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40" yWindow="75" windowWidth="16005" windowHeight="10710" activeTab="11"/>
  </bookViews>
  <sheets>
    <sheet name="14,15" sheetId="1" r:id="rId1"/>
    <sheet name="16,17" sheetId="2" r:id="rId2"/>
    <sheet name="18,19" sheetId="3" r:id="rId3"/>
    <sheet name="20,21" sheetId="4" r:id="rId4"/>
    <sheet name="22" sheetId="5" r:id="rId5"/>
    <sheet name="23,24" sheetId="6" r:id="rId6"/>
    <sheet name="25" sheetId="7" r:id="rId7"/>
    <sheet name="26-39" sheetId="8" r:id="rId8"/>
    <sheet name="40" sheetId="9" r:id="rId9"/>
    <sheet name="41" sheetId="10" r:id="rId10"/>
    <sheet name="42" sheetId="11" r:id="rId11"/>
    <sheet name="43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L入力画面">'[1]A '!$AB$43:$AE$53,'[1]A '!$AB$55:$AE$65</definedName>
    <definedName name="M入力画面２">'[1]A '!$BJ$40:$BR$53,'[1]A '!$BJ$55:$BR$64</definedName>
    <definedName name="_xlnm.Print_Area" localSheetId="1">'16,17'!$A$1:$T$56</definedName>
    <definedName name="_xlnm.Print_Area" localSheetId="2">'18,19'!$A$1:$AL$31</definedName>
    <definedName name="_xlnm.Print_Area" localSheetId="3">'20,21'!$A$1:$AM$74</definedName>
    <definedName name="_xlnm.Print_Area" localSheetId="4">'22'!$A$1:$M$38</definedName>
    <definedName name="_xlnm.Print_Area" localSheetId="5">'23,24'!$A$1:$Z$74</definedName>
    <definedName name="_xlnm.Print_Area" localSheetId="6">'25'!$A$1:$R$49</definedName>
    <definedName name="_xlnm.Print_Area" localSheetId="8">'40'!$A$1:$O$48</definedName>
    <definedName name="_xlnm.Print_Area" localSheetId="9">'41'!$A$1:$S$70</definedName>
    <definedName name="_xlnm.Print_Area" localSheetId="10">'42'!$A$1:$J$89</definedName>
    <definedName name="_xlnm.Print_Area" localSheetId="11">'43'!$A$1:$J$56</definedName>
    <definedName name="_xlnm.Print_Area">#REF!</definedName>
    <definedName name="移・クリア">[3]③移動日基準入力!$D$19:$E$20,[3]③移動日基準入力!$D$16:$E$17,[3]③移動日基準入力!$D$10:$E$14,[3]③移動日基準入力!$B$19:$B$20,[3]③移動日基準入力!$B$16:$B$17,[3]③移動日基準入力!$B$10:$B$14</definedName>
    <definedName name="事・クリア">[3]④事務報告入力!$C$5:$K$18,[3]④事務報告入力!$C$20:$K$29</definedName>
    <definedName name="東区">[4]TJIGHOU!$B$107:$G$159</definedName>
    <definedName name="届・クリア">#REF!,#REF!,#REF!,#REF!,#REF!,#REF!,#REF!,#REF!,#REF!,#REF!,#REF!,#REF!</definedName>
    <definedName name="届・コピー元">#REF!</definedName>
    <definedName name="届・コピー先">#REF!</definedName>
  </definedNames>
  <calcPr calcId="145621"/>
</workbook>
</file>

<file path=xl/calcChain.xml><?xml version="1.0" encoding="utf-8"?>
<calcChain xmlns="http://schemas.openxmlformats.org/spreadsheetml/2006/main">
  <c r="H37" i="12" l="1"/>
  <c r="B35" i="12"/>
  <c r="H34" i="12"/>
  <c r="B34" i="12"/>
  <c r="H33" i="12"/>
  <c r="E33" i="12"/>
  <c r="B33" i="12"/>
  <c r="H32" i="12"/>
  <c r="E32" i="12"/>
  <c r="B32" i="12"/>
  <c r="H31" i="12"/>
  <c r="E31" i="12"/>
  <c r="B31" i="12"/>
  <c r="H29" i="12"/>
  <c r="E29" i="12"/>
  <c r="B29" i="12"/>
  <c r="H28" i="12"/>
  <c r="E28" i="12"/>
  <c r="B28" i="12"/>
  <c r="H27" i="12"/>
  <c r="E27" i="12"/>
  <c r="B27" i="12"/>
  <c r="H26" i="12"/>
  <c r="E26" i="12"/>
  <c r="B26" i="12"/>
  <c r="H25" i="12"/>
  <c r="E25" i="12"/>
  <c r="B25" i="12"/>
  <c r="H23" i="12"/>
  <c r="E23" i="12"/>
  <c r="B23" i="12"/>
  <c r="H22" i="12"/>
  <c r="E22" i="12"/>
  <c r="B22" i="12"/>
  <c r="H21" i="12"/>
  <c r="E21" i="12"/>
  <c r="B21" i="12"/>
  <c r="H20" i="12"/>
  <c r="E20" i="12"/>
  <c r="B20" i="12"/>
  <c r="H19" i="12"/>
  <c r="E19" i="12"/>
  <c r="B19" i="12"/>
  <c r="H17" i="12"/>
  <c r="E17" i="12"/>
  <c r="B17" i="12"/>
  <c r="H15" i="12"/>
  <c r="E15" i="12"/>
  <c r="B15" i="12"/>
  <c r="H13" i="12"/>
  <c r="E13" i="12"/>
  <c r="B13" i="12"/>
  <c r="H11" i="12"/>
  <c r="E11" i="12"/>
  <c r="B11" i="12"/>
  <c r="H9" i="12"/>
  <c r="E9" i="12"/>
  <c r="B9" i="12"/>
  <c r="H7" i="12"/>
  <c r="E7" i="12"/>
  <c r="B7" i="12"/>
  <c r="F88" i="11"/>
  <c r="G87" i="11"/>
  <c r="J87" i="11" s="1"/>
  <c r="F87" i="11"/>
  <c r="G86" i="11"/>
  <c r="J86" i="11" s="1"/>
  <c r="F86" i="11"/>
  <c r="J85" i="11"/>
  <c r="G85" i="11"/>
  <c r="F85" i="11"/>
  <c r="G84" i="11"/>
  <c r="J84" i="11" s="1"/>
  <c r="F84" i="11"/>
  <c r="G83" i="11"/>
  <c r="J83" i="11" s="1"/>
  <c r="F83" i="11"/>
  <c r="G82" i="11"/>
  <c r="J82" i="11" s="1"/>
  <c r="F82" i="11"/>
  <c r="J81" i="11"/>
  <c r="G81" i="11"/>
  <c r="F81" i="11"/>
  <c r="G80" i="11"/>
  <c r="J80" i="11" s="1"/>
  <c r="G79" i="11"/>
  <c r="J79" i="11" s="1"/>
  <c r="G78" i="11"/>
  <c r="J78" i="11" s="1"/>
  <c r="F78" i="11"/>
  <c r="G77" i="11"/>
  <c r="J77" i="11" s="1"/>
  <c r="F77" i="11"/>
  <c r="G76" i="11"/>
  <c r="J76" i="11" s="1"/>
  <c r="F76" i="11"/>
  <c r="J75" i="11"/>
  <c r="G75" i="11"/>
  <c r="G74" i="11"/>
  <c r="J74" i="11" s="1"/>
  <c r="J73" i="11"/>
  <c r="G73" i="11"/>
  <c r="F73" i="11"/>
  <c r="G72" i="11"/>
  <c r="J72" i="11" s="1"/>
  <c r="G71" i="11"/>
  <c r="J71" i="11" s="1"/>
  <c r="F71" i="11"/>
  <c r="J70" i="11"/>
  <c r="G70" i="11"/>
  <c r="F70" i="11"/>
  <c r="G69" i="11"/>
  <c r="J69" i="11" s="1"/>
  <c r="F69" i="11"/>
  <c r="G68" i="11"/>
  <c r="J68" i="11" s="1"/>
  <c r="F68" i="11"/>
  <c r="G67" i="11"/>
  <c r="J67" i="11" s="1"/>
  <c r="F67" i="11"/>
  <c r="J66" i="11"/>
  <c r="G66" i="11"/>
  <c r="F66" i="11"/>
  <c r="G65" i="11"/>
  <c r="J65" i="11" s="1"/>
  <c r="F65" i="11"/>
  <c r="G64" i="11"/>
  <c r="F64" i="11"/>
  <c r="G63" i="11"/>
  <c r="F63" i="11"/>
  <c r="G62" i="11"/>
  <c r="J62" i="11" s="1"/>
  <c r="F62" i="11"/>
  <c r="G61" i="11"/>
  <c r="J61" i="11" s="1"/>
  <c r="F61" i="11"/>
  <c r="J60" i="11"/>
  <c r="G60" i="11"/>
  <c r="F60" i="11"/>
  <c r="G59" i="11"/>
  <c r="J59" i="11" s="1"/>
  <c r="F59" i="11"/>
  <c r="G58" i="11"/>
  <c r="G57" i="11"/>
  <c r="J57" i="11" s="1"/>
  <c r="F57" i="11"/>
  <c r="G56" i="11"/>
  <c r="J56" i="11" s="1"/>
  <c r="F56" i="11"/>
  <c r="G55" i="11"/>
  <c r="J55" i="11" s="1"/>
  <c r="F55" i="11"/>
  <c r="J54" i="11"/>
  <c r="G54" i="11"/>
  <c r="F54" i="11"/>
  <c r="G53" i="11"/>
  <c r="J53" i="11" s="1"/>
  <c r="F53" i="11"/>
  <c r="G52" i="11"/>
  <c r="J52" i="11" s="1"/>
  <c r="F52" i="11"/>
  <c r="G51" i="11"/>
  <c r="J51" i="11" s="1"/>
  <c r="F51" i="11"/>
  <c r="J50" i="11"/>
  <c r="G50" i="11"/>
  <c r="F50" i="11"/>
  <c r="G49" i="11"/>
  <c r="J49" i="11" s="1"/>
  <c r="F49" i="11"/>
  <c r="G48" i="11"/>
  <c r="J48" i="11" s="1"/>
  <c r="F48" i="11"/>
  <c r="G47" i="11"/>
  <c r="J47" i="11" s="1"/>
  <c r="F47" i="11"/>
  <c r="J46" i="11"/>
  <c r="G46" i="11"/>
  <c r="F46" i="11"/>
  <c r="G45" i="11"/>
  <c r="J45" i="11" s="1"/>
  <c r="F45" i="11"/>
  <c r="G44" i="11"/>
  <c r="J44" i="11" s="1"/>
  <c r="F44" i="11"/>
  <c r="G43" i="11"/>
  <c r="J43" i="11" s="1"/>
  <c r="F43" i="11"/>
  <c r="J42" i="11"/>
  <c r="G42" i="11"/>
  <c r="F42" i="11"/>
  <c r="G41" i="11"/>
  <c r="J41" i="11" s="1"/>
  <c r="F41" i="11"/>
  <c r="G40" i="11"/>
  <c r="J40" i="11" s="1"/>
  <c r="F40" i="11"/>
  <c r="G39" i="11"/>
  <c r="J39" i="11" s="1"/>
  <c r="F39" i="11"/>
  <c r="J38" i="11"/>
  <c r="G38" i="11"/>
  <c r="F38" i="11"/>
  <c r="G37" i="11"/>
  <c r="J37" i="11" s="1"/>
  <c r="F37" i="11"/>
  <c r="G36" i="11"/>
  <c r="J36" i="11" s="1"/>
  <c r="F36" i="11"/>
  <c r="G35" i="11"/>
  <c r="J35" i="11" s="1"/>
  <c r="F35" i="11"/>
  <c r="J34" i="11"/>
  <c r="G34" i="11"/>
  <c r="F34" i="11"/>
  <c r="G33" i="11"/>
  <c r="J33" i="11" s="1"/>
  <c r="F33" i="11"/>
  <c r="G32" i="11"/>
  <c r="J32" i="11" s="1"/>
  <c r="F32" i="11"/>
  <c r="G31" i="11"/>
  <c r="J31" i="11" s="1"/>
  <c r="F31" i="11"/>
  <c r="J30" i="11"/>
  <c r="G30" i="11"/>
  <c r="F30" i="11"/>
  <c r="G29" i="11"/>
  <c r="J29" i="11" s="1"/>
  <c r="F29" i="11"/>
  <c r="G28" i="11"/>
  <c r="J28" i="11" s="1"/>
  <c r="F28" i="11"/>
  <c r="G27" i="11"/>
  <c r="J27" i="11" s="1"/>
  <c r="F27" i="11"/>
  <c r="J26" i="11"/>
  <c r="G26" i="11"/>
  <c r="F26" i="11"/>
  <c r="G25" i="11"/>
  <c r="J25" i="11" s="1"/>
  <c r="F25" i="11"/>
  <c r="G24" i="11"/>
  <c r="J24" i="11" s="1"/>
  <c r="F24" i="11"/>
  <c r="G23" i="11"/>
  <c r="J23" i="11" s="1"/>
  <c r="F23" i="11"/>
  <c r="J22" i="11"/>
  <c r="G22" i="11"/>
  <c r="F22" i="11"/>
  <c r="G21" i="11"/>
  <c r="J21" i="11" s="1"/>
  <c r="F21" i="11"/>
  <c r="G20" i="11"/>
  <c r="J20" i="11" s="1"/>
  <c r="F20" i="11"/>
  <c r="G19" i="11"/>
  <c r="J19" i="11" s="1"/>
  <c r="F19" i="11"/>
  <c r="J18" i="11"/>
  <c r="G18" i="11"/>
  <c r="F18" i="11"/>
  <c r="G17" i="11"/>
  <c r="F17" i="11"/>
  <c r="G16" i="11"/>
  <c r="F16" i="11"/>
  <c r="G15" i="11"/>
  <c r="J15" i="11" s="1"/>
  <c r="F15" i="11"/>
  <c r="G14" i="11"/>
  <c r="J14" i="11" s="1"/>
  <c r="F14" i="11"/>
  <c r="G13" i="11"/>
  <c r="J13" i="11" s="1"/>
  <c r="F13" i="11"/>
  <c r="J12" i="11"/>
  <c r="G12" i="11"/>
  <c r="F12" i="11"/>
  <c r="G11" i="11"/>
  <c r="J11" i="11" s="1"/>
  <c r="F11" i="11"/>
  <c r="G10" i="11"/>
  <c r="J10" i="11" s="1"/>
  <c r="F10" i="11"/>
  <c r="G9" i="11"/>
  <c r="J9" i="11" s="1"/>
  <c r="F9" i="11"/>
  <c r="G8" i="11"/>
  <c r="G4" i="11" s="1"/>
  <c r="J4" i="11" s="1"/>
  <c r="F8" i="11"/>
  <c r="G7" i="11"/>
  <c r="J7" i="11" s="1"/>
  <c r="F7" i="11"/>
  <c r="G6" i="11"/>
  <c r="J6" i="11" s="1"/>
  <c r="I4" i="11"/>
  <c r="H4" i="11"/>
  <c r="F4" i="11"/>
  <c r="E4" i="11"/>
  <c r="D4" i="11"/>
  <c r="C4" i="11"/>
  <c r="D62" i="10"/>
  <c r="C62" i="10" s="1"/>
  <c r="D61" i="10"/>
  <c r="C61" i="10" s="1"/>
  <c r="D60" i="10"/>
  <c r="C60" i="10"/>
  <c r="D59" i="10"/>
  <c r="C59" i="10" s="1"/>
  <c r="D58" i="10"/>
  <c r="C58" i="10"/>
  <c r="D57" i="10"/>
  <c r="C57" i="10" s="1"/>
  <c r="D56" i="10"/>
  <c r="C56" i="10"/>
  <c r="D54" i="10"/>
  <c r="D52" i="10" s="1"/>
  <c r="C52" i="10" s="1"/>
  <c r="D53" i="10"/>
  <c r="C53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L43" i="10"/>
  <c r="D43" i="10"/>
  <c r="L42" i="10"/>
  <c r="D42" i="10"/>
  <c r="L41" i="10"/>
  <c r="D41" i="10"/>
  <c r="L40" i="10"/>
  <c r="D40" i="10"/>
  <c r="L39" i="10"/>
  <c r="D39" i="10"/>
  <c r="L38" i="10"/>
  <c r="L36" i="10" s="1"/>
  <c r="D38" i="10"/>
  <c r="L37" i="10"/>
  <c r="D37" i="10"/>
  <c r="P36" i="10"/>
  <c r="N36" i="10"/>
  <c r="H36" i="10"/>
  <c r="F36" i="10"/>
  <c r="D36" i="10"/>
  <c r="L8" i="10"/>
  <c r="D8" i="10"/>
  <c r="L7" i="10"/>
  <c r="D7" i="10"/>
  <c r="L6" i="10"/>
  <c r="D6" i="10"/>
  <c r="L5" i="10"/>
  <c r="D5" i="10"/>
  <c r="I43" i="9"/>
  <c r="B43" i="9"/>
  <c r="O43" i="9" s="1"/>
  <c r="B42" i="9"/>
  <c r="O42" i="9" s="1"/>
  <c r="B41" i="9"/>
  <c r="O41" i="9" s="1"/>
  <c r="B40" i="9"/>
  <c r="O40" i="9" s="1"/>
  <c r="B39" i="9"/>
  <c r="O39" i="9" s="1"/>
  <c r="B38" i="9"/>
  <c r="O38" i="9" s="1"/>
  <c r="B37" i="9"/>
  <c r="O37" i="9" s="1"/>
  <c r="N35" i="9"/>
  <c r="L35" i="9"/>
  <c r="J35" i="9"/>
  <c r="H35" i="9"/>
  <c r="F35" i="9"/>
  <c r="D35" i="9"/>
  <c r="G31" i="9"/>
  <c r="E31" i="9"/>
  <c r="C31" i="9"/>
  <c r="K22" i="9"/>
  <c r="I22" i="9"/>
  <c r="G22" i="9"/>
  <c r="E22" i="9"/>
  <c r="C22" i="9"/>
  <c r="O15" i="9"/>
  <c r="M15" i="9"/>
  <c r="G15" i="9"/>
  <c r="E15" i="9"/>
  <c r="B15" i="9"/>
  <c r="K15" i="9" s="1"/>
  <c r="O11" i="9"/>
  <c r="M11" i="9"/>
  <c r="G11" i="9"/>
  <c r="E11" i="9"/>
  <c r="B11" i="9"/>
  <c r="K11" i="9" s="1"/>
  <c r="O10" i="9"/>
  <c r="M10" i="9"/>
  <c r="G10" i="9"/>
  <c r="E10" i="9"/>
  <c r="B10" i="9"/>
  <c r="K10" i="9" s="1"/>
  <c r="O9" i="9"/>
  <c r="M9" i="9"/>
  <c r="G9" i="9"/>
  <c r="E9" i="9"/>
  <c r="B9" i="9"/>
  <c r="K9" i="9" s="1"/>
  <c r="O8" i="9"/>
  <c r="M8" i="9"/>
  <c r="G8" i="9"/>
  <c r="E8" i="9"/>
  <c r="B8" i="9"/>
  <c r="K8" i="9" s="1"/>
  <c r="O7" i="9"/>
  <c r="M7" i="9"/>
  <c r="G7" i="9"/>
  <c r="E7" i="9"/>
  <c r="B7" i="9"/>
  <c r="K7" i="9" s="1"/>
  <c r="O6" i="9"/>
  <c r="M6" i="9"/>
  <c r="G6" i="9"/>
  <c r="E6" i="9"/>
  <c r="B6" i="9"/>
  <c r="K6" i="9" s="1"/>
  <c r="O5" i="9"/>
  <c r="M5" i="9"/>
  <c r="G5" i="9"/>
  <c r="E5" i="9"/>
  <c r="B5" i="9"/>
  <c r="K5" i="9" s="1"/>
  <c r="AC541" i="8"/>
  <c r="AC486" i="8"/>
  <c r="AC408" i="8"/>
  <c r="AC330" i="8"/>
  <c r="AC252" i="8"/>
  <c r="AC173" i="8"/>
  <c r="AE88" i="8"/>
  <c r="AE175" i="8" s="1"/>
  <c r="AE253" i="8" s="1"/>
  <c r="AE331" i="8" s="1"/>
  <c r="AE409" i="8" s="1"/>
  <c r="AE487" i="8" s="1"/>
  <c r="C47" i="7"/>
  <c r="B47" i="7"/>
  <c r="C46" i="7"/>
  <c r="B46" i="7"/>
  <c r="C45" i="7"/>
  <c r="B45" i="7"/>
  <c r="C44" i="7"/>
  <c r="B44" i="7"/>
  <c r="C43" i="7"/>
  <c r="B43" i="7"/>
  <c r="C42" i="7"/>
  <c r="C39" i="7" s="1"/>
  <c r="B42" i="7"/>
  <c r="B39" i="7" s="1"/>
  <c r="C41" i="7"/>
  <c r="B41" i="7"/>
  <c r="M39" i="7"/>
  <c r="L39" i="7"/>
  <c r="K39" i="7"/>
  <c r="J39" i="7"/>
  <c r="I39" i="7"/>
  <c r="H39" i="7"/>
  <c r="G39" i="7"/>
  <c r="F39" i="7"/>
  <c r="E39" i="7"/>
  <c r="D39" i="7"/>
  <c r="C19" i="7"/>
  <c r="B19" i="7"/>
  <c r="C18" i="7"/>
  <c r="B18" i="7"/>
  <c r="C17" i="7"/>
  <c r="B17" i="7"/>
  <c r="B13" i="7"/>
  <c r="B12" i="7"/>
  <c r="B11" i="7"/>
  <c r="B10" i="7"/>
  <c r="B9" i="7"/>
  <c r="B8" i="7"/>
  <c r="B7" i="7"/>
  <c r="B6" i="7"/>
  <c r="B5" i="7"/>
  <c r="B4" i="7"/>
  <c r="J71" i="6"/>
  <c r="F71" i="6"/>
  <c r="E71" i="6"/>
  <c r="B71" i="6"/>
  <c r="M70" i="6"/>
  <c r="K68" i="6"/>
  <c r="J68" i="6"/>
  <c r="G68" i="6"/>
  <c r="F68" i="6"/>
  <c r="C68" i="6"/>
  <c r="B68" i="6"/>
  <c r="M67" i="6"/>
  <c r="M68" i="6" s="1"/>
  <c r="L65" i="6"/>
  <c r="K65" i="6"/>
  <c r="J65" i="6"/>
  <c r="H65" i="6"/>
  <c r="G65" i="6"/>
  <c r="F65" i="6"/>
  <c r="D65" i="6"/>
  <c r="C65" i="6"/>
  <c r="B65" i="6"/>
  <c r="M64" i="6"/>
  <c r="M65" i="6" s="1"/>
  <c r="M62" i="6"/>
  <c r="L62" i="6"/>
  <c r="H62" i="6"/>
  <c r="E62" i="6"/>
  <c r="D62" i="6"/>
  <c r="M61" i="6"/>
  <c r="M59" i="6"/>
  <c r="L59" i="6"/>
  <c r="J59" i="6"/>
  <c r="H59" i="6"/>
  <c r="G59" i="6"/>
  <c r="E59" i="6"/>
  <c r="D59" i="6"/>
  <c r="B59" i="6"/>
  <c r="M58" i="6"/>
  <c r="K59" i="6" s="1"/>
  <c r="M55" i="6"/>
  <c r="M53" i="6"/>
  <c r="J53" i="6"/>
  <c r="I53" i="6"/>
  <c r="C53" i="6"/>
  <c r="B53" i="6"/>
  <c r="M52" i="6"/>
  <c r="L53" i="6" s="1"/>
  <c r="L50" i="6"/>
  <c r="K50" i="6"/>
  <c r="M49" i="6"/>
  <c r="F47" i="6"/>
  <c r="E47" i="6"/>
  <c r="M46" i="6"/>
  <c r="M47" i="6" s="1"/>
  <c r="J44" i="6"/>
  <c r="I44" i="6"/>
  <c r="M43" i="6"/>
  <c r="M44" i="6" s="1"/>
  <c r="M40" i="6"/>
  <c r="M41" i="6" s="1"/>
  <c r="L40" i="6"/>
  <c r="K40" i="6"/>
  <c r="J40" i="6"/>
  <c r="J41" i="6" s="1"/>
  <c r="I40" i="6"/>
  <c r="I41" i="6" s="1"/>
  <c r="H40" i="6"/>
  <c r="G40" i="6"/>
  <c r="F40" i="6"/>
  <c r="F41" i="6" s="1"/>
  <c r="E40" i="6"/>
  <c r="E41" i="6" s="1"/>
  <c r="D40" i="6"/>
  <c r="C40" i="6"/>
  <c r="B40" i="6"/>
  <c r="B41" i="6" s="1"/>
  <c r="M38" i="6"/>
  <c r="X35" i="6"/>
  <c r="Y34" i="6"/>
  <c r="X34" i="6"/>
  <c r="W34" i="6"/>
  <c r="V34" i="6"/>
  <c r="U34" i="6"/>
  <c r="T34" i="6"/>
  <c r="S34" i="6"/>
  <c r="R34" i="6"/>
  <c r="Q34" i="6"/>
  <c r="P34" i="6"/>
  <c r="O34" i="6"/>
  <c r="M34" i="6"/>
  <c r="J32" i="6"/>
  <c r="E32" i="6"/>
  <c r="Y31" i="6"/>
  <c r="X31" i="6"/>
  <c r="W31" i="6"/>
  <c r="V31" i="6"/>
  <c r="U31" i="6"/>
  <c r="T31" i="6"/>
  <c r="S31" i="6"/>
  <c r="R31" i="6"/>
  <c r="Q31" i="6"/>
  <c r="P31" i="6"/>
  <c r="O31" i="6"/>
  <c r="M31" i="6"/>
  <c r="L29" i="6"/>
  <c r="K29" i="6"/>
  <c r="J29" i="6"/>
  <c r="H29" i="6"/>
  <c r="G29" i="6"/>
  <c r="F29" i="6"/>
  <c r="D29" i="6"/>
  <c r="C29" i="6"/>
  <c r="B29" i="6"/>
  <c r="Y28" i="6"/>
  <c r="X28" i="6"/>
  <c r="W28" i="6"/>
  <c r="V28" i="6"/>
  <c r="U28" i="6"/>
  <c r="T28" i="6"/>
  <c r="S28" i="6"/>
  <c r="R28" i="6"/>
  <c r="Q28" i="6"/>
  <c r="P28" i="6"/>
  <c r="O28" i="6"/>
  <c r="M28" i="6"/>
  <c r="M29" i="6" s="1"/>
  <c r="Y25" i="6"/>
  <c r="X25" i="6"/>
  <c r="W25" i="6"/>
  <c r="V25" i="6"/>
  <c r="U25" i="6"/>
  <c r="T25" i="6"/>
  <c r="S25" i="6"/>
  <c r="R25" i="6"/>
  <c r="Q25" i="6"/>
  <c r="P25" i="6"/>
  <c r="O25" i="6"/>
  <c r="M25" i="6"/>
  <c r="I26" i="6" s="1"/>
  <c r="J23" i="6"/>
  <c r="E23" i="6"/>
  <c r="Y22" i="6"/>
  <c r="X22" i="6"/>
  <c r="W22" i="6"/>
  <c r="V22" i="6"/>
  <c r="U22" i="6"/>
  <c r="T22" i="6"/>
  <c r="S22" i="6"/>
  <c r="R22" i="6"/>
  <c r="Q22" i="6"/>
  <c r="P22" i="6"/>
  <c r="O22" i="6"/>
  <c r="M22" i="6"/>
  <c r="Y19" i="6"/>
  <c r="X19" i="6"/>
  <c r="W19" i="6"/>
  <c r="V19" i="6"/>
  <c r="U19" i="6"/>
  <c r="T19" i="6"/>
  <c r="S19" i="6"/>
  <c r="R19" i="6"/>
  <c r="Q19" i="6"/>
  <c r="P19" i="6"/>
  <c r="O19" i="6"/>
  <c r="M19" i="6"/>
  <c r="J20" i="6" s="1"/>
  <c r="M17" i="6"/>
  <c r="L17" i="6"/>
  <c r="K17" i="6"/>
  <c r="I17" i="6"/>
  <c r="H17" i="6"/>
  <c r="F17" i="6"/>
  <c r="D17" i="6"/>
  <c r="C17" i="6"/>
  <c r="B17" i="6"/>
  <c r="Y16" i="6"/>
  <c r="X16" i="6"/>
  <c r="W16" i="6"/>
  <c r="V16" i="6"/>
  <c r="U16" i="6"/>
  <c r="T16" i="6"/>
  <c r="S16" i="6"/>
  <c r="R16" i="6"/>
  <c r="Q16" i="6"/>
  <c r="P16" i="6"/>
  <c r="O16" i="6"/>
  <c r="M16" i="6"/>
  <c r="J17" i="6" s="1"/>
  <c r="T14" i="6"/>
  <c r="S14" i="6"/>
  <c r="M14" i="6"/>
  <c r="L14" i="6"/>
  <c r="K14" i="6"/>
  <c r="H14" i="6"/>
  <c r="E14" i="6"/>
  <c r="B14" i="6"/>
  <c r="Y13" i="6"/>
  <c r="X13" i="6"/>
  <c r="W13" i="6"/>
  <c r="V13" i="6"/>
  <c r="U13" i="6"/>
  <c r="T13" i="6"/>
  <c r="S13" i="6"/>
  <c r="R13" i="6"/>
  <c r="Q13" i="6"/>
  <c r="P13" i="6"/>
  <c r="O13" i="6"/>
  <c r="M13" i="6"/>
  <c r="J14" i="6" s="1"/>
  <c r="T11" i="6"/>
  <c r="M11" i="6"/>
  <c r="L11" i="6"/>
  <c r="K11" i="6"/>
  <c r="F11" i="6"/>
  <c r="E11" i="6"/>
  <c r="C11" i="6"/>
  <c r="Y10" i="6"/>
  <c r="X10" i="6"/>
  <c r="W10" i="6"/>
  <c r="V10" i="6"/>
  <c r="U10" i="6"/>
  <c r="T10" i="6"/>
  <c r="S10" i="6"/>
  <c r="R10" i="6"/>
  <c r="Q10" i="6"/>
  <c r="P10" i="6"/>
  <c r="O10" i="6"/>
  <c r="M10" i="6"/>
  <c r="J11" i="6" s="1"/>
  <c r="T8" i="6"/>
  <c r="L8" i="6"/>
  <c r="J8" i="6"/>
  <c r="Y7" i="6"/>
  <c r="X7" i="6"/>
  <c r="W7" i="6"/>
  <c r="V7" i="6"/>
  <c r="U7" i="6"/>
  <c r="T7" i="6"/>
  <c r="S7" i="6"/>
  <c r="R7" i="6"/>
  <c r="Q7" i="6"/>
  <c r="P7" i="6"/>
  <c r="O7" i="6"/>
  <c r="M7" i="6"/>
  <c r="B8" i="6" s="1"/>
  <c r="M4" i="6"/>
  <c r="M5" i="6" s="1"/>
  <c r="L4" i="6"/>
  <c r="L5" i="6" s="1"/>
  <c r="K4" i="6"/>
  <c r="K5" i="6" s="1"/>
  <c r="J4" i="6"/>
  <c r="J5" i="6" s="1"/>
  <c r="I4" i="6"/>
  <c r="V4" i="6" s="1"/>
  <c r="H4" i="6"/>
  <c r="H5" i="6" s="1"/>
  <c r="G4" i="6"/>
  <c r="G5" i="6" s="1"/>
  <c r="F4" i="6"/>
  <c r="S4" i="6" s="1"/>
  <c r="E4" i="6"/>
  <c r="E5" i="6" s="1"/>
  <c r="D4" i="6"/>
  <c r="D5" i="6" s="1"/>
  <c r="C4" i="6"/>
  <c r="C5" i="6" s="1"/>
  <c r="B4" i="6"/>
  <c r="B5" i="6" s="1"/>
  <c r="Z2" i="6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3" i="5"/>
  <c r="B12" i="5"/>
  <c r="B11" i="5"/>
  <c r="B10" i="5"/>
  <c r="B9" i="5"/>
  <c r="D8" i="5"/>
  <c r="D6" i="5" s="1"/>
  <c r="C8" i="5"/>
  <c r="C6" i="5" s="1"/>
  <c r="B8" i="5"/>
  <c r="B6" i="5" s="1"/>
  <c r="AL65" i="4"/>
  <c r="AJ65" i="4"/>
  <c r="AH65" i="4"/>
  <c r="AF65" i="4"/>
  <c r="AD65" i="4"/>
  <c r="AB65" i="4"/>
  <c r="Z65" i="4"/>
  <c r="X65" i="4"/>
  <c r="V65" i="4"/>
  <c r="T65" i="4"/>
  <c r="R65" i="4"/>
  <c r="P65" i="4"/>
  <c r="N65" i="4"/>
  <c r="L65" i="4"/>
  <c r="J65" i="4"/>
  <c r="H65" i="4"/>
  <c r="F65" i="4"/>
  <c r="D65" i="4"/>
  <c r="B65" i="4"/>
  <c r="A62" i="4"/>
  <c r="AJ29" i="4"/>
  <c r="AH29" i="4"/>
  <c r="AF29" i="4"/>
  <c r="AD29" i="4"/>
  <c r="AB29" i="4"/>
  <c r="Z29" i="4"/>
  <c r="X29" i="4"/>
  <c r="V29" i="4"/>
  <c r="T29" i="4"/>
  <c r="R29" i="4"/>
  <c r="P29" i="4"/>
  <c r="N29" i="4"/>
  <c r="L29" i="4"/>
  <c r="J29" i="4"/>
  <c r="H29" i="4"/>
  <c r="F29" i="4"/>
  <c r="D29" i="4"/>
  <c r="B29" i="4"/>
  <c r="AJ26" i="4"/>
  <c r="C54" i="10" l="1"/>
  <c r="M35" i="9"/>
  <c r="I38" i="9"/>
  <c r="I39" i="9"/>
  <c r="C43" i="9"/>
  <c r="I5" i="9"/>
  <c r="I7" i="9"/>
  <c r="I9" i="9"/>
  <c r="I10" i="9"/>
  <c r="I15" i="9"/>
  <c r="B35" i="9"/>
  <c r="C35" i="9" s="1"/>
  <c r="E37" i="9"/>
  <c r="M37" i="9"/>
  <c r="E38" i="9"/>
  <c r="M38" i="9"/>
  <c r="E39" i="9"/>
  <c r="M39" i="9"/>
  <c r="E40" i="9"/>
  <c r="M40" i="9"/>
  <c r="E41" i="9"/>
  <c r="M41" i="9"/>
  <c r="E42" i="9"/>
  <c r="M42" i="9"/>
  <c r="E43" i="9"/>
  <c r="M43" i="9"/>
  <c r="I37" i="9"/>
  <c r="I40" i="9"/>
  <c r="I41" i="9"/>
  <c r="I42" i="9"/>
  <c r="C37" i="9"/>
  <c r="K37" i="9"/>
  <c r="C38" i="9"/>
  <c r="K38" i="9"/>
  <c r="C39" i="9"/>
  <c r="K39" i="9"/>
  <c r="C40" i="9"/>
  <c r="K40" i="9"/>
  <c r="C41" i="9"/>
  <c r="K41" i="9"/>
  <c r="C42" i="9"/>
  <c r="K42" i="9"/>
  <c r="K43" i="9"/>
  <c r="I6" i="9"/>
  <c r="I8" i="9"/>
  <c r="I11" i="9"/>
  <c r="C5" i="9"/>
  <c r="C6" i="9"/>
  <c r="C7" i="9"/>
  <c r="C8" i="9"/>
  <c r="C9" i="9"/>
  <c r="C10" i="9"/>
  <c r="C11" i="9"/>
  <c r="C15" i="9"/>
  <c r="G37" i="9"/>
  <c r="G38" i="9"/>
  <c r="G39" i="9"/>
  <c r="G40" i="9"/>
  <c r="G41" i="9"/>
  <c r="G42" i="9"/>
  <c r="G43" i="9"/>
  <c r="Q20" i="6"/>
  <c r="Q23" i="6"/>
  <c r="Y8" i="6"/>
  <c r="R20" i="6"/>
  <c r="V20" i="6"/>
  <c r="R23" i="6"/>
  <c r="X29" i="6"/>
  <c r="S32" i="6"/>
  <c r="Q26" i="6"/>
  <c r="X32" i="6"/>
  <c r="O29" i="6"/>
  <c r="W29" i="6"/>
  <c r="R4" i="6"/>
  <c r="Z4" i="6"/>
  <c r="Z5" i="6" s="1"/>
  <c r="I5" i="6"/>
  <c r="Z19" i="6"/>
  <c r="M20" i="6"/>
  <c r="Z25" i="6"/>
  <c r="L26" i="6"/>
  <c r="M35" i="6"/>
  <c r="H35" i="6"/>
  <c r="D35" i="6"/>
  <c r="L35" i="6"/>
  <c r="G35" i="6"/>
  <c r="C35" i="6"/>
  <c r="Z34" i="6"/>
  <c r="Y35" i="6" s="1"/>
  <c r="I35" i="6"/>
  <c r="K56" i="6"/>
  <c r="E56" i="6"/>
  <c r="J56" i="6"/>
  <c r="B56" i="6"/>
  <c r="M56" i="6"/>
  <c r="O4" i="6"/>
  <c r="O5" i="6" s="1"/>
  <c r="W4" i="6"/>
  <c r="W5" i="6" s="1"/>
  <c r="F5" i="6"/>
  <c r="S11" i="6"/>
  <c r="W11" i="6"/>
  <c r="C20" i="6"/>
  <c r="I20" i="6"/>
  <c r="K23" i="6"/>
  <c r="G23" i="6"/>
  <c r="C23" i="6"/>
  <c r="Z22" i="6"/>
  <c r="F23" i="6"/>
  <c r="L23" i="6"/>
  <c r="S26" i="6"/>
  <c r="W26" i="6"/>
  <c r="C26" i="6"/>
  <c r="H26" i="6"/>
  <c r="M26" i="6"/>
  <c r="L32" i="6"/>
  <c r="H32" i="6"/>
  <c r="D32" i="6"/>
  <c r="Z31" i="6"/>
  <c r="F32" i="6"/>
  <c r="K32" i="6"/>
  <c r="B35" i="6"/>
  <c r="J35" i="6"/>
  <c r="F56" i="6"/>
  <c r="P4" i="6"/>
  <c r="T4" i="6"/>
  <c r="X4" i="6"/>
  <c r="X5" i="6" s="1"/>
  <c r="M8" i="6"/>
  <c r="P20" i="6"/>
  <c r="D20" i="6"/>
  <c r="B23" i="6"/>
  <c r="H23" i="6"/>
  <c r="M23" i="6"/>
  <c r="D26" i="6"/>
  <c r="B32" i="6"/>
  <c r="G32" i="6"/>
  <c r="M32" i="6"/>
  <c r="E35" i="6"/>
  <c r="C41" i="6"/>
  <c r="G41" i="6"/>
  <c r="K41" i="6"/>
  <c r="H56" i="6"/>
  <c r="K62" i="6"/>
  <c r="G62" i="6"/>
  <c r="C62" i="6"/>
  <c r="J62" i="6"/>
  <c r="F62" i="6"/>
  <c r="B62" i="6"/>
  <c r="I62" i="6"/>
  <c r="M71" i="6"/>
  <c r="H71" i="6"/>
  <c r="D71" i="6"/>
  <c r="L71" i="6"/>
  <c r="G71" i="6"/>
  <c r="C71" i="6"/>
  <c r="I71" i="6"/>
  <c r="K20" i="6"/>
  <c r="F20" i="6"/>
  <c r="B20" i="6"/>
  <c r="H20" i="6"/>
  <c r="J26" i="6"/>
  <c r="F26" i="6"/>
  <c r="B26" i="6"/>
  <c r="G26" i="6"/>
  <c r="Q4" i="6"/>
  <c r="Q5" i="6" s="1"/>
  <c r="U4" i="6"/>
  <c r="Y4" i="6"/>
  <c r="Z7" i="6"/>
  <c r="U20" i="6"/>
  <c r="Y20" i="6"/>
  <c r="E20" i="6"/>
  <c r="L20" i="6"/>
  <c r="P23" i="6"/>
  <c r="D23" i="6"/>
  <c r="I23" i="6"/>
  <c r="E26" i="6"/>
  <c r="K26" i="6"/>
  <c r="R29" i="6"/>
  <c r="V29" i="6"/>
  <c r="C32" i="6"/>
  <c r="I32" i="6"/>
  <c r="U35" i="6"/>
  <c r="F35" i="6"/>
  <c r="D41" i="6"/>
  <c r="H41" i="6"/>
  <c r="L41" i="6"/>
  <c r="L44" i="6"/>
  <c r="H44" i="6"/>
  <c r="K44" i="6"/>
  <c r="B44" i="6"/>
  <c r="L47" i="6"/>
  <c r="D47" i="6"/>
  <c r="J47" i="6"/>
  <c r="B47" i="6"/>
  <c r="J50" i="6"/>
  <c r="M50" i="6"/>
  <c r="B50" i="6"/>
  <c r="L56" i="6"/>
  <c r="Z10" i="6"/>
  <c r="Z13" i="6"/>
  <c r="Z16" i="6"/>
  <c r="E17" i="6"/>
  <c r="Z28" i="6"/>
  <c r="E29" i="6"/>
  <c r="I29" i="6"/>
  <c r="F53" i="6"/>
  <c r="K53" i="6"/>
  <c r="F59" i="6"/>
  <c r="E65" i="6"/>
  <c r="I65" i="6"/>
  <c r="D68" i="6"/>
  <c r="H68" i="6"/>
  <c r="L68" i="6"/>
  <c r="H53" i="6"/>
  <c r="E68" i="6"/>
  <c r="I68" i="6"/>
  <c r="E35" i="9" l="1"/>
  <c r="O35" i="9"/>
  <c r="K35" i="9"/>
  <c r="G35" i="9"/>
  <c r="I35" i="9"/>
  <c r="Z17" i="6"/>
  <c r="U17" i="6"/>
  <c r="R17" i="6"/>
  <c r="Q17" i="6"/>
  <c r="V17" i="6"/>
  <c r="P17" i="6"/>
  <c r="V14" i="6"/>
  <c r="R14" i="6"/>
  <c r="Z14" i="6"/>
  <c r="Y14" i="6"/>
  <c r="X14" i="6"/>
  <c r="Q35" i="6"/>
  <c r="Z8" i="6"/>
  <c r="U8" i="6"/>
  <c r="R8" i="6"/>
  <c r="V8" i="6"/>
  <c r="Q8" i="6"/>
  <c r="O17" i="6"/>
  <c r="Z32" i="6"/>
  <c r="O32" i="6"/>
  <c r="W32" i="6"/>
  <c r="V32" i="6"/>
  <c r="P32" i="6"/>
  <c r="Z23" i="6"/>
  <c r="O23" i="6"/>
  <c r="W23" i="6"/>
  <c r="V23" i="6"/>
  <c r="V35" i="6"/>
  <c r="Y32" i="6"/>
  <c r="Z26" i="6"/>
  <c r="Y26" i="6"/>
  <c r="T26" i="6"/>
  <c r="X26" i="6"/>
  <c r="W14" i="6"/>
  <c r="O35" i="6"/>
  <c r="U14" i="6"/>
  <c r="T32" i="6"/>
  <c r="S23" i="6"/>
  <c r="V5" i="6"/>
  <c r="Z29" i="6"/>
  <c r="U29" i="6"/>
  <c r="Y29" i="6"/>
  <c r="T29" i="6"/>
  <c r="V11" i="6"/>
  <c r="Z11" i="6"/>
  <c r="Y11" i="6"/>
  <c r="X11" i="6"/>
  <c r="R11" i="6"/>
  <c r="X23" i="6"/>
  <c r="Y5" i="6"/>
  <c r="O14" i="6"/>
  <c r="T5" i="6"/>
  <c r="O26" i="6"/>
  <c r="O11" i="6"/>
  <c r="R35" i="6"/>
  <c r="U32" i="6"/>
  <c r="W8" i="6"/>
  <c r="R5" i="6"/>
  <c r="U23" i="6"/>
  <c r="V26" i="6"/>
  <c r="Q14" i="6"/>
  <c r="Q29" i="6"/>
  <c r="P14" i="6"/>
  <c r="P29" i="6"/>
  <c r="S29" i="6"/>
  <c r="U11" i="6"/>
  <c r="T23" i="6"/>
  <c r="U5" i="6"/>
  <c r="S8" i="6"/>
  <c r="P5" i="6"/>
  <c r="X17" i="6"/>
  <c r="Q32" i="6"/>
  <c r="X20" i="6"/>
  <c r="Z20" i="6"/>
  <c r="S20" i="6"/>
  <c r="W20" i="6"/>
  <c r="O20" i="6"/>
  <c r="O8" i="6"/>
  <c r="R32" i="6"/>
  <c r="Q11" i="6"/>
  <c r="R26" i="6"/>
  <c r="P11" i="6"/>
  <c r="U26" i="6"/>
  <c r="S5" i="6"/>
  <c r="P26" i="6"/>
  <c r="W17" i="6"/>
  <c r="Y23" i="6"/>
  <c r="X8" i="6"/>
  <c r="Z35" i="6"/>
  <c r="P35" i="6"/>
  <c r="T35" i="6"/>
  <c r="S35" i="6"/>
  <c r="S17" i="6"/>
  <c r="W35" i="6"/>
  <c r="Y17" i="6"/>
  <c r="P8" i="6"/>
  <c r="W9" i="1" l="1"/>
  <c r="H1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C16" i="1"/>
  <c r="D16" i="1"/>
  <c r="C14" i="1"/>
  <c r="T17" i="1"/>
  <c r="W16" i="1"/>
  <c r="D13" i="1" l="1"/>
  <c r="C12" i="1" l="1"/>
  <c r="C9" i="1" l="1"/>
  <c r="D9" i="1"/>
  <c r="C10" i="1"/>
  <c r="D10" i="1"/>
  <c r="C11" i="1"/>
  <c r="D11" i="1"/>
  <c r="D12" i="1"/>
  <c r="C13" i="1"/>
  <c r="D14" i="1"/>
  <c r="D8" i="1"/>
  <c r="C8" i="1"/>
  <c r="B8" i="1" l="1"/>
  <c r="Q17" i="1"/>
  <c r="Q16" i="1"/>
  <c r="B23" i="1"/>
  <c r="B22" i="1"/>
  <c r="B20" i="1"/>
  <c r="B18" i="1"/>
  <c r="D6" i="1"/>
  <c r="H8" i="1"/>
  <c r="Q9" i="1"/>
  <c r="Z19" i="1"/>
  <c r="Z18" i="1"/>
  <c r="N9" i="1"/>
  <c r="O6" i="1"/>
  <c r="Z14" i="1"/>
  <c r="E14" i="1"/>
  <c r="Z11" i="1"/>
  <c r="Z9" i="1"/>
  <c r="AC23" i="1"/>
  <c r="AC22" i="1"/>
  <c r="AC21" i="1"/>
  <c r="AC20" i="1"/>
  <c r="AC19" i="1"/>
  <c r="AC18" i="1"/>
  <c r="AC17" i="1"/>
  <c r="AC16" i="1"/>
  <c r="Z23" i="1"/>
  <c r="Z22" i="1"/>
  <c r="Z21" i="1"/>
  <c r="Z20" i="1"/>
  <c r="Z17" i="1"/>
  <c r="Z16" i="1"/>
  <c r="W23" i="1"/>
  <c r="W22" i="1"/>
  <c r="W21" i="1"/>
  <c r="W20" i="1"/>
  <c r="W19" i="1"/>
  <c r="W18" i="1"/>
  <c r="W17" i="1"/>
  <c r="T23" i="1"/>
  <c r="T22" i="1"/>
  <c r="T21" i="1"/>
  <c r="T20" i="1"/>
  <c r="T19" i="1"/>
  <c r="T18" i="1"/>
  <c r="T16" i="1"/>
  <c r="Q23" i="1"/>
  <c r="Q22" i="1"/>
  <c r="Q21" i="1"/>
  <c r="Q20" i="1"/>
  <c r="Q19" i="1"/>
  <c r="N23" i="1"/>
  <c r="N22" i="1"/>
  <c r="N21" i="1"/>
  <c r="N20" i="1"/>
  <c r="N19" i="1"/>
  <c r="N18" i="1"/>
  <c r="N17" i="1"/>
  <c r="N16" i="1"/>
  <c r="K23" i="1"/>
  <c r="K22" i="1"/>
  <c r="K21" i="1"/>
  <c r="K20" i="1"/>
  <c r="K19" i="1"/>
  <c r="K18" i="1"/>
  <c r="K17" i="1"/>
  <c r="K16" i="1"/>
  <c r="H23" i="1"/>
  <c r="H22" i="1"/>
  <c r="H21" i="1"/>
  <c r="H20" i="1"/>
  <c r="H19" i="1"/>
  <c r="H18" i="1"/>
  <c r="H17" i="1"/>
  <c r="H16" i="1"/>
  <c r="E17" i="1"/>
  <c r="E18" i="1"/>
  <c r="E19" i="1"/>
  <c r="E20" i="1"/>
  <c r="E21" i="1"/>
  <c r="E22" i="1"/>
  <c r="E23" i="1"/>
  <c r="E16" i="1"/>
  <c r="W14" i="1"/>
  <c r="AC13" i="1"/>
  <c r="N10" i="1"/>
  <c r="H9" i="1"/>
  <c r="W8" i="1"/>
  <c r="K8" i="1"/>
  <c r="AC9" i="1"/>
  <c r="AC6" i="1" s="1"/>
  <c r="AC10" i="1"/>
  <c r="AC11" i="1"/>
  <c r="AC12" i="1"/>
  <c r="AC14" i="1"/>
  <c r="AC8" i="1"/>
  <c r="Z10" i="1"/>
  <c r="Z12" i="1"/>
  <c r="Z13" i="1"/>
  <c r="Z8" i="1"/>
  <c r="W10" i="1"/>
  <c r="W11" i="1"/>
  <c r="W12" i="1"/>
  <c r="W13" i="1"/>
  <c r="T9" i="1"/>
  <c r="T10" i="1"/>
  <c r="T11" i="1"/>
  <c r="T12" i="1"/>
  <c r="T13" i="1"/>
  <c r="T14" i="1"/>
  <c r="T8" i="1"/>
  <c r="Q10" i="1"/>
  <c r="Q11" i="1"/>
  <c r="Q12" i="1"/>
  <c r="Q13" i="1"/>
  <c r="Q14" i="1"/>
  <c r="Q8" i="1"/>
  <c r="N11" i="1"/>
  <c r="N12" i="1"/>
  <c r="N13" i="1"/>
  <c r="N14" i="1"/>
  <c r="N8" i="1"/>
  <c r="K9" i="1"/>
  <c r="K10" i="1"/>
  <c r="K11" i="1"/>
  <c r="K12" i="1"/>
  <c r="K13" i="1"/>
  <c r="K14" i="1"/>
  <c r="H10" i="1"/>
  <c r="H11" i="1"/>
  <c r="H12" i="1"/>
  <c r="H13" i="1"/>
  <c r="E9" i="1"/>
  <c r="E10" i="1"/>
  <c r="E11" i="1"/>
  <c r="E12" i="1"/>
  <c r="E13" i="1"/>
  <c r="E8" i="1"/>
  <c r="R6" i="1"/>
  <c r="S6" i="1"/>
  <c r="AE6" i="1"/>
  <c r="AD6" i="1"/>
  <c r="AB6" i="1"/>
  <c r="AA6" i="1"/>
  <c r="Y6" i="1"/>
  <c r="X6" i="1"/>
  <c r="V6" i="1"/>
  <c r="U6" i="1"/>
  <c r="M6" i="1"/>
  <c r="L6" i="1"/>
  <c r="J6" i="1"/>
  <c r="I6" i="1"/>
  <c r="G6" i="1"/>
  <c r="F6" i="1"/>
  <c r="B16" i="1"/>
  <c r="B11" i="1"/>
  <c r="B13" i="1"/>
  <c r="B21" i="1"/>
  <c r="B19" i="1"/>
  <c r="B17" i="1"/>
  <c r="B14" i="1"/>
  <c r="B12" i="1"/>
  <c r="B10" i="1"/>
  <c r="C6" i="1"/>
  <c r="B9" i="1"/>
  <c r="W6" i="1" l="1"/>
  <c r="Q6" i="1"/>
  <c r="Z6" i="1"/>
  <c r="T6" i="1"/>
  <c r="B6" i="1"/>
  <c r="H6" i="1"/>
  <c r="K6" i="1"/>
  <c r="N6" i="1"/>
  <c r="E6" i="1"/>
</calcChain>
</file>

<file path=xl/sharedStrings.xml><?xml version="1.0" encoding="utf-8"?>
<sst xmlns="http://schemas.openxmlformats.org/spreadsheetml/2006/main" count="9771" uniqueCount="796">
  <si>
    <t>総数</t>
  </si>
  <si>
    <t>博　多</t>
  </si>
  <si>
    <t>中　央</t>
  </si>
  <si>
    <t>城　南</t>
  </si>
  <si>
    <t>早　良</t>
  </si>
  <si>
    <t>15歳未満</t>
  </si>
  <si>
    <t>15～19歳</t>
  </si>
  <si>
    <t>20～24歳</t>
  </si>
  <si>
    <t>25～29歳</t>
  </si>
  <si>
    <t>30～34歳</t>
  </si>
  <si>
    <t>35～39歳</t>
  </si>
  <si>
    <t>40～44歳</t>
  </si>
  <si>
    <t>45歳以上</t>
  </si>
  <si>
    <t>自然</t>
  </si>
  <si>
    <t>人工</t>
  </si>
  <si>
    <t>12～15週</t>
  </si>
  <si>
    <t>16～19週</t>
  </si>
  <si>
    <t>20～23週</t>
  </si>
  <si>
    <t>24～27週</t>
  </si>
  <si>
    <t>28～31週</t>
  </si>
  <si>
    <t>32～35週</t>
  </si>
  <si>
    <t>36～39週</t>
  </si>
  <si>
    <t>40週以上</t>
  </si>
  <si>
    <t>不詳</t>
  </si>
  <si>
    <t>東</t>
    <phoneticPr fontId="3"/>
  </si>
  <si>
    <t>南</t>
    <phoneticPr fontId="3"/>
  </si>
  <si>
    <t>西</t>
    <phoneticPr fontId="3"/>
  </si>
  <si>
    <t>総数</t>
    <phoneticPr fontId="3"/>
  </si>
  <si>
    <t>　　</t>
    <phoneticPr fontId="3"/>
  </si>
  <si>
    <r>
      <t>４〕死産</t>
    </r>
    <r>
      <rPr>
        <b/>
        <sz val="16"/>
        <rFont val="ＭＳ 明朝"/>
        <family val="1"/>
        <charset val="128"/>
      </rPr>
      <t xml:space="preserve">   </t>
    </r>
    <rPh sb="2" eb="4">
      <t>シザン</t>
    </rPh>
    <phoneticPr fontId="3"/>
  </si>
  <si>
    <t xml:space="preserve"> 妊娠週数別にみた母の年齢別死産数、区別</t>
  </si>
  <si>
    <t>資料：「平成29年人口動態調査」</t>
    <rPh sb="0" eb="2">
      <t>シリョウ</t>
    </rPh>
    <rPh sb="4" eb="6">
      <t>ヘイセイ</t>
    </rPh>
    <rPh sb="8" eb="9">
      <t>ネン</t>
    </rPh>
    <rPh sb="9" eb="11">
      <t>ジンコウ</t>
    </rPh>
    <rPh sb="11" eb="13">
      <t>ドウタイ</t>
    </rPh>
    <rPh sb="13" eb="15">
      <t>チョウサ</t>
    </rPh>
    <phoneticPr fontId="3"/>
  </si>
  <si>
    <t>平成29年</t>
    <rPh sb="0" eb="2">
      <t>ヘイセイ</t>
    </rPh>
    <rPh sb="4" eb="5">
      <t>ネン</t>
    </rPh>
    <phoneticPr fontId="3"/>
  </si>
  <si>
    <t>５〕死亡</t>
    <rPh sb="2" eb="4">
      <t>シボウ</t>
    </rPh>
    <phoneticPr fontId="3"/>
  </si>
  <si>
    <t>１．死因順位別にみた死亡数及び死亡率（人口10万対）、年次別</t>
    <phoneticPr fontId="3"/>
  </si>
  <si>
    <t>平成28年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</si>
  <si>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</si>
  <si>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</si>
  <si>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</si>
  <si>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</si>
  <si>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死因</t>
  </si>
  <si>
    <t>実数</t>
  </si>
  <si>
    <t>死亡率</t>
  </si>
  <si>
    <t>第1位</t>
    <phoneticPr fontId="3"/>
  </si>
  <si>
    <t>悪性新生物</t>
    <rPh sb="0" eb="2">
      <t>アクセイ</t>
    </rPh>
    <rPh sb="2" eb="5">
      <t>シンセイブツ</t>
    </rPh>
    <phoneticPr fontId="12"/>
  </si>
  <si>
    <t>悪性新生物</t>
  </si>
  <si>
    <t>第2位</t>
    <phoneticPr fontId="3"/>
  </si>
  <si>
    <t>心疾患（高血圧性除く）</t>
  </si>
  <si>
    <t>第3位</t>
  </si>
  <si>
    <t>肺炎</t>
    <rPh sb="0" eb="2">
      <t>ハイエン</t>
    </rPh>
    <phoneticPr fontId="12"/>
  </si>
  <si>
    <t>脳血管疾患</t>
  </si>
  <si>
    <t>第4位</t>
  </si>
  <si>
    <t>脳血管疾患</t>
    <rPh sb="0" eb="3">
      <t>ノウケッカン</t>
    </rPh>
    <rPh sb="3" eb="5">
      <t>シッカン</t>
    </rPh>
    <phoneticPr fontId="12"/>
  </si>
  <si>
    <t>肺炎</t>
  </si>
  <si>
    <t>第5位</t>
  </si>
  <si>
    <t>老衰</t>
    <rPh sb="0" eb="2">
      <t>ロウスイ</t>
    </rPh>
    <phoneticPr fontId="12"/>
  </si>
  <si>
    <t>不慮の事故</t>
    <rPh sb="0" eb="2">
      <t>フリョ</t>
    </rPh>
    <rPh sb="3" eb="5">
      <t>ジコ</t>
    </rPh>
    <phoneticPr fontId="12"/>
  </si>
  <si>
    <t>不慮の事故</t>
  </si>
  <si>
    <t>第6位</t>
  </si>
  <si>
    <t>自殺</t>
    <rPh sb="0" eb="2">
      <t>ジサツ</t>
    </rPh>
    <phoneticPr fontId="12"/>
  </si>
  <si>
    <t>自殺</t>
  </si>
  <si>
    <t>第7位</t>
  </si>
  <si>
    <t>自殺</t>
    <rPh sb="0" eb="2">
      <t>ジサツ</t>
    </rPh>
    <phoneticPr fontId="3"/>
  </si>
  <si>
    <t>腎不全</t>
    <rPh sb="0" eb="3">
      <t>ジンフゼン</t>
    </rPh>
    <phoneticPr fontId="12"/>
  </si>
  <si>
    <t>肝疾患</t>
  </si>
  <si>
    <t>第8位</t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</si>
  <si>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3">
      <t>ニンチショウ</t>
    </rPh>
    <phoneticPr fontId="3"/>
  </si>
  <si>
    <t>腎不全</t>
    <rPh sb="0" eb="3">
      <t>ジンフゼン</t>
    </rPh>
    <phoneticPr fontId="3"/>
  </si>
  <si>
    <t>大動脈瘤</t>
    <rPh sb="0" eb="4">
      <t>ダイドウミャクリュウ</t>
    </rPh>
    <phoneticPr fontId="12"/>
  </si>
  <si>
    <t>腎不全</t>
  </si>
  <si>
    <t>第9位</t>
  </si>
  <si>
    <t>大動脈瘤及び解離</t>
    <phoneticPr fontId="3"/>
  </si>
  <si>
    <t>慢性閉塞性肺疾患</t>
    <rPh sb="0" eb="2">
      <t>マンセイ</t>
    </rPh>
    <rPh sb="2" eb="4">
      <t>ヘイソク</t>
    </rPh>
    <rPh sb="4" eb="5">
      <t>セイ</t>
    </rPh>
    <rPh sb="5" eb="8">
      <t>ハイシッカン</t>
    </rPh>
    <phoneticPr fontId="12"/>
  </si>
  <si>
    <t>慢性閉塞性肺疾患</t>
  </si>
  <si>
    <t>第10位</t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</si>
  <si>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</si>
  <si>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肝疾患</t>
    <rPh sb="0" eb="3">
      <t>カンシッカン</t>
    </rPh>
    <phoneticPr fontId="12"/>
  </si>
  <si>
    <t>糖尿病</t>
    <rPh sb="0" eb="3">
      <t>トウニョウビョウ</t>
    </rPh>
    <phoneticPr fontId="12"/>
  </si>
  <si>
    <t>第10位</t>
  </si>
  <si>
    <t>大動脈瘤及び解離</t>
  </si>
  <si>
    <t>平成26年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</si>
  <si>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</si>
  <si>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平成24年</t>
  </si>
  <si>
    <t>平成14年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</si>
  <si>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</si>
  <si>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</si>
  <si>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老衰</t>
  </si>
  <si>
    <t>糖尿病</t>
  </si>
  <si>
    <t>肝疾患</t>
    <rPh sb="0" eb="3">
      <t>カンシッカン</t>
    </rPh>
    <phoneticPr fontId="3"/>
  </si>
  <si>
    <t>平成23年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</si>
  <si>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</si>
  <si>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</si>
  <si>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</si>
  <si>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平成2年</t>
    <rPh sb="0" eb="2">
      <t>ヘイセイ</t>
    </rPh>
    <rPh sb="3" eb="4">
      <t>ネン</t>
    </rPh>
    <phoneticPr fontId="3"/>
  </si>
  <si>
    <t>昭和60年</t>
    <phoneticPr fontId="3"/>
  </si>
  <si>
    <t>第1位</t>
    <phoneticPr fontId="3"/>
  </si>
  <si>
    <t>第2位</t>
    <phoneticPr fontId="3"/>
  </si>
  <si>
    <t>心疾患</t>
  </si>
  <si>
    <t>心臓の疾患</t>
  </si>
  <si>
    <t>肺炎・気管支炎</t>
  </si>
  <si>
    <t>不慮の事故・有害作用</t>
  </si>
  <si>
    <t>自殺（第５位同数）</t>
  </si>
  <si>
    <t>慢性肝疾患・肝硬変</t>
  </si>
  <si>
    <t>腎炎・ネフローゼ症候群及びネフローゼ</t>
  </si>
  <si>
    <t>高血圧性疾患</t>
  </si>
  <si>
    <t>精神病の記載のない老衰</t>
    <rPh sb="1" eb="2">
      <t>カミ</t>
    </rPh>
    <phoneticPr fontId="3"/>
  </si>
  <si>
    <t>糖尿病</t>
    <rPh sb="0" eb="3">
      <t>トウニョウビョウ</t>
    </rPh>
    <phoneticPr fontId="3"/>
  </si>
  <si>
    <t>第10位</t>
    <rPh sb="0" eb="1">
      <t>ダイ</t>
    </rPh>
    <rPh sb="3" eb="4">
      <t>イ</t>
    </rPh>
    <phoneticPr fontId="3"/>
  </si>
  <si>
    <t>平成20年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</si>
  <si>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</si>
  <si>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平成18年</t>
    <phoneticPr fontId="3"/>
  </si>
  <si>
    <t>昭和55年</t>
  </si>
  <si>
    <t>昭和50年</t>
    <phoneticPr fontId="3"/>
  </si>
  <si>
    <t>昭和45年</t>
    <phoneticPr fontId="3"/>
  </si>
  <si>
    <t>肺炎・気管支炎・肺気腫
及び喘息</t>
    <phoneticPr fontId="3"/>
  </si>
  <si>
    <t>慢性肝疾患</t>
  </si>
  <si>
    <t>大動脈瘤</t>
  </si>
  <si>
    <t>肝硬変</t>
  </si>
  <si>
    <t>全結核</t>
  </si>
  <si>
    <t>老衰（第９位同数）</t>
    <rPh sb="0" eb="2">
      <t>ロウスイ</t>
    </rPh>
    <rPh sb="3" eb="4">
      <t>ダイ</t>
    </rPh>
    <rPh sb="5" eb="6">
      <t>イ</t>
    </rPh>
    <rPh sb="6" eb="8">
      <t>ドウスウ</t>
    </rPh>
    <phoneticPr fontId="12"/>
  </si>
  <si>
    <t>資料：地域医療課</t>
    <rPh sb="0" eb="2">
      <t>シリョウ</t>
    </rPh>
    <rPh sb="3" eb="5">
      <t>チイキ</t>
    </rPh>
    <rPh sb="5" eb="7">
      <t>イリョウ</t>
    </rPh>
    <rPh sb="7" eb="8">
      <t>カ</t>
    </rPh>
    <phoneticPr fontId="3"/>
  </si>
  <si>
    <t>２．死因別の死亡数及び死亡率（人口10万対）、年次・区別</t>
    <phoneticPr fontId="3"/>
  </si>
  <si>
    <t>(1)昭和40年～平成6年</t>
    <phoneticPr fontId="3"/>
  </si>
  <si>
    <t>全死因</t>
  </si>
  <si>
    <t>胃腸炎</t>
    <rPh sb="0" eb="3">
      <t>イチョウエン</t>
    </rPh>
    <phoneticPr fontId="3"/>
  </si>
  <si>
    <t>結核</t>
  </si>
  <si>
    <t>食道</t>
  </si>
  <si>
    <t>胃</t>
  </si>
  <si>
    <t>直腸、直腸Ｓ状結腸
移行部
及び肛門</t>
    <phoneticPr fontId="3"/>
  </si>
  <si>
    <t>肺</t>
  </si>
  <si>
    <t>膵</t>
  </si>
  <si>
    <t>気管、気管
支及び肺</t>
    <phoneticPr fontId="3"/>
  </si>
  <si>
    <t>乳房</t>
  </si>
  <si>
    <t>子宮</t>
  </si>
  <si>
    <t>白血病</t>
  </si>
  <si>
    <t>その他</t>
    <rPh sb="2" eb="3">
      <t>タ</t>
    </rPh>
    <phoneticPr fontId="3"/>
  </si>
  <si>
    <t>大腸</t>
  </si>
  <si>
    <t>結腸</t>
  </si>
  <si>
    <t>死亡数</t>
  </si>
  <si>
    <t>昭和40年</t>
  </si>
  <si>
    <t>…</t>
  </si>
  <si>
    <t>50年</t>
  </si>
  <si>
    <t>60年</t>
  </si>
  <si>
    <t>平成2年</t>
  </si>
  <si>
    <t>3年</t>
  </si>
  <si>
    <t>4年</t>
  </si>
  <si>
    <t>5年</t>
  </si>
  <si>
    <t>6年</t>
  </si>
  <si>
    <t>虚血性
心疾患</t>
    <phoneticPr fontId="3"/>
  </si>
  <si>
    <t>慢性リウマチ性心疾患及び心内膜の
慢性疾患</t>
    <phoneticPr fontId="3"/>
  </si>
  <si>
    <t>高血圧
性疾患</t>
    <phoneticPr fontId="3"/>
  </si>
  <si>
    <t>肺炎及び
気管支炎</t>
    <phoneticPr fontId="3"/>
  </si>
  <si>
    <t>胃及び十二
指腸潰瘍</t>
    <phoneticPr fontId="3"/>
  </si>
  <si>
    <t>慢性肝疾患及び肝硬変</t>
  </si>
  <si>
    <t>腎炎・ネフローゼ症候群及び
ネフローゼ</t>
    <phoneticPr fontId="3"/>
  </si>
  <si>
    <t>精神病の
記載のない
老衰</t>
    <phoneticPr fontId="3"/>
  </si>
  <si>
    <t>不慮の事故及び
有害作用</t>
    <phoneticPr fontId="3"/>
  </si>
  <si>
    <t>高血圧性
心 疾 患</t>
    <phoneticPr fontId="3"/>
  </si>
  <si>
    <t>自動車事故</t>
  </si>
  <si>
    <t>自動車事故以外の
交通事故</t>
    <phoneticPr fontId="3"/>
  </si>
  <si>
    <t>火災・火焔による事故</t>
  </si>
  <si>
    <t>不慮の溺死</t>
  </si>
  <si>
    <t>昭和40年</t>
    <phoneticPr fontId="3"/>
  </si>
  <si>
    <t>50年</t>
    <phoneticPr fontId="3"/>
  </si>
  <si>
    <t>60年</t>
    <phoneticPr fontId="3"/>
  </si>
  <si>
    <t>平成2年</t>
    <phoneticPr fontId="3"/>
  </si>
  <si>
    <t>3年</t>
    <phoneticPr fontId="3"/>
  </si>
  <si>
    <t>4年</t>
    <phoneticPr fontId="3"/>
  </si>
  <si>
    <t>5年</t>
    <phoneticPr fontId="3"/>
  </si>
  <si>
    <t>6年</t>
    <phoneticPr fontId="3"/>
  </si>
  <si>
    <t>資料：地域医療課</t>
    <phoneticPr fontId="3"/>
  </si>
  <si>
    <t>（2）平成7年～平成29年</t>
    <rPh sb="3" eb="5">
      <t>ヘイセイ</t>
    </rPh>
    <rPh sb="6" eb="7">
      <t>ネン</t>
    </rPh>
    <rPh sb="8" eb="10">
      <t>ヘイセイ</t>
    </rPh>
    <rPh sb="12" eb="13">
      <t>ネン</t>
    </rPh>
    <phoneticPr fontId="3"/>
  </si>
  <si>
    <t>肝及び
肝内胆管</t>
    <phoneticPr fontId="3"/>
  </si>
  <si>
    <t>胆のう及び
他の胆道</t>
    <phoneticPr fontId="3"/>
  </si>
  <si>
    <t>気管、気管支及び肺</t>
  </si>
  <si>
    <t>乳　房</t>
    <phoneticPr fontId="3"/>
  </si>
  <si>
    <t>直腸Ｓ状
結腸移行</t>
    <phoneticPr fontId="3"/>
  </si>
  <si>
    <t xml:space="preserve">7年  </t>
    <phoneticPr fontId="3"/>
  </si>
  <si>
    <t xml:space="preserve">8年  </t>
    <phoneticPr fontId="3"/>
  </si>
  <si>
    <t xml:space="preserve">9年  </t>
    <phoneticPr fontId="3"/>
  </si>
  <si>
    <t xml:space="preserve">10年  </t>
    <phoneticPr fontId="3"/>
  </si>
  <si>
    <t xml:space="preserve">11年  </t>
    <phoneticPr fontId="3"/>
  </si>
  <si>
    <t xml:space="preserve">12年  </t>
    <phoneticPr fontId="3"/>
  </si>
  <si>
    <t xml:space="preserve">13年  </t>
    <phoneticPr fontId="3"/>
  </si>
  <si>
    <t xml:space="preserve">14年  </t>
    <phoneticPr fontId="3"/>
  </si>
  <si>
    <t xml:space="preserve">15年  </t>
    <phoneticPr fontId="3"/>
  </si>
  <si>
    <t xml:space="preserve">16年  </t>
    <phoneticPr fontId="3"/>
  </si>
  <si>
    <t xml:space="preserve">17年  </t>
    <phoneticPr fontId="3"/>
  </si>
  <si>
    <t xml:space="preserve">18年  </t>
  </si>
  <si>
    <t xml:space="preserve">19年  </t>
  </si>
  <si>
    <t xml:space="preserve">  19年</t>
    <phoneticPr fontId="3"/>
  </si>
  <si>
    <t xml:space="preserve">20年  </t>
  </si>
  <si>
    <t xml:space="preserve">21年  </t>
    <phoneticPr fontId="3"/>
  </si>
  <si>
    <t xml:space="preserve">22年  </t>
  </si>
  <si>
    <t xml:space="preserve">23年  </t>
    <phoneticPr fontId="3"/>
  </si>
  <si>
    <t xml:space="preserve">24年  </t>
  </si>
  <si>
    <t xml:space="preserve">24年  </t>
    <phoneticPr fontId="3"/>
  </si>
  <si>
    <t xml:space="preserve">25年  </t>
    <phoneticPr fontId="3"/>
  </si>
  <si>
    <t xml:space="preserve">26年  </t>
    <phoneticPr fontId="3"/>
  </si>
  <si>
    <t xml:space="preserve">  27年</t>
    <rPh sb="4" eb="5">
      <t>ネン</t>
    </rPh>
    <phoneticPr fontId="3"/>
  </si>
  <si>
    <t xml:space="preserve">    27年</t>
    <phoneticPr fontId="3"/>
  </si>
  <si>
    <t xml:space="preserve">  28年</t>
    <rPh sb="4" eb="5">
      <t>ネン</t>
    </rPh>
    <phoneticPr fontId="3"/>
  </si>
  <si>
    <t xml:space="preserve">    28年</t>
    <phoneticPr fontId="3"/>
  </si>
  <si>
    <t xml:space="preserve">  29年</t>
    <rPh sb="4" eb="5">
      <t>ネン</t>
    </rPh>
    <phoneticPr fontId="3"/>
  </si>
  <si>
    <t>東</t>
  </si>
  <si>
    <t>博多</t>
  </si>
  <si>
    <t>中央</t>
  </si>
  <si>
    <t>南</t>
  </si>
  <si>
    <t>城南</t>
  </si>
  <si>
    <t>-</t>
    <phoneticPr fontId="3"/>
  </si>
  <si>
    <t>早良</t>
  </si>
  <si>
    <t>西</t>
    <rPh sb="0" eb="1">
      <t>ニシ</t>
    </rPh>
    <phoneticPr fontId="3"/>
  </si>
  <si>
    <t>西</t>
  </si>
  <si>
    <t>心疾患
（高血圧
  性除く）</t>
    <phoneticPr fontId="3"/>
  </si>
  <si>
    <t>脳血管
疾患</t>
    <phoneticPr fontId="3"/>
  </si>
  <si>
    <t>大動脈瘤
及び解離</t>
    <phoneticPr fontId="3"/>
  </si>
  <si>
    <t>慢性閉塞
性肺疾患</t>
    <rPh sb="5" eb="6">
      <t>セイ</t>
    </rPh>
    <phoneticPr fontId="3"/>
  </si>
  <si>
    <t>喘息</t>
  </si>
  <si>
    <t>不慮の
事故</t>
    <phoneticPr fontId="3"/>
  </si>
  <si>
    <t>急性心
筋梗塞</t>
    <phoneticPr fontId="3"/>
  </si>
  <si>
    <t>その他の
虚血性心疾患</t>
    <phoneticPr fontId="3"/>
  </si>
  <si>
    <t>不整脈及び伝導障害</t>
  </si>
  <si>
    <t>心不全</t>
  </si>
  <si>
    <t>くも膜
下出血</t>
    <phoneticPr fontId="3"/>
  </si>
  <si>
    <t>脳内出血</t>
  </si>
  <si>
    <t>脳梗塞</t>
  </si>
  <si>
    <t>交通事故</t>
  </si>
  <si>
    <t xml:space="preserve">7年  </t>
    <phoneticPr fontId="3"/>
  </si>
  <si>
    <t xml:space="preserve">8年  </t>
    <phoneticPr fontId="3"/>
  </si>
  <si>
    <t xml:space="preserve">9年  </t>
    <phoneticPr fontId="3"/>
  </si>
  <si>
    <t xml:space="preserve">10年  </t>
    <phoneticPr fontId="3"/>
  </si>
  <si>
    <t xml:space="preserve">11年  </t>
    <phoneticPr fontId="3"/>
  </si>
  <si>
    <t xml:space="preserve">12年  </t>
    <phoneticPr fontId="3"/>
  </si>
  <si>
    <t xml:space="preserve">13年  </t>
    <phoneticPr fontId="3"/>
  </si>
  <si>
    <t xml:space="preserve">14年  </t>
    <phoneticPr fontId="3"/>
  </si>
  <si>
    <t xml:space="preserve">15年  </t>
    <phoneticPr fontId="3"/>
  </si>
  <si>
    <t xml:space="preserve">16年  </t>
    <phoneticPr fontId="3"/>
  </si>
  <si>
    <t xml:space="preserve">17年  </t>
    <phoneticPr fontId="3"/>
  </si>
  <si>
    <t xml:space="preserve">21年  </t>
    <phoneticPr fontId="3"/>
  </si>
  <si>
    <t xml:space="preserve">22年  </t>
    <phoneticPr fontId="3"/>
  </si>
  <si>
    <t xml:space="preserve">23年  </t>
    <phoneticPr fontId="3"/>
  </si>
  <si>
    <t xml:space="preserve">24年  </t>
    <phoneticPr fontId="3"/>
  </si>
  <si>
    <t xml:space="preserve">25年  </t>
    <phoneticPr fontId="3"/>
  </si>
  <si>
    <t>平成7年より死因分類(ICD-10)適用に伴い、平成6年以前と分類が異なる。</t>
    <rPh sb="24" eb="26">
      <t>ヘイセイ</t>
    </rPh>
    <rPh sb="27" eb="30">
      <t>ネンイゼン</t>
    </rPh>
    <rPh sb="31" eb="33">
      <t>ブンルイ</t>
    </rPh>
    <rPh sb="34" eb="35">
      <t>コト</t>
    </rPh>
    <phoneticPr fontId="3"/>
  </si>
  <si>
    <t>３．性別死亡数及び死亡率(人口1万対)、年齢階級別</t>
    <phoneticPr fontId="3"/>
  </si>
  <si>
    <t>平成29年・平成28年</t>
    <phoneticPr fontId="3"/>
  </si>
  <si>
    <t>平成29年</t>
    <phoneticPr fontId="3"/>
  </si>
  <si>
    <t>平成28年</t>
    <phoneticPr fontId="3"/>
  </si>
  <si>
    <t>男</t>
  </si>
  <si>
    <t>女</t>
  </si>
  <si>
    <t>0～4歳</t>
  </si>
  <si>
    <t xml:space="preserve"> </t>
    <phoneticPr fontId="3"/>
  </si>
  <si>
    <t xml:space="preserve">   0  </t>
  </si>
  <si>
    <t xml:space="preserve">   1  </t>
  </si>
  <si>
    <t xml:space="preserve">   2  </t>
  </si>
  <si>
    <t xml:space="preserve">   3  </t>
  </si>
  <si>
    <t xml:space="preserve">   4  </t>
  </si>
  <si>
    <t>5～9歳</t>
  </si>
  <si>
    <t>10～14歳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</si>
  <si>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</si>
  <si>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</si>
  <si>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</si>
  <si>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</si>
  <si>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</si>
  <si>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</si>
  <si>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</si>
  <si>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</si>
  <si>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</si>
  <si>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</si>
  <si>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</si>
  <si>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100歳～</t>
  </si>
  <si>
    <t>…</t>
    <phoneticPr fontId="3"/>
  </si>
  <si>
    <t>注）死亡率は，各年１０月１日現在の推計人口をもとに算出した。</t>
    <rPh sb="17" eb="19">
      <t>スイケイ</t>
    </rPh>
    <rPh sb="19" eb="21">
      <t>ジンコウ</t>
    </rPh>
    <phoneticPr fontId="3"/>
  </si>
  <si>
    <t>資料：地域医療課</t>
  </si>
  <si>
    <t>４．主要死因死亡数及び割合、年齢階級別</t>
    <rPh sb="6" eb="8">
      <t>シボウ</t>
    </rPh>
    <rPh sb="9" eb="10">
      <t>オヨ</t>
    </rPh>
    <rPh sb="11" eb="13">
      <t>ワリアイ</t>
    </rPh>
    <phoneticPr fontId="3"/>
  </si>
  <si>
    <t xml:space="preserve">（男）0歳児  17人を除く </t>
    <rPh sb="12" eb="13">
      <t>ノゾ</t>
    </rPh>
    <phoneticPr fontId="3"/>
  </si>
  <si>
    <t xml:space="preserve">（総数）0歳児  25人を除く </t>
    <rPh sb="1" eb="3">
      <t>ソウスウ</t>
    </rPh>
    <rPh sb="13" eb="14">
      <t>ノゾ</t>
    </rPh>
    <phoneticPr fontId="3"/>
  </si>
  <si>
    <t>悪性
新生物</t>
    <phoneticPr fontId="3"/>
  </si>
  <si>
    <t>心疾患（高血圧性を除く）</t>
    <phoneticPr fontId="3"/>
  </si>
  <si>
    <t>脳血管
疾患</t>
    <phoneticPr fontId="3"/>
  </si>
  <si>
    <t>不慮の
事故</t>
    <phoneticPr fontId="3"/>
  </si>
  <si>
    <t>その他</t>
  </si>
  <si>
    <t>計</t>
  </si>
  <si>
    <t>　</t>
    <phoneticPr fontId="3"/>
  </si>
  <si>
    <t>　計　</t>
  </si>
  <si>
    <t xml:space="preserve"> 1～ 9歳</t>
  </si>
  <si>
    <t>10～19歳</t>
  </si>
  <si>
    <t>20～29歳</t>
  </si>
  <si>
    <t>30～39歳</t>
  </si>
  <si>
    <t>40～49歳</t>
  </si>
  <si>
    <t>50～59歳</t>
  </si>
  <si>
    <t>60～69歳</t>
  </si>
  <si>
    <t>70～79歳</t>
  </si>
  <si>
    <t>80～89歳</t>
  </si>
  <si>
    <t>90歳以上</t>
  </si>
  <si>
    <t xml:space="preserve">（女）0歳児  8人を除く </t>
    <rPh sb="1" eb="2">
      <t>オンナ</t>
    </rPh>
    <rPh sb="11" eb="12">
      <t>ノゾ</t>
    </rPh>
    <phoneticPr fontId="3"/>
  </si>
  <si>
    <t>注；上段は死亡数、下段は全死亡数に占める当該死因の占める割合である。</t>
    <rPh sb="0" eb="1">
      <t>チュウ</t>
    </rPh>
    <rPh sb="2" eb="4">
      <t>ジョウダン</t>
    </rPh>
    <rPh sb="5" eb="7">
      <t>シボウ</t>
    </rPh>
    <rPh sb="7" eb="8">
      <t>スウ</t>
    </rPh>
    <rPh sb="9" eb="11">
      <t>ゲダン</t>
    </rPh>
    <rPh sb="12" eb="13">
      <t>ゼン</t>
    </rPh>
    <rPh sb="13" eb="16">
      <t>シボウスウ</t>
    </rPh>
    <rPh sb="17" eb="18">
      <t>シ</t>
    </rPh>
    <rPh sb="20" eb="22">
      <t>トウガイ</t>
    </rPh>
    <rPh sb="22" eb="24">
      <t>シイン</t>
    </rPh>
    <rPh sb="25" eb="26">
      <t>シ</t>
    </rPh>
    <rPh sb="28" eb="30">
      <t>ワリアイ</t>
    </rPh>
    <phoneticPr fontId="3"/>
  </si>
  <si>
    <t>５．外因死亡数及び死亡率、年次・区別</t>
    <rPh sb="6" eb="7">
      <t>スウ</t>
    </rPh>
    <rPh sb="7" eb="8">
      <t>オヨ</t>
    </rPh>
    <rPh sb="9" eb="11">
      <t>シボウ</t>
    </rPh>
    <rPh sb="11" eb="12">
      <t>リツ</t>
    </rPh>
    <phoneticPr fontId="3"/>
  </si>
  <si>
    <t>昭和45年～平成29年</t>
    <phoneticPr fontId="3"/>
  </si>
  <si>
    <t>外因死総数</t>
  </si>
  <si>
    <t>不慮の事故及び有害作用</t>
  </si>
  <si>
    <t>他殺</t>
  </si>
  <si>
    <t>その他の外因</t>
  </si>
  <si>
    <r>
      <t xml:space="preserve">外因死亡率
</t>
    </r>
    <r>
      <rPr>
        <sz val="10"/>
        <rFont val="ＭＳ 明朝"/>
        <family val="1"/>
        <charset val="128"/>
      </rPr>
      <t>(人口10万対）</t>
    </r>
    <phoneticPr fontId="3"/>
  </si>
  <si>
    <t>自動車事故
交通事故以外の</t>
    <phoneticPr fontId="3"/>
  </si>
  <si>
    <t>不慮の中毒</t>
    <phoneticPr fontId="3"/>
  </si>
  <si>
    <t>不慮の墜落</t>
    <phoneticPr fontId="3"/>
  </si>
  <si>
    <t>火災、火陥による事故</t>
    <phoneticPr fontId="3"/>
  </si>
  <si>
    <t>天災</t>
  </si>
  <si>
    <t>不慮の溺死</t>
    <phoneticPr fontId="3"/>
  </si>
  <si>
    <t>不慮の機械的窒息</t>
  </si>
  <si>
    <t>不慮の打撲</t>
    <phoneticPr fontId="3"/>
  </si>
  <si>
    <t>工業性を主とする事故</t>
  </si>
  <si>
    <t>その他の不慮の事故</t>
  </si>
  <si>
    <t>福岡市</t>
  </si>
  <si>
    <t>全国</t>
  </si>
  <si>
    <t>45年</t>
  </si>
  <si>
    <t>-</t>
  </si>
  <si>
    <t>55年</t>
  </si>
  <si>
    <t>平成元年</t>
  </si>
  <si>
    <t>2年</t>
  </si>
  <si>
    <t>外因死総数</t>
    <phoneticPr fontId="3"/>
  </si>
  <si>
    <t>不慮の事故総数</t>
    <phoneticPr fontId="3"/>
  </si>
  <si>
    <t>転倒・転落</t>
    <phoneticPr fontId="3"/>
  </si>
  <si>
    <t>不慮の溺死及び溺水</t>
    <phoneticPr fontId="3"/>
  </si>
  <si>
    <t>不慮の窒息</t>
    <phoneticPr fontId="3"/>
  </si>
  <si>
    <t>煙、火・火災への曝露</t>
    <phoneticPr fontId="3"/>
  </si>
  <si>
    <t>有害物質による中毒</t>
    <phoneticPr fontId="3"/>
  </si>
  <si>
    <t>その他の不慮の事故</t>
    <phoneticPr fontId="3"/>
  </si>
  <si>
    <t>7年</t>
  </si>
  <si>
    <t>8年</t>
  </si>
  <si>
    <t>9年</t>
  </si>
  <si>
    <t>10年</t>
  </si>
  <si>
    <t>11年</t>
  </si>
  <si>
    <t>12年</t>
  </si>
  <si>
    <t>13年</t>
  </si>
  <si>
    <t>14年</t>
  </si>
  <si>
    <t>15年</t>
    <phoneticPr fontId="3"/>
  </si>
  <si>
    <t>16年</t>
    <phoneticPr fontId="3"/>
  </si>
  <si>
    <t>17年</t>
    <rPh sb="2" eb="3">
      <t>ネン</t>
    </rPh>
    <phoneticPr fontId="3"/>
  </si>
  <si>
    <t>18年</t>
  </si>
  <si>
    <t>19年</t>
  </si>
  <si>
    <t>20年</t>
  </si>
  <si>
    <t>21年</t>
  </si>
  <si>
    <t>22年</t>
  </si>
  <si>
    <t>23年</t>
    <phoneticPr fontId="3"/>
  </si>
  <si>
    <t>24年</t>
  </si>
  <si>
    <t>25年</t>
  </si>
  <si>
    <t>26年</t>
  </si>
  <si>
    <t>27年</t>
  </si>
  <si>
    <t>28年</t>
    <phoneticPr fontId="3"/>
  </si>
  <si>
    <t>29年</t>
    <phoneticPr fontId="3"/>
  </si>
  <si>
    <t>東　</t>
    <phoneticPr fontId="3"/>
  </si>
  <si>
    <t>南　</t>
    <phoneticPr fontId="3"/>
  </si>
  <si>
    <t>西　</t>
    <phoneticPr fontId="3"/>
  </si>
  <si>
    <t>平成7年より死因分類(ICD-10)適用に伴い、別表とする。</t>
  </si>
  <si>
    <t>６．死因別分類、性・年齢階級別</t>
    <phoneticPr fontId="3"/>
  </si>
  <si>
    <t>分類番号</t>
  </si>
  <si>
    <t>総数</t>
    <phoneticPr fontId="3"/>
  </si>
  <si>
    <t>0歳</t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</si>
  <si>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</si>
  <si>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</si>
  <si>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</si>
  <si>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</si>
  <si>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</si>
  <si>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</si>
  <si>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</si>
  <si>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</si>
  <si>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</si>
  <si>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</si>
  <si>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</si>
  <si>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</si>
  <si>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</si>
  <si>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</si>
  <si>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</si>
  <si>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</si>
  <si>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</si>
  <si>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</si>
  <si>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</si>
  <si>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</si>
  <si>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100～</t>
  </si>
  <si>
    <t>不祥</t>
  </si>
  <si>
    <t>総数</t>
    <rPh sb="0" eb="2">
      <t>ソウスウ</t>
    </rPh>
    <phoneticPr fontId="3"/>
  </si>
  <si>
    <t>01000</t>
  </si>
  <si>
    <t>感染症及び寄生虫症</t>
  </si>
  <si>
    <t>01100</t>
  </si>
  <si>
    <t>腸管感染症</t>
  </si>
  <si>
    <t>01200</t>
  </si>
  <si>
    <t>01201</t>
  </si>
  <si>
    <t xml:space="preserve">  呼吸器結核</t>
  </si>
  <si>
    <t>01202</t>
  </si>
  <si>
    <t xml:space="preserve">  その他の結核</t>
  </si>
  <si>
    <t>01300</t>
  </si>
  <si>
    <t>敗血症</t>
  </si>
  <si>
    <t>01400</t>
  </si>
  <si>
    <t>ウイルス性肝炎</t>
    <rPh sb="4" eb="5">
      <t>セイ</t>
    </rPh>
    <phoneticPr fontId="3"/>
  </si>
  <si>
    <t>01401</t>
  </si>
  <si>
    <t>　Ｂ型ウイルス性肝炎</t>
    <rPh sb="7" eb="8">
      <t>セイ</t>
    </rPh>
    <phoneticPr fontId="3"/>
  </si>
  <si>
    <t>01402</t>
  </si>
  <si>
    <t>　Ｃ型ウイルス性肝炎</t>
    <rPh sb="7" eb="8">
      <t>セイ</t>
    </rPh>
    <phoneticPr fontId="3"/>
  </si>
  <si>
    <t>01403</t>
  </si>
  <si>
    <t>　その他のウイルス性肝炎</t>
    <rPh sb="9" eb="10">
      <t>セイ</t>
    </rPh>
    <rPh sb="10" eb="12">
      <t>カンエン</t>
    </rPh>
    <phoneticPr fontId="3"/>
  </si>
  <si>
    <t>01500</t>
  </si>
  <si>
    <t>ヒト免疫不全ウイルス</t>
    <rPh sb="2" eb="4">
      <t>メンエキ</t>
    </rPh>
    <rPh sb="4" eb="6">
      <t>フゼン</t>
    </rPh>
    <phoneticPr fontId="3"/>
  </si>
  <si>
    <t>［ＨＩＶ］病</t>
    <rPh sb="5" eb="6">
      <t>ビョウ</t>
    </rPh>
    <phoneticPr fontId="3"/>
  </si>
  <si>
    <t>01600</t>
  </si>
  <si>
    <t>その他の感染症及び寄生虫症</t>
    <rPh sb="7" eb="8">
      <t>オヨ</t>
    </rPh>
    <rPh sb="9" eb="12">
      <t>キセイチュウ</t>
    </rPh>
    <rPh sb="12" eb="13">
      <t>ショウ</t>
    </rPh>
    <phoneticPr fontId="3"/>
  </si>
  <si>
    <t>02000</t>
  </si>
  <si>
    <t>新生物＜腫瘍＞</t>
    <rPh sb="4" eb="6">
      <t>シュヨウ</t>
    </rPh>
    <phoneticPr fontId="3"/>
  </si>
  <si>
    <t>02100</t>
  </si>
  <si>
    <t>悪性新生物＜腫瘍＞</t>
    <rPh sb="6" eb="8">
      <t>シュヨウ</t>
    </rPh>
    <phoneticPr fontId="3"/>
  </si>
  <si>
    <t>02101</t>
  </si>
  <si>
    <t xml:space="preserve">  口唇、口腔及び咽頭の</t>
    <rPh sb="9" eb="11">
      <t>イントウ</t>
    </rPh>
    <phoneticPr fontId="3"/>
  </si>
  <si>
    <t xml:space="preserve">  悪性新生物＜腫瘍＞</t>
    <phoneticPr fontId="3"/>
  </si>
  <si>
    <t>02102</t>
  </si>
  <si>
    <t xml:space="preserve">  食道の悪性新生物＜腫瘍＞</t>
    <phoneticPr fontId="3"/>
  </si>
  <si>
    <t>02103</t>
  </si>
  <si>
    <t xml:space="preserve">  胃の悪性新生物＜腫瘍＞</t>
    <phoneticPr fontId="3"/>
  </si>
  <si>
    <t>02104</t>
  </si>
  <si>
    <t xml:space="preserve">  結腸の悪性新生物＜腫瘍＞</t>
    <phoneticPr fontId="3"/>
  </si>
  <si>
    <t>02105</t>
  </si>
  <si>
    <t xml:space="preserve">  直腸Ｓ状結腸移行部及び</t>
    <rPh sb="11" eb="12">
      <t>オヨ</t>
    </rPh>
    <phoneticPr fontId="3"/>
  </si>
  <si>
    <t xml:space="preserve">  直腸の悪性新生物＜腫瘍＞</t>
    <rPh sb="2" eb="4">
      <t>チョクチョウ</t>
    </rPh>
    <phoneticPr fontId="3"/>
  </si>
  <si>
    <t>02106</t>
  </si>
  <si>
    <t xml:space="preserve">  肝及び肝内胆管の</t>
  </si>
  <si>
    <t>　悪性新生物＜腫瘍＞</t>
    <phoneticPr fontId="3"/>
  </si>
  <si>
    <t>02107</t>
  </si>
  <si>
    <t xml:space="preserve">  胆のう及びその他の胆道</t>
    <rPh sb="11" eb="13">
      <t>タンドウ</t>
    </rPh>
    <phoneticPr fontId="3"/>
  </si>
  <si>
    <t xml:space="preserve">  の悪性新生物＜腫瘍＞</t>
    <phoneticPr fontId="3"/>
  </si>
  <si>
    <t>02108</t>
  </si>
  <si>
    <t xml:space="preserve">  膵の悪性新生物＜腫瘍＞</t>
    <phoneticPr fontId="3"/>
  </si>
  <si>
    <t>02109</t>
  </si>
  <si>
    <t xml:space="preserve">  喉頭の悪性新生物＜腫瘍＞</t>
    <phoneticPr fontId="3"/>
  </si>
  <si>
    <t>02110</t>
  </si>
  <si>
    <t xml:space="preserve">  気管、気管支及び肺の</t>
  </si>
  <si>
    <t>02111</t>
  </si>
  <si>
    <t xml:space="preserve">  皮膚の悪性新生物＜腫瘍＞</t>
    <phoneticPr fontId="3"/>
  </si>
  <si>
    <t>02112</t>
  </si>
  <si>
    <t xml:space="preserve">  乳房の悪性新生物＜腫瘍＞</t>
    <phoneticPr fontId="3"/>
  </si>
  <si>
    <t>02113</t>
  </si>
  <si>
    <t xml:space="preserve">  子宮の悪性新生物＜腫瘍＞</t>
    <phoneticPr fontId="3"/>
  </si>
  <si>
    <t>.</t>
    <phoneticPr fontId="3"/>
  </si>
  <si>
    <t>02114</t>
  </si>
  <si>
    <t xml:space="preserve">  卵巣の悪性新生物＜腫瘍＞</t>
    <phoneticPr fontId="3"/>
  </si>
  <si>
    <t>02115</t>
  </si>
  <si>
    <t xml:space="preserve">  前立腺の悪性新生物＜腫瘍＞</t>
    <phoneticPr fontId="3"/>
  </si>
  <si>
    <t>02116</t>
  </si>
  <si>
    <t xml:space="preserve">  膀胱の悪性新生物＜腫瘍＞</t>
    <phoneticPr fontId="3"/>
  </si>
  <si>
    <t>02117</t>
  </si>
  <si>
    <t xml:space="preserve">  中枢神経系の悪性新生物＜腫瘍＞</t>
    <rPh sb="8" eb="10">
      <t>アクセイ</t>
    </rPh>
    <rPh sb="10" eb="13">
      <t>シンセイブツ</t>
    </rPh>
    <phoneticPr fontId="3"/>
  </si>
  <si>
    <t>02118</t>
  </si>
  <si>
    <t xml:space="preserve">  悪性リンパ腫</t>
  </si>
  <si>
    <t>02119</t>
  </si>
  <si>
    <t xml:space="preserve">  白血病</t>
  </si>
  <si>
    <t>02120</t>
  </si>
  <si>
    <t xml:space="preserve">  その他のリンパ組織、造血組織</t>
    <phoneticPr fontId="3"/>
  </si>
  <si>
    <t xml:space="preserve">及び関連組織の悪性新生物 </t>
    <rPh sb="7" eb="9">
      <t>アクセイ</t>
    </rPh>
    <rPh sb="9" eb="10">
      <t>シン</t>
    </rPh>
    <phoneticPr fontId="3"/>
  </si>
  <si>
    <t>＜腫瘍＞</t>
    <phoneticPr fontId="3"/>
  </si>
  <si>
    <t>02121</t>
  </si>
  <si>
    <t xml:space="preserve">  その他の悪性新生物＜腫瘍＞</t>
    <phoneticPr fontId="3"/>
  </si>
  <si>
    <t>02200</t>
  </si>
  <si>
    <t>その他の新生物＜腫瘍＞</t>
    <phoneticPr fontId="3"/>
  </si>
  <si>
    <t>02201</t>
  </si>
  <si>
    <t>　中枢神経系のその他の新生物</t>
    <rPh sb="9" eb="10">
      <t>タ</t>
    </rPh>
    <rPh sb="11" eb="13">
      <t>シンセイ</t>
    </rPh>
    <rPh sb="13" eb="14">
      <t>ブツ</t>
    </rPh>
    <phoneticPr fontId="3"/>
  </si>
  <si>
    <t>02202</t>
  </si>
  <si>
    <t>　中枢神経系を除く</t>
  </si>
  <si>
    <t>　その他の新生物＜腫瘍＞</t>
    <rPh sb="3" eb="4">
      <t>タ</t>
    </rPh>
    <rPh sb="5" eb="7">
      <t>シンセイ</t>
    </rPh>
    <rPh sb="7" eb="8">
      <t>ブツ</t>
    </rPh>
    <phoneticPr fontId="3"/>
  </si>
  <si>
    <t>03000</t>
  </si>
  <si>
    <t>血液及び造血器の疾患並びに</t>
    <rPh sb="10" eb="11">
      <t>ナラ</t>
    </rPh>
    <phoneticPr fontId="3"/>
  </si>
  <si>
    <t>免疫機構の障害</t>
    <rPh sb="0" eb="2">
      <t>メンエキ</t>
    </rPh>
    <rPh sb="2" eb="4">
      <t>キコウ</t>
    </rPh>
    <rPh sb="5" eb="7">
      <t>ショウガイ</t>
    </rPh>
    <phoneticPr fontId="3"/>
  </si>
  <si>
    <t>03100</t>
  </si>
  <si>
    <t>貧血</t>
  </si>
  <si>
    <t>03200</t>
  </si>
  <si>
    <t>その他の血液及び造血器の</t>
    <rPh sb="4" eb="6">
      <t>ケツエキ</t>
    </rPh>
    <rPh sb="6" eb="7">
      <t>オヨ</t>
    </rPh>
    <rPh sb="8" eb="10">
      <t>ゾウケツ</t>
    </rPh>
    <rPh sb="10" eb="11">
      <t>キ</t>
    </rPh>
    <phoneticPr fontId="3"/>
  </si>
  <si>
    <t>疾患並びに免疫機構の障害</t>
    <rPh sb="0" eb="2">
      <t>シッカン</t>
    </rPh>
    <rPh sb="2" eb="3">
      <t>ナラ</t>
    </rPh>
    <rPh sb="5" eb="7">
      <t>メンエキ</t>
    </rPh>
    <rPh sb="7" eb="9">
      <t>キコウ</t>
    </rPh>
    <rPh sb="10" eb="12">
      <t>ショウガイ</t>
    </rPh>
    <phoneticPr fontId="3"/>
  </si>
  <si>
    <t>04000</t>
  </si>
  <si>
    <t>内分泌、栄養及び代謝疾患</t>
  </si>
  <si>
    <t>04100</t>
  </si>
  <si>
    <t>04200</t>
  </si>
  <si>
    <t>その他の内分泌、栄養及び　</t>
    <rPh sb="4" eb="7">
      <t>ナイブンピ</t>
    </rPh>
    <rPh sb="8" eb="10">
      <t>エイヨウ</t>
    </rPh>
    <rPh sb="10" eb="11">
      <t>オヨ</t>
    </rPh>
    <phoneticPr fontId="3"/>
  </si>
  <si>
    <t>代謝疾患</t>
    <rPh sb="0" eb="2">
      <t>タイシャ</t>
    </rPh>
    <rPh sb="2" eb="4">
      <t>シッカン</t>
    </rPh>
    <phoneticPr fontId="3"/>
  </si>
  <si>
    <t>男</t>
    <rPh sb="0" eb="1">
      <t>オトコ</t>
    </rPh>
    <phoneticPr fontId="3"/>
  </si>
  <si>
    <t>05000</t>
  </si>
  <si>
    <t>精神及び行動の障害</t>
  </si>
  <si>
    <t>05100</t>
  </si>
  <si>
    <t>血管性及び詳細不明の認知症　</t>
    <rPh sb="5" eb="7">
      <t>ショウサイ</t>
    </rPh>
    <rPh sb="10" eb="12">
      <t>ニンチ</t>
    </rPh>
    <rPh sb="12" eb="13">
      <t>ショウ</t>
    </rPh>
    <phoneticPr fontId="3"/>
  </si>
  <si>
    <t>05200</t>
  </si>
  <si>
    <t>その他の精神及び行動の障害</t>
    <rPh sb="4" eb="6">
      <t>セイシン</t>
    </rPh>
    <rPh sb="6" eb="7">
      <t>オヨ</t>
    </rPh>
    <rPh sb="8" eb="10">
      <t>コウドウ</t>
    </rPh>
    <phoneticPr fontId="3"/>
  </si>
  <si>
    <t>06000</t>
  </si>
  <si>
    <t>神経系の疾患</t>
  </si>
  <si>
    <t>06100</t>
  </si>
  <si>
    <t>髄膜炎</t>
  </si>
  <si>
    <t>06200</t>
  </si>
  <si>
    <t>脊髄性筋萎縮症及び関連症候群</t>
    <rPh sb="7" eb="8">
      <t>オヨ</t>
    </rPh>
    <phoneticPr fontId="3"/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</si>
  <si>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</si>
  <si>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</si>
  <si>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</si>
  <si>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</si>
  <si>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</si>
  <si>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</si>
  <si>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</si>
  <si>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</si>
  <si>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</si>
  <si>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</si>
  <si>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09000</t>
  </si>
  <si>
    <t>循環器系の疾患</t>
  </si>
  <si>
    <t>09100</t>
  </si>
  <si>
    <t>09101</t>
  </si>
  <si>
    <t>　高血圧性心疾患及び心腎疾患</t>
    <rPh sb="5" eb="6">
      <t>ココロ</t>
    </rPh>
    <rPh sb="8" eb="9">
      <t>オヨ</t>
    </rPh>
    <rPh sb="10" eb="11">
      <t>シン</t>
    </rPh>
    <rPh sb="11" eb="12">
      <t>ジン</t>
    </rPh>
    <rPh sb="12" eb="13">
      <t>ヤマイ</t>
    </rPh>
    <rPh sb="13" eb="14">
      <t>ワズラ</t>
    </rPh>
    <phoneticPr fontId="3"/>
  </si>
  <si>
    <t>　</t>
  </si>
  <si>
    <t>09102</t>
  </si>
  <si>
    <t>　その他の高血圧性疾患</t>
    <rPh sb="5" eb="8">
      <t>コウケツアツ</t>
    </rPh>
    <rPh sb="8" eb="9">
      <t>セイ</t>
    </rPh>
    <rPh sb="9" eb="11">
      <t>シッカン</t>
    </rPh>
    <phoneticPr fontId="3"/>
  </si>
  <si>
    <t>09200</t>
  </si>
  <si>
    <t>心疾患（高血圧性を除く）</t>
    <rPh sb="4" eb="7">
      <t>コウケツアツ</t>
    </rPh>
    <rPh sb="7" eb="8">
      <t>セイ</t>
    </rPh>
    <rPh sb="9" eb="10">
      <t>ノゾ</t>
    </rPh>
    <phoneticPr fontId="3"/>
  </si>
  <si>
    <t>09201</t>
  </si>
  <si>
    <t>　慢性リウマチ性心疾患</t>
  </si>
  <si>
    <t>09202</t>
  </si>
  <si>
    <t>　急性心筋梗塞</t>
  </si>
  <si>
    <t>09203</t>
  </si>
  <si>
    <t>　その他の虚血性心疾患</t>
    <rPh sb="8" eb="9">
      <t>シン</t>
    </rPh>
    <phoneticPr fontId="3"/>
  </si>
  <si>
    <t>09204</t>
  </si>
  <si>
    <t>　慢性非リウマチ性心内膜疾患</t>
  </si>
  <si>
    <t>09205</t>
  </si>
  <si>
    <t>　心筋症</t>
  </si>
  <si>
    <t>09206</t>
  </si>
  <si>
    <t>　不整脈及び伝導障害</t>
  </si>
  <si>
    <t>09207</t>
  </si>
  <si>
    <t>　心不全</t>
  </si>
  <si>
    <t>09208</t>
  </si>
  <si>
    <t>　その他の心疾患</t>
  </si>
  <si>
    <t>09300</t>
  </si>
  <si>
    <t>09301</t>
  </si>
  <si>
    <t>　くも膜下出血</t>
  </si>
  <si>
    <t>09302</t>
  </si>
  <si>
    <t>　脳内出血</t>
  </si>
  <si>
    <t>09303</t>
  </si>
  <si>
    <t>　脳梗塞</t>
  </si>
  <si>
    <t>09304</t>
  </si>
  <si>
    <t>　その他の脳血管疾患</t>
  </si>
  <si>
    <t>09400</t>
  </si>
  <si>
    <t>09500</t>
  </si>
  <si>
    <t>その他の循環器系の疾患</t>
  </si>
  <si>
    <t>呼吸器系の疾患</t>
  </si>
  <si>
    <t>インフルエンザ</t>
  </si>
  <si>
    <t>急性気管支炎</t>
  </si>
  <si>
    <t>その他の呼吸器系の疾患</t>
  </si>
  <si>
    <t>消化器系の疾患</t>
  </si>
  <si>
    <t>胃潰瘍及び十二指腸潰瘍</t>
  </si>
  <si>
    <t>ヘルニア及び腸閉塞</t>
  </si>
  <si>
    <t>　肝硬変(アルコール性を除く)</t>
    <rPh sb="10" eb="11">
      <t>セイ</t>
    </rPh>
    <rPh sb="12" eb="13">
      <t>ノゾ</t>
    </rPh>
    <phoneticPr fontId="3"/>
  </si>
  <si>
    <t>　その他の肝疾患</t>
  </si>
  <si>
    <t>その他の消化器系の疾患</t>
  </si>
  <si>
    <t>皮膚及び皮下組織の疾患</t>
  </si>
  <si>
    <t>筋骨格系及び結合組織の疾患</t>
    <rPh sb="4" eb="5">
      <t>オヨ</t>
    </rPh>
    <phoneticPr fontId="3"/>
  </si>
  <si>
    <t>腎尿路生殖器系の疾患</t>
    <rPh sb="0" eb="1">
      <t>ジン</t>
    </rPh>
    <rPh sb="1" eb="3">
      <t>ニョウロ</t>
    </rPh>
    <rPh sb="3" eb="5">
      <t>セイショク</t>
    </rPh>
    <phoneticPr fontId="3"/>
  </si>
  <si>
    <t>糸球体疾患及び</t>
    <rPh sb="5" eb="6">
      <t>オヨ</t>
    </rPh>
    <phoneticPr fontId="3"/>
  </si>
  <si>
    <t>腎尿細管間質性疾患</t>
    <rPh sb="6" eb="7">
      <t>セイ</t>
    </rPh>
    <rPh sb="7" eb="9">
      <t>シッカン</t>
    </rPh>
    <phoneticPr fontId="3"/>
  </si>
  <si>
    <t>　急性腎不全</t>
  </si>
  <si>
    <t>　慢性腎不全</t>
  </si>
  <si>
    <t>　詳細不明の腎不全</t>
  </si>
  <si>
    <t>その他の腎尿路生殖器系の疾患</t>
    <rPh sb="4" eb="5">
      <t>ジン</t>
    </rPh>
    <rPh sb="5" eb="7">
      <t>ニョウロ</t>
    </rPh>
    <rPh sb="7" eb="9">
      <t>セイショク</t>
    </rPh>
    <rPh sb="9" eb="10">
      <t>キ</t>
    </rPh>
    <rPh sb="10" eb="11">
      <t>ケイ</t>
    </rPh>
    <rPh sb="12" eb="13">
      <t>ヤマイ</t>
    </rPh>
    <rPh sb="13" eb="14">
      <t>ワズラ</t>
    </rPh>
    <phoneticPr fontId="3"/>
  </si>
  <si>
    <t>妊娠、分娩及び産じょく</t>
  </si>
  <si>
    <t>周産期に発生した病態</t>
  </si>
  <si>
    <t>妊娠期間及び胎児発育に関連す</t>
    <rPh sb="4" eb="5">
      <t>オヨ</t>
    </rPh>
    <rPh sb="6" eb="8">
      <t>タイジ</t>
    </rPh>
    <rPh sb="8" eb="10">
      <t>ハツイク</t>
    </rPh>
    <phoneticPr fontId="3"/>
  </si>
  <si>
    <t>る障害</t>
    <rPh sb="1" eb="3">
      <t>ショウガイ</t>
    </rPh>
    <phoneticPr fontId="3"/>
  </si>
  <si>
    <t>出産外傷</t>
  </si>
  <si>
    <t>周産期に特異的な呼吸障害</t>
    <rPh sb="0" eb="3">
      <t>シュウサンキ</t>
    </rPh>
    <phoneticPr fontId="3"/>
  </si>
  <si>
    <t>及び心血管障害</t>
    <rPh sb="0" eb="1">
      <t>オヨ</t>
    </rPh>
    <rPh sb="2" eb="3">
      <t>シン</t>
    </rPh>
    <rPh sb="3" eb="5">
      <t>ケッカン</t>
    </rPh>
    <rPh sb="5" eb="7">
      <t>ショウガイ</t>
    </rPh>
    <phoneticPr fontId="3"/>
  </si>
  <si>
    <t>周産期に特異的な感染症</t>
  </si>
  <si>
    <t>胎児及び新生児の出血性障害</t>
    <rPh sb="0" eb="2">
      <t>タイジ</t>
    </rPh>
    <rPh sb="2" eb="3">
      <t>オヨ</t>
    </rPh>
    <rPh sb="4" eb="7">
      <t>シンセイジ</t>
    </rPh>
    <phoneticPr fontId="3"/>
  </si>
  <si>
    <t>及び心血管障害</t>
    <rPh sb="0" eb="1">
      <t>オヨ</t>
    </rPh>
    <rPh sb="2" eb="3">
      <t>ココロ</t>
    </rPh>
    <rPh sb="3" eb="5">
      <t>ケッカン</t>
    </rPh>
    <rPh sb="5" eb="7">
      <t>ショウガイ</t>
    </rPh>
    <phoneticPr fontId="3"/>
  </si>
  <si>
    <t>その他の周産期に発生した病態</t>
    <rPh sb="4" eb="7">
      <t>シュウサンキ</t>
    </rPh>
    <rPh sb="13" eb="14">
      <t>タイ</t>
    </rPh>
    <phoneticPr fontId="3"/>
  </si>
  <si>
    <t>先天奇形、変形及び</t>
    <rPh sb="5" eb="7">
      <t>ヘンケイ</t>
    </rPh>
    <phoneticPr fontId="3"/>
  </si>
  <si>
    <t>染色体異常</t>
    <rPh sb="4" eb="5">
      <t>ジョウ</t>
    </rPh>
    <phoneticPr fontId="3"/>
  </si>
  <si>
    <t>神経系の先天奇形</t>
  </si>
  <si>
    <t>循環器系の先天奇形</t>
  </si>
  <si>
    <t>　心臓の先天奇形</t>
  </si>
  <si>
    <t>　その他の循環器系の先天奇形</t>
    <rPh sb="10" eb="12">
      <t>センテン</t>
    </rPh>
    <rPh sb="12" eb="14">
      <t>キケイ</t>
    </rPh>
    <phoneticPr fontId="3"/>
  </si>
  <si>
    <t>消化器系の先天奇形</t>
  </si>
  <si>
    <t>その他の先天奇形及び変形</t>
    <rPh sb="8" eb="9">
      <t>オヨ</t>
    </rPh>
    <rPh sb="10" eb="12">
      <t>ヘンケイ</t>
    </rPh>
    <phoneticPr fontId="3"/>
  </si>
  <si>
    <t>染色体異常、他に分類されな</t>
    <rPh sb="0" eb="3">
      <t>センショクタイ</t>
    </rPh>
    <rPh sb="3" eb="5">
      <t>イジョウ</t>
    </rPh>
    <phoneticPr fontId="3"/>
  </si>
  <si>
    <t>いもの</t>
  </si>
  <si>
    <t>症状、徴候及び異常臨床所見</t>
    <rPh sb="5" eb="6">
      <t>オヨ</t>
    </rPh>
    <phoneticPr fontId="3"/>
  </si>
  <si>
    <t>・異常検査所見で他に分類さ</t>
    <rPh sb="1" eb="3">
      <t>イジョウ</t>
    </rPh>
    <rPh sb="3" eb="5">
      <t>ケンサ</t>
    </rPh>
    <rPh sb="5" eb="7">
      <t>ショケン</t>
    </rPh>
    <rPh sb="8" eb="9">
      <t>ホカ</t>
    </rPh>
    <rPh sb="10" eb="12">
      <t>ブンルイ</t>
    </rPh>
    <phoneticPr fontId="3"/>
  </si>
  <si>
    <t>れないもの</t>
  </si>
  <si>
    <t>乳幼児突然死症候群</t>
  </si>
  <si>
    <t>その他の症状、徴候及び異常</t>
    <rPh sb="7" eb="9">
      <t>チョウコウ</t>
    </rPh>
    <rPh sb="9" eb="10">
      <t>オヨ</t>
    </rPh>
    <rPh sb="11" eb="13">
      <t>イジョウ</t>
    </rPh>
    <phoneticPr fontId="3"/>
  </si>
  <si>
    <t>臨床所見・異常検査所見で他</t>
    <rPh sb="0" eb="2">
      <t>リンショウ</t>
    </rPh>
    <rPh sb="2" eb="4">
      <t>ショケン</t>
    </rPh>
    <rPh sb="5" eb="7">
      <t>イジョウ</t>
    </rPh>
    <rPh sb="7" eb="9">
      <t>ケンサ</t>
    </rPh>
    <rPh sb="9" eb="11">
      <t>ショケン</t>
    </rPh>
    <rPh sb="12" eb="13">
      <t>ホカ</t>
    </rPh>
    <phoneticPr fontId="3"/>
  </si>
  <si>
    <t>に分類されないもの</t>
    <rPh sb="1" eb="3">
      <t>ブンルイ</t>
    </rPh>
    <phoneticPr fontId="3"/>
  </si>
  <si>
    <t>傷病及び死亡の外因</t>
  </si>
  <si>
    <t>　交通事故</t>
  </si>
  <si>
    <t>　転倒・転落</t>
  </si>
  <si>
    <t>　不慮の溺死及び溺水</t>
  </si>
  <si>
    <t>　不慮の窒息</t>
  </si>
  <si>
    <t xml:space="preserve">  煙、火・火炎への曝露</t>
    <rPh sb="7" eb="8">
      <t>ホノオ</t>
    </rPh>
    <phoneticPr fontId="3"/>
  </si>
  <si>
    <t>　有害物質による不慮の中毒</t>
    <rPh sb="8" eb="10">
      <t>フリョ</t>
    </rPh>
    <phoneticPr fontId="3"/>
  </si>
  <si>
    <t>　及び有害物質への曝露</t>
    <rPh sb="1" eb="2">
      <t>オヨ</t>
    </rPh>
    <rPh sb="3" eb="5">
      <t>ユウガイ</t>
    </rPh>
    <rPh sb="5" eb="7">
      <t>ブッシツ</t>
    </rPh>
    <rPh sb="9" eb="11">
      <t>バクロ</t>
    </rPh>
    <phoneticPr fontId="3"/>
  </si>
  <si>
    <t>　その他の不慮の事故</t>
  </si>
  <si>
    <t>自殺　</t>
  </si>
  <si>
    <t>７．死亡の場所別にみた死亡数及び構成割合、年次・区別</t>
    <phoneticPr fontId="3"/>
  </si>
  <si>
    <t>年</t>
    <rPh sb="0" eb="1">
      <t>ネン</t>
    </rPh>
    <phoneticPr fontId="3"/>
  </si>
  <si>
    <t>平成2年～平成29年</t>
    <phoneticPr fontId="3"/>
  </si>
  <si>
    <t>病院</t>
  </si>
  <si>
    <t>診療所</t>
  </si>
  <si>
    <t>老人保健施設</t>
  </si>
  <si>
    <t>助産所</t>
  </si>
  <si>
    <t>自宅</t>
  </si>
  <si>
    <t>構成割合</t>
  </si>
  <si>
    <t>平成2年</t>
    <phoneticPr fontId="3"/>
  </si>
  <si>
    <t xml:space="preserve">     3年</t>
  </si>
  <si>
    <t xml:space="preserve">     4年</t>
  </si>
  <si>
    <t xml:space="preserve">     5年</t>
  </si>
  <si>
    <t xml:space="preserve">     6年</t>
  </si>
  <si>
    <t xml:space="preserve">     7年</t>
  </si>
  <si>
    <t xml:space="preserve">     8年</t>
  </si>
  <si>
    <t>介護老人保健施設</t>
    <rPh sb="0" eb="2">
      <t>カイゴ</t>
    </rPh>
    <phoneticPr fontId="3"/>
  </si>
  <si>
    <t>老人ホーム</t>
  </si>
  <si>
    <t>平成9年</t>
    <phoneticPr fontId="3"/>
  </si>
  <si>
    <t>15年</t>
  </si>
  <si>
    <t>23年</t>
  </si>
  <si>
    <t>24年</t>
    <phoneticPr fontId="3"/>
  </si>
  <si>
    <t>25年</t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</si>
  <si>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</si>
  <si>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</si>
  <si>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</si>
  <si>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</si>
  <si>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　東　</t>
  </si>
  <si>
    <t>　南　</t>
  </si>
  <si>
    <t>　西　</t>
  </si>
  <si>
    <t>８．乳児・新生児死亡数及び死亡率（出生千対）、年次・区別</t>
    <phoneticPr fontId="3"/>
  </si>
  <si>
    <t>乳児死亡</t>
  </si>
  <si>
    <t>新生児死亡</t>
  </si>
  <si>
    <t>45年</t>
    <rPh sb="2" eb="3">
      <t>ネン</t>
    </rPh>
    <phoneticPr fontId="3"/>
  </si>
  <si>
    <t>50年</t>
    <rPh sb="2" eb="3">
      <t>ネン</t>
    </rPh>
    <phoneticPr fontId="3"/>
  </si>
  <si>
    <t>55年</t>
    <rPh sb="2" eb="3">
      <t>ネン</t>
    </rPh>
    <phoneticPr fontId="3"/>
  </si>
  <si>
    <t>60年</t>
    <rPh sb="2" eb="3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</si>
  <si>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</si>
  <si>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</si>
  <si>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</si>
  <si>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6年</t>
    <rPh sb="1" eb="2">
      <t>ネン</t>
    </rPh>
    <phoneticPr fontId="3"/>
  </si>
  <si>
    <t>7年</t>
    <rPh sb="1" eb="2">
      <t>ネン</t>
    </rPh>
    <phoneticPr fontId="3"/>
  </si>
  <si>
    <t>8年</t>
    <rPh sb="1" eb="2">
      <t>ネン</t>
    </rPh>
    <phoneticPr fontId="3"/>
  </si>
  <si>
    <t>9年</t>
    <rPh sb="1" eb="2">
      <t>ネン</t>
    </rPh>
    <phoneticPr fontId="3"/>
  </si>
  <si>
    <t>10年</t>
    <rPh sb="2" eb="3">
      <t>ネン</t>
    </rPh>
    <phoneticPr fontId="3"/>
  </si>
  <si>
    <t>11年</t>
    <rPh sb="2" eb="3">
      <t>ネン</t>
    </rPh>
    <phoneticPr fontId="3"/>
  </si>
  <si>
    <t>12年</t>
    <rPh sb="2" eb="3">
      <t>ネン</t>
    </rPh>
    <phoneticPr fontId="3"/>
  </si>
  <si>
    <t>13年</t>
    <rPh sb="2" eb="3">
      <t>ネン</t>
    </rPh>
    <phoneticPr fontId="3"/>
  </si>
  <si>
    <t>14年</t>
    <rPh sb="2" eb="3">
      <t>ネン</t>
    </rPh>
    <phoneticPr fontId="3"/>
  </si>
  <si>
    <t>15年</t>
    <rPh sb="2" eb="3">
      <t>ネン</t>
    </rPh>
    <phoneticPr fontId="3"/>
  </si>
  <si>
    <t>16年</t>
    <rPh sb="2" eb="3">
      <t>ネン</t>
    </rPh>
    <phoneticPr fontId="3"/>
  </si>
  <si>
    <t>1.0</t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</si>
  <si>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</si>
  <si>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</si>
  <si>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</si>
  <si>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1.1</t>
  </si>
  <si>
    <t>21年</t>
    <rPh sb="2" eb="3">
      <t>ネン</t>
    </rPh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</si>
  <si>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</si>
  <si>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</si>
  <si>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</si>
  <si>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</si>
  <si>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　 26年</t>
    <rPh sb="4" eb="5">
      <t>ネン</t>
    </rPh>
    <phoneticPr fontId="3"/>
  </si>
  <si>
    <t>　 27年</t>
    <rPh sb="4" eb="5">
      <t>ネン</t>
    </rPh>
    <phoneticPr fontId="3"/>
  </si>
  <si>
    <t>　 28年</t>
    <rPh sb="4" eb="5">
      <t>ネン</t>
    </rPh>
    <phoneticPr fontId="3"/>
  </si>
  <si>
    <t>資料：地域医療課</t>
    <rPh sb="0" eb="2">
      <t>シリョウ</t>
    </rPh>
    <rPh sb="3" eb="5">
      <t>チイキ</t>
    </rPh>
    <rPh sb="5" eb="8">
      <t>イリョウカ</t>
    </rPh>
    <phoneticPr fontId="3"/>
  </si>
  <si>
    <t>９.生存期間別にみた乳児・新生児死亡数及び死亡率（出生1万対）、区別</t>
    <phoneticPr fontId="3"/>
  </si>
  <si>
    <t>4週未満</t>
    <rPh sb="1" eb="2">
      <t>シュウ</t>
    </rPh>
    <rPh sb="2" eb="4">
      <t>ミマン</t>
    </rPh>
    <phoneticPr fontId="3"/>
  </si>
  <si>
    <t>新生児死亡（再掲）</t>
    <rPh sb="0" eb="3">
      <t>シンセイジ</t>
    </rPh>
    <rPh sb="3" eb="5">
      <t>シボウ</t>
    </rPh>
    <rPh sb="6" eb="8">
      <t>サイケイ</t>
    </rPh>
    <phoneticPr fontId="3"/>
  </si>
  <si>
    <t>4週～
2月未満</t>
    <rPh sb="5" eb="6">
      <t>ツキ</t>
    </rPh>
    <rPh sb="6" eb="8">
      <t>ミマン</t>
    </rPh>
    <phoneticPr fontId="3"/>
  </si>
  <si>
    <t>2月～
3月未満</t>
    <rPh sb="1" eb="2">
      <t>ツキ</t>
    </rPh>
    <rPh sb="5" eb="6">
      <t>ツキ</t>
    </rPh>
    <rPh sb="6" eb="8">
      <t>ミマン</t>
    </rPh>
    <phoneticPr fontId="3"/>
  </si>
  <si>
    <t>3月～
4月未満</t>
    <rPh sb="1" eb="2">
      <t>ツキ</t>
    </rPh>
    <rPh sb="5" eb="6">
      <t>ツキ</t>
    </rPh>
    <rPh sb="6" eb="8">
      <t>ミマン</t>
    </rPh>
    <phoneticPr fontId="3"/>
  </si>
  <si>
    <t>4月～
5月未満</t>
    <rPh sb="1" eb="2">
      <t>ツキ</t>
    </rPh>
    <rPh sb="5" eb="6">
      <t>ツキ</t>
    </rPh>
    <rPh sb="6" eb="8">
      <t>ミマン</t>
    </rPh>
    <phoneticPr fontId="3"/>
  </si>
  <si>
    <t>5月～
6月未満</t>
    <rPh sb="1" eb="2">
      <t>ツキ</t>
    </rPh>
    <rPh sb="5" eb="6">
      <t>ツキ</t>
    </rPh>
    <rPh sb="6" eb="8">
      <t>ミマン</t>
    </rPh>
    <phoneticPr fontId="3"/>
  </si>
  <si>
    <t>6月～
7月未満</t>
    <rPh sb="1" eb="2">
      <t>ツキ</t>
    </rPh>
    <rPh sb="5" eb="6">
      <t>ツキ</t>
    </rPh>
    <rPh sb="6" eb="8">
      <t>ミマン</t>
    </rPh>
    <phoneticPr fontId="3"/>
  </si>
  <si>
    <t>7月～
8月未満</t>
    <rPh sb="1" eb="2">
      <t>ツキ</t>
    </rPh>
    <rPh sb="5" eb="6">
      <t>ツキ</t>
    </rPh>
    <rPh sb="6" eb="8">
      <t>ミマン</t>
    </rPh>
    <phoneticPr fontId="3"/>
  </si>
  <si>
    <t>8月～
9月未満</t>
    <rPh sb="1" eb="2">
      <t>ツキ</t>
    </rPh>
    <rPh sb="5" eb="6">
      <t>ツキ</t>
    </rPh>
    <rPh sb="6" eb="8">
      <t>ミマン</t>
    </rPh>
    <phoneticPr fontId="3"/>
  </si>
  <si>
    <t>9月～
10月未満</t>
    <rPh sb="1" eb="2">
      <t>ツキ</t>
    </rPh>
    <rPh sb="6" eb="7">
      <t>ツキ</t>
    </rPh>
    <rPh sb="7" eb="9">
      <t>ミマン</t>
    </rPh>
    <phoneticPr fontId="3"/>
  </si>
  <si>
    <t>10月～
11月未満</t>
    <rPh sb="2" eb="3">
      <t>ツキ</t>
    </rPh>
    <rPh sb="7" eb="8">
      <t>ツキ</t>
    </rPh>
    <rPh sb="8" eb="10">
      <t>ミマン</t>
    </rPh>
    <phoneticPr fontId="3"/>
  </si>
  <si>
    <t>11月～
12月未満</t>
    <rPh sb="2" eb="3">
      <t>ツキ</t>
    </rPh>
    <rPh sb="7" eb="8">
      <t>ツキ</t>
    </rPh>
    <rPh sb="8" eb="10">
      <t>ミマン</t>
    </rPh>
    <phoneticPr fontId="3"/>
  </si>
  <si>
    <t>1週未満</t>
    <rPh sb="1" eb="2">
      <t>シュウ</t>
    </rPh>
    <rPh sb="2" eb="4">
      <t>ミマン</t>
    </rPh>
    <phoneticPr fontId="3"/>
  </si>
  <si>
    <t>1週～
2週未満</t>
    <rPh sb="1" eb="2">
      <t>シュウ</t>
    </rPh>
    <rPh sb="5" eb="6">
      <t>シュウ</t>
    </rPh>
    <rPh sb="6" eb="8">
      <t>ミマン</t>
    </rPh>
    <phoneticPr fontId="3"/>
  </si>
  <si>
    <t>2週～
3週未満</t>
    <rPh sb="1" eb="2">
      <t>シュウ</t>
    </rPh>
    <rPh sb="5" eb="6">
      <t>シュウ</t>
    </rPh>
    <rPh sb="6" eb="8">
      <t>ミマン</t>
    </rPh>
    <phoneticPr fontId="3"/>
  </si>
  <si>
    <t>3週～
4週未満</t>
    <rPh sb="1" eb="2">
      <t>シュウ</t>
    </rPh>
    <rPh sb="5" eb="6">
      <t>シュウ</t>
    </rPh>
    <rPh sb="6" eb="8">
      <t>ミマン</t>
    </rPh>
    <phoneticPr fontId="3"/>
  </si>
  <si>
    <t>死亡数</t>
    <rPh sb="0" eb="3">
      <t>シボウスウ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</si>
  <si>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</si>
  <si>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</si>
  <si>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死亡率</t>
    <rPh sb="0" eb="3">
      <t>シボウリツ</t>
    </rPh>
    <phoneticPr fontId="3"/>
  </si>
  <si>
    <t>１０．乳児死亡分類別にみた乳児・新生児死亡数及び死亡率（出生1万対）</t>
    <phoneticPr fontId="3"/>
  </si>
  <si>
    <t>乳児死亡数</t>
  </si>
  <si>
    <t>乳児
死亡率</t>
    <phoneticPr fontId="3"/>
  </si>
  <si>
    <t>新生児死亡数</t>
  </si>
  <si>
    <t>新生児
死亡率</t>
    <phoneticPr fontId="3"/>
  </si>
  <si>
    <t>29年出生数</t>
    <rPh sb="2" eb="3">
      <t>ネン</t>
    </rPh>
    <rPh sb="3" eb="6">
      <t>シュッショウスウ</t>
    </rPh>
    <phoneticPr fontId="3"/>
  </si>
  <si>
    <t>Ba01</t>
  </si>
  <si>
    <t>Ba02</t>
  </si>
  <si>
    <t>Ba03</t>
  </si>
  <si>
    <t>麻疹</t>
  </si>
  <si>
    <t>Ba04</t>
  </si>
  <si>
    <t>ウイルス肝炎</t>
    <phoneticPr fontId="3"/>
  </si>
  <si>
    <t>Ba05</t>
  </si>
  <si>
    <t>その他の感染症及び寄生虫症</t>
  </si>
  <si>
    <t>Ba06</t>
  </si>
  <si>
    <t>Ba07</t>
  </si>
  <si>
    <t>　白血病</t>
  </si>
  <si>
    <t>Ba08</t>
  </si>
  <si>
    <t>　その他の悪性新生物</t>
  </si>
  <si>
    <t>Ba09</t>
  </si>
  <si>
    <t>その他の新生物</t>
  </si>
  <si>
    <t>Ba10</t>
  </si>
  <si>
    <t>栄養失調症及び栄養欠乏症</t>
  </si>
  <si>
    <t>Ba11</t>
  </si>
  <si>
    <t>代謝障害</t>
  </si>
  <si>
    <t>Ba12</t>
  </si>
  <si>
    <t>Ba13</t>
  </si>
  <si>
    <t>脊髄性筋萎縮症</t>
  </si>
  <si>
    <t>Ba14</t>
  </si>
  <si>
    <t>脳性麻痺</t>
  </si>
  <si>
    <t>Ba15</t>
  </si>
  <si>
    <t>心疾患（高血圧性除く）</t>
    <rPh sb="7" eb="8">
      <t>セイ</t>
    </rPh>
    <phoneticPr fontId="3"/>
  </si>
  <si>
    <t>Ba16</t>
  </si>
  <si>
    <t>Ba17</t>
  </si>
  <si>
    <t>Ba18</t>
  </si>
  <si>
    <t>Ba19</t>
  </si>
  <si>
    <t>Ba20</t>
  </si>
  <si>
    <t>Ba21</t>
  </si>
  <si>
    <t>Ba22</t>
  </si>
  <si>
    <t>Ba23</t>
  </si>
  <si>
    <t>Ba24</t>
  </si>
  <si>
    <t>　胎児発育に関連する障害</t>
  </si>
  <si>
    <t>Ba25</t>
  </si>
  <si>
    <t>　出産外傷</t>
  </si>
  <si>
    <t>Ba26</t>
  </si>
  <si>
    <t>　出生時仮死</t>
    <rPh sb="2" eb="3">
      <t>セイ</t>
    </rPh>
    <rPh sb="3" eb="4">
      <t>ジ</t>
    </rPh>
    <phoneticPr fontId="3"/>
  </si>
  <si>
    <t>Ba27</t>
  </si>
  <si>
    <t>　新生児の呼吸窮迫</t>
  </si>
  <si>
    <t>Ba28</t>
  </si>
  <si>
    <t>　周産期に発生した肺出血</t>
  </si>
  <si>
    <t>Ba29</t>
  </si>
  <si>
    <t>　発生した心血管障害</t>
  </si>
  <si>
    <t>Ba30</t>
  </si>
  <si>
    <t>　その他の特異的な呼吸障害</t>
  </si>
  <si>
    <t>Ba31</t>
  </si>
  <si>
    <t>　新生児の細菌性敗血症</t>
  </si>
  <si>
    <t>Ba32</t>
  </si>
  <si>
    <t>　その他の特異的な感染症</t>
    <rPh sb="5" eb="7">
      <t>トクイ</t>
    </rPh>
    <phoneticPr fontId="3"/>
  </si>
  <si>
    <t>Ba33</t>
  </si>
  <si>
    <t>　出血性障害及び血液障害</t>
  </si>
  <si>
    <t>Ba34</t>
  </si>
  <si>
    <t>　その他の病態</t>
  </si>
  <si>
    <t>Ba35</t>
  </si>
  <si>
    <t>先天奇形、変形、染色体異常</t>
  </si>
  <si>
    <t>Ba36</t>
  </si>
  <si>
    <t>　神経系の先天奇形</t>
  </si>
  <si>
    <t>Ba37</t>
  </si>
  <si>
    <t>Ba38</t>
  </si>
  <si>
    <t xml:space="preserve">   その他の循環器系の先天奇形</t>
    <phoneticPr fontId="3"/>
  </si>
  <si>
    <t>Ba39</t>
  </si>
  <si>
    <t>　呼吸器系の先天奇形</t>
  </si>
  <si>
    <t>Ba40</t>
  </si>
  <si>
    <t>　消化器系の先天奇形</t>
  </si>
  <si>
    <t>Ba41</t>
  </si>
  <si>
    <t>　筋骨格系の先天奇形</t>
  </si>
  <si>
    <t>Ba42</t>
  </si>
  <si>
    <t>　その他の先天奇形及び変形</t>
  </si>
  <si>
    <t>Ba43</t>
  </si>
  <si>
    <t>　他に分類されないもの</t>
    <phoneticPr fontId="3"/>
  </si>
  <si>
    <t>Ba44</t>
  </si>
  <si>
    <t>Ba45</t>
  </si>
  <si>
    <t>その他のすべての疾患</t>
  </si>
  <si>
    <t>Ba46</t>
  </si>
  <si>
    <t>Ba47</t>
  </si>
  <si>
    <t>Ba48</t>
  </si>
  <si>
    <t>　転倒・転落</t>
    <phoneticPr fontId="3"/>
  </si>
  <si>
    <t>Ba49</t>
  </si>
  <si>
    <t>Ba50</t>
  </si>
  <si>
    <t>　胃内容物の誤えん</t>
  </si>
  <si>
    <t>Ba51</t>
  </si>
  <si>
    <t>　その他の不慮の窒息</t>
  </si>
  <si>
    <t>Ba52</t>
  </si>
  <si>
    <t>　煙、火及び火災への曝露</t>
  </si>
  <si>
    <t>Ba53</t>
  </si>
  <si>
    <t>　有害物質による不慮の中毒</t>
  </si>
  <si>
    <t>Ba54</t>
  </si>
  <si>
    <t>Ba55</t>
  </si>
  <si>
    <t>Ba56</t>
  </si>
  <si>
    <t>１１．周産期死亡数及び死亡率、年次別</t>
    <phoneticPr fontId="3"/>
  </si>
  <si>
    <t>昭和35年～平成29年</t>
    <phoneticPr fontId="3"/>
  </si>
  <si>
    <t>周産期死亡数</t>
  </si>
  <si>
    <t>周産期死亡率</t>
  </si>
  <si>
    <t>後期死産</t>
  </si>
  <si>
    <t>早期新生児</t>
  </si>
  <si>
    <t>昭和35年</t>
  </si>
  <si>
    <t>40年</t>
    <rPh sb="2" eb="3">
      <t>ネン</t>
    </rPh>
    <phoneticPr fontId="3"/>
  </si>
  <si>
    <t>2年</t>
    <rPh sb="1" eb="2">
      <t>ネン</t>
    </rPh>
    <phoneticPr fontId="3"/>
  </si>
  <si>
    <t>注）昭和50年以前の周産期死亡率及び後期死産率は，出生千対。昭和51年以降は出産（出生＋妊娠満２２週以後の死産）千対。</t>
    <phoneticPr fontId="3"/>
  </si>
  <si>
    <t>注）早期新生児死亡率は，出生千対。</t>
    <phoneticPr fontId="3"/>
  </si>
  <si>
    <t>注）後期死産は，平成６年までは妊娠２８週以後の死産。平成７年以降は妊娠満２２週以後の死産。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</si>
</sst>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¥&quot;#,##0;[Red]&quot;¥&quot;\-#,##0"/>
    <numFmt numFmtId="41" formatCode="_ * #,##0_ ;_ * \-#,##0_ ;_ * &quot;-&quot;_ ;_ @_ "/>
    <numFmt numFmtId="176" formatCode="#,##0.0;\-#,##0.0"/>
    <numFmt numFmtId="177" formatCode="#,##0.0_ "/>
    <numFmt numFmtId="178" formatCode="0.0_);[Red]\(0.0\)"/>
    <numFmt numFmtId="179" formatCode="_ * #,##0.0_ ;_ * \-#,##0.0_ ;_ * &quot;-&quot;?_ ;_ @_ "/>
    <numFmt numFmtId="180" formatCode="0.0%"/>
    <numFmt numFmtId="181" formatCode="#,000.0"/>
    <numFmt numFmtId="182" formatCode="hh:mm\ \T\K"/>
    <numFmt numFmtId="183" formatCode="#,##0_ "/>
    <numFmt numFmtId="184" formatCode="0.0"/>
  </numFmts>
  <fonts count="25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name val="明朝"/>
      <family val="1"/>
      <charset val="128"/>
    </font>
    <font>
      <b/>
      <sz val="12"/>
      <name val="Arial"/>
      <family val="2"/>
    </font>
    <font>
      <sz val="10"/>
      <name val="Arial"/>
      <family val="2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>
        <fgColor indexed="9"/>
        <bgColor indexed="40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>
      <alignment vertical="center"/>
    </xf>
    <xf numFmtId="6" fontId="10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1" fillId="0" borderId="0">
      <alignment vertical="center"/>
    </xf>
    <xf numFmtId="0" fontId="16" fillId="0" borderId="0"/>
    <xf numFmtId="181" fontId="19" fillId="0" borderId="0" applyFill="0" applyBorder="0" applyAlignment="0"/>
    <xf numFmtId="0" fontId="20" fillId="0" borderId="26" applyNumberFormat="0" applyAlignment="0" applyProtection="0">
      <alignment horizontal="left" vertical="center"/>
    </xf>
    <xf numFmtId="0" fontId="20" fillId="0" borderId="27">
      <alignment horizontal="left" vertical="center"/>
    </xf>
    <xf numFmtId="0" fontId="21" fillId="0" borderId="0"/>
    <xf numFmtId="182" fontId="9" fillId="0" borderId="0"/>
    <xf numFmtId="0" fontId="22" fillId="0" borderId="0"/>
    <xf numFmtId="38" fontId="23" fillId="0" borderId="0" applyFont="0" applyFill="0" applyBorder="0" applyAlignment="0" applyProtection="0"/>
  </cellStyleXfs>
  <cellXfs count="893">
    <xf numFmtId="0" fontId="0" fillId="0" borderId="0" xfId="0"/>
    <xf numFmtId="0" fontId="0" fillId="0" borderId="0" xfId="0" applyFill="1"/>
    <xf numFmtId="0" fontId="4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2" xfId="0" applyFont="1" applyFill="1" applyBorder="1" applyAlignment="1" applyProtection="1">
      <alignment horizontal="distributed" justifyLastLine="1"/>
    </xf>
    <xf numFmtId="41" fontId="6" fillId="0" borderId="0" xfId="0" applyNumberFormat="1" applyFont="1" applyFill="1" applyBorder="1" applyProtection="1"/>
    <xf numFmtId="41" fontId="6" fillId="0" borderId="13" xfId="0" applyNumberFormat="1" applyFont="1" applyFill="1" applyBorder="1" applyProtection="1"/>
    <xf numFmtId="0" fontId="4" fillId="0" borderId="14" xfId="0" applyFont="1" applyFill="1" applyBorder="1" applyAlignment="1" applyProtection="1">
      <alignment horizontal="distributed" justifyLastLine="1"/>
    </xf>
    <xf numFmtId="0" fontId="4" fillId="0" borderId="0" xfId="0" applyFont="1" applyFill="1"/>
    <xf numFmtId="41" fontId="5" fillId="0" borderId="0" xfId="0" applyNumberFormat="1" applyFont="1" applyFill="1" applyBorder="1"/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0" fillId="0" borderId="2" xfId="0" applyFont="1" applyFill="1" applyBorder="1"/>
    <xf numFmtId="0" fontId="0" fillId="0" borderId="7" xfId="0" applyFont="1" applyFill="1" applyBorder="1"/>
    <xf numFmtId="0" fontId="0" fillId="0" borderId="8" xfId="0" applyFont="1" applyFill="1" applyBorder="1"/>
    <xf numFmtId="0" fontId="0" fillId="0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0" xfId="0" applyFont="1" applyFill="1" applyBorder="1"/>
    <xf numFmtId="0" fontId="0" fillId="0" borderId="15" xfId="0" applyFont="1" applyFill="1" applyBorder="1" applyAlignment="1">
      <alignment horizontal="distributed" vertical="distributed" justifyLastLine="1"/>
    </xf>
    <xf numFmtId="0" fontId="0" fillId="0" borderId="16" xfId="0" applyFont="1" applyFill="1" applyBorder="1" applyAlignment="1">
      <alignment horizontal="distributed" vertical="distributed" justifyLastLine="1"/>
    </xf>
    <xf numFmtId="0" fontId="0" fillId="0" borderId="15" xfId="0" applyFont="1" applyFill="1" applyBorder="1" applyAlignment="1" applyProtection="1">
      <alignment horizontal="distributed" justifyLastLine="1"/>
    </xf>
    <xf numFmtId="41" fontId="5" fillId="0" borderId="0" xfId="0" applyNumberFormat="1" applyFont="1" applyFill="1" applyBorder="1" applyProtection="1"/>
    <xf numFmtId="41" fontId="5" fillId="0" borderId="0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left"/>
    </xf>
    <xf numFmtId="0" fontId="0" fillId="0" borderId="16" xfId="0" applyFont="1" applyFill="1" applyBorder="1" applyAlignment="1" applyProtection="1">
      <alignment horizontal="distributed" justifyLastLine="1"/>
    </xf>
    <xf numFmtId="0" fontId="0" fillId="0" borderId="15" xfId="0" applyFont="1" applyFill="1" applyBorder="1"/>
    <xf numFmtId="0" fontId="0" fillId="0" borderId="16" xfId="0" applyFont="1" applyFill="1" applyBorder="1"/>
    <xf numFmtId="0" fontId="0" fillId="0" borderId="15" xfId="0" applyFont="1" applyFill="1" applyBorder="1" applyAlignment="1" applyProtection="1">
      <alignment horizontal="center"/>
    </xf>
    <xf numFmtId="0" fontId="0" fillId="0" borderId="16" xfId="0" applyFont="1" applyFill="1" applyBorder="1" applyAlignment="1" applyProtection="1">
      <alignment horizontal="left"/>
    </xf>
    <xf numFmtId="0" fontId="0" fillId="0" borderId="17" xfId="0" applyFont="1" applyFill="1" applyBorder="1" applyAlignment="1" applyProtection="1">
      <alignment horizontal="center"/>
    </xf>
    <xf numFmtId="0" fontId="0" fillId="0" borderId="18" xfId="0" applyFont="1" applyFill="1" applyBorder="1" applyAlignment="1" applyProtection="1">
      <alignment horizontal="left"/>
    </xf>
    <xf numFmtId="0" fontId="0" fillId="0" borderId="19" xfId="0" applyFont="1" applyFill="1" applyBorder="1"/>
    <xf numFmtId="0" fontId="0" fillId="0" borderId="0" xfId="0" applyFont="1" applyFill="1" applyBorder="1"/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3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Font="1"/>
    <xf numFmtId="0" fontId="7" fillId="0" borderId="0" xfId="0" applyFont="1" applyBorder="1" applyAlignment="1" applyProtection="1">
      <alignment horizontal="left"/>
    </xf>
    <xf numFmtId="0" fontId="0" fillId="0" borderId="0" xfId="0" applyFont="1" applyBorder="1"/>
    <xf numFmtId="0" fontId="11" fillId="0" borderId="2" xfId="0" applyFont="1" applyBorder="1"/>
    <xf numFmtId="0" fontId="6" fillId="0" borderId="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0" fillId="0" borderId="2" xfId="0" applyFont="1" applyBorder="1"/>
    <xf numFmtId="0" fontId="11" fillId="0" borderId="8" xfId="0" applyFont="1" applyBorder="1"/>
    <xf numFmtId="0" fontId="6" fillId="0" borderId="10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0" fillId="0" borderId="8" xfId="0" applyFont="1" applyBorder="1"/>
    <xf numFmtId="0" fontId="5" fillId="0" borderId="0" xfId="0" applyFont="1" applyFill="1" applyBorder="1" applyAlignment="1" applyProtection="1">
      <alignment horizontal="center"/>
    </xf>
    <xf numFmtId="0" fontId="6" fillId="0" borderId="12" xfId="0" applyFont="1" applyBorder="1" applyAlignment="1" applyProtection="1">
      <alignment horizontal="right" vertical="center"/>
    </xf>
    <xf numFmtId="0" fontId="6" fillId="0" borderId="0" xfId="0" applyFont="1" applyFill="1" applyAlignment="1">
      <alignment vertical="center"/>
    </xf>
    <xf numFmtId="37" fontId="13" fillId="0" borderId="14" xfId="0" applyNumberFormat="1" applyFont="1" applyFill="1" applyBorder="1" applyAlignment="1" applyProtection="1">
      <alignment vertical="center"/>
    </xf>
    <xf numFmtId="176" fontId="13" fillId="0" borderId="12" xfId="0" applyNumberFormat="1" applyFont="1" applyFill="1" applyBorder="1" applyAlignment="1" applyProtection="1">
      <alignment vertical="center"/>
    </xf>
    <xf numFmtId="0" fontId="5" fillId="0" borderId="0" xfId="0" applyFont="1" applyFill="1" applyAlignment="1">
      <alignment vertical="center"/>
    </xf>
    <xf numFmtId="37" fontId="9" fillId="0" borderId="14" xfId="0" applyNumberFormat="1" applyFont="1" applyFill="1" applyBorder="1" applyAlignment="1" applyProtection="1">
      <alignment vertical="center"/>
    </xf>
    <xf numFmtId="176" fontId="9" fillId="0" borderId="12" xfId="0" applyNumberFormat="1" applyFont="1" applyFill="1" applyBorder="1" applyAlignment="1" applyProtection="1">
      <alignment vertical="center"/>
    </xf>
    <xf numFmtId="0" fontId="5" fillId="0" borderId="13" xfId="0" applyFont="1" applyBorder="1" applyAlignment="1" applyProtection="1">
      <alignment horizontal="right" vertical="center" wrapText="1"/>
    </xf>
    <xf numFmtId="0" fontId="5" fillId="0" borderId="20" xfId="0" applyFont="1" applyFill="1" applyBorder="1" applyAlignment="1">
      <alignment vertical="center"/>
    </xf>
    <xf numFmtId="37" fontId="9" fillId="0" borderId="14" xfId="0" applyNumberFormat="1" applyFont="1" applyBorder="1" applyAlignment="1" applyProtection="1">
      <alignment vertical="center"/>
    </xf>
    <xf numFmtId="176" fontId="9" fillId="0" borderId="13" xfId="0" applyNumberFormat="1" applyFont="1" applyBorder="1" applyAlignment="1" applyProtection="1">
      <alignment vertical="center"/>
    </xf>
    <xf numFmtId="0" fontId="5" fillId="0" borderId="20" xfId="0" applyFont="1" applyBorder="1" applyAlignment="1" applyProtection="1">
      <alignment horizontal="left" vertical="center"/>
    </xf>
    <xf numFmtId="176" fontId="9" fillId="0" borderId="12" xfId="0" applyNumberFormat="1" applyFont="1" applyBorder="1" applyAlignment="1" applyProtection="1">
      <alignment vertical="center"/>
    </xf>
    <xf numFmtId="0" fontId="6" fillId="0" borderId="15" xfId="0" applyFont="1" applyBorder="1" applyAlignment="1" applyProtection="1">
      <alignment horizontal="right" vertical="center"/>
    </xf>
    <xf numFmtId="37" fontId="6" fillId="0" borderId="21" xfId="0" applyNumberFormat="1" applyFont="1" applyFill="1" applyBorder="1" applyAlignment="1" applyProtection="1">
      <alignment horizontal="left" vertical="center" shrinkToFit="1"/>
    </xf>
    <xf numFmtId="37" fontId="13" fillId="0" borderId="16" xfId="0" applyNumberFormat="1" applyFont="1" applyFill="1" applyBorder="1" applyAlignment="1" applyProtection="1">
      <alignment vertical="center"/>
    </xf>
    <xf numFmtId="176" fontId="13" fillId="0" borderId="15" xfId="0" applyNumberFormat="1" applyFont="1" applyFill="1" applyBorder="1" applyAlignment="1" applyProtection="1">
      <alignment vertical="center"/>
    </xf>
    <xf numFmtId="37" fontId="5" fillId="0" borderId="21" xfId="0" applyNumberFormat="1" applyFont="1" applyFill="1" applyBorder="1" applyAlignment="1" applyProtection="1">
      <alignment horizontal="left" vertical="center" shrinkToFit="1"/>
    </xf>
    <xf numFmtId="37" fontId="9" fillId="0" borderId="16" xfId="0" applyNumberFormat="1" applyFont="1" applyFill="1" applyBorder="1" applyAlignment="1" applyProtection="1">
      <alignment vertical="center"/>
    </xf>
    <xf numFmtId="176" fontId="9" fillId="0" borderId="15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 wrapText="1"/>
    </xf>
    <xf numFmtId="37" fontId="5" fillId="0" borderId="21" xfId="0" applyNumberFormat="1" applyFont="1" applyBorder="1" applyAlignment="1" applyProtection="1">
      <alignment horizontal="left" vertical="center"/>
    </xf>
    <xf numFmtId="37" fontId="9" fillId="0" borderId="16" xfId="0" applyNumberFormat="1" applyFont="1" applyBorder="1" applyAlignment="1" applyProtection="1">
      <alignment vertical="center"/>
    </xf>
    <xf numFmtId="176" fontId="9" fillId="0" borderId="0" xfId="0" applyNumberFormat="1" applyFont="1" applyBorder="1" applyAlignment="1" applyProtection="1">
      <alignment vertical="center"/>
    </xf>
    <xf numFmtId="176" fontId="9" fillId="0" borderId="15" xfId="0" applyNumberFormat="1" applyFont="1" applyBorder="1" applyAlignment="1" applyProtection="1">
      <alignment vertical="center"/>
    </xf>
    <xf numFmtId="0" fontId="5" fillId="0" borderId="21" xfId="0" applyFont="1" applyFill="1" applyBorder="1" applyAlignment="1">
      <alignment vertical="center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21" xfId="0" applyFont="1" applyBorder="1" applyAlignment="1" applyProtection="1">
      <alignment horizontal="left" vertical="center"/>
    </xf>
    <xf numFmtId="0" fontId="6" fillId="0" borderId="21" xfId="0" applyFont="1" applyFill="1" applyBorder="1" applyAlignment="1">
      <alignment vertical="center" shrinkToFit="1"/>
    </xf>
    <xf numFmtId="0" fontId="5" fillId="0" borderId="21" xfId="0" applyFont="1" applyFill="1" applyBorder="1" applyAlignment="1">
      <alignment vertical="center" shrinkToFit="1"/>
    </xf>
    <xf numFmtId="0" fontId="14" fillId="0" borderId="21" xfId="0" applyFont="1" applyFill="1" applyBorder="1" applyAlignment="1" applyProtection="1">
      <alignment horizontal="left" vertical="center" wrapText="1"/>
    </xf>
    <xf numFmtId="0" fontId="5" fillId="0" borderId="21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21" xfId="0" applyFont="1" applyFill="1" applyBorder="1" applyAlignment="1">
      <alignment vertical="center"/>
    </xf>
    <xf numFmtId="37" fontId="13" fillId="0" borderId="0" xfId="0" applyNumberFormat="1" applyFont="1" applyFill="1" applyBorder="1" applyAlignment="1" applyProtection="1">
      <alignment vertical="center"/>
    </xf>
    <xf numFmtId="37" fontId="9" fillId="0" borderId="0" xfId="0" applyNumberFormat="1" applyFont="1" applyFill="1" applyBorder="1" applyAlignment="1" applyProtection="1">
      <alignment vertical="center"/>
    </xf>
    <xf numFmtId="37" fontId="9" fillId="0" borderId="0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left" vertical="center" shrinkToFit="1"/>
    </xf>
    <xf numFmtId="37" fontId="13" fillId="0" borderId="18" xfId="0" applyNumberFormat="1" applyFont="1" applyFill="1" applyBorder="1" applyAlignment="1" applyProtection="1">
      <alignment vertical="center"/>
    </xf>
    <xf numFmtId="176" fontId="13" fillId="0" borderId="17" xfId="0" applyNumberFormat="1" applyFont="1" applyFill="1" applyBorder="1" applyAlignment="1" applyProtection="1">
      <alignment vertical="center"/>
    </xf>
    <xf numFmtId="0" fontId="5" fillId="0" borderId="22" xfId="0" applyFont="1" applyBorder="1" applyAlignment="1" applyProtection="1">
      <alignment horizontal="left" vertical="center" shrinkToFit="1"/>
    </xf>
    <xf numFmtId="37" fontId="9" fillId="0" borderId="18" xfId="0" applyNumberFormat="1" applyFont="1" applyFill="1" applyBorder="1" applyAlignment="1" applyProtection="1">
      <alignment vertical="center"/>
    </xf>
    <xf numFmtId="176" fontId="9" fillId="0" borderId="17" xfId="0" applyNumberFormat="1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22" xfId="0" applyFont="1" applyFill="1" applyBorder="1" applyAlignment="1">
      <alignment vertical="center"/>
    </xf>
    <xf numFmtId="37" fontId="9" fillId="0" borderId="18" xfId="0" applyNumberFormat="1" applyFont="1" applyBorder="1" applyAlignment="1" applyProtection="1">
      <alignment vertical="center"/>
    </xf>
    <xf numFmtId="176" fontId="9" fillId="0" borderId="1" xfId="0" applyNumberFormat="1" applyFont="1" applyBorder="1" applyAlignment="1" applyProtection="1">
      <alignment vertical="center"/>
    </xf>
    <xf numFmtId="0" fontId="5" fillId="0" borderId="22" xfId="0" applyFont="1" applyBorder="1" applyAlignment="1" applyProtection="1">
      <alignment horizontal="left" vertical="center"/>
    </xf>
    <xf numFmtId="176" fontId="9" fillId="0" borderId="17" xfId="0" applyNumberFormat="1" applyFont="1" applyBorder="1" applyAlignment="1" applyProtection="1">
      <alignment vertical="center"/>
    </xf>
    <xf numFmtId="0" fontId="0" fillId="0" borderId="3" xfId="0" applyFont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1" xfId="0" applyFont="1" applyBorder="1"/>
    <xf numFmtId="0" fontId="5" fillId="0" borderId="23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right" vertical="center"/>
    </xf>
    <xf numFmtId="176" fontId="9" fillId="0" borderId="12" xfId="0" applyNumberFormat="1" applyFont="1" applyFill="1" applyBorder="1" applyAlignment="1" applyProtection="1">
      <alignment horizontal="right" vertical="center"/>
    </xf>
    <xf numFmtId="37" fontId="9" fillId="2" borderId="14" xfId="0" applyNumberFormat="1" applyFont="1" applyFill="1" applyBorder="1" applyAlignment="1" applyProtection="1">
      <alignment vertical="center"/>
    </xf>
    <xf numFmtId="0" fontId="5" fillId="0" borderId="20" xfId="0" applyFont="1" applyBorder="1" applyAlignment="1" applyProtection="1">
      <alignment horizontal="right" vertical="center" wrapText="1"/>
    </xf>
    <xf numFmtId="0" fontId="5" fillId="0" borderId="15" xfId="0" applyFont="1" applyBorder="1" applyAlignment="1" applyProtection="1">
      <alignment horizontal="right" vertical="center"/>
    </xf>
    <xf numFmtId="176" fontId="9" fillId="0" borderId="15" xfId="0" applyNumberFormat="1" applyFont="1" applyFill="1" applyBorder="1" applyAlignment="1" applyProtection="1">
      <alignment horizontal="right" vertical="center"/>
    </xf>
    <xf numFmtId="37" fontId="5" fillId="0" borderId="21" xfId="0" applyNumberFormat="1" applyFont="1" applyBorder="1" applyAlignment="1" applyProtection="1">
      <alignment horizontal="left" vertical="center" shrinkToFit="1"/>
    </xf>
    <xf numFmtId="37" fontId="9" fillId="2" borderId="16" xfId="0" applyNumberFormat="1" applyFont="1" applyFill="1" applyBorder="1" applyAlignment="1" applyProtection="1">
      <alignment vertical="center"/>
    </xf>
    <xf numFmtId="0" fontId="5" fillId="0" borderId="21" xfId="0" applyFont="1" applyBorder="1" applyAlignment="1" applyProtection="1">
      <alignment horizontal="right" vertical="center" wrapText="1"/>
    </xf>
    <xf numFmtId="37" fontId="9" fillId="2" borderId="0" xfId="0" applyNumberFormat="1" applyFont="1" applyFill="1" applyBorder="1" applyAlignment="1" applyProtection="1">
      <alignment vertical="center"/>
    </xf>
    <xf numFmtId="0" fontId="5" fillId="0" borderId="17" xfId="0" applyFont="1" applyBorder="1" applyAlignment="1" applyProtection="1">
      <alignment horizontal="right" vertical="center"/>
    </xf>
    <xf numFmtId="176" fontId="9" fillId="0" borderId="17" xfId="0" applyNumberFormat="1" applyFont="1" applyFill="1" applyBorder="1" applyAlignment="1" applyProtection="1">
      <alignment horizontal="right" vertical="center"/>
    </xf>
    <xf numFmtId="37" fontId="9" fillId="2" borderId="18" xfId="0" applyNumberFormat="1" applyFont="1" applyFill="1" applyBorder="1" applyAlignment="1" applyProtection="1">
      <alignment vertical="center"/>
    </xf>
    <xf numFmtId="0" fontId="5" fillId="0" borderId="22" xfId="0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37" fontId="9" fillId="2" borderId="19" xfId="0" applyNumberFormat="1" applyFont="1" applyFill="1" applyBorder="1" applyAlignment="1" applyProtection="1">
      <alignment vertical="center"/>
    </xf>
    <xf numFmtId="176" fontId="9" fillId="0" borderId="19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" xfId="0" applyFont="1" applyFill="1" applyBorder="1" applyAlignment="1">
      <alignment vertical="center"/>
    </xf>
    <xf numFmtId="37" fontId="9" fillId="2" borderId="1" xfId="0" applyNumberFormat="1" applyFont="1" applyFill="1" applyBorder="1" applyAlignment="1" applyProtection="1">
      <alignment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0" borderId="20" xfId="0" applyFont="1" applyBorder="1" applyAlignment="1" applyProtection="1">
      <alignment horizontal="left" vertical="center" wrapText="1"/>
    </xf>
    <xf numFmtId="37" fontId="9" fillId="0" borderId="14" xfId="0" applyNumberFormat="1" applyFont="1" applyBorder="1" applyAlignment="1" applyProtection="1">
      <alignment vertical="center" wrapText="1"/>
    </xf>
    <xf numFmtId="176" fontId="9" fillId="0" borderId="13" xfId="0" applyNumberFormat="1" applyFont="1" applyBorder="1" applyAlignment="1" applyProtection="1">
      <alignment vertical="center" wrapText="1"/>
    </xf>
    <xf numFmtId="176" fontId="9" fillId="0" borderId="12" xfId="0" applyNumberFormat="1" applyFont="1" applyBorder="1" applyAlignment="1" applyProtection="1">
      <alignment vertical="center" wrapText="1"/>
    </xf>
    <xf numFmtId="37" fontId="5" fillId="0" borderId="21" xfId="0" applyNumberFormat="1" applyFont="1" applyBorder="1" applyAlignment="1" applyProtection="1">
      <alignment horizontal="left" vertical="center" wrapText="1"/>
    </xf>
    <xf numFmtId="37" fontId="9" fillId="0" borderId="16" xfId="0" applyNumberFormat="1" applyFont="1" applyBorder="1" applyAlignment="1" applyProtection="1">
      <alignment vertical="center" wrapText="1"/>
    </xf>
    <xf numFmtId="176" fontId="9" fillId="0" borderId="0" xfId="0" applyNumberFormat="1" applyFont="1" applyBorder="1" applyAlignment="1" applyProtection="1">
      <alignment vertical="center" wrapText="1"/>
    </xf>
    <xf numFmtId="176" fontId="9" fillId="0" borderId="15" xfId="0" applyNumberFormat="1" applyFont="1" applyBorder="1" applyAlignment="1" applyProtection="1">
      <alignment vertical="center" wrapText="1"/>
    </xf>
    <xf numFmtId="0" fontId="5" fillId="0" borderId="21" xfId="0" applyFont="1" applyBorder="1" applyAlignment="1" applyProtection="1">
      <alignment horizontal="left" vertical="center" wrapText="1"/>
    </xf>
    <xf numFmtId="0" fontId="15" fillId="0" borderId="21" xfId="0" applyFont="1" applyBorder="1" applyAlignment="1" applyProtection="1">
      <alignment horizontal="left" vertical="center" wrapText="1"/>
    </xf>
    <xf numFmtId="0" fontId="9" fillId="0" borderId="21" xfId="0" applyFont="1" applyBorder="1" applyAlignment="1" applyProtection="1">
      <alignment horizontal="left" vertical="center" wrapText="1"/>
    </xf>
    <xf numFmtId="0" fontId="9" fillId="0" borderId="22" xfId="0" applyFont="1" applyBorder="1" applyAlignment="1" applyProtection="1">
      <alignment horizontal="left" vertical="center" wrapText="1"/>
    </xf>
    <xf numFmtId="37" fontId="9" fillId="0" borderId="18" xfId="0" applyNumberFormat="1" applyFont="1" applyBorder="1" applyAlignment="1" applyProtection="1">
      <alignment vertical="center" wrapText="1"/>
    </xf>
    <xf numFmtId="176" fontId="9" fillId="0" borderId="1" xfId="0" applyNumberFormat="1" applyFont="1" applyBorder="1" applyAlignment="1" applyProtection="1">
      <alignment vertical="center" wrapText="1"/>
    </xf>
    <xf numFmtId="0" fontId="15" fillId="0" borderId="22" xfId="0" applyFont="1" applyBorder="1" applyAlignment="1" applyProtection="1">
      <alignment horizontal="left" vertical="center" wrapText="1"/>
    </xf>
    <xf numFmtId="176" fontId="9" fillId="0" borderId="17" xfId="0" applyNumberFormat="1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 wrapText="1"/>
    </xf>
    <xf numFmtId="37" fontId="9" fillId="0" borderId="0" xfId="0" applyNumberFormat="1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right" vertical="center" wrapText="1"/>
    </xf>
    <xf numFmtId="0" fontId="5" fillId="0" borderId="15" xfId="0" applyFont="1" applyBorder="1" applyAlignment="1" applyProtection="1">
      <alignment horizontal="right" vertical="center" wrapText="1"/>
    </xf>
    <xf numFmtId="37" fontId="5" fillId="0" borderId="15" xfId="0" applyNumberFormat="1" applyFont="1" applyBorder="1" applyAlignment="1" applyProtection="1">
      <alignment horizontal="left" vertical="center"/>
    </xf>
    <xf numFmtId="37" fontId="15" fillId="0" borderId="21" xfId="0" applyNumberFormat="1" applyFont="1" applyBorder="1" applyAlignment="1" applyProtection="1">
      <alignment horizontal="left" vertical="center" wrapText="1"/>
    </xf>
    <xf numFmtId="0" fontId="5" fillId="0" borderId="15" xfId="0" applyFont="1" applyFill="1" applyBorder="1" applyAlignment="1">
      <alignment vertical="center"/>
    </xf>
    <xf numFmtId="0" fontId="5" fillId="0" borderId="17" xfId="0" applyFont="1" applyBorder="1" applyAlignment="1" applyProtection="1">
      <alignment horizontal="right" vertical="center" wrapText="1"/>
    </xf>
    <xf numFmtId="0" fontId="5" fillId="0" borderId="17" xfId="0" applyFont="1" applyFill="1" applyBorder="1" applyAlignment="1">
      <alignment vertical="center"/>
    </xf>
    <xf numFmtId="0" fontId="5" fillId="0" borderId="22" xfId="0" applyFont="1" applyBorder="1" applyAlignment="1" applyProtection="1">
      <alignment horizontal="left" vertical="center" wrapText="1"/>
    </xf>
    <xf numFmtId="0" fontId="9" fillId="0" borderId="19" xfId="0" applyFont="1" applyBorder="1" applyAlignment="1"/>
    <xf numFmtId="0" fontId="9" fillId="0" borderId="0" xfId="0" applyFont="1" applyBorder="1" applyAlignment="1">
      <alignment horizontal="right"/>
    </xf>
    <xf numFmtId="0" fontId="0" fillId="0" borderId="0" xfId="0" applyBorder="1"/>
    <xf numFmtId="176" fontId="0" fillId="0" borderId="0" xfId="0" applyNumberFormat="1" applyBorder="1" applyProtection="1"/>
    <xf numFmtId="0" fontId="9" fillId="0" borderId="0" xfId="0" applyFont="1" applyBorder="1" applyAlignment="1" applyProtection="1">
      <alignment horizontal="center"/>
    </xf>
    <xf numFmtId="176" fontId="0" fillId="0" borderId="13" xfId="0" applyNumberFormat="1" applyBorder="1" applyProtection="1"/>
    <xf numFmtId="0" fontId="7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0" fillId="0" borderId="2" xfId="0" applyBorder="1"/>
    <xf numFmtId="0" fontId="5" fillId="0" borderId="7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9" xfId="0" applyBorder="1" applyAlignment="1"/>
    <xf numFmtId="0" fontId="0" fillId="0" borderId="5" xfId="0" applyBorder="1"/>
    <xf numFmtId="0" fontId="5" fillId="0" borderId="19" xfId="0" applyFont="1" applyBorder="1" applyAlignment="1">
      <alignment vertical="center" justifyLastLine="1"/>
    </xf>
    <xf numFmtId="0" fontId="5" fillId="0" borderId="5" xfId="0" applyFont="1" applyBorder="1" applyAlignment="1"/>
    <xf numFmtId="0" fontId="5" fillId="0" borderId="6" xfId="0" applyFont="1" applyBorder="1" applyAlignment="1"/>
    <xf numFmtId="0" fontId="0" fillId="0" borderId="7" xfId="0" applyBorder="1"/>
    <xf numFmtId="0" fontId="0" fillId="0" borderId="15" xfId="0" applyBorder="1"/>
    <xf numFmtId="0" fontId="5" fillId="0" borderId="16" xfId="0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23" xfId="0" applyFont="1" applyBorder="1" applyAlignment="1"/>
    <xf numFmtId="0" fontId="5" fillId="0" borderId="8" xfId="0" applyFont="1" applyBorder="1" applyAlignment="1"/>
    <xf numFmtId="0" fontId="0" fillId="0" borderId="16" xfId="0" applyBorder="1"/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0" fillId="0" borderId="8" xfId="0" applyBorder="1" applyAlignment="1">
      <alignment vertical="center"/>
    </xf>
    <xf numFmtId="0" fontId="16" fillId="0" borderId="10" xfId="0" applyFont="1" applyBorder="1" applyAlignment="1" applyProtection="1">
      <alignment horizontal="left" vertical="center"/>
    </xf>
    <xf numFmtId="176" fontId="16" fillId="0" borderId="10" xfId="0" applyNumberFormat="1" applyFont="1" applyBorder="1" applyAlignment="1" applyProtection="1">
      <alignment horizontal="left" vertical="center"/>
    </xf>
    <xf numFmtId="176" fontId="16" fillId="0" borderId="9" xfId="0" applyNumberFormat="1" applyFont="1" applyBorder="1" applyAlignment="1" applyProtection="1">
      <alignment horizontal="left" vertical="center"/>
    </xf>
    <xf numFmtId="0" fontId="16" fillId="0" borderId="9" xfId="0" applyFont="1" applyBorder="1" applyAlignment="1" applyProtection="1">
      <alignment horizontal="lef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2" xfId="0" applyFont="1" applyBorder="1" applyAlignment="1" applyProtection="1">
      <alignment horizontal="right"/>
    </xf>
    <xf numFmtId="37" fontId="9" fillId="0" borderId="14" xfId="0" applyNumberFormat="1" applyFont="1" applyBorder="1" applyAlignment="1" applyProtection="1">
      <alignment horizontal="right"/>
    </xf>
    <xf numFmtId="176" fontId="9" fillId="0" borderId="13" xfId="0" applyNumberFormat="1" applyFont="1" applyBorder="1" applyAlignment="1" applyProtection="1">
      <alignment horizontal="right"/>
    </xf>
    <xf numFmtId="37" fontId="9" fillId="0" borderId="13" xfId="0" applyNumberFormat="1" applyFont="1" applyBorder="1" applyAlignment="1" applyProtection="1">
      <alignment horizontal="right"/>
    </xf>
    <xf numFmtId="176" fontId="9" fillId="0" borderId="12" xfId="0" applyNumberFormat="1" applyFont="1" applyBorder="1" applyAlignment="1" applyProtection="1">
      <alignment horizontal="right"/>
    </xf>
    <xf numFmtId="0" fontId="5" fillId="0" borderId="14" xfId="0" applyFont="1" applyBorder="1" applyAlignment="1" applyProtection="1">
      <alignment horizontal="right"/>
    </xf>
    <xf numFmtId="0" fontId="5" fillId="0" borderId="15" xfId="0" applyFont="1" applyBorder="1" applyAlignment="1" applyProtection="1">
      <alignment horizontal="right"/>
    </xf>
    <xf numFmtId="37" fontId="9" fillId="0" borderId="16" xfId="0" applyNumberFormat="1" applyFont="1" applyBorder="1" applyAlignment="1" applyProtection="1">
      <alignment horizontal="right"/>
    </xf>
    <xf numFmtId="176" fontId="9" fillId="0" borderId="0" xfId="0" applyNumberFormat="1" applyFont="1" applyBorder="1" applyAlignment="1" applyProtection="1">
      <alignment horizontal="right"/>
    </xf>
    <xf numFmtId="37" fontId="9" fillId="0" borderId="0" xfId="0" applyNumberFormat="1" applyFont="1" applyBorder="1" applyAlignment="1" applyProtection="1">
      <alignment horizontal="right"/>
    </xf>
    <xf numFmtId="176" fontId="9" fillId="0" borderId="15" xfId="0" applyNumberFormat="1" applyFont="1" applyBorder="1" applyAlignment="1" applyProtection="1">
      <alignment horizontal="right"/>
    </xf>
    <xf numFmtId="0" fontId="5" fillId="0" borderId="16" xfId="0" applyFont="1" applyBorder="1" applyAlignment="1" applyProtection="1">
      <alignment horizontal="right"/>
    </xf>
    <xf numFmtId="0" fontId="5" fillId="0" borderId="17" xfId="0" applyFont="1" applyBorder="1" applyAlignment="1" applyProtection="1">
      <alignment horizontal="right"/>
    </xf>
    <xf numFmtId="0" fontId="5" fillId="0" borderId="18" xfId="0" applyFont="1" applyBorder="1" applyAlignment="1" applyProtection="1">
      <alignment horizontal="right"/>
    </xf>
    <xf numFmtId="0" fontId="0" fillId="0" borderId="19" xfId="0" applyBorder="1"/>
    <xf numFmtId="37" fontId="0" fillId="0" borderId="19" xfId="0" applyNumberFormat="1" applyBorder="1" applyProtection="1"/>
    <xf numFmtId="176" fontId="0" fillId="0" borderId="19" xfId="0" applyNumberFormat="1" applyBorder="1" applyProtection="1"/>
    <xf numFmtId="176" fontId="0" fillId="0" borderId="26" xfId="0" applyNumberFormat="1" applyBorder="1" applyProtection="1"/>
    <xf numFmtId="0" fontId="9" fillId="0" borderId="26" xfId="0" applyFont="1" applyBorder="1" applyAlignment="1" applyProtection="1">
      <alignment horizontal="right"/>
    </xf>
    <xf numFmtId="37" fontId="5" fillId="0" borderId="7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7" fontId="16" fillId="0" borderId="7" xfId="0" applyNumberFormat="1" applyFont="1" applyBorder="1" applyAlignment="1" applyProtection="1">
      <alignment horizontal="distributed" vertical="center" wrapText="1" justifyLastLine="1"/>
    </xf>
    <xf numFmtId="0" fontId="16" fillId="0" borderId="2" xfId="0" applyFont="1" applyBorder="1" applyAlignment="1">
      <alignment horizontal="distributed" vertical="center" wrapText="1" justifyLastLine="1"/>
    </xf>
    <xf numFmtId="0" fontId="5" fillId="0" borderId="19" xfId="0" applyFont="1" applyBorder="1" applyAlignment="1">
      <alignment horizontal="center" vertical="center" wrapText="1"/>
    </xf>
    <xf numFmtId="37" fontId="5" fillId="0" borderId="5" xfId="0" applyNumberFormat="1" applyFont="1" applyBorder="1" applyAlignment="1" applyProtection="1">
      <alignment horizontal="center" vertical="top"/>
    </xf>
    <xf numFmtId="0" fontId="5" fillId="0" borderId="6" xfId="0" applyFont="1" applyBorder="1" applyAlignment="1">
      <alignment horizontal="center" vertical="top"/>
    </xf>
    <xf numFmtId="37" fontId="9" fillId="0" borderId="7" xfId="0" applyNumberFormat="1" applyFont="1" applyBorder="1" applyAlignment="1" applyProtection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19" xfId="0" applyFont="1" applyBorder="1" applyAlignment="1">
      <alignment horizontal="distributed" vertical="center" wrapText="1"/>
    </xf>
    <xf numFmtId="37" fontId="0" fillId="0" borderId="5" xfId="0" applyNumberFormat="1" applyBorder="1" applyProtection="1"/>
    <xf numFmtId="176" fontId="0" fillId="0" borderId="5" xfId="0" applyNumberFormat="1" applyBorder="1" applyProtection="1"/>
    <xf numFmtId="176" fontId="0" fillId="0" borderId="6" xfId="0" applyNumberFormat="1" applyBorder="1" applyProtection="1"/>
    <xf numFmtId="37" fontId="5" fillId="0" borderId="7" xfId="0" applyNumberFormat="1" applyFont="1" applyBorder="1" applyAlignment="1" applyProtection="1">
      <alignment horizontal="center" vertical="center"/>
    </xf>
    <xf numFmtId="37" fontId="0" fillId="0" borderId="7" xfId="0" applyNumberFormat="1" applyBorder="1" applyProtection="1"/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distributed" vertical="center" wrapText="1" justifyLastLine="1"/>
    </xf>
    <xf numFmtId="0" fontId="16" fillId="0" borderId="8" xfId="0" applyFont="1" applyBorder="1" applyAlignment="1">
      <alignment horizontal="distributed" vertical="center" wrapText="1" justifyLastLine="1"/>
    </xf>
    <xf numFmtId="0" fontId="5" fillId="0" borderId="23" xfId="0" applyFont="1" applyBorder="1" applyAlignment="1">
      <alignment horizontal="center" vertical="center" wrapText="1"/>
    </xf>
    <xf numFmtId="37" fontId="5" fillId="0" borderId="24" xfId="0" applyNumberFormat="1" applyFont="1" applyBorder="1" applyAlignment="1" applyProtection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distributed" vertical="center" wrapText="1"/>
    </xf>
    <xf numFmtId="0" fontId="9" fillId="0" borderId="8" xfId="0" applyFont="1" applyBorder="1" applyAlignment="1">
      <alignment horizontal="distributed" vertical="center" wrapText="1"/>
    </xf>
    <xf numFmtId="37" fontId="9" fillId="0" borderId="24" xfId="0" applyNumberFormat="1" applyFont="1" applyBorder="1" applyAlignment="1" applyProtection="1">
      <alignment horizontal="distributed" vertical="center" wrapText="1"/>
    </xf>
    <xf numFmtId="37" fontId="9" fillId="0" borderId="25" xfId="0" applyNumberFormat="1" applyFont="1" applyBorder="1" applyAlignment="1" applyProtection="1">
      <alignment horizontal="distributed" vertical="center" wrapText="1"/>
    </xf>
    <xf numFmtId="37" fontId="9" fillId="0" borderId="24" xfId="0" applyNumberFormat="1" applyFont="1" applyBorder="1" applyAlignment="1" applyProtection="1">
      <alignment horizontal="distributed" vertical="center" wrapText="1" justifyLastLine="1"/>
    </xf>
    <xf numFmtId="0" fontId="9" fillId="0" borderId="25" xfId="0" applyFont="1" applyBorder="1" applyAlignment="1">
      <alignment horizontal="distributed" vertical="center" wrapText="1" justifyLastLine="1"/>
    </xf>
    <xf numFmtId="0" fontId="0" fillId="0" borderId="25" xfId="0" applyBorder="1" applyAlignment="1">
      <alignment horizontal="distributed" vertical="center" wrapText="1" justifyLastLine="1"/>
    </xf>
    <xf numFmtId="37" fontId="0" fillId="0" borderId="16" xfId="0" applyNumberFormat="1" applyBorder="1" applyProtection="1"/>
    <xf numFmtId="37" fontId="16" fillId="0" borderId="10" xfId="0" applyNumberFormat="1" applyFont="1" applyBorder="1" applyAlignment="1" applyProtection="1">
      <alignment horizontal="left" vertical="center"/>
    </xf>
    <xf numFmtId="37" fontId="16" fillId="0" borderId="9" xfId="0" applyNumberFormat="1" applyFont="1" applyBorder="1" applyAlignment="1" applyProtection="1">
      <alignment horizontal="left" vertical="center"/>
    </xf>
    <xf numFmtId="37" fontId="0" fillId="0" borderId="10" xfId="0" applyNumberFormat="1" applyBorder="1" applyAlignment="1" applyProtection="1">
      <alignment vertical="center"/>
    </xf>
    <xf numFmtId="176" fontId="0" fillId="0" borderId="23" xfId="0" applyNumberFormat="1" applyBorder="1" applyAlignment="1" applyProtection="1">
      <alignment vertical="center"/>
    </xf>
    <xf numFmtId="0" fontId="5" fillId="0" borderId="14" xfId="0" applyFont="1" applyBorder="1" applyAlignment="1" applyProtection="1">
      <alignment horizontal="right"/>
    </xf>
    <xf numFmtId="0" fontId="5" fillId="0" borderId="13" xfId="0" applyFont="1" applyBorder="1" applyAlignment="1" applyProtection="1">
      <alignment horizontal="right"/>
    </xf>
    <xf numFmtId="0" fontId="5" fillId="0" borderId="16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37" fontId="9" fillId="0" borderId="18" xfId="0" applyNumberFormat="1" applyFont="1" applyBorder="1" applyAlignment="1" applyProtection="1">
      <alignment horizontal="right"/>
    </xf>
    <xf numFmtId="176" fontId="9" fillId="0" borderId="1" xfId="0" applyNumberFormat="1" applyFont="1" applyBorder="1" applyAlignment="1" applyProtection="1">
      <alignment horizontal="right"/>
    </xf>
    <xf numFmtId="37" fontId="9" fillId="0" borderId="1" xfId="0" applyNumberFormat="1" applyFont="1" applyBorder="1" applyAlignment="1" applyProtection="1">
      <alignment horizontal="right"/>
    </xf>
    <xf numFmtId="176" fontId="9" fillId="0" borderId="17" xfId="0" applyNumberFormat="1" applyFont="1" applyBorder="1" applyAlignment="1" applyProtection="1">
      <alignment horizontal="right"/>
    </xf>
    <xf numFmtId="0" fontId="5" fillId="0" borderId="18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right"/>
    </xf>
    <xf numFmtId="37" fontId="0" fillId="0" borderId="0" xfId="0" applyNumberFormat="1" applyBorder="1" applyProtection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7" fillId="0" borderId="0" xfId="0" applyFont="1" applyFill="1" applyBorder="1" applyAlignment="1" applyProtection="1">
      <alignment horizontal="left"/>
    </xf>
    <xf numFmtId="176" fontId="0" fillId="0" borderId="0" xfId="0" applyNumberFormat="1" applyFill="1" applyBorder="1" applyProtection="1"/>
    <xf numFmtId="37" fontId="0" fillId="0" borderId="0" xfId="0" applyNumberFormat="1" applyFill="1" applyBorder="1" applyProtection="1"/>
    <xf numFmtId="0" fontId="0" fillId="0" borderId="0" xfId="0" applyFill="1" applyBorder="1"/>
    <xf numFmtId="0" fontId="7" fillId="0" borderId="1" xfId="0" applyFont="1" applyFill="1" applyBorder="1" applyAlignment="1" applyProtection="1">
      <alignment horizontal="left"/>
    </xf>
    <xf numFmtId="0" fontId="0" fillId="0" borderId="23" xfId="0" applyFill="1" applyBorder="1" applyAlignment="1" applyProtection="1">
      <alignment horizontal="left"/>
    </xf>
    <xf numFmtId="0" fontId="0" fillId="0" borderId="2" xfId="0" applyFill="1" applyBorder="1"/>
    <xf numFmtId="0" fontId="5" fillId="0" borderId="7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19" xfId="0" applyFill="1" applyBorder="1"/>
    <xf numFmtId="0" fontId="0" fillId="0" borderId="15" xfId="0" applyFill="1" applyBorder="1"/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distributed" vertical="center" wrapText="1" justifyLastLine="1"/>
    </xf>
    <xf numFmtId="0" fontId="0" fillId="0" borderId="12" xfId="0" applyFill="1" applyBorder="1"/>
    <xf numFmtId="0" fontId="9" fillId="0" borderId="14" xfId="0" applyFont="1" applyFill="1" applyBorder="1" applyAlignment="1" applyProtection="1">
      <alignment horizontal="distributed" vertical="center" wrapText="1" justifyLastLine="1"/>
    </xf>
    <xf numFmtId="0" fontId="9" fillId="0" borderId="12" xfId="0" applyFont="1" applyFill="1" applyBorder="1" applyAlignment="1">
      <alignment horizontal="distributed" vertical="center" wrapText="1" justifyLastLine="1"/>
    </xf>
    <xf numFmtId="0" fontId="9" fillId="0" borderId="13" xfId="0" applyFont="1" applyFill="1" applyBorder="1" applyAlignment="1">
      <alignment horizontal="distributed" vertical="center" wrapText="1" justifyLastLine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0" fillId="0" borderId="16" xfId="0" applyFill="1" applyBorder="1"/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10" xfId="0" applyFill="1" applyBorder="1"/>
    <xf numFmtId="0" fontId="0" fillId="0" borderId="8" xfId="0" applyFill="1" applyBorder="1"/>
    <xf numFmtId="0" fontId="9" fillId="0" borderId="10" xfId="0" applyFont="1" applyFill="1" applyBorder="1" applyAlignment="1">
      <alignment horizontal="distributed" vertical="center" wrapText="1" justifyLastLine="1"/>
    </xf>
    <xf numFmtId="0" fontId="9" fillId="0" borderId="8" xfId="0" applyFont="1" applyFill="1" applyBorder="1" applyAlignment="1">
      <alignment horizontal="distributed" vertical="center" wrapText="1" justifyLastLine="1"/>
    </xf>
    <xf numFmtId="0" fontId="9" fillId="0" borderId="23" xfId="0" applyFont="1" applyFill="1" applyBorder="1" applyAlignment="1">
      <alignment horizontal="distributed" vertical="center" wrapText="1" justifyLastLine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23" xfId="0" applyFill="1" applyBorder="1"/>
    <xf numFmtId="0" fontId="15" fillId="0" borderId="8" xfId="0" applyFont="1" applyFill="1" applyBorder="1" applyAlignment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176" fontId="15" fillId="0" borderId="10" xfId="0" applyNumberFormat="1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</xf>
    <xf numFmtId="176" fontId="15" fillId="0" borderId="11" xfId="0" applyNumberFormat="1" applyFont="1" applyFill="1" applyBorder="1" applyAlignment="1" applyProtection="1">
      <alignment horizontal="center" vertical="center"/>
    </xf>
    <xf numFmtId="176" fontId="15" fillId="0" borderId="9" xfId="0" applyNumberFormat="1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37" fontId="5" fillId="0" borderId="12" xfId="0" applyNumberFormat="1" applyFont="1" applyFill="1" applyBorder="1" applyAlignment="1" applyProtection="1">
      <alignment horizontal="right"/>
    </xf>
    <xf numFmtId="37" fontId="9" fillId="0" borderId="14" xfId="0" applyNumberFormat="1" applyFont="1" applyFill="1" applyBorder="1" applyAlignment="1" applyProtection="1"/>
    <xf numFmtId="176" fontId="9" fillId="0" borderId="13" xfId="0" applyNumberFormat="1" applyFont="1" applyFill="1" applyBorder="1" applyAlignment="1" applyProtection="1"/>
    <xf numFmtId="37" fontId="9" fillId="0" borderId="13" xfId="0" applyNumberFormat="1" applyFont="1" applyFill="1" applyBorder="1" applyAlignment="1" applyProtection="1"/>
    <xf numFmtId="176" fontId="9" fillId="0" borderId="12" xfId="0" applyNumberFormat="1" applyFont="1" applyFill="1" applyBorder="1" applyAlignment="1" applyProtection="1"/>
    <xf numFmtId="37" fontId="5" fillId="0" borderId="16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 applyAlignment="1" applyProtection="1">
      <alignment horizontal="right"/>
    </xf>
    <xf numFmtId="37" fontId="5" fillId="0" borderId="15" xfId="0" applyNumberFormat="1" applyFont="1" applyFill="1" applyBorder="1" applyAlignment="1" applyProtection="1">
      <alignment horizontal="right"/>
    </xf>
    <xf numFmtId="37" fontId="9" fillId="0" borderId="16" xfId="0" applyNumberFormat="1" applyFont="1" applyFill="1" applyBorder="1" applyAlignment="1" applyProtection="1"/>
    <xf numFmtId="176" fontId="9" fillId="0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 applyProtection="1"/>
    <xf numFmtId="176" fontId="9" fillId="0" borderId="15" xfId="0" applyNumberFormat="1" applyFont="1" applyFill="1" applyBorder="1" applyAlignment="1" applyProtection="1"/>
    <xf numFmtId="176" fontId="9" fillId="0" borderId="0" xfId="0" applyNumberFormat="1" applyFont="1" applyFill="1" applyBorder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/>
    <xf numFmtId="37" fontId="5" fillId="0" borderId="21" xfId="0" applyNumberFormat="1" applyFont="1" applyFill="1" applyBorder="1" applyAlignment="1" applyProtection="1">
      <alignment horizontal="right"/>
    </xf>
    <xf numFmtId="0" fontId="10" fillId="0" borderId="0" xfId="0" applyFont="1" applyFill="1"/>
    <xf numFmtId="0" fontId="10" fillId="0" borderId="0" xfId="0" applyFont="1"/>
    <xf numFmtId="37" fontId="5" fillId="0" borderId="16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Alignment="1" applyProtection="1">
      <alignment horizontal="center"/>
    </xf>
    <xf numFmtId="0" fontId="0" fillId="0" borderId="0" xfId="0" applyFill="1" applyAlignment="1">
      <alignment horizontal="right"/>
    </xf>
    <xf numFmtId="0" fontId="4" fillId="0" borderId="0" xfId="0" applyFont="1"/>
    <xf numFmtId="37" fontId="5" fillId="0" borderId="15" xfId="0" applyNumberFormat="1" applyFont="1" applyFill="1" applyBorder="1" applyAlignment="1" applyProtection="1">
      <alignment horizontal="center"/>
    </xf>
    <xf numFmtId="37" fontId="5" fillId="0" borderId="16" xfId="0" applyNumberFormat="1" applyFont="1" applyFill="1" applyBorder="1" applyAlignment="1" applyProtection="1">
      <alignment horizontal="left"/>
    </xf>
    <xf numFmtId="37" fontId="5" fillId="0" borderId="0" xfId="0" applyNumberFormat="1" applyFont="1" applyFill="1" applyBorder="1" applyAlignment="1" applyProtection="1">
      <alignment horizontal="left"/>
    </xf>
    <xf numFmtId="37" fontId="6" fillId="0" borderId="15" xfId="0" applyNumberFormat="1" applyFont="1" applyFill="1" applyBorder="1" applyAlignment="1" applyProtection="1">
      <alignment horizontal="center"/>
    </xf>
    <xf numFmtId="37" fontId="13" fillId="0" borderId="16" xfId="0" applyNumberFormat="1" applyFont="1" applyFill="1" applyBorder="1" applyAlignment="1" applyProtection="1">
      <alignment horizontal="right"/>
    </xf>
    <xf numFmtId="176" fontId="13" fillId="0" borderId="0" xfId="0" applyNumberFormat="1" applyFont="1" applyFill="1" applyBorder="1" applyAlignment="1" applyProtection="1"/>
    <xf numFmtId="37" fontId="13" fillId="0" borderId="0" xfId="0" applyNumberFormat="1" applyFont="1" applyFill="1" applyBorder="1" applyAlignment="1" applyProtection="1">
      <alignment horizontal="right"/>
    </xf>
    <xf numFmtId="37" fontId="6" fillId="0" borderId="16" xfId="0" applyNumberFormat="1" applyFont="1" applyFill="1" applyBorder="1" applyAlignment="1" applyProtection="1">
      <alignment horizontal="center"/>
    </xf>
    <xf numFmtId="37" fontId="6" fillId="0" borderId="0" xfId="0" applyNumberFormat="1" applyFont="1" applyFill="1" applyBorder="1" applyAlignment="1" applyProtection="1">
      <alignment horizontal="center"/>
    </xf>
    <xf numFmtId="37" fontId="5" fillId="0" borderId="16" xfId="0" applyNumberFormat="1" applyFont="1" applyFill="1" applyBorder="1" applyProtection="1"/>
    <xf numFmtId="0" fontId="5" fillId="0" borderId="0" xfId="0" applyFont="1" applyFill="1" applyBorder="1"/>
    <xf numFmtId="37" fontId="5" fillId="0" borderId="15" xfId="0" applyNumberFormat="1" applyFont="1" applyFill="1" applyBorder="1" applyAlignment="1" applyProtection="1">
      <alignment horizontal="distributed" vertical="distributed"/>
    </xf>
    <xf numFmtId="37" fontId="5" fillId="0" borderId="16" xfId="0" applyNumberFormat="1" applyFont="1" applyFill="1" applyBorder="1" applyAlignment="1" applyProtection="1">
      <alignment horizontal="distributed" vertical="distributed"/>
    </xf>
    <xf numFmtId="37" fontId="5" fillId="0" borderId="0" xfId="0" applyNumberFormat="1" applyFont="1" applyFill="1" applyBorder="1" applyAlignment="1" applyProtection="1">
      <alignment horizontal="distributed" vertical="distributed"/>
    </xf>
    <xf numFmtId="37" fontId="9" fillId="0" borderId="0" xfId="0" applyNumberFormat="1" applyFont="1" applyFill="1" applyBorder="1" applyAlignment="1" applyProtection="1">
      <alignment horizontal="right"/>
    </xf>
    <xf numFmtId="176" fontId="9" fillId="0" borderId="0" xfId="0" applyNumberFormat="1" applyFont="1" applyFill="1" applyBorder="1" applyAlignment="1" applyProtection="1">
      <alignment horizontal="right"/>
    </xf>
    <xf numFmtId="37" fontId="5" fillId="0" borderId="17" xfId="0" applyNumberFormat="1" applyFont="1" applyFill="1" applyBorder="1" applyAlignment="1" applyProtection="1">
      <alignment horizontal="distributed" vertical="distributed"/>
    </xf>
    <xf numFmtId="37" fontId="9" fillId="0" borderId="18" xfId="0" applyNumberFormat="1" applyFont="1" applyFill="1" applyBorder="1" applyAlignment="1" applyProtection="1"/>
    <xf numFmtId="176" fontId="9" fillId="0" borderId="1" xfId="0" applyNumberFormat="1" applyFont="1" applyFill="1" applyBorder="1" applyAlignment="1" applyProtection="1"/>
    <xf numFmtId="37" fontId="9" fillId="0" borderId="1" xfId="0" applyNumberFormat="1" applyFont="1" applyFill="1" applyBorder="1" applyAlignment="1" applyProtection="1">
      <alignment horizontal="right"/>
    </xf>
    <xf numFmtId="37" fontId="5" fillId="0" borderId="18" xfId="0" applyNumberFormat="1" applyFont="1" applyFill="1" applyBorder="1" applyAlignment="1" applyProtection="1">
      <alignment horizontal="distributed" vertical="distributed"/>
    </xf>
    <xf numFmtId="37" fontId="5" fillId="0" borderId="1" xfId="0" applyNumberFormat="1" applyFont="1" applyFill="1" applyBorder="1" applyAlignment="1" applyProtection="1">
      <alignment horizontal="distributed" vertical="distributed"/>
    </xf>
    <xf numFmtId="37" fontId="0" fillId="0" borderId="1" xfId="0" applyNumberFormat="1" applyFill="1" applyBorder="1" applyProtection="1"/>
    <xf numFmtId="176" fontId="0" fillId="0" borderId="1" xfId="0" applyNumberFormat="1" applyFill="1" applyBorder="1" applyProtection="1"/>
    <xf numFmtId="37" fontId="0" fillId="0" borderId="2" xfId="0" applyNumberFormat="1" applyFill="1" applyBorder="1" applyProtection="1"/>
    <xf numFmtId="0" fontId="5" fillId="0" borderId="19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5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76" fontId="0" fillId="0" borderId="6" xfId="0" applyNumberFormat="1" applyFill="1" applyBorder="1" applyProtection="1"/>
    <xf numFmtId="37" fontId="5" fillId="0" borderId="7" xfId="0" applyNumberFormat="1" applyFont="1" applyFill="1" applyBorder="1" applyAlignment="1" applyProtection="1">
      <alignment horizontal="center" vertical="center" wrapText="1"/>
    </xf>
    <xf numFmtId="37" fontId="0" fillId="0" borderId="5" xfId="0" applyNumberFormat="1" applyFill="1" applyBorder="1" applyProtection="1"/>
    <xf numFmtId="176" fontId="0" fillId="0" borderId="5" xfId="0" applyNumberFormat="1" applyFill="1" applyBorder="1" applyProtection="1"/>
    <xf numFmtId="37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37" fontId="0" fillId="0" borderId="15" xfId="0" applyNumberFormat="1" applyFill="1" applyBorder="1" applyProtection="1"/>
    <xf numFmtId="37" fontId="5" fillId="0" borderId="10" xfId="0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7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37" fontId="0" fillId="0" borderId="10" xfId="0" applyNumberForma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37" fontId="15" fillId="0" borderId="8" xfId="0" applyNumberFormat="1" applyFont="1" applyFill="1" applyBorder="1" applyAlignment="1" applyProtection="1">
      <alignment horizontal="center" vertical="center"/>
    </xf>
    <xf numFmtId="37" fontId="15" fillId="0" borderId="10" xfId="0" applyNumberFormat="1" applyFont="1" applyFill="1" applyBorder="1" applyAlignment="1" applyProtection="1">
      <alignment horizontal="center" vertical="center"/>
    </xf>
    <xf numFmtId="37" fontId="15" fillId="0" borderId="9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vertical="center"/>
    </xf>
    <xf numFmtId="37" fontId="9" fillId="0" borderId="14" xfId="0" applyNumberFormat="1" applyFont="1" applyFill="1" applyBorder="1" applyAlignment="1" applyProtection="1">
      <alignment horizontal="right"/>
    </xf>
    <xf numFmtId="176" fontId="9" fillId="0" borderId="13" xfId="0" applyNumberFormat="1" applyFont="1" applyFill="1" applyBorder="1" applyAlignment="1" applyProtection="1">
      <alignment horizontal="right"/>
    </xf>
    <xf numFmtId="37" fontId="9" fillId="0" borderId="13" xfId="0" applyNumberFormat="1" applyFont="1" applyFill="1" applyBorder="1" applyProtection="1"/>
    <xf numFmtId="176" fontId="9" fillId="0" borderId="13" xfId="0" applyNumberFormat="1" applyFont="1" applyFill="1" applyBorder="1" applyProtection="1"/>
    <xf numFmtId="176" fontId="9" fillId="0" borderId="12" xfId="0" applyNumberFormat="1" applyFont="1" applyFill="1" applyBorder="1" applyProtection="1"/>
    <xf numFmtId="37" fontId="9" fillId="0" borderId="16" xfId="0" applyNumberFormat="1" applyFont="1" applyFill="1" applyBorder="1" applyAlignment="1" applyProtection="1">
      <alignment horizontal="right"/>
    </xf>
    <xf numFmtId="37" fontId="9" fillId="0" borderId="0" xfId="0" applyNumberFormat="1" applyFont="1" applyFill="1" applyBorder="1" applyProtection="1"/>
    <xf numFmtId="176" fontId="9" fillId="0" borderId="15" xfId="0" applyNumberFormat="1" applyFont="1" applyFill="1" applyBorder="1" applyProtection="1"/>
    <xf numFmtId="0" fontId="9" fillId="0" borderId="0" xfId="0" applyFont="1" applyFill="1" applyBorder="1" applyProtection="1"/>
    <xf numFmtId="176" fontId="9" fillId="0" borderId="15" xfId="0" applyNumberFormat="1" applyFont="1" applyFill="1" applyBorder="1" applyAlignment="1" applyProtection="1">
      <alignment horizontal="right"/>
    </xf>
    <xf numFmtId="37" fontId="13" fillId="0" borderId="0" xfId="0" applyNumberFormat="1" applyFont="1" applyFill="1" applyBorder="1" applyProtection="1"/>
    <xf numFmtId="176" fontId="13" fillId="0" borderId="15" xfId="0" applyNumberFormat="1" applyFont="1" applyFill="1" applyBorder="1" applyAlignment="1" applyProtection="1"/>
    <xf numFmtId="176" fontId="9" fillId="0" borderId="1" xfId="0" applyNumberFormat="1" applyFont="1" applyFill="1" applyBorder="1" applyAlignment="1" applyProtection="1">
      <alignment horizontal="right"/>
    </xf>
    <xf numFmtId="176" fontId="9" fillId="0" borderId="17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left"/>
    </xf>
    <xf numFmtId="37" fontId="17" fillId="0" borderId="0" xfId="0" applyNumberFormat="1" applyFont="1" applyFill="1" applyBorder="1" applyProtection="1"/>
    <xf numFmtId="37" fontId="0" fillId="0" borderId="0" xfId="0" applyNumberFormat="1" applyFill="1"/>
    <xf numFmtId="176" fontId="9" fillId="0" borderId="0" xfId="0" applyNumberFormat="1" applyFont="1" applyBorder="1" applyAlignment="1" applyProtection="1">
      <alignment horizontal="right"/>
    </xf>
    <xf numFmtId="0" fontId="0" fillId="0" borderId="2" xfId="0" applyBorder="1" applyAlignment="1">
      <alignment vertical="center"/>
    </xf>
    <xf numFmtId="37" fontId="0" fillId="0" borderId="4" xfId="0" applyNumberFormat="1" applyBorder="1" applyAlignment="1" applyProtection="1">
      <alignment horizontal="center" vertical="center"/>
    </xf>
    <xf numFmtId="37" fontId="0" fillId="0" borderId="5" xfId="0" applyNumberFormat="1" applyBorder="1" applyAlignment="1" applyProtection="1">
      <alignment horizontal="center" vertical="center"/>
    </xf>
    <xf numFmtId="37" fontId="0" fillId="0" borderId="6" xfId="0" applyNumberForma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37" fontId="0" fillId="0" borderId="24" xfId="0" applyNumberFormat="1" applyBorder="1" applyAlignment="1" applyProtection="1">
      <alignment horizontal="distributed" vertical="center"/>
    </xf>
    <xf numFmtId="37" fontId="0" fillId="0" borderId="27" xfId="0" applyNumberFormat="1" applyBorder="1" applyAlignment="1" applyProtection="1">
      <alignment horizontal="distributed" vertical="center"/>
    </xf>
    <xf numFmtId="37" fontId="0" fillId="0" borderId="25" xfId="0" applyNumberFormat="1" applyBorder="1" applyAlignment="1" applyProtection="1">
      <alignment horizontal="distributed" vertical="center"/>
    </xf>
    <xf numFmtId="176" fontId="0" fillId="0" borderId="24" xfId="0" applyNumberFormat="1" applyBorder="1" applyAlignment="1" applyProtection="1">
      <alignment horizontal="distributed" vertical="center"/>
    </xf>
    <xf numFmtId="176" fontId="0" fillId="0" borderId="27" xfId="0" applyNumberFormat="1" applyBorder="1" applyAlignment="1" applyProtection="1">
      <alignment horizontal="distributed" vertical="center"/>
    </xf>
    <xf numFmtId="176" fontId="0" fillId="0" borderId="25" xfId="0" applyNumberFormat="1" applyBorder="1" applyAlignment="1" applyProtection="1">
      <alignment horizontal="distributed" vertical="center"/>
    </xf>
    <xf numFmtId="37" fontId="0" fillId="0" borderId="10" xfId="0" applyNumberFormat="1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/>
    </xf>
    <xf numFmtId="41" fontId="13" fillId="0" borderId="14" xfId="0" applyNumberFormat="1" applyFont="1" applyBorder="1" applyProtection="1"/>
    <xf numFmtId="41" fontId="13" fillId="0" borderId="13" xfId="0" applyNumberFormat="1" applyFont="1" applyBorder="1" applyProtection="1"/>
    <xf numFmtId="177" fontId="13" fillId="0" borderId="13" xfId="0" applyNumberFormat="1" applyFont="1" applyBorder="1" applyProtection="1"/>
    <xf numFmtId="0" fontId="5" fillId="0" borderId="15" xfId="0" applyFont="1" applyBorder="1"/>
    <xf numFmtId="41" fontId="9" fillId="0" borderId="16" xfId="0" applyNumberFormat="1" applyFont="1" applyBorder="1" applyProtection="1"/>
    <xf numFmtId="41" fontId="9" fillId="0" borderId="0" xfId="0" applyNumberFormat="1" applyFont="1" applyBorder="1" applyProtection="1"/>
    <xf numFmtId="177" fontId="9" fillId="0" borderId="0" xfId="0" applyNumberFormat="1" applyFont="1" applyBorder="1" applyProtection="1"/>
    <xf numFmtId="0" fontId="5" fillId="0" borderId="15" xfId="0" applyFont="1" applyBorder="1" applyAlignment="1" applyProtection="1">
      <alignment horizontal="center"/>
    </xf>
    <xf numFmtId="178" fontId="9" fillId="0" borderId="0" xfId="0" applyNumberFormat="1" applyFont="1" applyBorder="1" applyAlignment="1" applyProtection="1"/>
    <xf numFmtId="41" fontId="9" fillId="0" borderId="0" xfId="0" applyNumberFormat="1" applyFont="1" applyFill="1" applyBorder="1" applyProtection="1"/>
    <xf numFmtId="179" fontId="9" fillId="0" borderId="0" xfId="0" applyNumberFormat="1" applyFont="1" applyBorder="1" applyProtection="1"/>
    <xf numFmtId="41" fontId="9" fillId="0" borderId="0" xfId="0" applyNumberFormat="1" applyFont="1" applyFill="1" applyBorder="1" applyAlignment="1" applyProtection="1">
      <alignment horizontal="right"/>
    </xf>
    <xf numFmtId="178" fontId="9" fillId="0" borderId="0" xfId="0" applyNumberFormat="1" applyFont="1" applyBorder="1" applyAlignment="1" applyProtection="1">
      <alignment horizontal="right"/>
    </xf>
    <xf numFmtId="177" fontId="9" fillId="0" borderId="0" xfId="0" applyNumberFormat="1" applyFont="1" applyBorder="1" applyAlignment="1" applyProtection="1">
      <alignment horizontal="right"/>
    </xf>
    <xf numFmtId="41" fontId="9" fillId="0" borderId="16" xfId="0" applyNumberFormat="1" applyFont="1" applyBorder="1" applyAlignment="1" applyProtection="1">
      <alignment horizontal="right"/>
    </xf>
    <xf numFmtId="179" fontId="9" fillId="0" borderId="0" xfId="0" applyNumberFormat="1" applyFont="1" applyBorder="1" applyAlignment="1" applyProtection="1">
      <alignment horizontal="right"/>
    </xf>
    <xf numFmtId="179" fontId="9" fillId="0" borderId="0" xfId="0" applyNumberFormat="1" applyFont="1" applyBorder="1" applyAlignment="1" applyProtection="1"/>
    <xf numFmtId="41" fontId="9" fillId="2" borderId="0" xfId="0" applyNumberFormat="1" applyFont="1" applyFill="1" applyBorder="1" applyProtection="1"/>
    <xf numFmtId="178" fontId="9" fillId="0" borderId="1" xfId="0" applyNumberFormat="1" applyFont="1" applyBorder="1" applyAlignment="1" applyProtection="1">
      <alignment horizontal="right"/>
    </xf>
    <xf numFmtId="41" fontId="9" fillId="0" borderId="1" xfId="0" applyNumberFormat="1" applyFont="1" applyBorder="1" applyAlignment="1" applyProtection="1">
      <alignment horizontal="right"/>
    </xf>
    <xf numFmtId="0" fontId="9" fillId="0" borderId="19" xfId="0" applyFont="1" applyBorder="1" applyAlignment="1" applyProtection="1">
      <alignment horizontal="left"/>
    </xf>
    <xf numFmtId="176" fontId="5" fillId="0" borderId="19" xfId="0" applyNumberFormat="1" applyFont="1" applyBorder="1" applyProtection="1"/>
    <xf numFmtId="176" fontId="9" fillId="0" borderId="0" xfId="0" applyNumberFormat="1" applyFont="1" applyBorder="1" applyAlignment="1" applyProtection="1">
      <alignment horizontal="left"/>
    </xf>
    <xf numFmtId="37" fontId="7" fillId="0" borderId="0" xfId="0" applyNumberFormat="1" applyFont="1" applyBorder="1" applyAlignment="1" applyProtection="1">
      <alignment horizontal="left"/>
    </xf>
    <xf numFmtId="37" fontId="0" fillId="0" borderId="1" xfId="0" applyNumberFormat="1" applyBorder="1" applyAlignment="1" applyProtection="1">
      <alignment horizontal="left"/>
    </xf>
    <xf numFmtId="37" fontId="0" fillId="0" borderId="1" xfId="0" applyNumberFormat="1" applyBorder="1" applyProtection="1"/>
    <xf numFmtId="37" fontId="0" fillId="2" borderId="1" xfId="0" applyNumberFormat="1" applyFill="1" applyBorder="1" applyAlignment="1" applyProtection="1">
      <alignment horizontal="left"/>
    </xf>
    <xf numFmtId="37" fontId="10" fillId="2" borderId="1" xfId="0" applyNumberFormat="1" applyFont="1" applyFill="1" applyBorder="1" applyAlignment="1" applyProtection="1">
      <alignment horizontal="left"/>
    </xf>
    <xf numFmtId="0" fontId="0" fillId="0" borderId="1" xfId="0" applyBorder="1"/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41" fontId="6" fillId="0" borderId="14" xfId="0" applyNumberFormat="1" applyFont="1" applyBorder="1" applyAlignment="1" applyProtection="1">
      <alignment horizontal="right"/>
    </xf>
    <xf numFmtId="41" fontId="6" fillId="0" borderId="13" xfId="0" applyNumberFormat="1" applyFont="1" applyBorder="1" applyAlignment="1" applyProtection="1">
      <alignment horizontal="right"/>
    </xf>
    <xf numFmtId="0" fontId="0" fillId="0" borderId="15" xfId="0" applyBorder="1" applyAlignment="1">
      <alignment horizontal="center" vertical="center"/>
    </xf>
    <xf numFmtId="180" fontId="5" fillId="0" borderId="16" xfId="0" applyNumberFormat="1" applyFont="1" applyBorder="1" applyAlignment="1" applyProtection="1">
      <alignment horizontal="right"/>
    </xf>
    <xf numFmtId="180" fontId="5" fillId="0" borderId="0" xfId="0" applyNumberFormat="1" applyFont="1" applyBorder="1" applyAlignment="1" applyProtection="1">
      <alignment horizontal="right"/>
    </xf>
    <xf numFmtId="0" fontId="0" fillId="0" borderId="0" xfId="0" applyBorder="1" applyAlignment="1">
      <alignment horizontal="center" vertical="center"/>
    </xf>
    <xf numFmtId="180" fontId="5" fillId="0" borderId="16" xfId="0" applyNumberFormat="1" applyFont="1" applyBorder="1" applyAlignment="1">
      <alignment horizontal="right"/>
    </xf>
    <xf numFmtId="180" fontId="5" fillId="0" borderId="0" xfId="0" applyNumberFormat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180" fontId="6" fillId="0" borderId="16" xfId="0" applyNumberFormat="1" applyFont="1" applyBorder="1" applyAlignment="1" applyProtection="1">
      <alignment horizontal="right"/>
    </xf>
    <xf numFmtId="180" fontId="6" fillId="0" borderId="0" xfId="0" applyNumberFormat="1" applyFont="1" applyBorder="1" applyAlignment="1" applyProtection="1">
      <alignment horizontal="right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41" fontId="6" fillId="2" borderId="16" xfId="0" applyNumberFormat="1" applyFont="1" applyFill="1" applyBorder="1" applyAlignment="1" applyProtection="1">
      <alignment horizontal="right"/>
    </xf>
    <xf numFmtId="41" fontId="6" fillId="2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 vertical="center"/>
    </xf>
    <xf numFmtId="41" fontId="6" fillId="0" borderId="16" xfId="0" applyNumberFormat="1" applyFont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right"/>
    </xf>
    <xf numFmtId="41" fontId="5" fillId="0" borderId="0" xfId="0" applyNumberFormat="1" applyFont="1" applyBorder="1" applyAlignment="1" applyProtection="1">
      <alignment horizontal="right"/>
    </xf>
    <xf numFmtId="41" fontId="5" fillId="2" borderId="0" xfId="0" applyNumberFormat="1" applyFont="1" applyFill="1" applyBorder="1" applyAlignment="1" applyProtection="1">
      <alignment horizontal="right"/>
    </xf>
    <xf numFmtId="41" fontId="5" fillId="2" borderId="0" xfId="2" applyNumberFormat="1" applyFont="1" applyFill="1" applyBorder="1" applyAlignment="1" applyProtection="1">
      <alignment horizontal="right"/>
    </xf>
    <xf numFmtId="41" fontId="18" fillId="2" borderId="0" xfId="0" applyNumberFormat="1" applyFont="1" applyFill="1" applyBorder="1" applyAlignment="1" applyProtection="1">
      <alignment horizontal="right"/>
    </xf>
    <xf numFmtId="180" fontId="5" fillId="2" borderId="0" xfId="0" applyNumberFormat="1" applyFont="1" applyFill="1" applyBorder="1" applyAlignment="1" applyProtection="1">
      <alignment horizontal="right"/>
    </xf>
    <xf numFmtId="41" fontId="5" fillId="0" borderId="0" xfId="0" applyNumberFormat="1" applyFont="1" applyBorder="1" applyAlignment="1">
      <alignment horizontal="right"/>
    </xf>
    <xf numFmtId="180" fontId="6" fillId="2" borderId="0" xfId="0" applyNumberFormat="1" applyFont="1" applyFill="1" applyBorder="1" applyAlignment="1" applyProtection="1">
      <alignment horizontal="right"/>
    </xf>
    <xf numFmtId="41" fontId="5" fillId="0" borderId="16" xfId="0" applyNumberFormat="1" applyFont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right"/>
    </xf>
    <xf numFmtId="180" fontId="6" fillId="2" borderId="16" xfId="0" applyNumberFormat="1" applyFont="1" applyFill="1" applyBorder="1" applyAlignment="1" applyProtection="1">
      <alignment horizontal="right"/>
    </xf>
    <xf numFmtId="180" fontId="5" fillId="2" borderId="16" xfId="0" applyNumberFormat="1" applyFont="1" applyFill="1" applyBorder="1" applyAlignment="1" applyProtection="1">
      <alignment horizontal="right"/>
    </xf>
    <xf numFmtId="0" fontId="0" fillId="0" borderId="17" xfId="0" applyBorder="1" applyAlignment="1">
      <alignment horizontal="center" vertical="center"/>
    </xf>
    <xf numFmtId="180" fontId="5" fillId="2" borderId="18" xfId="0" applyNumberFormat="1" applyFont="1" applyFill="1" applyBorder="1" applyAlignment="1" applyProtection="1">
      <alignment horizontal="right"/>
    </xf>
    <xf numFmtId="180" fontId="5" fillId="2" borderId="1" xfId="0" applyNumberFormat="1" applyFont="1" applyFill="1" applyBorder="1" applyAlignment="1" applyProtection="1">
      <alignment horizontal="right"/>
    </xf>
    <xf numFmtId="180" fontId="5" fillId="0" borderId="1" xfId="0" applyNumberFormat="1" applyFont="1" applyBorder="1" applyAlignment="1" applyProtection="1">
      <alignment horizontal="right"/>
    </xf>
    <xf numFmtId="180" fontId="5" fillId="0" borderId="18" xfId="0" applyNumberFormat="1" applyFont="1" applyBorder="1" applyAlignment="1">
      <alignment horizontal="right"/>
    </xf>
    <xf numFmtId="180" fontId="5" fillId="0" borderId="1" xfId="0" applyNumberFormat="1" applyFont="1" applyBorder="1" applyAlignment="1">
      <alignment horizontal="right"/>
    </xf>
    <xf numFmtId="0" fontId="0" fillId="0" borderId="23" xfId="0" applyBorder="1"/>
    <xf numFmtId="0" fontId="5" fillId="0" borderId="10" xfId="0" applyFont="1" applyFill="1" applyBorder="1" applyAlignment="1" applyProtection="1">
      <alignment horizontal="center" vertical="center"/>
    </xf>
    <xf numFmtId="37" fontId="0" fillId="2" borderId="0" xfId="0" applyNumberFormat="1" applyFill="1" applyBorder="1" applyProtection="1"/>
    <xf numFmtId="180" fontId="0" fillId="0" borderId="0" xfId="0" applyNumberFormat="1" applyBorder="1"/>
    <xf numFmtId="177" fontId="6" fillId="2" borderId="16" xfId="0" applyNumberFormat="1" applyFont="1" applyFill="1" applyBorder="1" applyAlignment="1" applyProtection="1">
      <alignment horizontal="right"/>
    </xf>
    <xf numFmtId="0" fontId="9" fillId="0" borderId="0" xfId="0" applyFont="1"/>
    <xf numFmtId="0" fontId="9" fillId="0" borderId="1" xfId="0" applyFont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 textRotation="255" wrapText="1"/>
    </xf>
    <xf numFmtId="0" fontId="10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0" fillId="0" borderId="8" xfId="0" applyBorder="1"/>
    <xf numFmtId="0" fontId="10" fillId="0" borderId="11" xfId="0" applyFont="1" applyBorder="1" applyAlignment="1">
      <alignment horizontal="center" vertical="center" textRotation="255" wrapText="1"/>
    </xf>
    <xf numFmtId="0" fontId="10" fillId="0" borderId="10" xfId="0" applyFont="1" applyBorder="1" applyAlignment="1" applyProtection="1">
      <alignment vertical="distributed" textRotation="255" wrapText="1" justifyLastLine="1"/>
    </xf>
    <xf numFmtId="0" fontId="9" fillId="0" borderId="10" xfId="0" applyFont="1" applyBorder="1" applyAlignment="1" applyProtection="1">
      <alignment vertical="distributed" textRotation="255" wrapText="1" justifyLastLine="1"/>
    </xf>
    <xf numFmtId="0" fontId="16" fillId="0" borderId="10" xfId="0" applyFont="1" applyBorder="1" applyAlignment="1" applyProtection="1">
      <alignment vertical="distributed" textRotation="255" wrapText="1" justifyLastLine="1"/>
    </xf>
    <xf numFmtId="0" fontId="5" fillId="0" borderId="10" xfId="0" applyFont="1" applyBorder="1" applyAlignment="1" applyProtection="1">
      <alignment horizontal="center" vertical="center" textRotation="255" wrapText="1"/>
    </xf>
    <xf numFmtId="0" fontId="16" fillId="0" borderId="10" xfId="0" applyFont="1" applyBorder="1" applyAlignment="1" applyProtection="1">
      <alignment horizontal="center" vertical="center" textRotation="255" wrapText="1"/>
    </xf>
    <xf numFmtId="0" fontId="9" fillId="0" borderId="10" xfId="0" applyFont="1" applyBorder="1" applyAlignment="1" applyProtection="1">
      <alignment horizontal="center" vertical="center" textRotation="255" wrapText="1"/>
    </xf>
    <xf numFmtId="0" fontId="10" fillId="0" borderId="11" xfId="0" applyFont="1" applyBorder="1" applyAlignment="1" applyProtection="1">
      <alignment horizontal="center" vertical="center"/>
    </xf>
    <xf numFmtId="0" fontId="10" fillId="0" borderId="11" xfId="0" applyFont="1" applyBorder="1" applyAlignment="1">
      <alignment horizontal="center" vertical="center"/>
    </xf>
    <xf numFmtId="176" fontId="5" fillId="0" borderId="0" xfId="0" applyNumberFormat="1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right"/>
    </xf>
    <xf numFmtId="41" fontId="5" fillId="0" borderId="10" xfId="0" applyNumberFormat="1" applyFont="1" applyBorder="1" applyAlignment="1" applyProtection="1">
      <alignment horizontal="right"/>
    </xf>
    <xf numFmtId="41" fontId="5" fillId="0" borderId="23" xfId="0" applyNumberFormat="1" applyFont="1" applyBorder="1" applyAlignment="1" applyProtection="1">
      <alignment horizontal="right"/>
    </xf>
    <xf numFmtId="176" fontId="5" fillId="0" borderId="23" xfId="0" applyNumberFormat="1" applyFont="1" applyBorder="1" applyAlignment="1" applyProtection="1">
      <alignment horizontal="right"/>
    </xf>
    <xf numFmtId="0" fontId="0" fillId="0" borderId="12" xfId="0" applyBorder="1" applyAlignment="1">
      <alignment horizontal="right"/>
    </xf>
    <xf numFmtId="0" fontId="10" fillId="0" borderId="14" xfId="0" applyFont="1" applyBorder="1" applyAlignment="1" applyProtection="1">
      <alignment horizontal="center" vertical="center" textRotation="255" wrapText="1"/>
    </xf>
    <xf numFmtId="0" fontId="0" fillId="0" borderId="27" xfId="0" applyBorder="1"/>
    <xf numFmtId="0" fontId="0" fillId="0" borderId="25" xfId="0" applyBorder="1"/>
    <xf numFmtId="0" fontId="9" fillId="0" borderId="14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0" fillId="0" borderId="13" xfId="0" applyBorder="1"/>
    <xf numFmtId="0" fontId="0" fillId="0" borderId="15" xfId="0" applyBorder="1" applyAlignment="1">
      <alignment horizontal="right"/>
    </xf>
    <xf numFmtId="0" fontId="10" fillId="0" borderId="16" xfId="0" applyFont="1" applyBorder="1" applyAlignment="1" applyProtection="1">
      <alignment horizontal="center" vertical="center" textRotation="255" wrapText="1"/>
    </xf>
    <xf numFmtId="0" fontId="9" fillId="0" borderId="27" xfId="0" applyFont="1" applyBorder="1"/>
    <xf numFmtId="0" fontId="10" fillId="0" borderId="20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textRotation="255" wrapText="1"/>
    </xf>
    <xf numFmtId="0" fontId="0" fillId="0" borderId="10" xfId="0" applyBorder="1" applyAlignment="1"/>
    <xf numFmtId="0" fontId="0" fillId="0" borderId="23" xfId="0" applyBorder="1" applyAlignment="1"/>
    <xf numFmtId="0" fontId="0" fillId="0" borderId="8" xfId="0" applyBorder="1" applyAlignment="1">
      <alignment horizontal="right"/>
    </xf>
    <xf numFmtId="0" fontId="10" fillId="0" borderId="10" xfId="0" applyFont="1" applyBorder="1" applyAlignment="1" applyProtection="1">
      <alignment horizontal="center" vertical="center" textRotation="255" wrapText="1"/>
    </xf>
    <xf numFmtId="0" fontId="10" fillId="0" borderId="10" xfId="0" applyFont="1" applyBorder="1" applyAlignment="1">
      <alignment horizontal="center" vertical="center" textRotation="255" wrapText="1"/>
    </xf>
    <xf numFmtId="0" fontId="10" fillId="0" borderId="10" xfId="0" applyFont="1" applyBorder="1" applyAlignment="1" applyProtection="1">
      <alignment horizontal="center" vertical="center" textRotation="255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 applyProtection="1">
      <alignment horizontal="center" vertical="center" textRotation="255" wrapText="1"/>
    </xf>
    <xf numFmtId="41" fontId="5" fillId="0" borderId="14" xfId="0" applyNumberFormat="1" applyFont="1" applyBorder="1" applyAlignment="1" applyProtection="1">
      <alignment horizontal="right"/>
    </xf>
    <xf numFmtId="41" fontId="5" fillId="0" borderId="13" xfId="0" applyNumberFormat="1" applyFont="1" applyBorder="1" applyAlignment="1" applyProtection="1">
      <alignment horizontal="right"/>
    </xf>
    <xf numFmtId="37" fontId="5" fillId="0" borderId="13" xfId="0" applyNumberFormat="1" applyFont="1" applyBorder="1" applyAlignment="1" applyProtection="1">
      <alignment horizontal="right"/>
    </xf>
    <xf numFmtId="176" fontId="5" fillId="0" borderId="13" xfId="0" applyNumberFormat="1" applyFont="1" applyBorder="1" applyAlignment="1" applyProtection="1">
      <alignment horizontal="right"/>
    </xf>
    <xf numFmtId="37" fontId="5" fillId="0" borderId="0" xfId="0" applyNumberFormat="1" applyFont="1" applyBorder="1" applyAlignment="1" applyProtection="1">
      <alignment horizontal="right"/>
    </xf>
    <xf numFmtId="0" fontId="4" fillId="0" borderId="0" xfId="0" applyFont="1" applyBorder="1"/>
    <xf numFmtId="0" fontId="4" fillId="0" borderId="0" xfId="0" applyFont="1" applyFill="1" applyBorder="1"/>
    <xf numFmtId="0" fontId="5" fillId="0" borderId="15" xfId="0" applyFont="1" applyBorder="1" applyAlignment="1">
      <alignment horizontal="right"/>
    </xf>
    <xf numFmtId="41" fontId="5" fillId="2" borderId="16" xfId="0" applyNumberFormat="1" applyFont="1" applyFill="1" applyBorder="1" applyAlignment="1" applyProtection="1">
      <alignment horizontal="right"/>
    </xf>
    <xf numFmtId="37" fontId="5" fillId="2" borderId="0" xfId="0" applyNumberFormat="1" applyFont="1" applyFill="1" applyBorder="1" applyAlignment="1" applyProtection="1">
      <alignment horizontal="right"/>
    </xf>
    <xf numFmtId="176" fontId="5" fillId="2" borderId="0" xfId="0" applyNumberFormat="1" applyFont="1" applyFill="1" applyBorder="1" applyAlignment="1" applyProtection="1">
      <alignment horizontal="right"/>
    </xf>
    <xf numFmtId="0" fontId="6" fillId="0" borderId="15" xfId="0" applyFont="1" applyBorder="1" applyAlignment="1" applyProtection="1">
      <alignment horizontal="right"/>
    </xf>
    <xf numFmtId="41" fontId="6" fillId="2" borderId="0" xfId="0" applyNumberFormat="1" applyFont="1" applyFill="1" applyBorder="1" applyAlignment="1" applyProtection="1">
      <alignment horizontal="right" shrinkToFit="1"/>
    </xf>
    <xf numFmtId="37" fontId="6" fillId="2" borderId="0" xfId="0" applyNumberFormat="1" applyFont="1" applyFill="1" applyBorder="1" applyAlignment="1" applyProtection="1">
      <alignment horizontal="right"/>
    </xf>
    <xf numFmtId="176" fontId="6" fillId="2" borderId="0" xfId="0" applyNumberFormat="1" applyFont="1" applyFill="1" applyBorder="1" applyAlignment="1" applyProtection="1">
      <alignment horizontal="right"/>
    </xf>
    <xf numFmtId="37" fontId="5" fillId="2" borderId="16" xfId="0" applyNumberFormat="1" applyFont="1" applyFill="1" applyBorder="1" applyAlignment="1" applyProtection="1">
      <alignment horizontal="right"/>
    </xf>
    <xf numFmtId="0" fontId="5" fillId="0" borderId="15" xfId="0" applyFont="1" applyBorder="1" applyAlignment="1" applyProtection="1">
      <alignment horizontal="distributed" vertical="distributed" justifyLastLine="1"/>
    </xf>
    <xf numFmtId="0" fontId="4" fillId="0" borderId="0" xfId="0" applyFont="1" applyFill="1" applyBorder="1" applyAlignment="1">
      <alignment horizontal="right"/>
    </xf>
    <xf numFmtId="0" fontId="5" fillId="0" borderId="17" xfId="0" applyFont="1" applyBorder="1" applyAlignment="1" applyProtection="1">
      <alignment horizontal="distributed" vertical="distributed" justifyLastLine="1"/>
    </xf>
    <xf numFmtId="41" fontId="5" fillId="2" borderId="18" xfId="0" applyNumberFormat="1" applyFont="1" applyFill="1" applyBorder="1" applyAlignment="1" applyProtection="1">
      <alignment horizontal="right"/>
    </xf>
    <xf numFmtId="41" fontId="5" fillId="0" borderId="1" xfId="0" applyNumberFormat="1" applyFont="1" applyFill="1" applyBorder="1" applyAlignment="1" applyProtection="1">
      <alignment horizontal="right"/>
    </xf>
    <xf numFmtId="0" fontId="4" fillId="0" borderId="1" xfId="0" applyFont="1" applyFill="1" applyBorder="1" applyAlignment="1">
      <alignment horizontal="right"/>
    </xf>
    <xf numFmtId="176" fontId="5" fillId="2" borderId="1" xfId="0" applyNumberFormat="1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Border="1"/>
    <xf numFmtId="0" fontId="9" fillId="0" borderId="0" xfId="0" applyFont="1" applyBorder="1" applyAlignment="1"/>
    <xf numFmtId="3" fontId="7" fillId="0" borderId="1" xfId="0" applyNumberFormat="1" applyFont="1" applyFill="1" applyBorder="1" applyAlignment="1" applyProtection="1">
      <alignment horizontal="left"/>
    </xf>
    <xf numFmtId="3" fontId="0" fillId="0" borderId="1" xfId="0" applyNumberFormat="1" applyFill="1" applyBorder="1" applyAlignment="1" applyProtection="1">
      <alignment horizontal="right"/>
    </xf>
    <xf numFmtId="3" fontId="9" fillId="0" borderId="1" xfId="0" applyNumberFormat="1" applyFont="1" applyFill="1" applyBorder="1" applyAlignment="1" applyProtection="1">
      <alignment horizontal="right"/>
    </xf>
    <xf numFmtId="3" fontId="0" fillId="0" borderId="0" xfId="0" applyNumberFormat="1" applyFill="1" applyAlignment="1">
      <alignment horizontal="right"/>
    </xf>
    <xf numFmtId="0" fontId="9" fillId="0" borderId="5" xfId="0" applyNumberFormat="1" applyFont="1" applyFill="1" applyBorder="1" applyAlignment="1" applyProtection="1">
      <alignment horizontal="center"/>
    </xf>
    <xf numFmtId="3" fontId="9" fillId="0" borderId="28" xfId="0" applyNumberFormat="1" applyFont="1" applyFill="1" applyBorder="1" applyAlignment="1" applyProtection="1">
      <alignment horizontal="right"/>
    </xf>
    <xf numFmtId="3" fontId="9" fillId="0" borderId="28" xfId="0" applyNumberFormat="1" applyFont="1" applyFill="1" applyBorder="1" applyAlignment="1">
      <alignment horizontal="right"/>
    </xf>
    <xf numFmtId="0" fontId="9" fillId="0" borderId="12" xfId="0" applyNumberFormat="1" applyFont="1" applyFill="1" applyBorder="1" applyAlignment="1">
      <alignment horizontal="center"/>
    </xf>
    <xf numFmtId="3" fontId="13" fillId="0" borderId="12" xfId="0" applyNumberFormat="1" applyFont="1" applyFill="1" applyBorder="1" applyAlignment="1">
      <alignment horizontal="right"/>
    </xf>
    <xf numFmtId="3" fontId="9" fillId="0" borderId="14" xfId="0" applyNumberFormat="1" applyFont="1" applyFill="1" applyBorder="1" applyAlignment="1" applyProtection="1">
      <alignment horizontal="right"/>
    </xf>
    <xf numFmtId="3" fontId="9" fillId="0" borderId="0" xfId="0" applyNumberFormat="1" applyFont="1" applyBorder="1" applyAlignment="1">
      <alignment horizontal="right" vertical="center"/>
    </xf>
    <xf numFmtId="0" fontId="9" fillId="0" borderId="16" xfId="0" applyNumberFormat="1" applyFont="1" applyFill="1" applyBorder="1" applyAlignment="1">
      <alignment horizontal="center"/>
    </xf>
    <xf numFmtId="0" fontId="9" fillId="0" borderId="15" xfId="0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right"/>
    </xf>
    <xf numFmtId="3" fontId="9" fillId="0" borderId="16" xfId="0" applyNumberFormat="1" applyFont="1" applyFill="1" applyBorder="1" applyAlignment="1" applyProtection="1">
      <alignment horizontal="right"/>
    </xf>
    <xf numFmtId="3" fontId="13" fillId="0" borderId="0" xfId="0" applyNumberFormat="1" applyFont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center"/>
    </xf>
    <xf numFmtId="3" fontId="9" fillId="0" borderId="21" xfId="0" applyNumberFormat="1" applyFont="1" applyFill="1" applyBorder="1" applyAlignment="1">
      <alignment horizontal="right"/>
    </xf>
    <xf numFmtId="3" fontId="9" fillId="0" borderId="16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horizontal="center"/>
    </xf>
    <xf numFmtId="3" fontId="13" fillId="0" borderId="21" xfId="0" applyNumberFormat="1" applyFont="1" applyFill="1" applyBorder="1" applyAlignment="1" applyProtection="1">
      <alignment horizontal="right"/>
    </xf>
    <xf numFmtId="0" fontId="13" fillId="0" borderId="16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3" fontId="9" fillId="0" borderId="21" xfId="0" applyNumberFormat="1" applyFont="1" applyFill="1" applyBorder="1" applyAlignment="1" applyProtection="1">
      <alignment horizontal="right"/>
    </xf>
    <xf numFmtId="0" fontId="9" fillId="0" borderId="16" xfId="0" applyNumberFormat="1" applyFont="1" applyFill="1" applyBorder="1" applyAlignment="1" applyProtection="1">
      <alignment horizontal="center"/>
    </xf>
    <xf numFmtId="3" fontId="9" fillId="0" borderId="21" xfId="0" applyNumberFormat="1" applyFont="1" applyFill="1" applyBorder="1" applyAlignment="1" applyProtection="1">
      <alignment horizontal="right" shrinkToFit="1"/>
    </xf>
    <xf numFmtId="3" fontId="9" fillId="0" borderId="0" xfId="0" applyNumberFormat="1" applyFont="1" applyFill="1" applyBorder="1" applyAlignment="1" applyProtection="1">
      <alignment horizontal="right"/>
    </xf>
    <xf numFmtId="3" fontId="9" fillId="0" borderId="15" xfId="0" applyNumberFormat="1" applyFont="1" applyFill="1" applyBorder="1" applyAlignment="1" applyProtection="1">
      <alignment horizontal="right"/>
    </xf>
    <xf numFmtId="0" fontId="9" fillId="0" borderId="19" xfId="0" applyNumberFormat="1" applyFont="1" applyFill="1" applyBorder="1" applyAlignment="1">
      <alignment horizontal="center"/>
    </xf>
    <xf numFmtId="3" fontId="9" fillId="0" borderId="19" xfId="0" applyNumberFormat="1" applyFont="1" applyFill="1" applyBorder="1" applyAlignment="1">
      <alignment horizontal="right"/>
    </xf>
    <xf numFmtId="3" fontId="9" fillId="0" borderId="19" xfId="0" applyNumberFormat="1" applyFont="1" applyFill="1" applyBorder="1" applyAlignment="1" applyProtection="1">
      <alignment horizontal="right"/>
    </xf>
    <xf numFmtId="3" fontId="9" fillId="0" borderId="19" xfId="0" applyNumberFormat="1" applyFont="1" applyFill="1" applyBorder="1" applyAlignment="1" applyProtection="1">
      <alignment horizontal="right" vertical="top"/>
    </xf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 vertical="center"/>
    </xf>
    <xf numFmtId="3" fontId="9" fillId="0" borderId="16" xfId="0" applyNumberFormat="1" applyFont="1" applyFill="1" applyBorder="1" applyAlignment="1" applyProtection="1">
      <alignment horizontal="right"/>
      <protection locked="0"/>
    </xf>
    <xf numFmtId="0" fontId="9" fillId="0" borderId="16" xfId="0" applyNumberFormat="1" applyFont="1" applyFill="1" applyBorder="1" applyAlignment="1" applyProtection="1">
      <alignment horizontal="center"/>
      <protection locked="0"/>
    </xf>
    <xf numFmtId="0" fontId="13" fillId="0" borderId="16" xfId="0" applyNumberFormat="1" applyFont="1" applyFill="1" applyBorder="1" applyAlignment="1" applyProtection="1">
      <alignment horizontal="center"/>
      <protection locked="0"/>
    </xf>
    <xf numFmtId="3" fontId="13" fillId="0" borderId="21" xfId="0" applyNumberFormat="1" applyFont="1" applyFill="1" applyBorder="1" applyAlignment="1">
      <alignment horizontal="right"/>
    </xf>
    <xf numFmtId="3" fontId="9" fillId="0" borderId="15" xfId="0" applyNumberFormat="1" applyFont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/>
    </xf>
    <xf numFmtId="3" fontId="9" fillId="0" borderId="22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 applyProtection="1">
      <alignment horizontal="right"/>
    </xf>
    <xf numFmtId="0" fontId="9" fillId="0" borderId="1" xfId="0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Fill="1" applyBorder="1" applyAlignment="1" applyProtection="1">
      <alignment horizontal="right"/>
      <protection locked="0"/>
    </xf>
    <xf numFmtId="0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right"/>
    </xf>
    <xf numFmtId="3" fontId="9" fillId="0" borderId="19" xfId="0" applyNumberFormat="1" applyFont="1" applyFill="1" applyBorder="1" applyAlignment="1" applyProtection="1">
      <alignment horizontal="right"/>
    </xf>
    <xf numFmtId="3" fontId="9" fillId="0" borderId="21" xfId="0" applyNumberFormat="1" applyFont="1" applyFill="1" applyBorder="1" applyAlignment="1" applyProtection="1">
      <alignment horizontal="right"/>
      <protection locked="0"/>
    </xf>
    <xf numFmtId="3" fontId="9" fillId="0" borderId="22" xfId="0" applyNumberFormat="1" applyFont="1" applyFill="1" applyBorder="1" applyAlignment="1" applyProtection="1">
      <alignment horizontal="right"/>
      <protection locked="0"/>
    </xf>
    <xf numFmtId="3" fontId="9" fillId="0" borderId="0" xfId="0" applyNumberFormat="1" applyFont="1" applyFill="1" applyBorder="1" applyAlignment="1" applyProtection="1">
      <alignment horizontal="right"/>
      <protection locked="0"/>
    </xf>
    <xf numFmtId="3" fontId="9" fillId="0" borderId="0" xfId="0" applyNumberFormat="1" applyFont="1" applyFill="1" applyBorder="1" applyAlignment="1" applyProtection="1">
      <alignment horizontal="right" vertical="top"/>
      <protection locked="0"/>
    </xf>
    <xf numFmtId="3" fontId="9" fillId="0" borderId="19" xfId="0" applyNumberFormat="1" applyFont="1" applyFill="1" applyBorder="1" applyAlignment="1" applyProtection="1">
      <alignment horizontal="right" vertical="top"/>
      <protection locked="0"/>
    </xf>
    <xf numFmtId="3" fontId="9" fillId="0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Border="1" applyAlignment="1">
      <alignment vertical="center"/>
    </xf>
    <xf numFmtId="3" fontId="9" fillId="0" borderId="18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 applyProtection="1">
      <alignment horizontal="right"/>
      <protection locked="0"/>
    </xf>
    <xf numFmtId="3" fontId="9" fillId="0" borderId="17" xfId="0" applyNumberFormat="1" applyFont="1" applyFill="1" applyBorder="1" applyAlignment="1" applyProtection="1">
      <alignment horizontal="right"/>
      <protection locked="0"/>
    </xf>
    <xf numFmtId="0" fontId="9" fillId="0" borderId="18" xfId="0" applyNumberFormat="1" applyFon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3" fontId="9" fillId="0" borderId="0" xfId="0" applyNumberFormat="1" applyFont="1" applyFill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0" fontId="4" fillId="0" borderId="1" xfId="0" applyFont="1" applyBorder="1" applyAlignment="1" applyProtection="1">
      <alignment horizontal="left"/>
    </xf>
    <xf numFmtId="0" fontId="0" fillId="0" borderId="2" xfId="0" applyFont="1" applyBorder="1" applyAlignment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176" fontId="16" fillId="0" borderId="1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7" fontId="5" fillId="0" borderId="14" xfId="0" applyNumberFormat="1" applyFont="1" applyBorder="1" applyProtection="1"/>
    <xf numFmtId="176" fontId="5" fillId="0" borderId="13" xfId="0" applyNumberFormat="1" applyFont="1" applyBorder="1" applyProtection="1"/>
    <xf numFmtId="37" fontId="5" fillId="0" borderId="13" xfId="0" applyNumberFormat="1" applyFont="1" applyBorder="1" applyProtection="1"/>
    <xf numFmtId="41" fontId="5" fillId="0" borderId="13" xfId="0" applyNumberFormat="1" applyFont="1" applyBorder="1" applyProtection="1"/>
    <xf numFmtId="0" fontId="5" fillId="0" borderId="15" xfId="0" applyFont="1" applyBorder="1" applyAlignment="1" applyProtection="1">
      <alignment horizontal="left"/>
    </xf>
    <xf numFmtId="37" fontId="5" fillId="0" borderId="16" xfId="0" applyNumberFormat="1" applyFont="1" applyBorder="1" applyProtection="1"/>
    <xf numFmtId="176" fontId="5" fillId="0" borderId="0" xfId="0" applyNumberFormat="1" applyFont="1" applyBorder="1" applyProtection="1"/>
    <xf numFmtId="37" fontId="5" fillId="0" borderId="0" xfId="0" applyNumberFormat="1" applyFont="1" applyBorder="1" applyProtection="1"/>
    <xf numFmtId="41" fontId="5" fillId="0" borderId="0" xfId="0" applyNumberFormat="1" applyFont="1" applyBorder="1" applyProtection="1"/>
    <xf numFmtId="37" fontId="5" fillId="0" borderId="10" xfId="0" applyNumberFormat="1" applyFont="1" applyBorder="1" applyProtection="1"/>
    <xf numFmtId="37" fontId="5" fillId="0" borderId="23" xfId="0" applyNumberFormat="1" applyFont="1" applyBorder="1" applyProtection="1"/>
    <xf numFmtId="176" fontId="5" fillId="0" borderId="23" xfId="0" applyNumberFormat="1" applyFont="1" applyBorder="1" applyProtection="1"/>
    <xf numFmtId="0" fontId="0" fillId="0" borderId="12" xfId="0" applyFont="1" applyBorder="1" applyAlignment="1">
      <alignment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37" fontId="5" fillId="0" borderId="10" xfId="0" applyNumberFormat="1" applyFont="1" applyBorder="1" applyAlignment="1" applyProtection="1">
      <alignment horizontal="center" vertical="center"/>
    </xf>
    <xf numFmtId="37" fontId="16" fillId="0" borderId="10" xfId="0" applyNumberFormat="1" applyFont="1" applyBorder="1" applyAlignment="1" applyProtection="1">
      <alignment horizontal="center" vertical="center"/>
    </xf>
    <xf numFmtId="0" fontId="5" fillId="0" borderId="0" xfId="0" applyFont="1" applyBorder="1" applyProtection="1"/>
    <xf numFmtId="37" fontId="5" fillId="0" borderId="16" xfId="0" applyNumberFormat="1" applyFont="1" applyFill="1" applyBorder="1"/>
    <xf numFmtId="176" fontId="5" fillId="0" borderId="0" xfId="0" applyNumberFormat="1" applyFont="1" applyFill="1" applyBorder="1" applyProtection="1"/>
    <xf numFmtId="38" fontId="5" fillId="0" borderId="0" xfId="12" applyFont="1" applyFill="1" applyBorder="1"/>
    <xf numFmtId="0" fontId="10" fillId="0" borderId="0" xfId="0" applyFont="1" applyBorder="1"/>
    <xf numFmtId="37" fontId="5" fillId="0" borderId="0" xfId="0" applyNumberFormat="1" applyFont="1" applyFill="1" applyBorder="1"/>
    <xf numFmtId="176" fontId="5" fillId="0" borderId="0" xfId="0" applyNumberFormat="1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37" fontId="5" fillId="0" borderId="0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 applyProtection="1"/>
    <xf numFmtId="0" fontId="5" fillId="0" borderId="15" xfId="0" applyFont="1" applyFill="1" applyBorder="1"/>
    <xf numFmtId="0" fontId="5" fillId="0" borderId="15" xfId="0" applyFont="1" applyFill="1" applyBorder="1" applyAlignment="1" applyProtection="1">
      <alignment horizontal="center"/>
    </xf>
    <xf numFmtId="183" fontId="5" fillId="0" borderId="0" xfId="0" applyNumberFormat="1" applyFont="1" applyAlignment="1"/>
    <xf numFmtId="0" fontId="5" fillId="0" borderId="0" xfId="0" applyFont="1" applyAlignment="1"/>
    <xf numFmtId="37" fontId="5" fillId="0" borderId="18" xfId="0" applyNumberFormat="1" applyFont="1" applyFill="1" applyBorder="1" applyProtection="1"/>
    <xf numFmtId="176" fontId="5" fillId="0" borderId="1" xfId="0" applyNumberFormat="1" applyFont="1" applyFill="1" applyBorder="1" applyProtection="1"/>
    <xf numFmtId="37" fontId="5" fillId="0" borderId="1" xfId="0" applyNumberFormat="1" applyFont="1" applyFill="1" applyBorder="1" applyProtection="1"/>
    <xf numFmtId="176" fontId="0" fillId="0" borderId="19" xfId="0" applyNumberFormat="1" applyFont="1" applyFill="1" applyBorder="1" applyProtection="1"/>
    <xf numFmtId="176" fontId="9" fillId="0" borderId="19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Border="1" applyProtection="1"/>
    <xf numFmtId="0" fontId="9" fillId="0" borderId="0" xfId="0" applyFont="1" applyBorder="1" applyAlignment="1" applyProtection="1">
      <alignment horizontal="right"/>
    </xf>
    <xf numFmtId="0" fontId="0" fillId="0" borderId="19" xfId="0" applyFont="1" applyBorder="1"/>
    <xf numFmtId="0" fontId="0" fillId="0" borderId="19" xfId="0" applyFont="1" applyBorder="1" applyAlignment="1"/>
    <xf numFmtId="0" fontId="0" fillId="0" borderId="2" xfId="0" applyFont="1" applyBorder="1" applyAlignment="1"/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0" fillId="0" borderId="19" xfId="0" applyFont="1" applyBorder="1" applyAlignment="1" applyProtection="1">
      <alignment horizontal="center"/>
    </xf>
    <xf numFmtId="0" fontId="0" fillId="0" borderId="0" xfId="0" applyFont="1" applyBorder="1" applyAlignment="1"/>
    <xf numFmtId="0" fontId="0" fillId="0" borderId="15" xfId="0" applyFont="1" applyBorder="1" applyAlignment="1"/>
    <xf numFmtId="0" fontId="0" fillId="0" borderId="24" xfId="0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5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3" xfId="0" applyFont="1" applyBorder="1" applyAlignment="1"/>
    <xf numFmtId="0" fontId="0" fillId="0" borderId="8" xfId="0" applyFont="1" applyBorder="1" applyAlignment="1"/>
    <xf numFmtId="0" fontId="0" fillId="0" borderId="10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indent="1"/>
    </xf>
    <xf numFmtId="0" fontId="0" fillId="0" borderId="15" xfId="0" applyFont="1" applyBorder="1" applyAlignment="1" applyProtection="1">
      <alignment horizontal="right" indent="1"/>
    </xf>
    <xf numFmtId="41" fontId="5" fillId="0" borderId="16" xfId="0" applyNumberFormat="1" applyFont="1" applyBorder="1" applyAlignment="1" applyProtection="1">
      <alignment horizontal="right"/>
    </xf>
    <xf numFmtId="41" fontId="5" fillId="0" borderId="0" xfId="0" applyNumberFormat="1" applyFont="1" applyBorder="1" applyAlignment="1" applyProtection="1">
      <alignment horizontal="right"/>
    </xf>
    <xf numFmtId="184" fontId="5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right"/>
    </xf>
    <xf numFmtId="0" fontId="0" fillId="0" borderId="0" xfId="0" applyFont="1" applyAlignment="1">
      <alignment horizontal="right" indent="1"/>
    </xf>
    <xf numFmtId="0" fontId="0" fillId="0" borderId="15" xfId="0" applyFont="1" applyBorder="1" applyAlignment="1">
      <alignment horizontal="right" indent="1"/>
    </xf>
    <xf numFmtId="41" fontId="5" fillId="0" borderId="16" xfId="0" applyNumberFormat="1" applyFont="1" applyBorder="1" applyAlignment="1" applyProtection="1">
      <alignment horizontal="center"/>
    </xf>
    <xf numFmtId="41" fontId="5" fillId="0" borderId="0" xfId="0" applyNumberFormat="1" applyFont="1" applyBorder="1" applyAlignment="1" applyProtection="1">
      <alignment horizontal="center"/>
    </xf>
    <xf numFmtId="0" fontId="5" fillId="0" borderId="0" xfId="0" quotePrefix="1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5" xfId="0" applyFont="1" applyFill="1" applyBorder="1" applyAlignment="1">
      <alignment horizontal="center"/>
    </xf>
    <xf numFmtId="41" fontId="6" fillId="0" borderId="16" xfId="0" applyNumberFormat="1" applyFont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right"/>
    </xf>
    <xf numFmtId="184" fontId="6" fillId="0" borderId="0" xfId="0" applyNumberFormat="1" applyFont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distributed" vertical="distributed" justifyLastLine="1"/>
    </xf>
    <xf numFmtId="0" fontId="0" fillId="0" borderId="0" xfId="0" applyFont="1" applyFill="1" applyAlignment="1">
      <alignment horizontal="distributed" vertical="distributed" justifyLastLine="1"/>
    </xf>
    <xf numFmtId="0" fontId="0" fillId="0" borderId="15" xfId="0" applyFont="1" applyFill="1" applyBorder="1" applyAlignment="1">
      <alignment horizontal="distributed" vertical="distributed" justifyLastLine="1"/>
    </xf>
    <xf numFmtId="41" fontId="5" fillId="0" borderId="16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right"/>
    </xf>
    <xf numFmtId="184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0" fillId="0" borderId="15" xfId="0" applyFont="1" applyFill="1" applyBorder="1" applyAlignment="1" applyProtection="1">
      <alignment horizontal="distributed" vertical="distributed" justifyLastLine="1"/>
    </xf>
    <xf numFmtId="0" fontId="0" fillId="0" borderId="1" xfId="0" applyFont="1" applyFill="1" applyBorder="1" applyAlignment="1" applyProtection="1">
      <alignment horizontal="center" vertical="distributed" justifyLastLine="1"/>
    </xf>
    <xf numFmtId="0" fontId="0" fillId="0" borderId="17" xfId="0" applyFont="1" applyFill="1" applyBorder="1" applyAlignment="1" applyProtection="1">
      <alignment horizontal="center" vertical="distributed" justifyLastLine="1"/>
    </xf>
    <xf numFmtId="41" fontId="5" fillId="0" borderId="18" xfId="0" applyNumberFormat="1" applyFont="1" applyFill="1" applyBorder="1" applyAlignment="1" applyProtection="1">
      <alignment horizontal="right"/>
    </xf>
    <xf numFmtId="41" fontId="5" fillId="0" borderId="1" xfId="0" applyNumberFormat="1" applyFont="1" applyFill="1" applyBorder="1" applyAlignment="1" applyProtection="1">
      <alignment horizontal="right"/>
    </xf>
    <xf numFmtId="184" fontId="5" fillId="0" borderId="1" xfId="0" applyNumberFormat="1" applyFont="1" applyFill="1" applyBorder="1" applyAlignment="1" applyProtection="1">
      <alignment horizontal="right"/>
    </xf>
    <xf numFmtId="0" fontId="9" fillId="0" borderId="19" xfId="0" applyFont="1" applyBorder="1" applyAlignment="1">
      <alignment horizontal="right"/>
    </xf>
    <xf numFmtId="0" fontId="7" fillId="0" borderId="0" xfId="0" applyFont="1" applyFill="1" applyBorder="1" applyAlignment="1" applyProtection="1">
      <alignment horizontal="left" vertical="distributed" justifyLastLine="1"/>
    </xf>
    <xf numFmtId="0" fontId="9" fillId="0" borderId="1" xfId="0" applyFont="1" applyBorder="1" applyAlignment="1">
      <alignment horizontal="right"/>
    </xf>
    <xf numFmtId="0" fontId="0" fillId="0" borderId="28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textRotation="255"/>
    </xf>
    <xf numFmtId="0" fontId="0" fillId="0" borderId="12" xfId="0" applyFont="1" applyBorder="1"/>
    <xf numFmtId="41" fontId="0" fillId="0" borderId="0" xfId="0" applyNumberFormat="1" applyFont="1"/>
    <xf numFmtId="41" fontId="0" fillId="0" borderId="0" xfId="0" applyNumberFormat="1" applyFont="1" applyAlignment="1">
      <alignment wrapText="1"/>
    </xf>
    <xf numFmtId="41" fontId="0" fillId="0" borderId="0" xfId="0" applyNumberFormat="1" applyFont="1" applyBorder="1"/>
    <xf numFmtId="0" fontId="0" fillId="0" borderId="15" xfId="0" applyFont="1" applyBorder="1" applyAlignment="1">
      <alignment horizontal="center" vertical="center" textRotation="255"/>
    </xf>
    <xf numFmtId="0" fontId="0" fillId="0" borderId="15" xfId="0" applyFont="1" applyBorder="1" applyAlignment="1">
      <alignment horizontal="distributed" vertical="distributed" justifyLastLine="1"/>
    </xf>
    <xf numFmtId="41" fontId="5" fillId="0" borderId="0" xfId="0" applyNumberFormat="1" applyFont="1" applyFill="1"/>
    <xf numFmtId="41" fontId="5" fillId="0" borderId="0" xfId="0" applyNumberFormat="1" applyFont="1" applyFill="1" applyAlignment="1">
      <alignment horizontal="right"/>
    </xf>
    <xf numFmtId="0" fontId="0" fillId="0" borderId="15" xfId="0" applyFont="1" applyBorder="1" applyAlignment="1">
      <alignment horizontal="center"/>
    </xf>
    <xf numFmtId="41" fontId="5" fillId="0" borderId="0" xfId="0" applyNumberFormat="1" applyFont="1" applyFill="1" applyBorder="1" applyAlignment="1">
      <alignment horizontal="right"/>
    </xf>
    <xf numFmtId="0" fontId="0" fillId="0" borderId="15" xfId="0" applyFont="1" applyBorder="1"/>
    <xf numFmtId="41" fontId="5" fillId="0" borderId="0" xfId="0" applyNumberFormat="1" applyFont="1" applyFill="1" applyAlignment="1">
      <alignment wrapText="1"/>
    </xf>
    <xf numFmtId="0" fontId="0" fillId="0" borderId="15" xfId="0" applyFont="1" applyBorder="1" applyAlignment="1" applyProtection="1">
      <alignment horizontal="distributed" vertical="distributed" justifyLastLine="1"/>
    </xf>
    <xf numFmtId="41" fontId="5" fillId="0" borderId="16" xfId="0" applyNumberFormat="1" applyFont="1" applyFill="1" applyBorder="1" applyAlignment="1" applyProtection="1">
      <alignment vertical="distributed" justifyLastLine="1"/>
    </xf>
    <xf numFmtId="0" fontId="0" fillId="0" borderId="12" xfId="0" applyFont="1" applyBorder="1" applyAlignment="1">
      <alignment horizontal="center" vertical="center" textRotation="255" shrinkToFit="1"/>
    </xf>
    <xf numFmtId="0" fontId="0" fillId="0" borderId="20" xfId="0" applyFont="1" applyBorder="1"/>
    <xf numFmtId="0" fontId="5" fillId="0" borderId="14" xfId="0" applyFont="1" applyFill="1" applyBorder="1"/>
    <xf numFmtId="0" fontId="5" fillId="0" borderId="13" xfId="0" applyFont="1" applyFill="1" applyBorder="1"/>
    <xf numFmtId="0" fontId="0" fillId="0" borderId="15" xfId="0" applyFont="1" applyBorder="1" applyAlignment="1">
      <alignment horizontal="center" vertical="center" textRotation="255" shrinkToFit="1"/>
    </xf>
    <xf numFmtId="0" fontId="0" fillId="0" borderId="21" xfId="0" applyFont="1" applyBorder="1" applyAlignment="1">
      <alignment horizontal="distributed" vertical="distributed" justifyLastLine="1"/>
    </xf>
    <xf numFmtId="178" fontId="5" fillId="0" borderId="16" xfId="0" applyNumberFormat="1" applyFont="1" applyFill="1" applyBorder="1" applyAlignment="1" applyProtection="1">
      <alignment justifyLastLine="1"/>
    </xf>
    <xf numFmtId="178" fontId="5" fillId="0" borderId="0" xfId="0" applyNumberFormat="1" applyFont="1" applyFill="1" applyBorder="1" applyAlignment="1" applyProtection="1">
      <alignment justifyLastLine="1"/>
    </xf>
    <xf numFmtId="179" fontId="5" fillId="0" borderId="0" xfId="0" applyNumberFormat="1" applyFont="1" applyFill="1" applyBorder="1" applyAlignment="1"/>
    <xf numFmtId="177" fontId="5" fillId="0" borderId="0" xfId="0" applyNumberFormat="1" applyFont="1" applyFill="1" applyBorder="1" applyAlignment="1"/>
    <xf numFmtId="177" fontId="5" fillId="0" borderId="0" xfId="0" applyNumberFormat="1" applyFont="1" applyFill="1" applyBorder="1" applyAlignment="1" applyProtection="1">
      <alignment justifyLastLine="1"/>
    </xf>
    <xf numFmtId="41" fontId="5" fillId="0" borderId="0" xfId="0" applyNumberFormat="1" applyFont="1" applyFill="1" applyBorder="1" applyAlignment="1" applyProtection="1">
      <alignment justifyLastLine="1"/>
    </xf>
    <xf numFmtId="41" fontId="5" fillId="0" borderId="0" xfId="0" applyNumberFormat="1" applyFont="1" applyFill="1" applyBorder="1" applyAlignment="1"/>
    <xf numFmtId="0" fontId="0" fillId="0" borderId="21" xfId="0" applyFont="1" applyBorder="1" applyAlignment="1">
      <alignment horizontal="center"/>
    </xf>
    <xf numFmtId="179" fontId="5" fillId="0" borderId="0" xfId="0" applyNumberFormat="1" applyFont="1" applyFill="1" applyBorder="1" applyAlignment="1" applyProtection="1">
      <alignment justifyLastLine="1"/>
    </xf>
    <xf numFmtId="0" fontId="0" fillId="0" borderId="17" xfId="0" applyFont="1" applyBorder="1" applyAlignment="1">
      <alignment horizontal="center" vertical="center" textRotation="255" shrinkToFit="1"/>
    </xf>
    <xf numFmtId="0" fontId="0" fillId="0" borderId="22" xfId="0" applyFont="1" applyBorder="1"/>
    <xf numFmtId="0" fontId="5" fillId="0" borderId="1" xfId="0" applyFont="1" applyFill="1" applyBorder="1"/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0" fillId="0" borderId="2" xfId="0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distributed" vertical="center" justifyLastLine="1"/>
    </xf>
    <xf numFmtId="37" fontId="0" fillId="0" borderId="10" xfId="0" applyNumberFormat="1" applyFont="1" applyBorder="1" applyAlignment="1" applyProtection="1">
      <alignment horizontal="center"/>
    </xf>
    <xf numFmtId="37" fontId="0" fillId="0" borderId="23" xfId="0" applyNumberFormat="1" applyFont="1" applyBorder="1" applyAlignment="1" applyProtection="1">
      <alignment horizontal="center"/>
    </xf>
    <xf numFmtId="37" fontId="0" fillId="0" borderId="8" xfId="0" applyNumberFormat="1" applyFont="1" applyBorder="1" applyAlignment="1" applyProtection="1">
      <alignment horizontal="center"/>
    </xf>
    <xf numFmtId="176" fontId="0" fillId="0" borderId="21" xfId="0" applyNumberFormat="1" applyFont="1" applyBorder="1" applyAlignment="1" applyProtection="1">
      <alignment horizontal="center" vertical="center" wrapText="1"/>
    </xf>
    <xf numFmtId="176" fontId="0" fillId="0" borderId="16" xfId="0" applyNumberFormat="1" applyFont="1" applyBorder="1" applyAlignment="1" applyProtection="1">
      <alignment horizontal="center" wrapText="1"/>
    </xf>
    <xf numFmtId="0" fontId="0" fillId="0" borderId="8" xfId="0" applyBorder="1" applyAlignment="1" applyProtection="1">
      <alignment horizontal="center" vertical="center"/>
    </xf>
    <xf numFmtId="0" fontId="0" fillId="0" borderId="11" xfId="0" applyFont="1" applyBorder="1" applyAlignment="1">
      <alignment horizontal="distributed" vertical="center" justifyLastLine="1"/>
    </xf>
    <xf numFmtId="37" fontId="0" fillId="0" borderId="10" xfId="0" applyNumberFormat="1" applyFont="1" applyBorder="1" applyAlignment="1" applyProtection="1">
      <alignment horizontal="center"/>
    </xf>
    <xf numFmtId="176" fontId="0" fillId="0" borderId="11" xfId="0" applyNumberFormat="1" applyFont="1" applyBorder="1" applyAlignment="1" applyProtection="1">
      <alignment horizontal="center" vertical="center" wrapText="1"/>
    </xf>
    <xf numFmtId="176" fontId="0" fillId="0" borderId="10" xfId="0" applyNumberFormat="1" applyFont="1" applyBorder="1" applyAlignment="1" applyProtection="1">
      <alignment horizontal="center"/>
    </xf>
    <xf numFmtId="0" fontId="0" fillId="3" borderId="0" xfId="0" applyFill="1" applyBorder="1"/>
    <xf numFmtId="37" fontId="0" fillId="0" borderId="0" xfId="0" applyNumberFormat="1" applyFill="1" applyBorder="1" applyAlignment="1" applyProtection="1">
      <alignment horizontal="center"/>
    </xf>
    <xf numFmtId="0" fontId="4" fillId="0" borderId="12" xfId="0" applyFont="1" applyBorder="1"/>
    <xf numFmtId="0" fontId="4" fillId="0" borderId="20" xfId="0" applyFont="1" applyBorder="1" applyAlignment="1" applyProtection="1">
      <alignment horizontal="distributed" vertical="distributed" justifyLastLine="1"/>
    </xf>
    <xf numFmtId="41" fontId="4" fillId="0" borderId="13" xfId="0" applyNumberFormat="1" applyFont="1" applyBorder="1" applyProtection="1"/>
    <xf numFmtId="41" fontId="4" fillId="0" borderId="13" xfId="0" applyNumberFormat="1" applyFont="1" applyFill="1" applyBorder="1" applyProtection="1"/>
    <xf numFmtId="176" fontId="4" fillId="0" borderId="13" xfId="0" applyNumberFormat="1" applyFont="1" applyBorder="1" applyProtection="1"/>
    <xf numFmtId="0" fontId="10" fillId="0" borderId="0" xfId="0" applyFont="1" applyBorder="1" applyAlignment="1">
      <alignment horizontal="center"/>
    </xf>
    <xf numFmtId="38" fontId="24" fillId="4" borderId="0" xfId="0" applyNumberFormat="1" applyFont="1" applyFill="1" applyBorder="1"/>
    <xf numFmtId="0" fontId="4" fillId="0" borderId="15" xfId="0" applyFont="1" applyBorder="1"/>
    <xf numFmtId="0" fontId="4" fillId="0" borderId="21" xfId="0" applyFont="1" applyBorder="1" applyAlignment="1" applyProtection="1">
      <alignment horizontal="distributed" vertical="distributed" justifyLastLine="1"/>
    </xf>
    <xf numFmtId="41" fontId="4" fillId="0" borderId="16" xfId="0" applyNumberFormat="1" applyFont="1" applyBorder="1" applyProtection="1"/>
    <xf numFmtId="41" fontId="4" fillId="0" borderId="0" xfId="0" applyNumberFormat="1" applyFont="1" applyFill="1" applyBorder="1" applyProtection="1"/>
    <xf numFmtId="176" fontId="4" fillId="0" borderId="0" xfId="0" applyNumberFormat="1" applyFont="1" applyFill="1" applyBorder="1" applyProtection="1"/>
    <xf numFmtId="176" fontId="4" fillId="0" borderId="0" xfId="0" applyNumberFormat="1" applyFont="1" applyBorder="1" applyProtection="1"/>
    <xf numFmtId="38" fontId="10" fillId="0" borderId="0" xfId="0" applyNumberFormat="1" applyFont="1" applyBorder="1"/>
    <xf numFmtId="0" fontId="0" fillId="0" borderId="15" xfId="0" applyBorder="1" applyAlignment="1" applyProtection="1">
      <alignment horizontal="distributed"/>
    </xf>
    <xf numFmtId="0" fontId="0" fillId="0" borderId="21" xfId="0" applyFont="1" applyBorder="1" applyAlignment="1" applyProtection="1">
      <alignment horizontal="left"/>
    </xf>
    <xf numFmtId="41" fontId="0" fillId="0" borderId="16" xfId="0" applyNumberFormat="1" applyFont="1" applyBorder="1" applyProtection="1"/>
    <xf numFmtId="41" fontId="0" fillId="0" borderId="0" xfId="0" applyNumberFormat="1" applyFont="1" applyFill="1" applyBorder="1" applyProtection="1"/>
    <xf numFmtId="0" fontId="0" fillId="0" borderId="0" xfId="0" applyBorder="1" applyAlignment="1">
      <alignment horizontal="center"/>
    </xf>
    <xf numFmtId="38" fontId="0" fillId="0" borderId="0" xfId="12" applyFont="1" applyBorder="1"/>
    <xf numFmtId="176" fontId="0" fillId="0" borderId="0" xfId="0" applyNumberFormat="1" applyFont="1" applyBorder="1" applyProtection="1"/>
    <xf numFmtId="0" fontId="0" fillId="0" borderId="0" xfId="0" applyFill="1" applyBorder="1" applyAlignment="1">
      <alignment horizontal="center"/>
    </xf>
    <xf numFmtId="176" fontId="0" fillId="0" borderId="0" xfId="0" applyNumberFormat="1" applyFont="1" applyFill="1" applyBorder="1" applyAlignment="1" applyProtection="1">
      <alignment horizontal="right"/>
    </xf>
    <xf numFmtId="41" fontId="0" fillId="0" borderId="0" xfId="0" applyNumberFormat="1" applyFont="1" applyBorder="1" applyProtection="1"/>
    <xf numFmtId="0" fontId="5" fillId="0" borderId="21" xfId="0" applyFont="1" applyBorder="1" applyAlignment="1" applyProtection="1">
      <alignment horizontal="left"/>
    </xf>
    <xf numFmtId="0" fontId="0" fillId="0" borderId="17" xfId="0" applyBorder="1"/>
    <xf numFmtId="41" fontId="0" fillId="0" borderId="18" xfId="0" applyNumberFormat="1" applyFont="1" applyBorder="1" applyProtection="1"/>
    <xf numFmtId="41" fontId="0" fillId="0" borderId="1" xfId="0" applyNumberFormat="1" applyFont="1" applyFill="1" applyBorder="1" applyProtection="1"/>
    <xf numFmtId="37" fontId="0" fillId="0" borderId="1" xfId="0" applyNumberFormat="1" applyFont="1" applyFill="1" applyBorder="1" applyProtection="1"/>
    <xf numFmtId="176" fontId="0" fillId="0" borderId="1" xfId="0" applyNumberFormat="1" applyFont="1" applyBorder="1" applyProtection="1"/>
    <xf numFmtId="37" fontId="0" fillId="0" borderId="19" xfId="0" applyNumberFormat="1" applyFont="1" applyBorder="1" applyProtection="1"/>
    <xf numFmtId="176" fontId="0" fillId="0" borderId="19" xfId="0" applyNumberFormat="1" applyFont="1" applyBorder="1" applyProtection="1"/>
    <xf numFmtId="37" fontId="9" fillId="0" borderId="19" xfId="0" applyNumberFormat="1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left"/>
    </xf>
    <xf numFmtId="0" fontId="0" fillId="0" borderId="1" xfId="0" applyFont="1" applyBorder="1"/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/>
    </xf>
    <xf numFmtId="37" fontId="0" fillId="0" borderId="16" xfId="0" applyNumberFormat="1" applyFont="1" applyBorder="1" applyProtection="1"/>
    <xf numFmtId="37" fontId="0" fillId="0" borderId="0" xfId="0" applyNumberFormat="1" applyFont="1" applyBorder="1" applyProtection="1"/>
    <xf numFmtId="0" fontId="0" fillId="0" borderId="16" xfId="0" applyFont="1" applyBorder="1" applyProtection="1"/>
    <xf numFmtId="0" fontId="0" fillId="0" borderId="0" xfId="0" applyFont="1" applyBorder="1" applyProtection="1"/>
    <xf numFmtId="0" fontId="0" fillId="0" borderId="16" xfId="0" applyFont="1" applyBorder="1"/>
    <xf numFmtId="0" fontId="4" fillId="0" borderId="0" xfId="0" applyFont="1" applyBorder="1" applyAlignment="1" applyProtection="1">
      <alignment horizontal="right"/>
    </xf>
    <xf numFmtId="0" fontId="4" fillId="0" borderId="16" xfId="0" applyFont="1" applyBorder="1"/>
    <xf numFmtId="0" fontId="5" fillId="0" borderId="18" xfId="0" applyFont="1" applyBorder="1"/>
    <xf numFmtId="0" fontId="5" fillId="0" borderId="1" xfId="0" applyFont="1" applyBorder="1"/>
    <xf numFmtId="176" fontId="5" fillId="0" borderId="1" xfId="0" applyNumberFormat="1" applyFont="1" applyBorder="1" applyProtection="1"/>
    <xf numFmtId="0" fontId="9" fillId="0" borderId="0" xfId="0" applyFont="1" applyBorder="1" applyAlignment="1" applyProtection="1">
      <alignment horizontal="left"/>
    </xf>
    <xf numFmtId="0" fontId="0" fillId="0" borderId="0" xfId="0" applyFont="1" applyBorder="1" applyAlignment="1">
      <alignment horizontal="center"/>
    </xf>
    <xf numFmtId="0" fontId="9" fillId="0" borderId="0" xfId="0" applyFont="1" applyFill="1" applyBorder="1"/>
    <xf numFmtId="0" fontId="0" fillId="0" borderId="0" xfId="0" applyFont="1" applyAlignment="1"/>
    <xf numFmtId="0" fontId="9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vertical="center"/>
    </xf>
  </cellXfs>
  <cellStyles count="13">
    <cellStyle name="Calc Currency (0)" xfId="6"/>
    <cellStyle name="Header1" xfId="7"/>
    <cellStyle name="Header2" xfId="8"/>
    <cellStyle name="Normal_#18-Internet" xfId="9"/>
    <cellStyle name="桁区切り 2" xfId="3"/>
    <cellStyle name="桁区切り 3" xfId="12"/>
    <cellStyle name="通貨" xfId="2" builtinId="7"/>
    <cellStyle name="標準" xfId="0" builtinId="0"/>
    <cellStyle name="標準 2" xfId="1"/>
    <cellStyle name="標準 3" xfId="4"/>
    <cellStyle name="標準 4" xfId="5"/>
    <cellStyle name="標準Ａ" xfId="10"/>
    <cellStyle name="未定義" xfId="1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&#32113;&#35336;&#35299;&#26512;&#20418;\05&#20154;&#21475;\01&#25512;&#35336;&#20154;&#21475;&#65288;&#27598;&#26376;&#65289;\01&#25512;&#35336;&#20154;&#21475;&#20316;&#25104;\200611&#31119;&#23713;&#24066;&#12398;&#20154;&#21475;\&#30906;18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%20&#31532;&#65298;&#32232;&#65297;&#31456;&#65301;&#12309;&#6530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&#32113;&#35336;&#35299;&#26512;&#20418;\05&#20154;&#21475;\01&#25512;&#35336;&#20154;&#21475;&#65288;&#27598;&#26376;&#65289;\01&#25512;&#35336;&#20154;&#21475;&#20316;&#25104;\&#12467;&#12500;&#12540;&#65374;&#12288;&#25512;&#35336;&#20154;&#21475;&#20837;&#21147;&#12471;&#12540;&#12488;%20(newversion%202009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Document\&#65312;04&#20445;&#31649;\&#12471;_&#12471;&#12473;&#12486;&#12512;&#22793;&#26356;\01%20&#25512;&#35336;&#20154;&#21475;&#20316;&#25104;\01&#25512;&#35336;&#20154;&#21475;&#20316;&#25104;0706\(&#12452;)&#20107;&#21209;&#22577;&#21578;&#26360;&#20837;&#21147;\TJIGHOU&#20006;&#26367;&#12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人口"/>
      <sheetName val="登録人口"/>
      <sheetName val="推計人口整理"/>
      <sheetName val="住基外国整理"/>
      <sheetName val="届出日基準入力"/>
      <sheetName val="移動日基準入力"/>
      <sheetName val="事務報告入力"/>
      <sheetName val="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0">
          <cell r="BJ40">
            <v>670</v>
          </cell>
          <cell r="BK40">
            <v>805</v>
          </cell>
          <cell r="BL40">
            <v>553</v>
          </cell>
          <cell r="BM40">
            <v>511</v>
          </cell>
          <cell r="BN40">
            <v>154</v>
          </cell>
          <cell r="BO40">
            <v>363</v>
          </cell>
          <cell r="BP40">
            <v>4</v>
          </cell>
          <cell r="BQ40">
            <v>264</v>
          </cell>
          <cell r="BR40">
            <v>82</v>
          </cell>
        </row>
        <row r="41">
          <cell r="BJ41">
            <v>6</v>
          </cell>
          <cell r="BK41">
            <v>0</v>
          </cell>
          <cell r="BL41">
            <v>0</v>
          </cell>
          <cell r="BM41">
            <v>3</v>
          </cell>
          <cell r="BN41">
            <v>0</v>
          </cell>
          <cell r="BO41">
            <v>1</v>
          </cell>
          <cell r="BP41">
            <v>0</v>
          </cell>
          <cell r="BQ41">
            <v>6</v>
          </cell>
          <cell r="BR41">
            <v>0</v>
          </cell>
        </row>
        <row r="42">
          <cell r="BJ42">
            <v>332</v>
          </cell>
          <cell r="BK42">
            <v>328</v>
          </cell>
          <cell r="BL42">
            <v>501</v>
          </cell>
          <cell r="BM42">
            <v>333</v>
          </cell>
          <cell r="BN42">
            <v>309</v>
          </cell>
          <cell r="BO42">
            <v>311</v>
          </cell>
          <cell r="BP42">
            <v>26</v>
          </cell>
          <cell r="BQ42">
            <v>221</v>
          </cell>
          <cell r="BR42">
            <v>97</v>
          </cell>
        </row>
        <row r="43">
          <cell r="AB43">
            <v>117995</v>
          </cell>
          <cell r="AC43">
            <v>265794</v>
          </cell>
          <cell r="AD43">
            <v>129870</v>
          </cell>
          <cell r="AE43">
            <v>135924</v>
          </cell>
          <cell r="BJ43">
            <v>166</v>
          </cell>
          <cell r="BK43">
            <v>136</v>
          </cell>
          <cell r="BL43">
            <v>125</v>
          </cell>
          <cell r="BM43">
            <v>147</v>
          </cell>
          <cell r="BN43">
            <v>46</v>
          </cell>
          <cell r="BO43">
            <v>79</v>
          </cell>
          <cell r="BP43">
            <v>15</v>
          </cell>
          <cell r="BQ43">
            <v>63</v>
          </cell>
          <cell r="BR43">
            <v>36</v>
          </cell>
        </row>
        <row r="44">
          <cell r="AB44">
            <v>98084</v>
          </cell>
          <cell r="AC44">
            <v>183998</v>
          </cell>
          <cell r="AD44">
            <v>89902</v>
          </cell>
          <cell r="AE44">
            <v>94096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</row>
        <row r="45">
          <cell r="AB45">
            <v>88632</v>
          </cell>
          <cell r="AC45">
            <v>159162</v>
          </cell>
          <cell r="AD45">
            <v>70633</v>
          </cell>
          <cell r="AE45">
            <v>88529</v>
          </cell>
          <cell r="BJ45">
            <v>65</v>
          </cell>
          <cell r="BK45">
            <v>35</v>
          </cell>
          <cell r="BL45">
            <v>62</v>
          </cell>
          <cell r="BM45">
            <v>66</v>
          </cell>
          <cell r="BN45">
            <v>54</v>
          </cell>
          <cell r="BO45">
            <v>46</v>
          </cell>
          <cell r="BP45">
            <v>21</v>
          </cell>
          <cell r="BQ45">
            <v>54</v>
          </cell>
          <cell r="BR45">
            <v>21</v>
          </cell>
        </row>
        <row r="46">
          <cell r="AB46">
            <v>109667</v>
          </cell>
          <cell r="AC46">
            <v>242781</v>
          </cell>
          <cell r="AD46">
            <v>114743</v>
          </cell>
          <cell r="AE46">
            <v>128038</v>
          </cell>
          <cell r="BJ46">
            <v>230</v>
          </cell>
          <cell r="BK46">
            <v>179</v>
          </cell>
          <cell r="BL46">
            <v>119</v>
          </cell>
          <cell r="BM46">
            <v>193</v>
          </cell>
          <cell r="BN46">
            <v>85</v>
          </cell>
          <cell r="BO46">
            <v>151</v>
          </cell>
          <cell r="BP46">
            <v>20</v>
          </cell>
          <cell r="BQ46">
            <v>120</v>
          </cell>
          <cell r="BR46">
            <v>46</v>
          </cell>
        </row>
        <row r="47">
          <cell r="AB47">
            <v>55461</v>
          </cell>
          <cell r="AC47">
            <v>120984</v>
          </cell>
          <cell r="AD47">
            <v>57978</v>
          </cell>
          <cell r="AE47">
            <v>63006</v>
          </cell>
          <cell r="BJ47">
            <v>490</v>
          </cell>
          <cell r="BK47">
            <v>628</v>
          </cell>
          <cell r="BL47">
            <v>470</v>
          </cell>
          <cell r="BM47">
            <v>440</v>
          </cell>
          <cell r="BN47">
            <v>176</v>
          </cell>
          <cell r="BO47">
            <v>289</v>
          </cell>
          <cell r="BP47">
            <v>17</v>
          </cell>
          <cell r="BQ47">
            <v>214</v>
          </cell>
          <cell r="BR47">
            <v>87</v>
          </cell>
        </row>
        <row r="48">
          <cell r="AB48">
            <v>88464</v>
          </cell>
          <cell r="AC48">
            <v>208269</v>
          </cell>
          <cell r="AD48">
            <v>99179</v>
          </cell>
          <cell r="AE48">
            <v>109090</v>
          </cell>
          <cell r="BJ48">
            <v>0</v>
          </cell>
          <cell r="BK48">
            <v>6</v>
          </cell>
          <cell r="BL48">
            <v>0</v>
          </cell>
          <cell r="BM48">
            <v>0</v>
          </cell>
          <cell r="BN48">
            <v>0</v>
          </cell>
          <cell r="BO48">
            <v>6</v>
          </cell>
          <cell r="BP48">
            <v>0</v>
          </cell>
          <cell r="BQ48">
            <v>0</v>
          </cell>
          <cell r="BR48">
            <v>0</v>
          </cell>
        </row>
        <row r="49">
          <cell r="AB49">
            <v>79379</v>
          </cell>
          <cell r="AC49">
            <v>183832</v>
          </cell>
          <cell r="AD49">
            <v>87309</v>
          </cell>
          <cell r="AE49">
            <v>96523</v>
          </cell>
          <cell r="BJ49">
            <v>230</v>
          </cell>
          <cell r="BK49">
            <v>384</v>
          </cell>
          <cell r="BL49">
            <v>522</v>
          </cell>
          <cell r="BM49">
            <v>356</v>
          </cell>
          <cell r="BN49">
            <v>256</v>
          </cell>
          <cell r="BO49">
            <v>345</v>
          </cell>
          <cell r="BP49">
            <v>22</v>
          </cell>
          <cell r="BQ49">
            <v>192</v>
          </cell>
          <cell r="BR49">
            <v>31</v>
          </cell>
        </row>
        <row r="50">
          <cell r="AB50">
            <v>9085</v>
          </cell>
          <cell r="AC50">
            <v>24437</v>
          </cell>
          <cell r="AD50">
            <v>11870</v>
          </cell>
          <cell r="AE50">
            <v>12567</v>
          </cell>
          <cell r="BJ50">
            <v>180</v>
          </cell>
          <cell r="BK50">
            <v>133</v>
          </cell>
          <cell r="BL50">
            <v>97</v>
          </cell>
          <cell r="BM50">
            <v>171</v>
          </cell>
          <cell r="BN50">
            <v>103</v>
          </cell>
          <cell r="BO50">
            <v>142</v>
          </cell>
          <cell r="BP50">
            <v>11</v>
          </cell>
          <cell r="BQ50">
            <v>88</v>
          </cell>
          <cell r="BR50">
            <v>38</v>
          </cell>
        </row>
        <row r="51">
          <cell r="AB51">
            <v>73816</v>
          </cell>
          <cell r="AC51">
            <v>181961</v>
          </cell>
          <cell r="AD51">
            <v>87073</v>
          </cell>
          <cell r="AE51">
            <v>94888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3</v>
          </cell>
          <cell r="BO51">
            <v>0</v>
          </cell>
          <cell r="BP51">
            <v>0</v>
          </cell>
          <cell r="BQ51">
            <v>1</v>
          </cell>
          <cell r="BR51">
            <v>0</v>
          </cell>
        </row>
        <row r="52">
          <cell r="AB52">
            <v>55233</v>
          </cell>
          <cell r="AC52">
            <v>133229</v>
          </cell>
          <cell r="AD52">
            <v>63471</v>
          </cell>
          <cell r="AE52">
            <v>69758</v>
          </cell>
          <cell r="BJ52">
            <v>71</v>
          </cell>
          <cell r="BK52">
            <v>60</v>
          </cell>
          <cell r="BL52">
            <v>60</v>
          </cell>
          <cell r="BM52">
            <v>98</v>
          </cell>
          <cell r="BN52">
            <v>61</v>
          </cell>
          <cell r="BO52">
            <v>92</v>
          </cell>
          <cell r="BP52">
            <v>16</v>
          </cell>
          <cell r="BQ52">
            <v>65</v>
          </cell>
          <cell r="BR52">
            <v>21</v>
          </cell>
        </row>
        <row r="53">
          <cell r="AB53">
            <v>18583</v>
          </cell>
          <cell r="AC53">
            <v>48732</v>
          </cell>
          <cell r="AD53">
            <v>23602</v>
          </cell>
          <cell r="AE53">
            <v>25130</v>
          </cell>
          <cell r="BJ53">
            <v>132</v>
          </cell>
          <cell r="BK53">
            <v>111</v>
          </cell>
          <cell r="BL53">
            <v>71</v>
          </cell>
          <cell r="BM53">
            <v>125</v>
          </cell>
          <cell r="BN53">
            <v>75</v>
          </cell>
          <cell r="BO53">
            <v>84</v>
          </cell>
          <cell r="BP53">
            <v>13</v>
          </cell>
          <cell r="BQ53">
            <v>80</v>
          </cell>
          <cell r="BR53">
            <v>32</v>
          </cell>
        </row>
        <row r="55">
          <cell r="AB55">
            <v>3731</v>
          </cell>
          <cell r="AC55">
            <v>6350</v>
          </cell>
          <cell r="AD55">
            <v>3209</v>
          </cell>
          <cell r="AE55">
            <v>3141</v>
          </cell>
          <cell r="BJ55">
            <v>4</v>
          </cell>
          <cell r="BK55">
            <v>6</v>
          </cell>
          <cell r="BL55">
            <v>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</row>
        <row r="56">
          <cell r="AB56">
            <v>3109</v>
          </cell>
          <cell r="AC56">
            <v>4648</v>
          </cell>
          <cell r="AD56">
            <v>2188</v>
          </cell>
          <cell r="AE56">
            <v>2460</v>
          </cell>
          <cell r="BJ56">
            <v>34</v>
          </cell>
          <cell r="BK56">
            <v>31</v>
          </cell>
          <cell r="BL56">
            <v>31</v>
          </cell>
          <cell r="BM56">
            <v>14</v>
          </cell>
          <cell r="BN56">
            <v>7</v>
          </cell>
          <cell r="BO56">
            <v>5</v>
          </cell>
          <cell r="BP56">
            <v>0</v>
          </cell>
          <cell r="BQ56">
            <v>1</v>
          </cell>
          <cell r="BR56">
            <v>4</v>
          </cell>
        </row>
        <row r="57">
          <cell r="AB57">
            <v>2049</v>
          </cell>
          <cell r="AC57">
            <v>3020</v>
          </cell>
          <cell r="AD57">
            <v>1569</v>
          </cell>
          <cell r="AE57">
            <v>1451</v>
          </cell>
          <cell r="BJ57">
            <v>22</v>
          </cell>
          <cell r="BK57">
            <v>23</v>
          </cell>
          <cell r="BL57">
            <v>12</v>
          </cell>
          <cell r="BM57">
            <v>7</v>
          </cell>
          <cell r="BN57">
            <v>4</v>
          </cell>
          <cell r="BO57">
            <v>3</v>
          </cell>
          <cell r="BP57">
            <v>1</v>
          </cell>
          <cell r="BQ57">
            <v>4</v>
          </cell>
          <cell r="BR57">
            <v>0</v>
          </cell>
        </row>
        <row r="58">
          <cell r="AB58">
            <v>1865</v>
          </cell>
          <cell r="AC58">
            <v>2624</v>
          </cell>
          <cell r="AD58">
            <v>1386</v>
          </cell>
          <cell r="AE58">
            <v>1238</v>
          </cell>
          <cell r="BJ58">
            <v>1</v>
          </cell>
          <cell r="BK58">
            <v>0</v>
          </cell>
          <cell r="BL58">
            <v>1</v>
          </cell>
          <cell r="BM58">
            <v>0</v>
          </cell>
          <cell r="BN58">
            <v>0</v>
          </cell>
          <cell r="BO58">
            <v>1</v>
          </cell>
          <cell r="BP58">
            <v>0</v>
          </cell>
          <cell r="BQ58">
            <v>1</v>
          </cell>
          <cell r="BR58">
            <v>0</v>
          </cell>
        </row>
        <row r="59">
          <cell r="AB59">
            <v>601</v>
          </cell>
          <cell r="AC59">
            <v>968</v>
          </cell>
          <cell r="AD59">
            <v>492</v>
          </cell>
          <cell r="AE59">
            <v>476</v>
          </cell>
          <cell r="BJ59">
            <v>10</v>
          </cell>
          <cell r="BK59">
            <v>3</v>
          </cell>
          <cell r="BL59">
            <v>1</v>
          </cell>
          <cell r="BM59">
            <v>0</v>
          </cell>
          <cell r="BN59">
            <v>0</v>
          </cell>
          <cell r="BO59">
            <v>1</v>
          </cell>
          <cell r="BP59">
            <v>0</v>
          </cell>
          <cell r="BQ59">
            <v>0</v>
          </cell>
          <cell r="BR59">
            <v>0</v>
          </cell>
        </row>
        <row r="60">
          <cell r="AB60">
            <v>1005</v>
          </cell>
          <cell r="AC60">
            <v>1756</v>
          </cell>
          <cell r="AD60">
            <v>923</v>
          </cell>
          <cell r="AE60">
            <v>833</v>
          </cell>
          <cell r="BJ60">
            <v>7</v>
          </cell>
          <cell r="BK60">
            <v>5</v>
          </cell>
          <cell r="BL60">
            <v>8</v>
          </cell>
          <cell r="BM60">
            <v>2</v>
          </cell>
          <cell r="BN60">
            <v>0</v>
          </cell>
          <cell r="BO60">
            <v>3</v>
          </cell>
          <cell r="BP60">
            <v>0</v>
          </cell>
          <cell r="BQ60">
            <v>0</v>
          </cell>
          <cell r="BR60">
            <v>0</v>
          </cell>
        </row>
        <row r="61">
          <cell r="AB61">
            <v>949</v>
          </cell>
          <cell r="AC61">
            <v>1671</v>
          </cell>
          <cell r="AD61">
            <v>869</v>
          </cell>
          <cell r="AE61">
            <v>802</v>
          </cell>
          <cell r="BJ61">
            <v>17</v>
          </cell>
          <cell r="BK61">
            <v>33</v>
          </cell>
          <cell r="BL61">
            <v>13</v>
          </cell>
          <cell r="BM61">
            <v>20</v>
          </cell>
          <cell r="BN61">
            <v>14</v>
          </cell>
          <cell r="BO61">
            <v>20</v>
          </cell>
          <cell r="BP61">
            <v>0</v>
          </cell>
          <cell r="BQ61">
            <v>8</v>
          </cell>
          <cell r="BR61">
            <v>2</v>
          </cell>
        </row>
        <row r="62">
          <cell r="AB62">
            <v>56</v>
          </cell>
          <cell r="AC62">
            <v>85</v>
          </cell>
          <cell r="AD62">
            <v>54</v>
          </cell>
          <cell r="AE62">
            <v>31</v>
          </cell>
          <cell r="BJ62">
            <v>15</v>
          </cell>
          <cell r="BK62">
            <v>22</v>
          </cell>
          <cell r="BL62">
            <v>14</v>
          </cell>
          <cell r="BM62">
            <v>9</v>
          </cell>
          <cell r="BN62">
            <v>3</v>
          </cell>
          <cell r="BO62">
            <v>10</v>
          </cell>
          <cell r="BP62">
            <v>0</v>
          </cell>
          <cell r="BQ62">
            <v>2</v>
          </cell>
          <cell r="BR62">
            <v>3</v>
          </cell>
        </row>
        <row r="63">
          <cell r="AB63">
            <v>478</v>
          </cell>
          <cell r="AC63">
            <v>1048</v>
          </cell>
          <cell r="AD63">
            <v>551</v>
          </cell>
          <cell r="AE63">
            <v>497</v>
          </cell>
          <cell r="BJ63">
            <v>0</v>
          </cell>
          <cell r="BK63">
            <v>4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</row>
        <row r="64">
          <cell r="AB64">
            <v>361</v>
          </cell>
          <cell r="AC64">
            <v>849</v>
          </cell>
          <cell r="AD64">
            <v>443</v>
          </cell>
          <cell r="AE64">
            <v>406</v>
          </cell>
          <cell r="BJ64">
            <v>1</v>
          </cell>
          <cell r="BK64">
            <v>0</v>
          </cell>
          <cell r="BL64">
            <v>0</v>
          </cell>
          <cell r="BM64">
            <v>1</v>
          </cell>
          <cell r="BN64">
            <v>1</v>
          </cell>
          <cell r="BO64">
            <v>0</v>
          </cell>
          <cell r="BP64">
            <v>0</v>
          </cell>
          <cell r="BQ64">
            <v>1</v>
          </cell>
          <cell r="BR64">
            <v>0</v>
          </cell>
        </row>
        <row r="65">
          <cell r="AB65">
            <v>117</v>
          </cell>
          <cell r="AC65">
            <v>199</v>
          </cell>
          <cell r="AD65">
            <v>108</v>
          </cell>
          <cell r="AE65">
            <v>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推計人口"/>
      <sheetName val="②登録人口"/>
      <sheetName val="③移動日基準入力"/>
      <sheetName val="④事務報告入力"/>
      <sheetName val="⑤住基外国整理"/>
      <sheetName val="⑥推計人口整理"/>
      <sheetName val="張り出し用"/>
      <sheetName val="張り出し人口"/>
      <sheetName val="張り出し世帯数"/>
      <sheetName val="①推計人口(OLD)"/>
      <sheetName val="②登録人口(OLD)"/>
    </sheetNames>
    <sheetDataSet>
      <sheetData sheetId="0" refreshError="1"/>
      <sheetData sheetId="1" refreshError="1"/>
      <sheetData sheetId="2" refreshError="1">
        <row r="10">
          <cell r="B10">
            <v>127160</v>
          </cell>
          <cell r="D10">
            <v>135562</v>
          </cell>
          <cell r="E10">
            <v>143105</v>
          </cell>
        </row>
        <row r="11">
          <cell r="B11">
            <v>109208</v>
          </cell>
          <cell r="D11">
            <v>95550</v>
          </cell>
          <cell r="E11">
            <v>100506</v>
          </cell>
        </row>
        <row r="12">
          <cell r="B12">
            <v>93516</v>
          </cell>
          <cell r="D12">
            <v>72754</v>
          </cell>
          <cell r="E12">
            <v>91678</v>
          </cell>
        </row>
        <row r="13">
          <cell r="B13">
            <v>113028</v>
          </cell>
          <cell r="D13">
            <v>114842</v>
          </cell>
          <cell r="E13">
            <v>128853</v>
          </cell>
        </row>
        <row r="14">
          <cell r="B14">
            <v>56252</v>
          </cell>
          <cell r="D14">
            <v>57662</v>
          </cell>
          <cell r="E14">
            <v>63436</v>
          </cell>
        </row>
        <row r="16">
          <cell r="B16">
            <v>82033</v>
          </cell>
          <cell r="D16">
            <v>87812</v>
          </cell>
          <cell r="E16">
            <v>97361</v>
          </cell>
        </row>
        <row r="17">
          <cell r="B17">
            <v>9667</v>
          </cell>
          <cell r="D17">
            <v>11741</v>
          </cell>
          <cell r="E17">
            <v>12475</v>
          </cell>
        </row>
        <row r="19">
          <cell r="B19">
            <v>58792</v>
          </cell>
          <cell r="D19">
            <v>65153</v>
          </cell>
          <cell r="E19">
            <v>72113</v>
          </cell>
        </row>
        <row r="20">
          <cell r="B20">
            <v>20989</v>
          </cell>
          <cell r="D20">
            <v>25557</v>
          </cell>
          <cell r="E20">
            <v>26876</v>
          </cell>
        </row>
      </sheetData>
      <sheetData sheetId="3" refreshError="1">
        <row r="5">
          <cell r="C5">
            <v>798</v>
          </cell>
          <cell r="D5">
            <v>946</v>
          </cell>
          <cell r="E5">
            <v>715</v>
          </cell>
          <cell r="F5">
            <v>547</v>
          </cell>
          <cell r="G5">
            <v>243</v>
          </cell>
          <cell r="H5">
            <v>441</v>
          </cell>
          <cell r="I5">
            <v>24</v>
          </cell>
          <cell r="J5">
            <v>305</v>
          </cell>
          <cell r="K5">
            <v>142</v>
          </cell>
        </row>
        <row r="6">
          <cell r="C6">
            <v>6</v>
          </cell>
          <cell r="D6">
            <v>0</v>
          </cell>
          <cell r="E6">
            <v>0</v>
          </cell>
          <cell r="F6">
            <v>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397</v>
          </cell>
          <cell r="D7">
            <v>374</v>
          </cell>
          <cell r="E7">
            <v>562</v>
          </cell>
          <cell r="F7">
            <v>384</v>
          </cell>
          <cell r="G7">
            <v>266</v>
          </cell>
          <cell r="H7">
            <v>365</v>
          </cell>
          <cell r="I7">
            <v>14</v>
          </cell>
          <cell r="J7">
            <v>189</v>
          </cell>
          <cell r="K7">
            <v>60</v>
          </cell>
        </row>
        <row r="8">
          <cell r="C8">
            <v>194</v>
          </cell>
          <cell r="D8">
            <v>147</v>
          </cell>
          <cell r="E8">
            <v>118</v>
          </cell>
          <cell r="F8">
            <v>140</v>
          </cell>
          <cell r="G8">
            <v>65</v>
          </cell>
          <cell r="H8">
            <v>104</v>
          </cell>
          <cell r="I8">
            <v>8</v>
          </cell>
          <cell r="J8">
            <v>72</v>
          </cell>
          <cell r="K8">
            <v>36</v>
          </cell>
        </row>
        <row r="9">
          <cell r="C9">
            <v>0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C10">
            <v>57</v>
          </cell>
          <cell r="D10">
            <v>46</v>
          </cell>
          <cell r="E10">
            <v>57</v>
          </cell>
          <cell r="F10">
            <v>64</v>
          </cell>
          <cell r="G10">
            <v>42</v>
          </cell>
          <cell r="H10">
            <v>61</v>
          </cell>
          <cell r="I10">
            <v>10</v>
          </cell>
          <cell r="J10">
            <v>38</v>
          </cell>
          <cell r="K10">
            <v>24</v>
          </cell>
        </row>
        <row r="11">
          <cell r="C11">
            <v>266</v>
          </cell>
          <cell r="D11">
            <v>162</v>
          </cell>
          <cell r="E11">
            <v>133</v>
          </cell>
          <cell r="F11">
            <v>226</v>
          </cell>
          <cell r="G11">
            <v>97</v>
          </cell>
          <cell r="H11">
            <v>166</v>
          </cell>
          <cell r="I11">
            <v>15</v>
          </cell>
          <cell r="J11">
            <v>108</v>
          </cell>
          <cell r="K11">
            <v>55</v>
          </cell>
        </row>
        <row r="12">
          <cell r="C12">
            <v>713</v>
          </cell>
          <cell r="D12">
            <v>850</v>
          </cell>
          <cell r="E12">
            <v>682</v>
          </cell>
          <cell r="F12">
            <v>529</v>
          </cell>
          <cell r="G12">
            <v>254</v>
          </cell>
          <cell r="H12">
            <v>421</v>
          </cell>
          <cell r="I12">
            <v>16</v>
          </cell>
          <cell r="J12">
            <v>265</v>
          </cell>
          <cell r="K12">
            <v>92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4</v>
          </cell>
        </row>
        <row r="14">
          <cell r="C14">
            <v>264</v>
          </cell>
          <cell r="D14">
            <v>569</v>
          </cell>
          <cell r="E14">
            <v>522</v>
          </cell>
          <cell r="F14">
            <v>311</v>
          </cell>
          <cell r="G14">
            <v>266</v>
          </cell>
          <cell r="H14">
            <v>342</v>
          </cell>
          <cell r="I14">
            <v>19</v>
          </cell>
          <cell r="J14">
            <v>182</v>
          </cell>
          <cell r="K14">
            <v>29</v>
          </cell>
        </row>
        <row r="15">
          <cell r="C15">
            <v>207</v>
          </cell>
          <cell r="D15">
            <v>134</v>
          </cell>
          <cell r="E15">
            <v>108</v>
          </cell>
          <cell r="F15">
            <v>150</v>
          </cell>
          <cell r="G15">
            <v>77</v>
          </cell>
          <cell r="H15">
            <v>111</v>
          </cell>
          <cell r="I15">
            <v>15</v>
          </cell>
          <cell r="J15">
            <v>74</v>
          </cell>
          <cell r="K15">
            <v>31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</row>
        <row r="17">
          <cell r="C17">
            <v>70</v>
          </cell>
          <cell r="D17">
            <v>75</v>
          </cell>
          <cell r="E17">
            <v>58</v>
          </cell>
          <cell r="F17">
            <v>70</v>
          </cell>
          <cell r="G17">
            <v>62</v>
          </cell>
          <cell r="H17">
            <v>70</v>
          </cell>
          <cell r="I17">
            <v>19</v>
          </cell>
          <cell r="J17">
            <v>67</v>
          </cell>
          <cell r="K17">
            <v>15</v>
          </cell>
        </row>
        <row r="18">
          <cell r="C18">
            <v>170</v>
          </cell>
          <cell r="D18">
            <v>127</v>
          </cell>
          <cell r="E18">
            <v>82</v>
          </cell>
          <cell r="F18">
            <v>135</v>
          </cell>
          <cell r="G18">
            <v>59</v>
          </cell>
          <cell r="H18">
            <v>92</v>
          </cell>
          <cell r="I18">
            <v>15</v>
          </cell>
          <cell r="J18">
            <v>75</v>
          </cell>
          <cell r="K18">
            <v>27</v>
          </cell>
        </row>
        <row r="20">
          <cell r="C20">
            <v>5</v>
          </cell>
          <cell r="D20">
            <v>1</v>
          </cell>
          <cell r="E20">
            <v>0</v>
          </cell>
          <cell r="F20">
            <v>2</v>
          </cell>
          <cell r="G20">
            <v>0</v>
          </cell>
          <cell r="H20">
            <v>0</v>
          </cell>
          <cell r="I20">
            <v>0</v>
          </cell>
          <cell r="J20">
            <v>3</v>
          </cell>
          <cell r="K20">
            <v>0</v>
          </cell>
        </row>
        <row r="21">
          <cell r="C21">
            <v>28</v>
          </cell>
          <cell r="D21">
            <v>34</v>
          </cell>
          <cell r="E21">
            <v>36</v>
          </cell>
          <cell r="F21">
            <v>21</v>
          </cell>
          <cell r="G21">
            <v>7</v>
          </cell>
          <cell r="H21">
            <v>14</v>
          </cell>
          <cell r="I21">
            <v>0</v>
          </cell>
          <cell r="J21">
            <v>3</v>
          </cell>
          <cell r="K21">
            <v>1</v>
          </cell>
        </row>
        <row r="22">
          <cell r="C22">
            <v>15</v>
          </cell>
          <cell r="D22">
            <v>26</v>
          </cell>
          <cell r="E22">
            <v>20</v>
          </cell>
          <cell r="F22">
            <v>8</v>
          </cell>
          <cell r="G22">
            <v>3</v>
          </cell>
          <cell r="H22">
            <v>10</v>
          </cell>
          <cell r="I22">
            <v>0</v>
          </cell>
          <cell r="J22">
            <v>6</v>
          </cell>
          <cell r="K22">
            <v>4</v>
          </cell>
        </row>
        <row r="23">
          <cell r="C23">
            <v>2</v>
          </cell>
          <cell r="D23">
            <v>0</v>
          </cell>
          <cell r="E23">
            <v>2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C24">
            <v>2</v>
          </cell>
          <cell r="D24">
            <v>1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3</v>
          </cell>
          <cell r="K24">
            <v>2</v>
          </cell>
        </row>
        <row r="25">
          <cell r="C25">
            <v>3</v>
          </cell>
          <cell r="D25">
            <v>1</v>
          </cell>
          <cell r="E25">
            <v>1</v>
          </cell>
          <cell r="F25">
            <v>1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20</v>
          </cell>
          <cell r="D26">
            <v>47</v>
          </cell>
          <cell r="E26">
            <v>33</v>
          </cell>
          <cell r="F26">
            <v>26</v>
          </cell>
          <cell r="G26">
            <v>8</v>
          </cell>
          <cell r="H26">
            <v>9</v>
          </cell>
          <cell r="I26">
            <v>0</v>
          </cell>
          <cell r="J26">
            <v>0</v>
          </cell>
          <cell r="K26">
            <v>1</v>
          </cell>
        </row>
        <row r="27">
          <cell r="C27">
            <v>17</v>
          </cell>
          <cell r="D27">
            <v>18</v>
          </cell>
          <cell r="E27">
            <v>12</v>
          </cell>
          <cell r="F27">
            <v>15</v>
          </cell>
          <cell r="G27">
            <v>2</v>
          </cell>
          <cell r="H27">
            <v>6</v>
          </cell>
          <cell r="I27">
            <v>0</v>
          </cell>
          <cell r="J27">
            <v>2</v>
          </cell>
          <cell r="K27">
            <v>6</v>
          </cell>
        </row>
        <row r="28">
          <cell r="C28">
            <v>2</v>
          </cell>
          <cell r="D28">
            <v>2</v>
          </cell>
          <cell r="E28">
            <v>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TJIGHOU"/>
      <sheetName val="貼り付け用作成"/>
      <sheetName val="10月中（入部ゼロのため）"/>
    </sheetNames>
    <sheetDataSet>
      <sheetData sheetId="0" refreshError="1"/>
      <sheetData sheetId="1" refreshError="1"/>
      <sheetData sheetId="2">
        <row r="107">
          <cell r="B107" t="str">
            <v>Ａ５　　　　　　</v>
          </cell>
          <cell r="C107">
            <v>0</v>
          </cell>
          <cell r="D107">
            <v>0</v>
          </cell>
          <cell r="E107">
            <v>1</v>
          </cell>
          <cell r="F107">
            <v>0</v>
          </cell>
          <cell r="G107">
            <v>1</v>
          </cell>
        </row>
        <row r="108">
          <cell r="B108" t="str">
            <v>Ｙ５，Ｙ７　　　</v>
          </cell>
          <cell r="C108">
            <v>8</v>
          </cell>
          <cell r="D108">
            <v>7</v>
          </cell>
          <cell r="E108">
            <v>5</v>
          </cell>
          <cell r="F108">
            <v>3</v>
          </cell>
          <cell r="G108">
            <v>8</v>
          </cell>
        </row>
        <row r="109">
          <cell r="B109" t="str">
            <v>Ａ６　　　　　　</v>
          </cell>
          <cell r="C109">
            <v>7</v>
          </cell>
          <cell r="D109">
            <v>7</v>
          </cell>
          <cell r="E109">
            <v>5</v>
          </cell>
          <cell r="F109">
            <v>6</v>
          </cell>
          <cell r="G109">
            <v>11</v>
          </cell>
        </row>
        <row r="110">
          <cell r="B110" t="str">
            <v>Ｙ６，Ｙ８　　　</v>
          </cell>
          <cell r="C110">
            <v>0</v>
          </cell>
          <cell r="D110">
            <v>0</v>
          </cell>
          <cell r="E110">
            <v>1</v>
          </cell>
          <cell r="F110">
            <v>2</v>
          </cell>
          <cell r="G110">
            <v>3</v>
          </cell>
        </row>
        <row r="111">
          <cell r="B111" t="str">
            <v>Ｈ５，Ｈ７　　　</v>
          </cell>
          <cell r="C111">
            <v>10</v>
          </cell>
          <cell r="D111">
            <v>10</v>
          </cell>
          <cell r="E111">
            <v>8</v>
          </cell>
          <cell r="F111">
            <v>6</v>
          </cell>
          <cell r="G111">
            <v>14</v>
          </cell>
        </row>
        <row r="112">
          <cell r="B112" t="str">
            <v>Ｈ５，Ｈ７　　　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B113" t="str">
            <v>Ｈ６，Ｈ８　　　</v>
          </cell>
          <cell r="C113">
            <v>0</v>
          </cell>
          <cell r="D113">
            <v>0</v>
          </cell>
          <cell r="E113">
            <v>0</v>
          </cell>
          <cell r="F113">
            <v>1</v>
          </cell>
          <cell r="G113">
            <v>1</v>
          </cell>
        </row>
        <row r="114">
          <cell r="B114" t="str">
            <v>Ｈ６，Ｈ８　　　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B115" t="str">
            <v>Ｉ５　　　　　　</v>
          </cell>
          <cell r="C115">
            <v>0</v>
          </cell>
          <cell r="D115">
            <v>0</v>
          </cell>
          <cell r="E115">
            <v>2</v>
          </cell>
          <cell r="F115">
            <v>2</v>
          </cell>
          <cell r="G115">
            <v>4</v>
          </cell>
        </row>
        <row r="116">
          <cell r="B116" t="str">
            <v>Ｉ６　　　　　　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 t="str">
            <v>Ｉ７　　　　　　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B118" t="str">
            <v>Ｉ８　　　　　　</v>
          </cell>
          <cell r="C118">
            <v>0</v>
          </cell>
          <cell r="D118">
            <v>2</v>
          </cell>
          <cell r="E118">
            <v>2</v>
          </cell>
          <cell r="F118">
            <v>2</v>
          </cell>
          <cell r="G118">
            <v>4</v>
          </cell>
        </row>
        <row r="119">
          <cell r="B119" t="str">
            <v>Ｂ７　　　　　　</v>
          </cell>
          <cell r="C119">
            <v>0</v>
          </cell>
          <cell r="D119">
            <v>0</v>
          </cell>
          <cell r="E119">
            <v>2</v>
          </cell>
          <cell r="F119">
            <v>3</v>
          </cell>
          <cell r="G119">
            <v>5</v>
          </cell>
        </row>
        <row r="120">
          <cell r="B120" t="str">
            <v>Ｂ８　　　　　　</v>
          </cell>
          <cell r="C120">
            <v>5</v>
          </cell>
          <cell r="D120">
            <v>5</v>
          </cell>
          <cell r="E120">
            <v>5</v>
          </cell>
          <cell r="F120">
            <v>0</v>
          </cell>
          <cell r="G120">
            <v>5</v>
          </cell>
        </row>
        <row r="121">
          <cell r="B121" t="str">
            <v>Ｂ５　　　　　　</v>
          </cell>
          <cell r="C121">
            <v>0</v>
          </cell>
          <cell r="D121">
            <v>0</v>
          </cell>
          <cell r="E121">
            <v>2</v>
          </cell>
          <cell r="F121">
            <v>1</v>
          </cell>
          <cell r="G121">
            <v>3</v>
          </cell>
        </row>
        <row r="122">
          <cell r="B122" t="str">
            <v>Ｂ６　　　　　　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B123" t="str">
            <v>Ｄ５　　　　　　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B124" t="str">
            <v>Ｄ６　　　　　　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B125" t="str">
            <v>Ｄ７　　　　　　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B126" t="str">
            <v>Ｄ８　　　　　　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B127" t="str">
            <v>Ｃ５　　　　　　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B128" t="str">
            <v>Ｃ６　　　　　　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B129" t="str">
            <v>Ｊ５　　　　　　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B130" t="str">
            <v>Ｊ６　　　　　　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B131" t="str">
            <v>Ｅ５　　　　　　</v>
          </cell>
          <cell r="C131">
            <v>0</v>
          </cell>
          <cell r="D131">
            <v>1</v>
          </cell>
          <cell r="E131">
            <v>2</v>
          </cell>
          <cell r="F131">
            <v>0</v>
          </cell>
          <cell r="G131">
            <v>2</v>
          </cell>
        </row>
        <row r="132">
          <cell r="B132" t="str">
            <v>Ｙ５，Ｙ７　　　</v>
          </cell>
          <cell r="C132">
            <v>10</v>
          </cell>
          <cell r="D132">
            <v>10</v>
          </cell>
          <cell r="E132">
            <v>8</v>
          </cell>
          <cell r="F132">
            <v>9</v>
          </cell>
          <cell r="G132">
            <v>17</v>
          </cell>
        </row>
        <row r="133">
          <cell r="B133" t="str">
            <v>Ｅ６　　　　　　</v>
          </cell>
          <cell r="C133">
            <v>10</v>
          </cell>
          <cell r="D133">
            <v>9</v>
          </cell>
          <cell r="E133">
            <v>6</v>
          </cell>
          <cell r="F133">
            <v>6</v>
          </cell>
          <cell r="G133">
            <v>12</v>
          </cell>
        </row>
        <row r="134">
          <cell r="B134" t="str">
            <v>Ｙ６，Ｙ８　　　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B135" t="str">
            <v>Ｈ５，Ｈ７　　　</v>
          </cell>
          <cell r="C135">
            <v>9</v>
          </cell>
          <cell r="D135">
            <v>9</v>
          </cell>
          <cell r="E135">
            <v>8</v>
          </cell>
          <cell r="F135">
            <v>6</v>
          </cell>
          <cell r="G135">
            <v>14</v>
          </cell>
        </row>
        <row r="136">
          <cell r="B136" t="str">
            <v>Ｈ５，Ｈ７　　　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B137" t="str">
            <v>Ｈ６，Ｈ８　　　</v>
          </cell>
          <cell r="C137">
            <v>1</v>
          </cell>
          <cell r="D137">
            <v>0</v>
          </cell>
          <cell r="E137">
            <v>0</v>
          </cell>
          <cell r="F137">
            <v>1</v>
          </cell>
          <cell r="G137">
            <v>1</v>
          </cell>
        </row>
        <row r="138">
          <cell r="B138" t="str">
            <v>Ｈ６，Ｈ８　　　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B139" t="str">
            <v>Ｉ５　　　　　　</v>
          </cell>
          <cell r="C139">
            <v>4</v>
          </cell>
          <cell r="D139">
            <v>4</v>
          </cell>
          <cell r="E139">
            <v>2</v>
          </cell>
          <cell r="F139">
            <v>2</v>
          </cell>
          <cell r="G139">
            <v>4</v>
          </cell>
        </row>
        <row r="140">
          <cell r="B140" t="str">
            <v>Ｉ６　　　　　　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B141" t="str">
            <v>Ｉ７　　　　　　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B142" t="str">
            <v>Ｉ８　　　　　　</v>
          </cell>
          <cell r="C142">
            <v>0</v>
          </cell>
          <cell r="D142">
            <v>1</v>
          </cell>
          <cell r="E142">
            <v>2</v>
          </cell>
          <cell r="F142">
            <v>2</v>
          </cell>
          <cell r="G142">
            <v>4</v>
          </cell>
        </row>
        <row r="143">
          <cell r="B143" t="str">
            <v>Ｇ７　　　　　　</v>
          </cell>
          <cell r="C143">
            <v>0</v>
          </cell>
          <cell r="D143">
            <v>0</v>
          </cell>
          <cell r="E143">
            <v>0</v>
          </cell>
          <cell r="F143">
            <v>1</v>
          </cell>
          <cell r="G143">
            <v>1</v>
          </cell>
        </row>
        <row r="144">
          <cell r="B144" t="str">
            <v>Ｇ８　　　　　　</v>
          </cell>
          <cell r="C144">
            <v>3</v>
          </cell>
          <cell r="D144">
            <v>1</v>
          </cell>
          <cell r="E144">
            <v>2</v>
          </cell>
          <cell r="F144">
            <v>1</v>
          </cell>
          <cell r="G144">
            <v>3</v>
          </cell>
        </row>
        <row r="145">
          <cell r="B145" t="str">
            <v>Ｆ５　　　　　　</v>
          </cell>
          <cell r="C145">
            <v>0</v>
          </cell>
          <cell r="D145">
            <v>1</v>
          </cell>
          <cell r="E145">
            <v>0</v>
          </cell>
          <cell r="F145">
            <v>1</v>
          </cell>
          <cell r="G145">
            <v>1</v>
          </cell>
        </row>
        <row r="146">
          <cell r="B146" t="str">
            <v>Ｆ６　　　　　　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B147" t="str">
            <v>Ｆ７　　　　　　</v>
          </cell>
          <cell r="C147">
            <v>0</v>
          </cell>
          <cell r="D147">
            <v>1</v>
          </cell>
          <cell r="E147">
            <v>0</v>
          </cell>
          <cell r="F147">
            <v>1</v>
          </cell>
          <cell r="G147">
            <v>1</v>
          </cell>
        </row>
        <row r="148">
          <cell r="B148" t="str">
            <v>Ｆ８　　　　　　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 t="str">
            <v>Ｅ７　　　　　　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B150" t="str">
            <v>Ｅ８　　　　　　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B151" t="str">
            <v>Ｇ５　　　　　　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B152" t="str">
            <v>Ｇ６　　　　　　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B153" t="str">
            <v>Ｅ９　　　　　　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B154" t="str">
            <v>ＥＡ　　　　　　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B155" t="str">
            <v>Ｌ５　　　　　　</v>
          </cell>
          <cell r="C155">
            <v>10</v>
          </cell>
          <cell r="D155">
            <v>8</v>
          </cell>
          <cell r="E155">
            <v>5</v>
          </cell>
          <cell r="F155">
            <v>5</v>
          </cell>
          <cell r="G155">
            <v>10</v>
          </cell>
        </row>
        <row r="156">
          <cell r="B156" t="str">
            <v>Ｌ６　　　　　　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B157" t="str">
            <v>Ｌ７　　　　　　</v>
          </cell>
          <cell r="C157">
            <v>5</v>
          </cell>
          <cell r="D157">
            <v>2</v>
          </cell>
          <cell r="E157">
            <v>3</v>
          </cell>
          <cell r="F157">
            <v>4</v>
          </cell>
          <cell r="G157">
            <v>7</v>
          </cell>
        </row>
        <row r="158">
          <cell r="B158" t="str">
            <v>Ｌ８　　　　　　</v>
          </cell>
          <cell r="C158">
            <v>32</v>
          </cell>
          <cell r="D158">
            <v>22</v>
          </cell>
          <cell r="E158">
            <v>19</v>
          </cell>
          <cell r="F158">
            <v>19</v>
          </cell>
          <cell r="G158">
            <v>38</v>
          </cell>
        </row>
        <row r="159">
          <cell r="B159" t="str">
            <v>Ｗ７　　　　　　</v>
          </cell>
          <cell r="C159">
            <v>16</v>
          </cell>
          <cell r="D159">
            <v>9</v>
          </cell>
          <cell r="E159">
            <v>7</v>
          </cell>
          <cell r="F159">
            <v>17</v>
          </cell>
          <cell r="G159">
            <v>24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F48"/>
  <sheetViews>
    <sheetView showGridLines="0" zoomScale="70" zoomScaleNormal="70" zoomScaleSheetLayoutView="75" workbookViewId="0">
      <selection activeCell="Q19" sqref="Q19"/>
    </sheetView>
  </sheetViews>
  <sheetFormatPr defaultRowHeight="17.25"/>
  <cols>
    <col min="1" max="1" width="10.8984375" style="11" customWidth="1"/>
    <col min="2" max="31" width="5.69921875" style="11" customWidth="1"/>
    <col min="32" max="32" width="10.8984375" style="11" customWidth="1"/>
    <col min="33" max="16384" width="8.796875" style="1"/>
  </cols>
  <sheetData>
    <row r="1" spans="1:32" ht="22.5" customHeight="1">
      <c r="A1" s="39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32" ht="18.75" customHeight="1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2"/>
      <c r="L2" s="2"/>
      <c r="M2" s="2"/>
      <c r="N2" s="2"/>
      <c r="O2" s="2"/>
      <c r="P2" s="2"/>
    </row>
    <row r="3" spans="1:32" ht="22.5" customHeight="1" thickBot="1">
      <c r="A3" s="3" t="s">
        <v>30</v>
      </c>
      <c r="B3" s="4"/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O3" s="2"/>
      <c r="P3" s="2"/>
      <c r="AF3" s="12" t="s">
        <v>32</v>
      </c>
    </row>
    <row r="4" spans="1:32" ht="26.25" customHeight="1">
      <c r="A4" s="13"/>
      <c r="B4" s="41" t="s">
        <v>0</v>
      </c>
      <c r="C4" s="41"/>
      <c r="D4" s="41"/>
      <c r="E4" s="41" t="s">
        <v>15</v>
      </c>
      <c r="F4" s="41"/>
      <c r="G4" s="41"/>
      <c r="H4" s="41" t="s">
        <v>16</v>
      </c>
      <c r="I4" s="41"/>
      <c r="J4" s="41"/>
      <c r="K4" s="41" t="s">
        <v>17</v>
      </c>
      <c r="L4" s="41"/>
      <c r="M4" s="41"/>
      <c r="N4" s="41" t="s">
        <v>18</v>
      </c>
      <c r="O4" s="41"/>
      <c r="P4" s="41"/>
      <c r="Q4" s="35" t="s">
        <v>19</v>
      </c>
      <c r="R4" s="36"/>
      <c r="S4" s="37"/>
      <c r="T4" s="35" t="s">
        <v>20</v>
      </c>
      <c r="U4" s="36"/>
      <c r="V4" s="37"/>
      <c r="W4" s="35" t="s">
        <v>21</v>
      </c>
      <c r="X4" s="36"/>
      <c r="Y4" s="37"/>
      <c r="Z4" s="35" t="s">
        <v>22</v>
      </c>
      <c r="AA4" s="36"/>
      <c r="AB4" s="37"/>
      <c r="AC4" s="35" t="s">
        <v>23</v>
      </c>
      <c r="AD4" s="36"/>
      <c r="AE4" s="36"/>
      <c r="AF4" s="14"/>
    </row>
    <row r="5" spans="1:32" ht="26.25" customHeight="1">
      <c r="A5" s="15"/>
      <c r="B5" s="16" t="s">
        <v>0</v>
      </c>
      <c r="C5" s="16" t="s">
        <v>13</v>
      </c>
      <c r="D5" s="16" t="s">
        <v>14</v>
      </c>
      <c r="E5" s="16" t="s">
        <v>0</v>
      </c>
      <c r="F5" s="16" t="s">
        <v>13</v>
      </c>
      <c r="G5" s="16" t="s">
        <v>14</v>
      </c>
      <c r="H5" s="16" t="s">
        <v>0</v>
      </c>
      <c r="I5" s="16" t="s">
        <v>13</v>
      </c>
      <c r="J5" s="16" t="s">
        <v>14</v>
      </c>
      <c r="K5" s="16" t="s">
        <v>0</v>
      </c>
      <c r="L5" s="16" t="s">
        <v>13</v>
      </c>
      <c r="M5" s="16" t="s">
        <v>14</v>
      </c>
      <c r="N5" s="16" t="s">
        <v>0</v>
      </c>
      <c r="O5" s="16" t="s">
        <v>13</v>
      </c>
      <c r="P5" s="16" t="s">
        <v>14</v>
      </c>
      <c r="Q5" s="17" t="s">
        <v>0</v>
      </c>
      <c r="R5" s="17" t="s">
        <v>13</v>
      </c>
      <c r="S5" s="18" t="s">
        <v>14</v>
      </c>
      <c r="T5" s="17" t="s">
        <v>0</v>
      </c>
      <c r="U5" s="17" t="s">
        <v>13</v>
      </c>
      <c r="V5" s="17" t="s">
        <v>14</v>
      </c>
      <c r="W5" s="17" t="s">
        <v>0</v>
      </c>
      <c r="X5" s="17" t="s">
        <v>13</v>
      </c>
      <c r="Y5" s="17" t="s">
        <v>14</v>
      </c>
      <c r="Z5" s="17" t="s">
        <v>0</v>
      </c>
      <c r="AA5" s="17" t="s">
        <v>13</v>
      </c>
      <c r="AB5" s="17" t="s">
        <v>14</v>
      </c>
      <c r="AC5" s="17" t="s">
        <v>0</v>
      </c>
      <c r="AD5" s="17" t="s">
        <v>13</v>
      </c>
      <c r="AE5" s="17" t="s">
        <v>14</v>
      </c>
      <c r="AF5" s="19"/>
    </row>
    <row r="6" spans="1:32" s="9" customFormat="1" ht="26.25" customHeight="1">
      <c r="A6" s="5" t="s">
        <v>27</v>
      </c>
      <c r="B6" s="6">
        <f t="shared" ref="B6:O6" si="0">SUM(B8:B14)</f>
        <v>335</v>
      </c>
      <c r="C6" s="6">
        <f t="shared" si="0"/>
        <v>167</v>
      </c>
      <c r="D6" s="6">
        <f t="shared" si="0"/>
        <v>168</v>
      </c>
      <c r="E6" s="6">
        <f t="shared" si="0"/>
        <v>128</v>
      </c>
      <c r="F6" s="6">
        <f t="shared" si="0"/>
        <v>55</v>
      </c>
      <c r="G6" s="6">
        <f t="shared" si="0"/>
        <v>73</v>
      </c>
      <c r="H6" s="6">
        <f t="shared" si="0"/>
        <v>109</v>
      </c>
      <c r="I6" s="6">
        <f t="shared" si="0"/>
        <v>52</v>
      </c>
      <c r="J6" s="6">
        <f t="shared" si="0"/>
        <v>57</v>
      </c>
      <c r="K6" s="6">
        <f t="shared" si="0"/>
        <v>65</v>
      </c>
      <c r="L6" s="6">
        <f t="shared" si="0"/>
        <v>27</v>
      </c>
      <c r="M6" s="6">
        <f t="shared" si="0"/>
        <v>38</v>
      </c>
      <c r="N6" s="6">
        <f t="shared" si="0"/>
        <v>10</v>
      </c>
      <c r="O6" s="6">
        <f t="shared" si="0"/>
        <v>10</v>
      </c>
      <c r="P6" s="6">
        <v>0</v>
      </c>
      <c r="Q6" s="7">
        <f>+R6+S6</f>
        <v>8</v>
      </c>
      <c r="R6" s="7">
        <f t="shared" ref="R6:AE6" si="1">SUM(R8:R14)</f>
        <v>8</v>
      </c>
      <c r="S6" s="7">
        <f t="shared" si="1"/>
        <v>0</v>
      </c>
      <c r="T6" s="7">
        <f t="shared" si="1"/>
        <v>6</v>
      </c>
      <c r="U6" s="7">
        <f t="shared" si="1"/>
        <v>6</v>
      </c>
      <c r="V6" s="7">
        <f t="shared" si="1"/>
        <v>0</v>
      </c>
      <c r="W6" s="7">
        <f>SUM(W8:W14)</f>
        <v>7</v>
      </c>
      <c r="X6" s="7">
        <f t="shared" si="1"/>
        <v>7</v>
      </c>
      <c r="Y6" s="7">
        <f t="shared" si="1"/>
        <v>0</v>
      </c>
      <c r="Z6" s="7">
        <f t="shared" si="1"/>
        <v>2</v>
      </c>
      <c r="AA6" s="7">
        <f t="shared" si="1"/>
        <v>2</v>
      </c>
      <c r="AB6" s="7">
        <f t="shared" si="1"/>
        <v>0</v>
      </c>
      <c r="AC6" s="7">
        <f t="shared" si="1"/>
        <v>0</v>
      </c>
      <c r="AD6" s="7">
        <f t="shared" si="1"/>
        <v>0</v>
      </c>
      <c r="AE6" s="7">
        <f t="shared" si="1"/>
        <v>0</v>
      </c>
      <c r="AF6" s="8" t="s">
        <v>0</v>
      </c>
    </row>
    <row r="7" spans="1:32" ht="26.25" customHeight="1">
      <c r="A7" s="2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21"/>
    </row>
    <row r="8" spans="1:32" ht="26.25" customHeight="1">
      <c r="A8" s="22" t="s">
        <v>24</v>
      </c>
      <c r="B8" s="23">
        <f>D8+C8</f>
        <v>50</v>
      </c>
      <c r="C8" s="23">
        <f>F8+I8+L8+O8+R8+U8+X8+AA8+AD8</f>
        <v>28</v>
      </c>
      <c r="D8" s="23">
        <f>G8+J8+M8+P8+S8+V8+Y8+AB8+AE8</f>
        <v>22</v>
      </c>
      <c r="E8" s="23">
        <f t="shared" ref="E8:E14" si="2">+F8+G8</f>
        <v>21</v>
      </c>
      <c r="F8" s="23">
        <v>11</v>
      </c>
      <c r="G8" s="23">
        <v>10</v>
      </c>
      <c r="H8" s="23">
        <f>+I8+J8</f>
        <v>12</v>
      </c>
      <c r="I8" s="23">
        <v>4</v>
      </c>
      <c r="J8" s="23">
        <v>8</v>
      </c>
      <c r="K8" s="23">
        <f t="shared" ref="K8:K14" si="3">+L8+M8</f>
        <v>8</v>
      </c>
      <c r="L8" s="23">
        <v>4</v>
      </c>
      <c r="M8" s="23">
        <v>4</v>
      </c>
      <c r="N8" s="23">
        <f>+O8+P8</f>
        <v>2</v>
      </c>
      <c r="O8" s="23">
        <v>2</v>
      </c>
      <c r="P8" s="24">
        <v>0</v>
      </c>
      <c r="Q8" s="23">
        <f>+R8+S8</f>
        <v>2</v>
      </c>
      <c r="R8" s="24">
        <v>2</v>
      </c>
      <c r="S8" s="24">
        <v>0</v>
      </c>
      <c r="T8" s="23">
        <f>+U8+V8</f>
        <v>1</v>
      </c>
      <c r="U8" s="23">
        <v>1</v>
      </c>
      <c r="V8" s="24">
        <v>0</v>
      </c>
      <c r="W8" s="23">
        <f t="shared" ref="W8:W14" si="4">+X8+Y8</f>
        <v>2</v>
      </c>
      <c r="X8" s="23">
        <v>2</v>
      </c>
      <c r="Y8" s="24">
        <v>0</v>
      </c>
      <c r="Z8" s="23">
        <f t="shared" ref="Z8:Z14" si="5">+AA8+AB8</f>
        <v>2</v>
      </c>
      <c r="AA8" s="25">
        <v>2</v>
      </c>
      <c r="AB8" s="24">
        <v>0</v>
      </c>
      <c r="AC8" s="23">
        <f>+AD8+AE8</f>
        <v>0</v>
      </c>
      <c r="AD8" s="24">
        <v>0</v>
      </c>
      <c r="AE8" s="24">
        <v>0</v>
      </c>
      <c r="AF8" s="26" t="s">
        <v>24</v>
      </c>
    </row>
    <row r="9" spans="1:32" ht="26.25" customHeight="1">
      <c r="A9" s="22" t="s">
        <v>1</v>
      </c>
      <c r="B9" s="23">
        <f t="shared" ref="B9:B23" si="6">D9+C9</f>
        <v>76</v>
      </c>
      <c r="C9" s="23">
        <f t="shared" ref="C9:C13" si="7">F9+I9+L9+O9+R9+U9+X9+AA9+AD9</f>
        <v>27</v>
      </c>
      <c r="D9" s="23">
        <f t="shared" ref="D9:D14" si="8">G9+J9+M9+P9+S9+V9+Y9+AB9+AE9</f>
        <v>49</v>
      </c>
      <c r="E9" s="23">
        <f t="shared" si="2"/>
        <v>25</v>
      </c>
      <c r="F9" s="23">
        <v>7</v>
      </c>
      <c r="G9" s="23">
        <v>18</v>
      </c>
      <c r="H9" s="23">
        <f t="shared" ref="H9:H14" si="9">+I9+J9</f>
        <v>24</v>
      </c>
      <c r="I9" s="23">
        <v>8</v>
      </c>
      <c r="J9" s="23">
        <v>16</v>
      </c>
      <c r="K9" s="23">
        <f t="shared" si="3"/>
        <v>19</v>
      </c>
      <c r="L9" s="23">
        <v>4</v>
      </c>
      <c r="M9" s="23">
        <v>15</v>
      </c>
      <c r="N9" s="23">
        <f t="shared" ref="N9:N14" si="10">+O9+P9</f>
        <v>3</v>
      </c>
      <c r="O9" s="25">
        <v>3</v>
      </c>
      <c r="P9" s="24">
        <v>0</v>
      </c>
      <c r="Q9" s="23">
        <f t="shared" ref="Q9:Q14" si="11">+R9+S9</f>
        <v>2</v>
      </c>
      <c r="R9" s="25">
        <v>2</v>
      </c>
      <c r="S9" s="24">
        <v>0</v>
      </c>
      <c r="T9" s="23">
        <f t="shared" ref="T9:T14" si="12">+U9+V9</f>
        <v>1</v>
      </c>
      <c r="U9" s="24">
        <v>1</v>
      </c>
      <c r="V9" s="24">
        <v>0</v>
      </c>
      <c r="W9" s="23">
        <f t="shared" si="4"/>
        <v>2</v>
      </c>
      <c r="X9" s="25">
        <v>2</v>
      </c>
      <c r="Y9" s="24">
        <v>0</v>
      </c>
      <c r="Z9" s="23">
        <f t="shared" si="5"/>
        <v>0</v>
      </c>
      <c r="AA9" s="25">
        <v>0</v>
      </c>
      <c r="AB9" s="24">
        <v>0</v>
      </c>
      <c r="AC9" s="23">
        <f t="shared" ref="AC9:AC14" si="13">+AD9+AE9</f>
        <v>0</v>
      </c>
      <c r="AD9" s="24">
        <v>0</v>
      </c>
      <c r="AE9" s="24">
        <v>0</v>
      </c>
      <c r="AF9" s="26" t="s">
        <v>1</v>
      </c>
    </row>
    <row r="10" spans="1:32" ht="26.25" customHeight="1">
      <c r="A10" s="22" t="s">
        <v>2</v>
      </c>
      <c r="B10" s="23">
        <f t="shared" si="6"/>
        <v>52</v>
      </c>
      <c r="C10" s="23">
        <f t="shared" si="7"/>
        <v>25</v>
      </c>
      <c r="D10" s="23">
        <f t="shared" si="8"/>
        <v>27</v>
      </c>
      <c r="E10" s="23">
        <f t="shared" si="2"/>
        <v>23</v>
      </c>
      <c r="F10" s="23">
        <v>11</v>
      </c>
      <c r="G10" s="23">
        <v>12</v>
      </c>
      <c r="H10" s="23">
        <f t="shared" si="9"/>
        <v>16</v>
      </c>
      <c r="I10" s="23">
        <v>6</v>
      </c>
      <c r="J10" s="23">
        <v>10</v>
      </c>
      <c r="K10" s="23">
        <f t="shared" si="3"/>
        <v>9</v>
      </c>
      <c r="L10" s="23">
        <v>4</v>
      </c>
      <c r="M10" s="23">
        <v>5</v>
      </c>
      <c r="N10" s="23">
        <f t="shared" si="10"/>
        <v>1</v>
      </c>
      <c r="O10" s="23">
        <v>1</v>
      </c>
      <c r="P10" s="24">
        <v>0</v>
      </c>
      <c r="Q10" s="23">
        <f t="shared" si="11"/>
        <v>1</v>
      </c>
      <c r="R10" s="25">
        <v>1</v>
      </c>
      <c r="S10" s="24">
        <v>0</v>
      </c>
      <c r="T10" s="23">
        <f t="shared" si="12"/>
        <v>0</v>
      </c>
      <c r="U10" s="25">
        <v>0</v>
      </c>
      <c r="V10" s="24">
        <v>0</v>
      </c>
      <c r="W10" s="23">
        <f t="shared" si="4"/>
        <v>2</v>
      </c>
      <c r="X10" s="25">
        <v>2</v>
      </c>
      <c r="Y10" s="24">
        <v>0</v>
      </c>
      <c r="Z10" s="23">
        <f>+AA10+AB10</f>
        <v>0</v>
      </c>
      <c r="AA10" s="24">
        <v>0</v>
      </c>
      <c r="AB10" s="24">
        <v>0</v>
      </c>
      <c r="AC10" s="23">
        <f t="shared" si="13"/>
        <v>0</v>
      </c>
      <c r="AD10" s="24">
        <v>0</v>
      </c>
      <c r="AE10" s="24">
        <v>0</v>
      </c>
      <c r="AF10" s="26" t="s">
        <v>2</v>
      </c>
    </row>
    <row r="11" spans="1:32" ht="26.25" customHeight="1">
      <c r="A11" s="22" t="s">
        <v>25</v>
      </c>
      <c r="B11" s="23">
        <f t="shared" si="6"/>
        <v>43</v>
      </c>
      <c r="C11" s="23">
        <f t="shared" si="7"/>
        <v>27</v>
      </c>
      <c r="D11" s="23">
        <f t="shared" si="8"/>
        <v>16</v>
      </c>
      <c r="E11" s="23">
        <f t="shared" si="2"/>
        <v>18</v>
      </c>
      <c r="F11" s="23">
        <v>10</v>
      </c>
      <c r="G11" s="23">
        <v>8</v>
      </c>
      <c r="H11" s="23">
        <f t="shared" si="9"/>
        <v>13</v>
      </c>
      <c r="I11" s="23">
        <v>7</v>
      </c>
      <c r="J11" s="23">
        <v>6</v>
      </c>
      <c r="K11" s="23">
        <f t="shared" si="3"/>
        <v>6</v>
      </c>
      <c r="L11" s="23">
        <v>4</v>
      </c>
      <c r="M11" s="23">
        <v>2</v>
      </c>
      <c r="N11" s="23">
        <f t="shared" si="10"/>
        <v>2</v>
      </c>
      <c r="O11" s="25">
        <v>2</v>
      </c>
      <c r="P11" s="24">
        <v>0</v>
      </c>
      <c r="Q11" s="23">
        <f t="shared" si="11"/>
        <v>1</v>
      </c>
      <c r="R11" s="25">
        <v>1</v>
      </c>
      <c r="S11" s="24">
        <v>0</v>
      </c>
      <c r="T11" s="23">
        <f t="shared" si="12"/>
        <v>2</v>
      </c>
      <c r="U11" s="24">
        <v>2</v>
      </c>
      <c r="V11" s="24">
        <v>0</v>
      </c>
      <c r="W11" s="23">
        <f t="shared" si="4"/>
        <v>1</v>
      </c>
      <c r="X11" s="24">
        <v>1</v>
      </c>
      <c r="Y11" s="24">
        <v>0</v>
      </c>
      <c r="Z11" s="23">
        <f>+AA11+AB11</f>
        <v>0</v>
      </c>
      <c r="AA11" s="23">
        <v>0</v>
      </c>
      <c r="AB11" s="24">
        <v>0</v>
      </c>
      <c r="AC11" s="23">
        <f t="shared" si="13"/>
        <v>0</v>
      </c>
      <c r="AD11" s="24">
        <v>0</v>
      </c>
      <c r="AE11" s="24">
        <v>0</v>
      </c>
      <c r="AF11" s="26" t="s">
        <v>25</v>
      </c>
    </row>
    <row r="12" spans="1:32" ht="26.25" customHeight="1">
      <c r="A12" s="22" t="s">
        <v>3</v>
      </c>
      <c r="B12" s="23">
        <f t="shared" si="6"/>
        <v>26</v>
      </c>
      <c r="C12" s="23">
        <f t="shared" si="7"/>
        <v>12</v>
      </c>
      <c r="D12" s="23">
        <f t="shared" si="8"/>
        <v>14</v>
      </c>
      <c r="E12" s="23">
        <f t="shared" si="2"/>
        <v>11</v>
      </c>
      <c r="F12" s="23">
        <v>4</v>
      </c>
      <c r="G12" s="23">
        <v>7</v>
      </c>
      <c r="H12" s="23">
        <f t="shared" si="9"/>
        <v>9</v>
      </c>
      <c r="I12" s="23">
        <v>6</v>
      </c>
      <c r="J12" s="23">
        <v>3</v>
      </c>
      <c r="K12" s="23">
        <f t="shared" si="3"/>
        <v>6</v>
      </c>
      <c r="L12" s="23">
        <v>2</v>
      </c>
      <c r="M12" s="23">
        <v>4</v>
      </c>
      <c r="N12" s="23">
        <f t="shared" si="10"/>
        <v>0</v>
      </c>
      <c r="O12" s="24">
        <v>0</v>
      </c>
      <c r="P12" s="24">
        <v>0</v>
      </c>
      <c r="Q12" s="23">
        <f t="shared" si="11"/>
        <v>0</v>
      </c>
      <c r="R12" s="24">
        <v>0</v>
      </c>
      <c r="S12" s="24">
        <v>0</v>
      </c>
      <c r="T12" s="23">
        <f t="shared" si="12"/>
        <v>0</v>
      </c>
      <c r="U12" s="24">
        <v>0</v>
      </c>
      <c r="V12" s="24">
        <v>0</v>
      </c>
      <c r="W12" s="23">
        <f t="shared" si="4"/>
        <v>0</v>
      </c>
      <c r="X12" s="24">
        <v>0</v>
      </c>
      <c r="Y12" s="24">
        <v>0</v>
      </c>
      <c r="Z12" s="23">
        <f t="shared" si="5"/>
        <v>0</v>
      </c>
      <c r="AA12" s="24">
        <v>0</v>
      </c>
      <c r="AB12" s="24">
        <v>0</v>
      </c>
      <c r="AC12" s="23">
        <f t="shared" si="13"/>
        <v>0</v>
      </c>
      <c r="AD12" s="24">
        <v>0</v>
      </c>
      <c r="AE12" s="24">
        <v>0</v>
      </c>
      <c r="AF12" s="26" t="s">
        <v>3</v>
      </c>
    </row>
    <row r="13" spans="1:32" ht="26.25" customHeight="1">
      <c r="A13" s="22" t="s">
        <v>4</v>
      </c>
      <c r="B13" s="23">
        <f t="shared" si="6"/>
        <v>38</v>
      </c>
      <c r="C13" s="23">
        <f t="shared" si="7"/>
        <v>19</v>
      </c>
      <c r="D13" s="23">
        <f>G13+J13+M13+P13+S13+V13+Y13+AB13+AE13</f>
        <v>19</v>
      </c>
      <c r="E13" s="23">
        <f t="shared" si="2"/>
        <v>12</v>
      </c>
      <c r="F13" s="23">
        <v>4</v>
      </c>
      <c r="G13" s="23">
        <v>8</v>
      </c>
      <c r="H13" s="23">
        <f t="shared" si="9"/>
        <v>18</v>
      </c>
      <c r="I13" s="23">
        <v>9</v>
      </c>
      <c r="J13" s="23">
        <v>9</v>
      </c>
      <c r="K13" s="23">
        <f t="shared" si="3"/>
        <v>7</v>
      </c>
      <c r="L13" s="23">
        <v>5</v>
      </c>
      <c r="M13" s="23">
        <v>2</v>
      </c>
      <c r="N13" s="23">
        <f t="shared" si="10"/>
        <v>0</v>
      </c>
      <c r="O13" s="23">
        <v>0</v>
      </c>
      <c r="P13" s="24">
        <v>0</v>
      </c>
      <c r="Q13" s="23">
        <f t="shared" si="11"/>
        <v>0</v>
      </c>
      <c r="R13" s="24">
        <v>0</v>
      </c>
      <c r="S13" s="24">
        <v>0</v>
      </c>
      <c r="T13" s="23">
        <f t="shared" si="12"/>
        <v>1</v>
      </c>
      <c r="U13" s="23">
        <v>1</v>
      </c>
      <c r="V13" s="24">
        <v>0</v>
      </c>
      <c r="W13" s="23">
        <f t="shared" si="4"/>
        <v>0</v>
      </c>
      <c r="X13" s="25">
        <v>0</v>
      </c>
      <c r="Y13" s="24">
        <v>0</v>
      </c>
      <c r="Z13" s="23">
        <f t="shared" si="5"/>
        <v>0</v>
      </c>
      <c r="AA13" s="24">
        <v>0</v>
      </c>
      <c r="AB13" s="24">
        <v>0</v>
      </c>
      <c r="AC13" s="23">
        <f t="shared" si="13"/>
        <v>0</v>
      </c>
      <c r="AD13" s="24">
        <v>0</v>
      </c>
      <c r="AE13" s="24">
        <v>0</v>
      </c>
      <c r="AF13" s="26" t="s">
        <v>4</v>
      </c>
    </row>
    <row r="14" spans="1:32" ht="26.25" customHeight="1">
      <c r="A14" s="22" t="s">
        <v>26</v>
      </c>
      <c r="B14" s="23">
        <f t="shared" si="6"/>
        <v>50</v>
      </c>
      <c r="C14" s="23">
        <f>F14+I14+L14+O14+R14+U14+X14+AA14+AD14</f>
        <v>29</v>
      </c>
      <c r="D14" s="23">
        <f t="shared" si="8"/>
        <v>21</v>
      </c>
      <c r="E14" s="23">
        <f t="shared" si="2"/>
        <v>18</v>
      </c>
      <c r="F14" s="23">
        <v>8</v>
      </c>
      <c r="G14" s="23">
        <v>10</v>
      </c>
      <c r="H14" s="23">
        <f t="shared" si="9"/>
        <v>17</v>
      </c>
      <c r="I14" s="23">
        <v>12</v>
      </c>
      <c r="J14" s="23">
        <v>5</v>
      </c>
      <c r="K14" s="23">
        <f t="shared" si="3"/>
        <v>10</v>
      </c>
      <c r="L14" s="23">
        <v>4</v>
      </c>
      <c r="M14" s="23">
        <v>6</v>
      </c>
      <c r="N14" s="23">
        <f t="shared" si="10"/>
        <v>2</v>
      </c>
      <c r="O14" s="25">
        <v>2</v>
      </c>
      <c r="P14" s="24">
        <v>0</v>
      </c>
      <c r="Q14" s="23">
        <f t="shared" si="11"/>
        <v>2</v>
      </c>
      <c r="R14" s="25">
        <v>2</v>
      </c>
      <c r="S14" s="24">
        <v>0</v>
      </c>
      <c r="T14" s="23">
        <f t="shared" si="12"/>
        <v>1</v>
      </c>
      <c r="U14" s="25">
        <v>1</v>
      </c>
      <c r="V14" s="24">
        <v>0</v>
      </c>
      <c r="W14" s="23">
        <f t="shared" si="4"/>
        <v>0</v>
      </c>
      <c r="X14" s="23">
        <v>0</v>
      </c>
      <c r="Y14" s="24">
        <v>0</v>
      </c>
      <c r="Z14" s="23">
        <f t="shared" si="5"/>
        <v>0</v>
      </c>
      <c r="AA14" s="24">
        <v>0</v>
      </c>
      <c r="AB14" s="24">
        <v>0</v>
      </c>
      <c r="AC14" s="23">
        <f t="shared" si="13"/>
        <v>0</v>
      </c>
      <c r="AD14" s="24">
        <v>0</v>
      </c>
      <c r="AE14" s="24">
        <v>0</v>
      </c>
      <c r="AF14" s="26" t="s">
        <v>26</v>
      </c>
    </row>
    <row r="15" spans="1:32" ht="26.25" customHeight="1">
      <c r="A15" s="27"/>
      <c r="B15" s="23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28"/>
    </row>
    <row r="16" spans="1:32" ht="26.25" customHeight="1">
      <c r="A16" s="29" t="s">
        <v>5</v>
      </c>
      <c r="B16" s="23">
        <f t="shared" si="6"/>
        <v>0</v>
      </c>
      <c r="C16" s="23">
        <f t="shared" ref="C16:C23" si="14">F16+I16+L16+O16+R16+U16+X16+AA16+AD16</f>
        <v>0</v>
      </c>
      <c r="D16" s="23">
        <f t="shared" ref="D16" si="15">G16+J16+M16+P16+S16+V16+Y16+AB16+AE16</f>
        <v>0</v>
      </c>
      <c r="E16" s="23">
        <f>+F16+G16</f>
        <v>0</v>
      </c>
      <c r="F16" s="24">
        <v>0</v>
      </c>
      <c r="G16" s="24">
        <v>0</v>
      </c>
      <c r="H16" s="23">
        <f>+I16+J16</f>
        <v>0</v>
      </c>
      <c r="I16" s="24">
        <v>0</v>
      </c>
      <c r="J16" s="23">
        <v>0</v>
      </c>
      <c r="K16" s="23">
        <f>+L16+M16</f>
        <v>0</v>
      </c>
      <c r="L16" s="24">
        <v>0</v>
      </c>
      <c r="M16" s="24">
        <v>0</v>
      </c>
      <c r="N16" s="23">
        <f>+O16+P16</f>
        <v>0</v>
      </c>
      <c r="O16" s="24">
        <v>0</v>
      </c>
      <c r="P16" s="24">
        <v>0</v>
      </c>
      <c r="Q16" s="23">
        <f>+R16+S16</f>
        <v>0</v>
      </c>
      <c r="R16" s="24">
        <v>0</v>
      </c>
      <c r="S16" s="24">
        <v>0</v>
      </c>
      <c r="T16" s="23">
        <f>+U16+V16</f>
        <v>0</v>
      </c>
      <c r="U16" s="24">
        <v>0</v>
      </c>
      <c r="V16" s="24">
        <v>0</v>
      </c>
      <c r="W16" s="23">
        <f>+X16+Y16</f>
        <v>0</v>
      </c>
      <c r="X16" s="24">
        <v>0</v>
      </c>
      <c r="Y16" s="24">
        <v>0</v>
      </c>
      <c r="Z16" s="23">
        <f>+AA16+AB16</f>
        <v>0</v>
      </c>
      <c r="AA16" s="24">
        <v>0</v>
      </c>
      <c r="AB16" s="24">
        <v>0</v>
      </c>
      <c r="AC16" s="23">
        <f>+AD16+AE16</f>
        <v>0</v>
      </c>
      <c r="AD16" s="24">
        <v>0</v>
      </c>
      <c r="AE16" s="24">
        <v>0</v>
      </c>
      <c r="AF16" s="30" t="s">
        <v>5</v>
      </c>
    </row>
    <row r="17" spans="1:32" ht="26.25" customHeight="1">
      <c r="A17" s="29" t="s">
        <v>6</v>
      </c>
      <c r="B17" s="23">
        <f t="shared" si="6"/>
        <v>24</v>
      </c>
      <c r="C17" s="23">
        <f t="shared" si="14"/>
        <v>2</v>
      </c>
      <c r="D17" s="23">
        <f t="shared" ref="D17:D23" si="16">G17+J17+M17+P17+S17+V17+Y17+AB17+AE17</f>
        <v>22</v>
      </c>
      <c r="E17" s="23">
        <f t="shared" ref="E17:E23" si="17">+F17+G17</f>
        <v>9</v>
      </c>
      <c r="F17" s="24">
        <v>0</v>
      </c>
      <c r="G17" s="24">
        <v>9</v>
      </c>
      <c r="H17" s="23">
        <f t="shared" ref="H17:H23" si="18">+I17+J17</f>
        <v>9</v>
      </c>
      <c r="I17" s="24">
        <v>1</v>
      </c>
      <c r="J17" s="24">
        <v>8</v>
      </c>
      <c r="K17" s="23">
        <f t="shared" ref="K17:K23" si="19">+L17+M17</f>
        <v>5</v>
      </c>
      <c r="L17" s="24">
        <v>0</v>
      </c>
      <c r="M17" s="23">
        <v>5</v>
      </c>
      <c r="N17" s="23">
        <f t="shared" ref="N17:N23" si="20">+O17+P17</f>
        <v>0</v>
      </c>
      <c r="O17" s="24">
        <v>0</v>
      </c>
      <c r="P17" s="24">
        <v>0</v>
      </c>
      <c r="Q17" s="23">
        <f t="shared" ref="Q17:Q23" si="21">+R17+S17</f>
        <v>1</v>
      </c>
      <c r="R17" s="24">
        <v>1</v>
      </c>
      <c r="S17" s="24">
        <v>0</v>
      </c>
      <c r="T17" s="23">
        <f t="shared" ref="T17:T23" si="22">+U17+V17</f>
        <v>0</v>
      </c>
      <c r="U17" s="24">
        <v>0</v>
      </c>
      <c r="V17" s="24">
        <v>0</v>
      </c>
      <c r="W17" s="23">
        <f t="shared" ref="W17:W23" si="23">+X17+Y17</f>
        <v>0</v>
      </c>
      <c r="X17" s="24">
        <v>0</v>
      </c>
      <c r="Y17" s="24">
        <v>0</v>
      </c>
      <c r="Z17" s="23">
        <f t="shared" ref="Z17:Z23" si="24">+AA17+AB17</f>
        <v>0</v>
      </c>
      <c r="AA17" s="24">
        <v>0</v>
      </c>
      <c r="AB17" s="24">
        <v>0</v>
      </c>
      <c r="AC17" s="23">
        <f t="shared" ref="AC17:AC23" si="25">+AD17+AE17</f>
        <v>0</v>
      </c>
      <c r="AD17" s="24">
        <v>0</v>
      </c>
      <c r="AE17" s="24">
        <v>0</v>
      </c>
      <c r="AF17" s="30" t="s">
        <v>6</v>
      </c>
    </row>
    <row r="18" spans="1:32" ht="26.25" customHeight="1">
      <c r="A18" s="29" t="s">
        <v>7</v>
      </c>
      <c r="B18" s="23">
        <f t="shared" si="6"/>
        <v>59</v>
      </c>
      <c r="C18" s="23">
        <f t="shared" si="14"/>
        <v>18</v>
      </c>
      <c r="D18" s="23">
        <f t="shared" si="16"/>
        <v>41</v>
      </c>
      <c r="E18" s="23">
        <f t="shared" si="17"/>
        <v>21</v>
      </c>
      <c r="F18" s="25">
        <v>4</v>
      </c>
      <c r="G18" s="24">
        <v>17</v>
      </c>
      <c r="H18" s="23">
        <f t="shared" si="18"/>
        <v>24</v>
      </c>
      <c r="I18" s="23">
        <v>9</v>
      </c>
      <c r="J18" s="24">
        <v>15</v>
      </c>
      <c r="K18" s="23">
        <f t="shared" si="19"/>
        <v>12</v>
      </c>
      <c r="L18" s="23">
        <v>3</v>
      </c>
      <c r="M18" s="24">
        <v>9</v>
      </c>
      <c r="N18" s="23">
        <f t="shared" si="20"/>
        <v>0</v>
      </c>
      <c r="O18" s="24">
        <v>0</v>
      </c>
      <c r="P18" s="24">
        <v>0</v>
      </c>
      <c r="Q18" s="24">
        <v>1</v>
      </c>
      <c r="R18" s="23">
        <v>1</v>
      </c>
      <c r="S18" s="24">
        <v>0</v>
      </c>
      <c r="T18" s="23">
        <f t="shared" si="22"/>
        <v>1</v>
      </c>
      <c r="U18" s="25">
        <v>1</v>
      </c>
      <c r="V18" s="24">
        <v>0</v>
      </c>
      <c r="W18" s="23">
        <f t="shared" si="23"/>
        <v>0</v>
      </c>
      <c r="X18" s="24">
        <v>0</v>
      </c>
      <c r="Y18" s="24">
        <v>0</v>
      </c>
      <c r="Z18" s="23">
        <f t="shared" si="24"/>
        <v>0</v>
      </c>
      <c r="AA18" s="24">
        <v>0</v>
      </c>
      <c r="AB18" s="24">
        <v>0</v>
      </c>
      <c r="AC18" s="23">
        <f t="shared" si="25"/>
        <v>0</v>
      </c>
      <c r="AD18" s="24">
        <v>0</v>
      </c>
      <c r="AE18" s="24">
        <v>0</v>
      </c>
      <c r="AF18" s="30" t="s">
        <v>7</v>
      </c>
    </row>
    <row r="19" spans="1:32" ht="26.25" customHeight="1">
      <c r="A19" s="29" t="s">
        <v>8</v>
      </c>
      <c r="B19" s="23">
        <f t="shared" si="6"/>
        <v>65</v>
      </c>
      <c r="C19" s="23">
        <f t="shared" si="14"/>
        <v>30</v>
      </c>
      <c r="D19" s="23">
        <f t="shared" si="16"/>
        <v>35</v>
      </c>
      <c r="E19" s="23">
        <f t="shared" si="17"/>
        <v>25</v>
      </c>
      <c r="F19" s="23">
        <v>7</v>
      </c>
      <c r="G19" s="23">
        <v>18</v>
      </c>
      <c r="H19" s="23">
        <f t="shared" si="18"/>
        <v>17</v>
      </c>
      <c r="I19" s="23">
        <v>8</v>
      </c>
      <c r="J19" s="23">
        <v>9</v>
      </c>
      <c r="K19" s="23">
        <f t="shared" si="19"/>
        <v>16</v>
      </c>
      <c r="L19" s="23">
        <v>8</v>
      </c>
      <c r="M19" s="23">
        <v>8</v>
      </c>
      <c r="N19" s="23">
        <f t="shared" si="20"/>
        <v>3</v>
      </c>
      <c r="O19" s="23">
        <v>3</v>
      </c>
      <c r="P19" s="24">
        <v>0</v>
      </c>
      <c r="Q19" s="23">
        <f t="shared" si="21"/>
        <v>1</v>
      </c>
      <c r="R19" s="24">
        <v>1</v>
      </c>
      <c r="S19" s="24">
        <v>0</v>
      </c>
      <c r="T19" s="23">
        <f t="shared" si="22"/>
        <v>1</v>
      </c>
      <c r="U19" s="25">
        <v>1</v>
      </c>
      <c r="V19" s="24">
        <v>0</v>
      </c>
      <c r="W19" s="23">
        <f t="shared" si="23"/>
        <v>2</v>
      </c>
      <c r="X19" s="23">
        <v>2</v>
      </c>
      <c r="Y19" s="24">
        <v>0</v>
      </c>
      <c r="Z19" s="23">
        <f t="shared" si="24"/>
        <v>0</v>
      </c>
      <c r="AA19" s="25">
        <v>0</v>
      </c>
      <c r="AB19" s="24">
        <v>0</v>
      </c>
      <c r="AC19" s="23">
        <f t="shared" si="25"/>
        <v>0</v>
      </c>
      <c r="AD19" s="24">
        <v>0</v>
      </c>
      <c r="AE19" s="24">
        <v>0</v>
      </c>
      <c r="AF19" s="30" t="s">
        <v>8</v>
      </c>
    </row>
    <row r="20" spans="1:32" ht="26.25" customHeight="1">
      <c r="A20" s="29" t="s">
        <v>9</v>
      </c>
      <c r="B20" s="23">
        <f t="shared" si="6"/>
        <v>72</v>
      </c>
      <c r="C20" s="23">
        <f t="shared" si="14"/>
        <v>46</v>
      </c>
      <c r="D20" s="23">
        <f t="shared" si="16"/>
        <v>26</v>
      </c>
      <c r="E20" s="23">
        <f t="shared" si="17"/>
        <v>29</v>
      </c>
      <c r="F20" s="23">
        <v>16</v>
      </c>
      <c r="G20" s="23">
        <v>13</v>
      </c>
      <c r="H20" s="23">
        <f t="shared" si="18"/>
        <v>22</v>
      </c>
      <c r="I20" s="23">
        <v>13</v>
      </c>
      <c r="J20" s="23">
        <v>9</v>
      </c>
      <c r="K20" s="23">
        <f t="shared" si="19"/>
        <v>13</v>
      </c>
      <c r="L20" s="23">
        <v>9</v>
      </c>
      <c r="M20" s="23">
        <v>4</v>
      </c>
      <c r="N20" s="23">
        <f t="shared" si="20"/>
        <v>1</v>
      </c>
      <c r="O20" s="24">
        <v>1</v>
      </c>
      <c r="P20" s="24">
        <v>0</v>
      </c>
      <c r="Q20" s="23">
        <f t="shared" si="21"/>
        <v>2</v>
      </c>
      <c r="R20" s="23">
        <v>2</v>
      </c>
      <c r="S20" s="24">
        <v>0</v>
      </c>
      <c r="T20" s="23">
        <f t="shared" si="22"/>
        <v>2</v>
      </c>
      <c r="U20" s="23">
        <v>2</v>
      </c>
      <c r="V20" s="24">
        <v>0</v>
      </c>
      <c r="W20" s="23">
        <f t="shared" si="23"/>
        <v>2</v>
      </c>
      <c r="X20" s="23">
        <v>2</v>
      </c>
      <c r="Y20" s="24">
        <v>0</v>
      </c>
      <c r="Z20" s="23">
        <f t="shared" si="24"/>
        <v>1</v>
      </c>
      <c r="AA20" s="24">
        <v>1</v>
      </c>
      <c r="AB20" s="24">
        <v>0</v>
      </c>
      <c r="AC20" s="23">
        <f t="shared" si="25"/>
        <v>0</v>
      </c>
      <c r="AD20" s="24">
        <v>0</v>
      </c>
      <c r="AE20" s="24">
        <v>0</v>
      </c>
      <c r="AF20" s="30" t="s">
        <v>9</v>
      </c>
    </row>
    <row r="21" spans="1:32" ht="26.25" customHeight="1">
      <c r="A21" s="29" t="s">
        <v>10</v>
      </c>
      <c r="B21" s="23">
        <f t="shared" si="6"/>
        <v>87</v>
      </c>
      <c r="C21" s="23">
        <f t="shared" si="14"/>
        <v>57</v>
      </c>
      <c r="D21" s="23">
        <f t="shared" si="16"/>
        <v>30</v>
      </c>
      <c r="E21" s="23">
        <f t="shared" si="17"/>
        <v>35</v>
      </c>
      <c r="F21" s="23">
        <v>24</v>
      </c>
      <c r="G21" s="23">
        <v>11</v>
      </c>
      <c r="H21" s="23">
        <f t="shared" si="18"/>
        <v>25</v>
      </c>
      <c r="I21" s="23">
        <v>15</v>
      </c>
      <c r="J21" s="23">
        <v>10</v>
      </c>
      <c r="K21" s="23">
        <f t="shared" si="19"/>
        <v>15</v>
      </c>
      <c r="L21" s="23">
        <v>6</v>
      </c>
      <c r="M21" s="23">
        <v>9</v>
      </c>
      <c r="N21" s="23">
        <f t="shared" si="20"/>
        <v>6</v>
      </c>
      <c r="O21" s="24">
        <v>6</v>
      </c>
      <c r="P21" s="24">
        <v>0</v>
      </c>
      <c r="Q21" s="23">
        <f t="shared" si="21"/>
        <v>1</v>
      </c>
      <c r="R21" s="23">
        <v>1</v>
      </c>
      <c r="S21" s="24">
        <v>0</v>
      </c>
      <c r="T21" s="23">
        <f t="shared" si="22"/>
        <v>2</v>
      </c>
      <c r="U21" s="23">
        <v>2</v>
      </c>
      <c r="V21" s="24">
        <v>0</v>
      </c>
      <c r="W21" s="23">
        <f t="shared" si="23"/>
        <v>3</v>
      </c>
      <c r="X21" s="23">
        <v>3</v>
      </c>
      <c r="Y21" s="24">
        <v>0</v>
      </c>
      <c r="Z21" s="23">
        <f t="shared" si="24"/>
        <v>0</v>
      </c>
      <c r="AA21" s="24">
        <v>0</v>
      </c>
      <c r="AB21" s="24">
        <v>0</v>
      </c>
      <c r="AC21" s="23">
        <f t="shared" si="25"/>
        <v>0</v>
      </c>
      <c r="AD21" s="24">
        <v>0</v>
      </c>
      <c r="AE21" s="24">
        <v>0</v>
      </c>
      <c r="AF21" s="30" t="s">
        <v>10</v>
      </c>
    </row>
    <row r="22" spans="1:32" ht="26.25" customHeight="1">
      <c r="A22" s="29" t="s">
        <v>11</v>
      </c>
      <c r="B22" s="23">
        <f t="shared" si="6"/>
        <v>25</v>
      </c>
      <c r="C22" s="23">
        <f t="shared" si="14"/>
        <v>12</v>
      </c>
      <c r="D22" s="23">
        <f t="shared" si="16"/>
        <v>13</v>
      </c>
      <c r="E22" s="23">
        <f t="shared" si="17"/>
        <v>8</v>
      </c>
      <c r="F22" s="24">
        <v>3</v>
      </c>
      <c r="G22" s="24">
        <v>5</v>
      </c>
      <c r="H22" s="23">
        <f t="shared" si="18"/>
        <v>11</v>
      </c>
      <c r="I22" s="24">
        <v>5</v>
      </c>
      <c r="J22" s="23">
        <v>6</v>
      </c>
      <c r="K22" s="23">
        <f t="shared" si="19"/>
        <v>3</v>
      </c>
      <c r="L22" s="25">
        <v>1</v>
      </c>
      <c r="M22" s="24">
        <v>2</v>
      </c>
      <c r="N22" s="23">
        <f t="shared" si="20"/>
        <v>0</v>
      </c>
      <c r="O22" s="24">
        <v>0</v>
      </c>
      <c r="P22" s="24">
        <v>0</v>
      </c>
      <c r="Q22" s="23">
        <f t="shared" si="21"/>
        <v>2</v>
      </c>
      <c r="R22" s="24">
        <v>2</v>
      </c>
      <c r="S22" s="24">
        <v>0</v>
      </c>
      <c r="T22" s="23">
        <f t="shared" si="22"/>
        <v>0</v>
      </c>
      <c r="U22" s="24">
        <v>0</v>
      </c>
      <c r="V22" s="24">
        <v>0</v>
      </c>
      <c r="W22" s="23">
        <f>+X22+Y22</f>
        <v>0</v>
      </c>
      <c r="X22" s="24">
        <v>0</v>
      </c>
      <c r="Y22" s="24">
        <v>0</v>
      </c>
      <c r="Z22" s="23">
        <f t="shared" si="24"/>
        <v>1</v>
      </c>
      <c r="AA22" s="24">
        <v>1</v>
      </c>
      <c r="AB22" s="24">
        <v>0</v>
      </c>
      <c r="AC22" s="23">
        <f t="shared" si="25"/>
        <v>0</v>
      </c>
      <c r="AD22" s="24">
        <v>0</v>
      </c>
      <c r="AE22" s="24">
        <v>0</v>
      </c>
      <c r="AF22" s="30" t="s">
        <v>11</v>
      </c>
    </row>
    <row r="23" spans="1:32" ht="26.25" customHeight="1" thickBot="1">
      <c r="A23" s="31" t="s">
        <v>12</v>
      </c>
      <c r="B23" s="23">
        <f t="shared" si="6"/>
        <v>3</v>
      </c>
      <c r="C23" s="23">
        <f t="shared" si="14"/>
        <v>2</v>
      </c>
      <c r="D23" s="23">
        <f t="shared" si="16"/>
        <v>1</v>
      </c>
      <c r="E23" s="23">
        <f t="shared" si="17"/>
        <v>1</v>
      </c>
      <c r="F23" s="24">
        <v>1</v>
      </c>
      <c r="G23" s="24">
        <v>0</v>
      </c>
      <c r="H23" s="23">
        <f t="shared" si="18"/>
        <v>1</v>
      </c>
      <c r="I23" s="24">
        <v>1</v>
      </c>
      <c r="J23" s="24">
        <v>0</v>
      </c>
      <c r="K23" s="23">
        <f t="shared" si="19"/>
        <v>1</v>
      </c>
      <c r="L23" s="24">
        <v>0</v>
      </c>
      <c r="M23" s="24">
        <v>1</v>
      </c>
      <c r="N23" s="23">
        <f t="shared" si="20"/>
        <v>0</v>
      </c>
      <c r="O23" s="24">
        <v>0</v>
      </c>
      <c r="P23" s="24">
        <v>0</v>
      </c>
      <c r="Q23" s="23">
        <f t="shared" si="21"/>
        <v>0</v>
      </c>
      <c r="R23" s="24">
        <v>0</v>
      </c>
      <c r="S23" s="24">
        <v>0</v>
      </c>
      <c r="T23" s="23">
        <f t="shared" si="22"/>
        <v>0</v>
      </c>
      <c r="U23" s="24">
        <v>0</v>
      </c>
      <c r="V23" s="24">
        <v>0</v>
      </c>
      <c r="W23" s="23">
        <f t="shared" si="23"/>
        <v>0</v>
      </c>
      <c r="X23" s="24">
        <v>0</v>
      </c>
      <c r="Y23" s="24">
        <v>0</v>
      </c>
      <c r="Z23" s="23">
        <f t="shared" si="24"/>
        <v>0</v>
      </c>
      <c r="AA23" s="24">
        <v>0</v>
      </c>
      <c r="AB23" s="24">
        <v>0</v>
      </c>
      <c r="AC23" s="23">
        <f t="shared" si="25"/>
        <v>0</v>
      </c>
      <c r="AD23" s="24">
        <v>0</v>
      </c>
      <c r="AE23" s="24">
        <v>0</v>
      </c>
      <c r="AF23" s="32" t="s">
        <v>12</v>
      </c>
    </row>
    <row r="24" spans="1:32" ht="7.5" customHeigh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8" t="s">
        <v>31</v>
      </c>
      <c r="AC25" s="38"/>
      <c r="AD25" s="38"/>
      <c r="AE25" s="38"/>
      <c r="AF25" s="38"/>
    </row>
    <row r="26" spans="1:32" ht="21.95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2" ht="21.9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32" ht="21.9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32" ht="21.9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32" ht="21.95" customHeight="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32" ht="21.95" customHeight="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32" ht="21.95" customHeight="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ht="21.95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ht="21.95" customHeight="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 ht="21.95" customHeigh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ht="21.95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16" ht="21.95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ht="21.95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16" ht="21.9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ht="21.95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16" ht="21.95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ht="21.9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16" ht="21.9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ht="21.9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ht="21.9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6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</row>
    <row r="47" spans="1:16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>
      <c r="A48" s="34"/>
    </row>
  </sheetData>
  <mergeCells count="13">
    <mergeCell ref="A1:P1"/>
    <mergeCell ref="B4:D4"/>
    <mergeCell ref="E4:G4"/>
    <mergeCell ref="H4:J4"/>
    <mergeCell ref="K4:M4"/>
    <mergeCell ref="N4:P4"/>
    <mergeCell ref="A2:J2"/>
    <mergeCell ref="Q4:S4"/>
    <mergeCell ref="T4:V4"/>
    <mergeCell ref="W4:Y4"/>
    <mergeCell ref="Z4:AB4"/>
    <mergeCell ref="AB25:AF25"/>
    <mergeCell ref="AC4:AE4"/>
  </mergeCells>
  <phoneticPr fontId="3"/>
  <printOptions horizontalCentered="1"/>
  <pageMargins left="0.39370078740157483" right="0.39370078740157483" top="0.59055118110236227" bottom="0.78740157480314965" header="0.51181102362204722" footer="0.23622047244094491"/>
  <pageSetup paperSize="8" scale="83" firstPageNumber="14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71"/>
  <sheetViews>
    <sheetView showGridLines="0" zoomScale="70" zoomScaleNormal="70" zoomScaleSheetLayoutView="100" workbookViewId="0">
      <pane ySplit="4" topLeftCell="A14" activePane="bottomLeft" state="frozen"/>
      <selection pane="bottomLeft" activeCell="T38" sqref="T38"/>
    </sheetView>
  </sheetViews>
  <sheetFormatPr defaultRowHeight="17.25"/>
  <cols>
    <col min="1" max="1" width="3.796875" style="43" customWidth="1"/>
    <col min="2" max="14" width="5" style="43" customWidth="1"/>
    <col min="15" max="15" width="5.8984375" style="43" customWidth="1"/>
    <col min="16" max="16" width="5.69921875" style="43" customWidth="1"/>
    <col min="17" max="17" width="5.296875" style="43" customWidth="1"/>
    <col min="18" max="18" width="5.8984375" style="43" customWidth="1"/>
    <col min="19" max="19" width="5" style="43" customWidth="1"/>
    <col min="257" max="257" width="3.796875" customWidth="1"/>
    <col min="258" max="270" width="5" customWidth="1"/>
    <col min="271" max="271" width="5.8984375" customWidth="1"/>
    <col min="272" max="272" width="5.69921875" customWidth="1"/>
    <col min="273" max="273" width="5.296875" customWidth="1"/>
    <col min="274" max="274" width="5.8984375" customWidth="1"/>
    <col min="275" max="275" width="5" customWidth="1"/>
    <col min="513" max="513" width="3.796875" customWidth="1"/>
    <col min="514" max="526" width="5" customWidth="1"/>
    <col min="527" max="527" width="5.8984375" customWidth="1"/>
    <col min="528" max="528" width="5.69921875" customWidth="1"/>
    <col min="529" max="529" width="5.296875" customWidth="1"/>
    <col min="530" max="530" width="5.8984375" customWidth="1"/>
    <col min="531" max="531" width="5" customWidth="1"/>
    <col min="769" max="769" width="3.796875" customWidth="1"/>
    <col min="770" max="782" width="5" customWidth="1"/>
    <col min="783" max="783" width="5.8984375" customWidth="1"/>
    <col min="784" max="784" width="5.69921875" customWidth="1"/>
    <col min="785" max="785" width="5.296875" customWidth="1"/>
    <col min="786" max="786" width="5.8984375" customWidth="1"/>
    <col min="787" max="787" width="5" customWidth="1"/>
    <col min="1025" max="1025" width="3.796875" customWidth="1"/>
    <col min="1026" max="1038" width="5" customWidth="1"/>
    <col min="1039" max="1039" width="5.8984375" customWidth="1"/>
    <col min="1040" max="1040" width="5.69921875" customWidth="1"/>
    <col min="1041" max="1041" width="5.296875" customWidth="1"/>
    <col min="1042" max="1042" width="5.8984375" customWidth="1"/>
    <col min="1043" max="1043" width="5" customWidth="1"/>
    <col min="1281" max="1281" width="3.796875" customWidth="1"/>
    <col min="1282" max="1294" width="5" customWidth="1"/>
    <col min="1295" max="1295" width="5.8984375" customWidth="1"/>
    <col min="1296" max="1296" width="5.69921875" customWidth="1"/>
    <col min="1297" max="1297" width="5.296875" customWidth="1"/>
    <col min="1298" max="1298" width="5.8984375" customWidth="1"/>
    <col min="1299" max="1299" width="5" customWidth="1"/>
    <col min="1537" max="1537" width="3.796875" customWidth="1"/>
    <col min="1538" max="1550" width="5" customWidth="1"/>
    <col min="1551" max="1551" width="5.8984375" customWidth="1"/>
    <col min="1552" max="1552" width="5.69921875" customWidth="1"/>
    <col min="1553" max="1553" width="5.296875" customWidth="1"/>
    <col min="1554" max="1554" width="5.8984375" customWidth="1"/>
    <col min="1555" max="1555" width="5" customWidth="1"/>
    <col min="1793" max="1793" width="3.796875" customWidth="1"/>
    <col min="1794" max="1806" width="5" customWidth="1"/>
    <col min="1807" max="1807" width="5.8984375" customWidth="1"/>
    <col min="1808" max="1808" width="5.69921875" customWidth="1"/>
    <col min="1809" max="1809" width="5.296875" customWidth="1"/>
    <col min="1810" max="1810" width="5.8984375" customWidth="1"/>
    <col min="1811" max="1811" width="5" customWidth="1"/>
    <col min="2049" max="2049" width="3.796875" customWidth="1"/>
    <col min="2050" max="2062" width="5" customWidth="1"/>
    <col min="2063" max="2063" width="5.8984375" customWidth="1"/>
    <col min="2064" max="2064" width="5.69921875" customWidth="1"/>
    <col min="2065" max="2065" width="5.296875" customWidth="1"/>
    <col min="2066" max="2066" width="5.8984375" customWidth="1"/>
    <col min="2067" max="2067" width="5" customWidth="1"/>
    <col min="2305" max="2305" width="3.796875" customWidth="1"/>
    <col min="2306" max="2318" width="5" customWidth="1"/>
    <col min="2319" max="2319" width="5.8984375" customWidth="1"/>
    <col min="2320" max="2320" width="5.69921875" customWidth="1"/>
    <col min="2321" max="2321" width="5.296875" customWidth="1"/>
    <col min="2322" max="2322" width="5.8984375" customWidth="1"/>
    <col min="2323" max="2323" width="5" customWidth="1"/>
    <col min="2561" max="2561" width="3.796875" customWidth="1"/>
    <col min="2562" max="2574" width="5" customWidth="1"/>
    <col min="2575" max="2575" width="5.8984375" customWidth="1"/>
    <col min="2576" max="2576" width="5.69921875" customWidth="1"/>
    <col min="2577" max="2577" width="5.296875" customWidth="1"/>
    <col min="2578" max="2578" width="5.8984375" customWidth="1"/>
    <col min="2579" max="2579" width="5" customWidth="1"/>
    <col min="2817" max="2817" width="3.796875" customWidth="1"/>
    <col min="2818" max="2830" width="5" customWidth="1"/>
    <col min="2831" max="2831" width="5.8984375" customWidth="1"/>
    <col min="2832" max="2832" width="5.69921875" customWidth="1"/>
    <col min="2833" max="2833" width="5.296875" customWidth="1"/>
    <col min="2834" max="2834" width="5.8984375" customWidth="1"/>
    <col min="2835" max="2835" width="5" customWidth="1"/>
    <col min="3073" max="3073" width="3.796875" customWidth="1"/>
    <col min="3074" max="3086" width="5" customWidth="1"/>
    <col min="3087" max="3087" width="5.8984375" customWidth="1"/>
    <col min="3088" max="3088" width="5.69921875" customWidth="1"/>
    <col min="3089" max="3089" width="5.296875" customWidth="1"/>
    <col min="3090" max="3090" width="5.8984375" customWidth="1"/>
    <col min="3091" max="3091" width="5" customWidth="1"/>
    <col min="3329" max="3329" width="3.796875" customWidth="1"/>
    <col min="3330" max="3342" width="5" customWidth="1"/>
    <col min="3343" max="3343" width="5.8984375" customWidth="1"/>
    <col min="3344" max="3344" width="5.69921875" customWidth="1"/>
    <col min="3345" max="3345" width="5.296875" customWidth="1"/>
    <col min="3346" max="3346" width="5.8984375" customWidth="1"/>
    <col min="3347" max="3347" width="5" customWidth="1"/>
    <col min="3585" max="3585" width="3.796875" customWidth="1"/>
    <col min="3586" max="3598" width="5" customWidth="1"/>
    <col min="3599" max="3599" width="5.8984375" customWidth="1"/>
    <col min="3600" max="3600" width="5.69921875" customWidth="1"/>
    <col min="3601" max="3601" width="5.296875" customWidth="1"/>
    <col min="3602" max="3602" width="5.8984375" customWidth="1"/>
    <col min="3603" max="3603" width="5" customWidth="1"/>
    <col min="3841" max="3841" width="3.796875" customWidth="1"/>
    <col min="3842" max="3854" width="5" customWidth="1"/>
    <col min="3855" max="3855" width="5.8984375" customWidth="1"/>
    <col min="3856" max="3856" width="5.69921875" customWidth="1"/>
    <col min="3857" max="3857" width="5.296875" customWidth="1"/>
    <col min="3858" max="3858" width="5.8984375" customWidth="1"/>
    <col min="3859" max="3859" width="5" customWidth="1"/>
    <col min="4097" max="4097" width="3.796875" customWidth="1"/>
    <col min="4098" max="4110" width="5" customWidth="1"/>
    <col min="4111" max="4111" width="5.8984375" customWidth="1"/>
    <col min="4112" max="4112" width="5.69921875" customWidth="1"/>
    <col min="4113" max="4113" width="5.296875" customWidth="1"/>
    <col min="4114" max="4114" width="5.8984375" customWidth="1"/>
    <col min="4115" max="4115" width="5" customWidth="1"/>
    <col min="4353" max="4353" width="3.796875" customWidth="1"/>
    <col min="4354" max="4366" width="5" customWidth="1"/>
    <col min="4367" max="4367" width="5.8984375" customWidth="1"/>
    <col min="4368" max="4368" width="5.69921875" customWidth="1"/>
    <col min="4369" max="4369" width="5.296875" customWidth="1"/>
    <col min="4370" max="4370" width="5.8984375" customWidth="1"/>
    <col min="4371" max="4371" width="5" customWidth="1"/>
    <col min="4609" max="4609" width="3.796875" customWidth="1"/>
    <col min="4610" max="4622" width="5" customWidth="1"/>
    <col min="4623" max="4623" width="5.8984375" customWidth="1"/>
    <col min="4624" max="4624" width="5.69921875" customWidth="1"/>
    <col min="4625" max="4625" width="5.296875" customWidth="1"/>
    <col min="4626" max="4626" width="5.8984375" customWidth="1"/>
    <col min="4627" max="4627" width="5" customWidth="1"/>
    <col min="4865" max="4865" width="3.796875" customWidth="1"/>
    <col min="4866" max="4878" width="5" customWidth="1"/>
    <col min="4879" max="4879" width="5.8984375" customWidth="1"/>
    <col min="4880" max="4880" width="5.69921875" customWidth="1"/>
    <col min="4881" max="4881" width="5.296875" customWidth="1"/>
    <col min="4882" max="4882" width="5.8984375" customWidth="1"/>
    <col min="4883" max="4883" width="5" customWidth="1"/>
    <col min="5121" max="5121" width="3.796875" customWidth="1"/>
    <col min="5122" max="5134" width="5" customWidth="1"/>
    <col min="5135" max="5135" width="5.8984375" customWidth="1"/>
    <col min="5136" max="5136" width="5.69921875" customWidth="1"/>
    <col min="5137" max="5137" width="5.296875" customWidth="1"/>
    <col min="5138" max="5138" width="5.8984375" customWidth="1"/>
    <col min="5139" max="5139" width="5" customWidth="1"/>
    <col min="5377" max="5377" width="3.796875" customWidth="1"/>
    <col min="5378" max="5390" width="5" customWidth="1"/>
    <col min="5391" max="5391" width="5.8984375" customWidth="1"/>
    <col min="5392" max="5392" width="5.69921875" customWidth="1"/>
    <col min="5393" max="5393" width="5.296875" customWidth="1"/>
    <col min="5394" max="5394" width="5.8984375" customWidth="1"/>
    <col min="5395" max="5395" width="5" customWidth="1"/>
    <col min="5633" max="5633" width="3.796875" customWidth="1"/>
    <col min="5634" max="5646" width="5" customWidth="1"/>
    <col min="5647" max="5647" width="5.8984375" customWidth="1"/>
    <col min="5648" max="5648" width="5.69921875" customWidth="1"/>
    <col min="5649" max="5649" width="5.296875" customWidth="1"/>
    <col min="5650" max="5650" width="5.8984375" customWidth="1"/>
    <col min="5651" max="5651" width="5" customWidth="1"/>
    <col min="5889" max="5889" width="3.796875" customWidth="1"/>
    <col min="5890" max="5902" width="5" customWidth="1"/>
    <col min="5903" max="5903" width="5.8984375" customWidth="1"/>
    <col min="5904" max="5904" width="5.69921875" customWidth="1"/>
    <col min="5905" max="5905" width="5.296875" customWidth="1"/>
    <col min="5906" max="5906" width="5.8984375" customWidth="1"/>
    <col min="5907" max="5907" width="5" customWidth="1"/>
    <col min="6145" max="6145" width="3.796875" customWidth="1"/>
    <col min="6146" max="6158" width="5" customWidth="1"/>
    <col min="6159" max="6159" width="5.8984375" customWidth="1"/>
    <col min="6160" max="6160" width="5.69921875" customWidth="1"/>
    <col min="6161" max="6161" width="5.296875" customWidth="1"/>
    <col min="6162" max="6162" width="5.8984375" customWidth="1"/>
    <col min="6163" max="6163" width="5" customWidth="1"/>
    <col min="6401" max="6401" width="3.796875" customWidth="1"/>
    <col min="6402" max="6414" width="5" customWidth="1"/>
    <col min="6415" max="6415" width="5.8984375" customWidth="1"/>
    <col min="6416" max="6416" width="5.69921875" customWidth="1"/>
    <col min="6417" max="6417" width="5.296875" customWidth="1"/>
    <col min="6418" max="6418" width="5.8984375" customWidth="1"/>
    <col min="6419" max="6419" width="5" customWidth="1"/>
    <col min="6657" max="6657" width="3.796875" customWidth="1"/>
    <col min="6658" max="6670" width="5" customWidth="1"/>
    <col min="6671" max="6671" width="5.8984375" customWidth="1"/>
    <col min="6672" max="6672" width="5.69921875" customWidth="1"/>
    <col min="6673" max="6673" width="5.296875" customWidth="1"/>
    <col min="6674" max="6674" width="5.8984375" customWidth="1"/>
    <col min="6675" max="6675" width="5" customWidth="1"/>
    <col min="6913" max="6913" width="3.796875" customWidth="1"/>
    <col min="6914" max="6926" width="5" customWidth="1"/>
    <col min="6927" max="6927" width="5.8984375" customWidth="1"/>
    <col min="6928" max="6928" width="5.69921875" customWidth="1"/>
    <col min="6929" max="6929" width="5.296875" customWidth="1"/>
    <col min="6930" max="6930" width="5.8984375" customWidth="1"/>
    <col min="6931" max="6931" width="5" customWidth="1"/>
    <col min="7169" max="7169" width="3.796875" customWidth="1"/>
    <col min="7170" max="7182" width="5" customWidth="1"/>
    <col min="7183" max="7183" width="5.8984375" customWidth="1"/>
    <col min="7184" max="7184" width="5.69921875" customWidth="1"/>
    <col min="7185" max="7185" width="5.296875" customWidth="1"/>
    <col min="7186" max="7186" width="5.8984375" customWidth="1"/>
    <col min="7187" max="7187" width="5" customWidth="1"/>
    <col min="7425" max="7425" width="3.796875" customWidth="1"/>
    <col min="7426" max="7438" width="5" customWidth="1"/>
    <col min="7439" max="7439" width="5.8984375" customWidth="1"/>
    <col min="7440" max="7440" width="5.69921875" customWidth="1"/>
    <col min="7441" max="7441" width="5.296875" customWidth="1"/>
    <col min="7442" max="7442" width="5.8984375" customWidth="1"/>
    <col min="7443" max="7443" width="5" customWidth="1"/>
    <col min="7681" max="7681" width="3.796875" customWidth="1"/>
    <col min="7682" max="7694" width="5" customWidth="1"/>
    <col min="7695" max="7695" width="5.8984375" customWidth="1"/>
    <col min="7696" max="7696" width="5.69921875" customWidth="1"/>
    <col min="7697" max="7697" width="5.296875" customWidth="1"/>
    <col min="7698" max="7698" width="5.8984375" customWidth="1"/>
    <col min="7699" max="7699" width="5" customWidth="1"/>
    <col min="7937" max="7937" width="3.796875" customWidth="1"/>
    <col min="7938" max="7950" width="5" customWidth="1"/>
    <col min="7951" max="7951" width="5.8984375" customWidth="1"/>
    <col min="7952" max="7952" width="5.69921875" customWidth="1"/>
    <col min="7953" max="7953" width="5.296875" customWidth="1"/>
    <col min="7954" max="7954" width="5.8984375" customWidth="1"/>
    <col min="7955" max="7955" width="5" customWidth="1"/>
    <col min="8193" max="8193" width="3.796875" customWidth="1"/>
    <col min="8194" max="8206" width="5" customWidth="1"/>
    <col min="8207" max="8207" width="5.8984375" customWidth="1"/>
    <col min="8208" max="8208" width="5.69921875" customWidth="1"/>
    <col min="8209" max="8209" width="5.296875" customWidth="1"/>
    <col min="8210" max="8210" width="5.8984375" customWidth="1"/>
    <col min="8211" max="8211" width="5" customWidth="1"/>
    <col min="8449" max="8449" width="3.796875" customWidth="1"/>
    <col min="8450" max="8462" width="5" customWidth="1"/>
    <col min="8463" max="8463" width="5.8984375" customWidth="1"/>
    <col min="8464" max="8464" width="5.69921875" customWidth="1"/>
    <col min="8465" max="8465" width="5.296875" customWidth="1"/>
    <col min="8466" max="8466" width="5.8984375" customWidth="1"/>
    <col min="8467" max="8467" width="5" customWidth="1"/>
    <col min="8705" max="8705" width="3.796875" customWidth="1"/>
    <col min="8706" max="8718" width="5" customWidth="1"/>
    <col min="8719" max="8719" width="5.8984375" customWidth="1"/>
    <col min="8720" max="8720" width="5.69921875" customWidth="1"/>
    <col min="8721" max="8721" width="5.296875" customWidth="1"/>
    <col min="8722" max="8722" width="5.8984375" customWidth="1"/>
    <col min="8723" max="8723" width="5" customWidth="1"/>
    <col min="8961" max="8961" width="3.796875" customWidth="1"/>
    <col min="8962" max="8974" width="5" customWidth="1"/>
    <col min="8975" max="8975" width="5.8984375" customWidth="1"/>
    <col min="8976" max="8976" width="5.69921875" customWidth="1"/>
    <col min="8977" max="8977" width="5.296875" customWidth="1"/>
    <col min="8978" max="8978" width="5.8984375" customWidth="1"/>
    <col min="8979" max="8979" width="5" customWidth="1"/>
    <col min="9217" max="9217" width="3.796875" customWidth="1"/>
    <col min="9218" max="9230" width="5" customWidth="1"/>
    <col min="9231" max="9231" width="5.8984375" customWidth="1"/>
    <col min="9232" max="9232" width="5.69921875" customWidth="1"/>
    <col min="9233" max="9233" width="5.296875" customWidth="1"/>
    <col min="9234" max="9234" width="5.8984375" customWidth="1"/>
    <col min="9235" max="9235" width="5" customWidth="1"/>
    <col min="9473" max="9473" width="3.796875" customWidth="1"/>
    <col min="9474" max="9486" width="5" customWidth="1"/>
    <col min="9487" max="9487" width="5.8984375" customWidth="1"/>
    <col min="9488" max="9488" width="5.69921875" customWidth="1"/>
    <col min="9489" max="9489" width="5.296875" customWidth="1"/>
    <col min="9490" max="9490" width="5.8984375" customWidth="1"/>
    <col min="9491" max="9491" width="5" customWidth="1"/>
    <col min="9729" max="9729" width="3.796875" customWidth="1"/>
    <col min="9730" max="9742" width="5" customWidth="1"/>
    <col min="9743" max="9743" width="5.8984375" customWidth="1"/>
    <col min="9744" max="9744" width="5.69921875" customWidth="1"/>
    <col min="9745" max="9745" width="5.296875" customWidth="1"/>
    <col min="9746" max="9746" width="5.8984375" customWidth="1"/>
    <col min="9747" max="9747" width="5" customWidth="1"/>
    <col min="9985" max="9985" width="3.796875" customWidth="1"/>
    <col min="9986" max="9998" width="5" customWidth="1"/>
    <col min="9999" max="9999" width="5.8984375" customWidth="1"/>
    <col min="10000" max="10000" width="5.69921875" customWidth="1"/>
    <col min="10001" max="10001" width="5.296875" customWidth="1"/>
    <col min="10002" max="10002" width="5.8984375" customWidth="1"/>
    <col min="10003" max="10003" width="5" customWidth="1"/>
    <col min="10241" max="10241" width="3.796875" customWidth="1"/>
    <col min="10242" max="10254" width="5" customWidth="1"/>
    <col min="10255" max="10255" width="5.8984375" customWidth="1"/>
    <col min="10256" max="10256" width="5.69921875" customWidth="1"/>
    <col min="10257" max="10257" width="5.296875" customWidth="1"/>
    <col min="10258" max="10258" width="5.8984375" customWidth="1"/>
    <col min="10259" max="10259" width="5" customWidth="1"/>
    <col min="10497" max="10497" width="3.796875" customWidth="1"/>
    <col min="10498" max="10510" width="5" customWidth="1"/>
    <col min="10511" max="10511" width="5.8984375" customWidth="1"/>
    <col min="10512" max="10512" width="5.69921875" customWidth="1"/>
    <col min="10513" max="10513" width="5.296875" customWidth="1"/>
    <col min="10514" max="10514" width="5.8984375" customWidth="1"/>
    <col min="10515" max="10515" width="5" customWidth="1"/>
    <col min="10753" max="10753" width="3.796875" customWidth="1"/>
    <col min="10754" max="10766" width="5" customWidth="1"/>
    <col min="10767" max="10767" width="5.8984375" customWidth="1"/>
    <col min="10768" max="10768" width="5.69921875" customWidth="1"/>
    <col min="10769" max="10769" width="5.296875" customWidth="1"/>
    <col min="10770" max="10770" width="5.8984375" customWidth="1"/>
    <col min="10771" max="10771" width="5" customWidth="1"/>
    <col min="11009" max="11009" width="3.796875" customWidth="1"/>
    <col min="11010" max="11022" width="5" customWidth="1"/>
    <col min="11023" max="11023" width="5.8984375" customWidth="1"/>
    <col min="11024" max="11024" width="5.69921875" customWidth="1"/>
    <col min="11025" max="11025" width="5.296875" customWidth="1"/>
    <col min="11026" max="11026" width="5.8984375" customWidth="1"/>
    <col min="11027" max="11027" width="5" customWidth="1"/>
    <col min="11265" max="11265" width="3.796875" customWidth="1"/>
    <col min="11266" max="11278" width="5" customWidth="1"/>
    <col min="11279" max="11279" width="5.8984375" customWidth="1"/>
    <col min="11280" max="11280" width="5.69921875" customWidth="1"/>
    <col min="11281" max="11281" width="5.296875" customWidth="1"/>
    <col min="11282" max="11282" width="5.8984375" customWidth="1"/>
    <col min="11283" max="11283" width="5" customWidth="1"/>
    <col min="11521" max="11521" width="3.796875" customWidth="1"/>
    <col min="11522" max="11534" width="5" customWidth="1"/>
    <col min="11535" max="11535" width="5.8984375" customWidth="1"/>
    <col min="11536" max="11536" width="5.69921875" customWidth="1"/>
    <col min="11537" max="11537" width="5.296875" customWidth="1"/>
    <col min="11538" max="11538" width="5.8984375" customWidth="1"/>
    <col min="11539" max="11539" width="5" customWidth="1"/>
    <col min="11777" max="11777" width="3.796875" customWidth="1"/>
    <col min="11778" max="11790" width="5" customWidth="1"/>
    <col min="11791" max="11791" width="5.8984375" customWidth="1"/>
    <col min="11792" max="11792" width="5.69921875" customWidth="1"/>
    <col min="11793" max="11793" width="5.296875" customWidth="1"/>
    <col min="11794" max="11794" width="5.8984375" customWidth="1"/>
    <col min="11795" max="11795" width="5" customWidth="1"/>
    <col min="12033" max="12033" width="3.796875" customWidth="1"/>
    <col min="12034" max="12046" width="5" customWidth="1"/>
    <col min="12047" max="12047" width="5.8984375" customWidth="1"/>
    <col min="12048" max="12048" width="5.69921875" customWidth="1"/>
    <col min="12049" max="12049" width="5.296875" customWidth="1"/>
    <col min="12050" max="12050" width="5.8984375" customWidth="1"/>
    <col min="12051" max="12051" width="5" customWidth="1"/>
    <col min="12289" max="12289" width="3.796875" customWidth="1"/>
    <col min="12290" max="12302" width="5" customWidth="1"/>
    <col min="12303" max="12303" width="5.8984375" customWidth="1"/>
    <col min="12304" max="12304" width="5.69921875" customWidth="1"/>
    <col min="12305" max="12305" width="5.296875" customWidth="1"/>
    <col min="12306" max="12306" width="5.8984375" customWidth="1"/>
    <col min="12307" max="12307" width="5" customWidth="1"/>
    <col min="12545" max="12545" width="3.796875" customWidth="1"/>
    <col min="12546" max="12558" width="5" customWidth="1"/>
    <col min="12559" max="12559" width="5.8984375" customWidth="1"/>
    <col min="12560" max="12560" width="5.69921875" customWidth="1"/>
    <col min="12561" max="12561" width="5.296875" customWidth="1"/>
    <col min="12562" max="12562" width="5.8984375" customWidth="1"/>
    <col min="12563" max="12563" width="5" customWidth="1"/>
    <col min="12801" max="12801" width="3.796875" customWidth="1"/>
    <col min="12802" max="12814" width="5" customWidth="1"/>
    <col min="12815" max="12815" width="5.8984375" customWidth="1"/>
    <col min="12816" max="12816" width="5.69921875" customWidth="1"/>
    <col min="12817" max="12817" width="5.296875" customWidth="1"/>
    <col min="12818" max="12818" width="5.8984375" customWidth="1"/>
    <col min="12819" max="12819" width="5" customWidth="1"/>
    <col min="13057" max="13057" width="3.796875" customWidth="1"/>
    <col min="13058" max="13070" width="5" customWidth="1"/>
    <col min="13071" max="13071" width="5.8984375" customWidth="1"/>
    <col min="13072" max="13072" width="5.69921875" customWidth="1"/>
    <col min="13073" max="13073" width="5.296875" customWidth="1"/>
    <col min="13074" max="13074" width="5.8984375" customWidth="1"/>
    <col min="13075" max="13075" width="5" customWidth="1"/>
    <col min="13313" max="13313" width="3.796875" customWidth="1"/>
    <col min="13314" max="13326" width="5" customWidth="1"/>
    <col min="13327" max="13327" width="5.8984375" customWidth="1"/>
    <col min="13328" max="13328" width="5.69921875" customWidth="1"/>
    <col min="13329" max="13329" width="5.296875" customWidth="1"/>
    <col min="13330" max="13330" width="5.8984375" customWidth="1"/>
    <col min="13331" max="13331" width="5" customWidth="1"/>
    <col min="13569" max="13569" width="3.796875" customWidth="1"/>
    <col min="13570" max="13582" width="5" customWidth="1"/>
    <col min="13583" max="13583" width="5.8984375" customWidth="1"/>
    <col min="13584" max="13584" width="5.69921875" customWidth="1"/>
    <col min="13585" max="13585" width="5.296875" customWidth="1"/>
    <col min="13586" max="13586" width="5.8984375" customWidth="1"/>
    <col min="13587" max="13587" width="5" customWidth="1"/>
    <col min="13825" max="13825" width="3.796875" customWidth="1"/>
    <col min="13826" max="13838" width="5" customWidth="1"/>
    <col min="13839" max="13839" width="5.8984375" customWidth="1"/>
    <col min="13840" max="13840" width="5.69921875" customWidth="1"/>
    <col min="13841" max="13841" width="5.296875" customWidth="1"/>
    <col min="13842" max="13842" width="5.8984375" customWidth="1"/>
    <col min="13843" max="13843" width="5" customWidth="1"/>
    <col min="14081" max="14081" width="3.796875" customWidth="1"/>
    <col min="14082" max="14094" width="5" customWidth="1"/>
    <col min="14095" max="14095" width="5.8984375" customWidth="1"/>
    <col min="14096" max="14096" width="5.69921875" customWidth="1"/>
    <col min="14097" max="14097" width="5.296875" customWidth="1"/>
    <col min="14098" max="14098" width="5.8984375" customWidth="1"/>
    <col min="14099" max="14099" width="5" customWidth="1"/>
    <col min="14337" max="14337" width="3.796875" customWidth="1"/>
    <col min="14338" max="14350" width="5" customWidth="1"/>
    <col min="14351" max="14351" width="5.8984375" customWidth="1"/>
    <col min="14352" max="14352" width="5.69921875" customWidth="1"/>
    <col min="14353" max="14353" width="5.296875" customWidth="1"/>
    <col min="14354" max="14354" width="5.8984375" customWidth="1"/>
    <col min="14355" max="14355" width="5" customWidth="1"/>
    <col min="14593" max="14593" width="3.796875" customWidth="1"/>
    <col min="14594" max="14606" width="5" customWidth="1"/>
    <col min="14607" max="14607" width="5.8984375" customWidth="1"/>
    <col min="14608" max="14608" width="5.69921875" customWidth="1"/>
    <col min="14609" max="14609" width="5.296875" customWidth="1"/>
    <col min="14610" max="14610" width="5.8984375" customWidth="1"/>
    <col min="14611" max="14611" width="5" customWidth="1"/>
    <col min="14849" max="14849" width="3.796875" customWidth="1"/>
    <col min="14850" max="14862" width="5" customWidth="1"/>
    <col min="14863" max="14863" width="5.8984375" customWidth="1"/>
    <col min="14864" max="14864" width="5.69921875" customWidth="1"/>
    <col min="14865" max="14865" width="5.296875" customWidth="1"/>
    <col min="14866" max="14866" width="5.8984375" customWidth="1"/>
    <col min="14867" max="14867" width="5" customWidth="1"/>
    <col min="15105" max="15105" width="3.796875" customWidth="1"/>
    <col min="15106" max="15118" width="5" customWidth="1"/>
    <col min="15119" max="15119" width="5.8984375" customWidth="1"/>
    <col min="15120" max="15120" width="5.69921875" customWidth="1"/>
    <col min="15121" max="15121" width="5.296875" customWidth="1"/>
    <col min="15122" max="15122" width="5.8984375" customWidth="1"/>
    <col min="15123" max="15123" width="5" customWidth="1"/>
    <col min="15361" max="15361" width="3.796875" customWidth="1"/>
    <col min="15362" max="15374" width="5" customWidth="1"/>
    <col min="15375" max="15375" width="5.8984375" customWidth="1"/>
    <col min="15376" max="15376" width="5.69921875" customWidth="1"/>
    <col min="15377" max="15377" width="5.296875" customWidth="1"/>
    <col min="15378" max="15378" width="5.8984375" customWidth="1"/>
    <col min="15379" max="15379" width="5" customWidth="1"/>
    <col min="15617" max="15617" width="3.796875" customWidth="1"/>
    <col min="15618" max="15630" width="5" customWidth="1"/>
    <col min="15631" max="15631" width="5.8984375" customWidth="1"/>
    <col min="15632" max="15632" width="5.69921875" customWidth="1"/>
    <col min="15633" max="15633" width="5.296875" customWidth="1"/>
    <col min="15634" max="15634" width="5.8984375" customWidth="1"/>
    <col min="15635" max="15635" width="5" customWidth="1"/>
    <col min="15873" max="15873" width="3.796875" customWidth="1"/>
    <col min="15874" max="15886" width="5" customWidth="1"/>
    <col min="15887" max="15887" width="5.8984375" customWidth="1"/>
    <col min="15888" max="15888" width="5.69921875" customWidth="1"/>
    <col min="15889" max="15889" width="5.296875" customWidth="1"/>
    <col min="15890" max="15890" width="5.8984375" customWidth="1"/>
    <col min="15891" max="15891" width="5" customWidth="1"/>
    <col min="16129" max="16129" width="3.796875" customWidth="1"/>
    <col min="16130" max="16142" width="5" customWidth="1"/>
    <col min="16143" max="16143" width="5.8984375" customWidth="1"/>
    <col min="16144" max="16144" width="5.69921875" customWidth="1"/>
    <col min="16145" max="16145" width="5.296875" customWidth="1"/>
    <col min="16146" max="16146" width="5.8984375" customWidth="1"/>
    <col min="16147" max="16147" width="5" customWidth="1"/>
  </cols>
  <sheetData>
    <row r="1" spans="1:19" ht="22.5" customHeight="1" thickBot="1">
      <c r="A1" s="179" t="s">
        <v>629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714" t="s">
        <v>298</v>
      </c>
      <c r="Q1" s="714"/>
      <c r="R1" s="714"/>
      <c r="S1" s="714"/>
    </row>
    <row r="2" spans="1:19" ht="18.75" customHeight="1">
      <c r="A2" s="715"/>
      <c r="B2" s="716"/>
      <c r="C2" s="717"/>
      <c r="D2" s="718" t="s">
        <v>630</v>
      </c>
      <c r="E2" s="719"/>
      <c r="F2" s="719"/>
      <c r="G2" s="719"/>
      <c r="H2" s="719"/>
      <c r="I2" s="719"/>
      <c r="J2" s="719"/>
      <c r="K2" s="720"/>
      <c r="L2" s="721" t="s">
        <v>631</v>
      </c>
      <c r="M2" s="722"/>
      <c r="N2" s="722"/>
      <c r="O2" s="722"/>
      <c r="P2" s="722"/>
      <c r="Q2" s="722"/>
      <c r="R2" s="722"/>
      <c r="S2" s="722"/>
    </row>
    <row r="3" spans="1:19" ht="18.75" customHeight="1">
      <c r="B3" s="723"/>
      <c r="C3" s="724"/>
      <c r="D3" s="725" t="s">
        <v>138</v>
      </c>
      <c r="E3" s="726"/>
      <c r="F3" s="726"/>
      <c r="G3" s="726"/>
      <c r="H3" s="726"/>
      <c r="I3" s="727"/>
      <c r="J3" s="728" t="s">
        <v>42</v>
      </c>
      <c r="K3" s="729"/>
      <c r="L3" s="725" t="s">
        <v>138</v>
      </c>
      <c r="M3" s="726"/>
      <c r="N3" s="726"/>
      <c r="O3" s="726"/>
      <c r="P3" s="726"/>
      <c r="Q3" s="727"/>
      <c r="R3" s="728" t="s">
        <v>42</v>
      </c>
      <c r="S3" s="730"/>
    </row>
    <row r="4" spans="1:19" ht="18.75" customHeight="1">
      <c r="B4" s="731"/>
      <c r="C4" s="732"/>
      <c r="D4" s="725" t="s">
        <v>0</v>
      </c>
      <c r="E4" s="727"/>
      <c r="F4" s="725" t="s">
        <v>248</v>
      </c>
      <c r="G4" s="727"/>
      <c r="H4" s="725" t="s">
        <v>249</v>
      </c>
      <c r="I4" s="727"/>
      <c r="J4" s="733"/>
      <c r="K4" s="734"/>
      <c r="L4" s="725" t="s">
        <v>0</v>
      </c>
      <c r="M4" s="727"/>
      <c r="N4" s="725" t="s">
        <v>248</v>
      </c>
      <c r="O4" s="727"/>
      <c r="P4" s="725" t="s">
        <v>249</v>
      </c>
      <c r="Q4" s="727"/>
      <c r="R4" s="733"/>
      <c r="S4" s="735"/>
    </row>
    <row r="5" spans="1:19">
      <c r="A5" s="736" t="s">
        <v>632</v>
      </c>
      <c r="B5" s="736"/>
      <c r="C5" s="737"/>
      <c r="D5" s="738">
        <f>F5+H5</f>
        <v>170</v>
      </c>
      <c r="E5" s="739"/>
      <c r="F5" s="739">
        <v>99</v>
      </c>
      <c r="G5" s="739"/>
      <c r="H5" s="739">
        <v>71</v>
      </c>
      <c r="I5" s="739"/>
      <c r="J5" s="740">
        <v>10.1</v>
      </c>
      <c r="K5" s="740"/>
      <c r="L5" s="739">
        <f>N5+P5</f>
        <v>121</v>
      </c>
      <c r="M5" s="739"/>
      <c r="N5" s="739">
        <v>70</v>
      </c>
      <c r="O5" s="739"/>
      <c r="P5" s="739">
        <v>51</v>
      </c>
      <c r="Q5" s="739"/>
      <c r="R5" s="740">
        <v>7.2</v>
      </c>
      <c r="S5" s="741"/>
    </row>
    <row r="6" spans="1:19">
      <c r="A6" s="736" t="s">
        <v>633</v>
      </c>
      <c r="B6" s="742"/>
      <c r="C6" s="743"/>
      <c r="D6" s="738">
        <f>F6+H6</f>
        <v>136</v>
      </c>
      <c r="E6" s="739"/>
      <c r="F6" s="739">
        <v>79</v>
      </c>
      <c r="G6" s="739"/>
      <c r="H6" s="739">
        <v>57</v>
      </c>
      <c r="I6" s="739"/>
      <c r="J6" s="740">
        <v>7.4</v>
      </c>
      <c r="K6" s="740"/>
      <c r="L6" s="739">
        <f>N6+P6</f>
        <v>82</v>
      </c>
      <c r="M6" s="739"/>
      <c r="N6" s="739">
        <v>51</v>
      </c>
      <c r="O6" s="739"/>
      <c r="P6" s="739">
        <v>31</v>
      </c>
      <c r="Q6" s="739"/>
      <c r="R6" s="740">
        <v>4.5</v>
      </c>
      <c r="S6" s="741"/>
    </row>
    <row r="7" spans="1:19">
      <c r="A7" s="736" t="s">
        <v>634</v>
      </c>
      <c r="B7" s="742"/>
      <c r="C7" s="743"/>
      <c r="D7" s="738">
        <f>F7+H7</f>
        <v>109</v>
      </c>
      <c r="E7" s="739"/>
      <c r="F7" s="739">
        <v>61</v>
      </c>
      <c r="G7" s="739"/>
      <c r="H7" s="739">
        <v>48</v>
      </c>
      <c r="I7" s="739"/>
      <c r="J7" s="740">
        <v>6.4</v>
      </c>
      <c r="K7" s="740"/>
      <c r="L7" s="739">
        <f>N7+P7</f>
        <v>75</v>
      </c>
      <c r="M7" s="739"/>
      <c r="N7" s="739">
        <v>40</v>
      </c>
      <c r="O7" s="739"/>
      <c r="P7" s="739">
        <v>35</v>
      </c>
      <c r="Q7" s="739"/>
      <c r="R7" s="740">
        <v>4.4000000000000004</v>
      </c>
      <c r="S7" s="741"/>
    </row>
    <row r="8" spans="1:19">
      <c r="A8" s="736" t="s">
        <v>635</v>
      </c>
      <c r="B8" s="742"/>
      <c r="C8" s="743"/>
      <c r="D8" s="738">
        <f>F8+H8</f>
        <v>75</v>
      </c>
      <c r="E8" s="739"/>
      <c r="F8" s="739">
        <v>42</v>
      </c>
      <c r="G8" s="739"/>
      <c r="H8" s="739">
        <v>33</v>
      </c>
      <c r="I8" s="739"/>
      <c r="J8" s="740">
        <v>4.7</v>
      </c>
      <c r="K8" s="740"/>
      <c r="L8" s="739">
        <f>N8+P8</f>
        <v>40</v>
      </c>
      <c r="M8" s="739"/>
      <c r="N8" s="739">
        <v>20</v>
      </c>
      <c r="O8" s="739"/>
      <c r="P8" s="739">
        <v>20</v>
      </c>
      <c r="Q8" s="739"/>
      <c r="R8" s="740">
        <v>2.5</v>
      </c>
      <c r="S8" s="741"/>
    </row>
    <row r="9" spans="1:19">
      <c r="A9" s="736" t="s">
        <v>93</v>
      </c>
      <c r="B9" s="742"/>
      <c r="C9" s="743"/>
      <c r="D9" s="738">
        <v>55</v>
      </c>
      <c r="E9" s="739"/>
      <c r="F9" s="739">
        <v>28</v>
      </c>
      <c r="G9" s="739"/>
      <c r="H9" s="739">
        <v>27</v>
      </c>
      <c r="I9" s="739"/>
      <c r="J9" s="740">
        <v>4</v>
      </c>
      <c r="K9" s="740"/>
      <c r="L9" s="739">
        <v>31</v>
      </c>
      <c r="M9" s="739"/>
      <c r="N9" s="739">
        <v>15</v>
      </c>
      <c r="O9" s="739"/>
      <c r="P9" s="739">
        <v>16</v>
      </c>
      <c r="Q9" s="739"/>
      <c r="R9" s="740">
        <v>2.2999999999999998</v>
      </c>
      <c r="S9" s="741"/>
    </row>
    <row r="10" spans="1:19">
      <c r="A10" s="736" t="s">
        <v>636</v>
      </c>
      <c r="B10" s="742"/>
      <c r="C10" s="743"/>
      <c r="D10" s="738">
        <v>70</v>
      </c>
      <c r="E10" s="739"/>
      <c r="F10" s="739">
        <v>43</v>
      </c>
      <c r="G10" s="739"/>
      <c r="H10" s="739">
        <v>27</v>
      </c>
      <c r="I10" s="739"/>
      <c r="J10" s="740">
        <v>5.0999999999999996</v>
      </c>
      <c r="K10" s="740"/>
      <c r="L10" s="739">
        <v>37</v>
      </c>
      <c r="M10" s="739"/>
      <c r="N10" s="739">
        <v>22</v>
      </c>
      <c r="O10" s="739"/>
      <c r="P10" s="739">
        <v>15</v>
      </c>
      <c r="Q10" s="739"/>
      <c r="R10" s="740">
        <v>2.7</v>
      </c>
      <c r="S10" s="741"/>
    </row>
    <row r="11" spans="1:19">
      <c r="A11" s="736" t="s">
        <v>637</v>
      </c>
      <c r="B11" s="742"/>
      <c r="C11" s="743"/>
      <c r="D11" s="738">
        <v>51</v>
      </c>
      <c r="E11" s="739"/>
      <c r="F11" s="739">
        <v>25</v>
      </c>
      <c r="G11" s="739"/>
      <c r="H11" s="739">
        <v>26</v>
      </c>
      <c r="I11" s="739"/>
      <c r="J11" s="740">
        <v>3.8</v>
      </c>
      <c r="K11" s="740"/>
      <c r="L11" s="739">
        <v>25</v>
      </c>
      <c r="M11" s="739"/>
      <c r="N11" s="739">
        <v>14</v>
      </c>
      <c r="O11" s="739"/>
      <c r="P11" s="739">
        <v>11</v>
      </c>
      <c r="Q11" s="739"/>
      <c r="R11" s="740">
        <v>1.8</v>
      </c>
      <c r="S11" s="741"/>
    </row>
    <row r="12" spans="1:19">
      <c r="A12" s="736" t="s">
        <v>638</v>
      </c>
      <c r="B12" s="742"/>
      <c r="C12" s="743"/>
      <c r="D12" s="738">
        <v>52</v>
      </c>
      <c r="E12" s="739"/>
      <c r="F12" s="739">
        <v>33</v>
      </c>
      <c r="G12" s="739"/>
      <c r="H12" s="739">
        <v>19</v>
      </c>
      <c r="I12" s="739"/>
      <c r="J12" s="740">
        <v>3.9</v>
      </c>
      <c r="K12" s="740"/>
      <c r="L12" s="739">
        <v>27</v>
      </c>
      <c r="M12" s="739"/>
      <c r="N12" s="739">
        <v>18</v>
      </c>
      <c r="O12" s="739"/>
      <c r="P12" s="739">
        <v>9</v>
      </c>
      <c r="Q12" s="739"/>
      <c r="R12" s="740">
        <v>2</v>
      </c>
      <c r="S12" s="741"/>
    </row>
    <row r="13" spans="1:19">
      <c r="A13" s="736" t="s">
        <v>639</v>
      </c>
      <c r="B13" s="742"/>
      <c r="C13" s="743"/>
      <c r="D13" s="738">
        <v>52</v>
      </c>
      <c r="E13" s="739"/>
      <c r="F13" s="739">
        <v>26</v>
      </c>
      <c r="G13" s="739"/>
      <c r="H13" s="739">
        <v>26</v>
      </c>
      <c r="I13" s="739"/>
      <c r="J13" s="740">
        <v>3.8</v>
      </c>
      <c r="K13" s="740"/>
      <c r="L13" s="739">
        <v>25</v>
      </c>
      <c r="M13" s="739"/>
      <c r="N13" s="739">
        <v>13</v>
      </c>
      <c r="O13" s="739"/>
      <c r="P13" s="739">
        <v>12</v>
      </c>
      <c r="Q13" s="739"/>
      <c r="R13" s="740">
        <v>1.8</v>
      </c>
      <c r="S13" s="741"/>
    </row>
    <row r="14" spans="1:19">
      <c r="A14" s="736" t="s">
        <v>640</v>
      </c>
      <c r="B14" s="742"/>
      <c r="C14" s="743"/>
      <c r="D14" s="738">
        <v>62</v>
      </c>
      <c r="E14" s="739"/>
      <c r="F14" s="739">
        <v>36</v>
      </c>
      <c r="G14" s="739"/>
      <c r="H14" s="739">
        <v>26</v>
      </c>
      <c r="I14" s="739"/>
      <c r="J14" s="740">
        <v>4.8</v>
      </c>
      <c r="K14" s="740"/>
      <c r="L14" s="739">
        <v>26</v>
      </c>
      <c r="M14" s="739"/>
      <c r="N14" s="739">
        <v>17</v>
      </c>
      <c r="O14" s="739"/>
      <c r="P14" s="739">
        <v>9</v>
      </c>
      <c r="Q14" s="739"/>
      <c r="R14" s="740">
        <v>2</v>
      </c>
      <c r="S14" s="741"/>
    </row>
    <row r="15" spans="1:19">
      <c r="A15" s="736" t="s">
        <v>641</v>
      </c>
      <c r="B15" s="742"/>
      <c r="C15" s="743"/>
      <c r="D15" s="738">
        <v>56</v>
      </c>
      <c r="E15" s="739"/>
      <c r="F15" s="739">
        <v>26</v>
      </c>
      <c r="G15" s="739"/>
      <c r="H15" s="739">
        <v>30</v>
      </c>
      <c r="I15" s="739"/>
      <c r="J15" s="740">
        <v>4.2</v>
      </c>
      <c r="K15" s="740"/>
      <c r="L15" s="739">
        <v>39</v>
      </c>
      <c r="M15" s="739"/>
      <c r="N15" s="739">
        <v>15</v>
      </c>
      <c r="O15" s="739"/>
      <c r="P15" s="739">
        <v>24</v>
      </c>
      <c r="Q15" s="739"/>
      <c r="R15" s="740">
        <v>2</v>
      </c>
      <c r="S15" s="741"/>
    </row>
    <row r="16" spans="1:19">
      <c r="A16" s="736" t="s">
        <v>642</v>
      </c>
      <c r="B16" s="742"/>
      <c r="C16" s="743"/>
      <c r="D16" s="738">
        <v>49</v>
      </c>
      <c r="E16" s="739"/>
      <c r="F16" s="739">
        <v>24</v>
      </c>
      <c r="G16" s="739"/>
      <c r="H16" s="739">
        <v>25</v>
      </c>
      <c r="I16" s="739"/>
      <c r="J16" s="740">
        <v>3.8</v>
      </c>
      <c r="K16" s="740"/>
      <c r="L16" s="739">
        <v>21</v>
      </c>
      <c r="M16" s="739"/>
      <c r="N16" s="739">
        <v>10</v>
      </c>
      <c r="O16" s="739"/>
      <c r="P16" s="739">
        <v>11</v>
      </c>
      <c r="Q16" s="739"/>
      <c r="R16" s="740">
        <v>1.6</v>
      </c>
      <c r="S16" s="741"/>
    </row>
    <row r="17" spans="1:19">
      <c r="A17" s="736" t="s">
        <v>643</v>
      </c>
      <c r="B17" s="742"/>
      <c r="C17" s="743"/>
      <c r="D17" s="738">
        <v>59</v>
      </c>
      <c r="E17" s="739"/>
      <c r="F17" s="739">
        <v>32</v>
      </c>
      <c r="G17" s="739"/>
      <c r="H17" s="739">
        <v>27</v>
      </c>
      <c r="I17" s="739"/>
      <c r="J17" s="740">
        <v>4.4000000000000004</v>
      </c>
      <c r="K17" s="740"/>
      <c r="L17" s="739">
        <v>34</v>
      </c>
      <c r="M17" s="739"/>
      <c r="N17" s="739">
        <v>18</v>
      </c>
      <c r="O17" s="739"/>
      <c r="P17" s="739">
        <v>16</v>
      </c>
      <c r="Q17" s="739"/>
      <c r="R17" s="740">
        <v>2.5</v>
      </c>
      <c r="S17" s="741"/>
    </row>
    <row r="18" spans="1:19">
      <c r="A18" s="736" t="s">
        <v>644</v>
      </c>
      <c r="B18" s="742"/>
      <c r="C18" s="743"/>
      <c r="D18" s="738">
        <v>35</v>
      </c>
      <c r="E18" s="739"/>
      <c r="F18" s="739">
        <v>18</v>
      </c>
      <c r="G18" s="739"/>
      <c r="H18" s="739">
        <v>17</v>
      </c>
      <c r="I18" s="739"/>
      <c r="J18" s="740">
        <v>3.8</v>
      </c>
      <c r="K18" s="740"/>
      <c r="L18" s="739">
        <v>25</v>
      </c>
      <c r="M18" s="739"/>
      <c r="N18" s="739">
        <v>11</v>
      </c>
      <c r="O18" s="739"/>
      <c r="P18" s="739">
        <v>14</v>
      </c>
      <c r="Q18" s="739"/>
      <c r="R18" s="740">
        <v>1.9</v>
      </c>
      <c r="S18" s="741"/>
    </row>
    <row r="19" spans="1:19">
      <c r="A19" s="736" t="s">
        <v>645</v>
      </c>
      <c r="B19" s="742"/>
      <c r="C19" s="743"/>
      <c r="D19" s="738">
        <v>46</v>
      </c>
      <c r="E19" s="739"/>
      <c r="F19" s="739">
        <v>17</v>
      </c>
      <c r="G19" s="739"/>
      <c r="H19" s="739">
        <v>29</v>
      </c>
      <c r="I19" s="739"/>
      <c r="J19" s="740">
        <v>3.5</v>
      </c>
      <c r="K19" s="740"/>
      <c r="L19" s="739">
        <v>24</v>
      </c>
      <c r="M19" s="739"/>
      <c r="N19" s="739">
        <v>9</v>
      </c>
      <c r="O19" s="739"/>
      <c r="P19" s="739">
        <v>15</v>
      </c>
      <c r="Q19" s="739"/>
      <c r="R19" s="740">
        <v>1.8</v>
      </c>
      <c r="S19" s="741"/>
    </row>
    <row r="20" spans="1:19">
      <c r="A20" s="736" t="s">
        <v>646</v>
      </c>
      <c r="B20" s="742"/>
      <c r="C20" s="743"/>
      <c r="D20" s="738">
        <v>35</v>
      </c>
      <c r="E20" s="739"/>
      <c r="F20" s="739">
        <v>18</v>
      </c>
      <c r="G20" s="739"/>
      <c r="H20" s="739">
        <v>17</v>
      </c>
      <c r="I20" s="739"/>
      <c r="J20" s="740">
        <v>2.7</v>
      </c>
      <c r="K20" s="740"/>
      <c r="L20" s="739">
        <v>25</v>
      </c>
      <c r="M20" s="739"/>
      <c r="N20" s="739">
        <v>11</v>
      </c>
      <c r="O20" s="739"/>
      <c r="P20" s="739">
        <v>14</v>
      </c>
      <c r="Q20" s="739"/>
      <c r="R20" s="740">
        <v>1.9</v>
      </c>
      <c r="S20" s="741"/>
    </row>
    <row r="21" spans="1:19">
      <c r="A21" s="736" t="s">
        <v>647</v>
      </c>
      <c r="B21" s="742"/>
      <c r="C21" s="743"/>
      <c r="D21" s="738">
        <v>43</v>
      </c>
      <c r="E21" s="739"/>
      <c r="F21" s="739">
        <v>27</v>
      </c>
      <c r="G21" s="739"/>
      <c r="H21" s="739">
        <v>16</v>
      </c>
      <c r="I21" s="739"/>
      <c r="J21" s="740">
        <v>3.3</v>
      </c>
      <c r="K21" s="740"/>
      <c r="L21" s="739">
        <v>19</v>
      </c>
      <c r="M21" s="739"/>
      <c r="N21" s="739">
        <v>15</v>
      </c>
      <c r="O21" s="739"/>
      <c r="P21" s="739">
        <v>4</v>
      </c>
      <c r="Q21" s="739"/>
      <c r="R21" s="740">
        <v>1.4</v>
      </c>
      <c r="S21" s="741"/>
    </row>
    <row r="22" spans="1:19">
      <c r="A22" s="736" t="s">
        <v>648</v>
      </c>
      <c r="B22" s="742"/>
      <c r="C22" s="743"/>
      <c r="D22" s="738">
        <v>44</v>
      </c>
      <c r="E22" s="739"/>
      <c r="F22" s="739">
        <v>22</v>
      </c>
      <c r="G22" s="739"/>
      <c r="H22" s="739">
        <v>22</v>
      </c>
      <c r="I22" s="739"/>
      <c r="J22" s="740">
        <v>3.4</v>
      </c>
      <c r="K22" s="740"/>
      <c r="L22" s="739">
        <v>18</v>
      </c>
      <c r="M22" s="739"/>
      <c r="N22" s="739">
        <v>8</v>
      </c>
      <c r="O22" s="739"/>
      <c r="P22" s="739">
        <v>10</v>
      </c>
      <c r="Q22" s="739"/>
      <c r="R22" s="740">
        <v>1.4</v>
      </c>
      <c r="S22" s="741"/>
    </row>
    <row r="23" spans="1:19" ht="17.25" customHeight="1">
      <c r="A23" s="736" t="s">
        <v>649</v>
      </c>
      <c r="B23" s="742"/>
      <c r="C23" s="743"/>
      <c r="D23" s="738">
        <v>35</v>
      </c>
      <c r="E23" s="739"/>
      <c r="F23" s="739">
        <v>22</v>
      </c>
      <c r="G23" s="739"/>
      <c r="H23" s="739">
        <v>13</v>
      </c>
      <c r="I23" s="739"/>
      <c r="J23" s="740">
        <v>2.7</v>
      </c>
      <c r="K23" s="740"/>
      <c r="L23" s="739">
        <v>20</v>
      </c>
      <c r="M23" s="739"/>
      <c r="N23" s="739">
        <v>14</v>
      </c>
      <c r="O23" s="739"/>
      <c r="P23" s="739">
        <v>6</v>
      </c>
      <c r="Q23" s="739"/>
      <c r="R23" s="740">
        <v>1.6</v>
      </c>
      <c r="S23" s="741"/>
    </row>
    <row r="24" spans="1:19" ht="17.25" customHeight="1">
      <c r="A24" s="736" t="s">
        <v>339</v>
      </c>
      <c r="B24" s="742"/>
      <c r="C24" s="743"/>
      <c r="D24" s="738">
        <v>25</v>
      </c>
      <c r="E24" s="739"/>
      <c r="F24" s="739">
        <v>14</v>
      </c>
      <c r="G24" s="739"/>
      <c r="H24" s="739">
        <v>11</v>
      </c>
      <c r="I24" s="739"/>
      <c r="J24" s="740">
        <v>2</v>
      </c>
      <c r="K24" s="740"/>
      <c r="L24" s="739">
        <v>13</v>
      </c>
      <c r="M24" s="739"/>
      <c r="N24" s="739">
        <v>7</v>
      </c>
      <c r="O24" s="739"/>
      <c r="P24" s="739">
        <v>6</v>
      </c>
      <c r="Q24" s="739"/>
      <c r="R24" s="740" t="s">
        <v>650</v>
      </c>
      <c r="S24" s="741"/>
    </row>
    <row r="25" spans="1:19" ht="17.25" customHeight="1">
      <c r="A25" s="736" t="s">
        <v>651</v>
      </c>
      <c r="B25" s="742"/>
      <c r="C25" s="743"/>
      <c r="D25" s="744">
        <v>24</v>
      </c>
      <c r="E25" s="745"/>
      <c r="F25" s="745">
        <v>17</v>
      </c>
      <c r="G25" s="745"/>
      <c r="H25" s="745">
        <v>7</v>
      </c>
      <c r="I25" s="745"/>
      <c r="J25" s="740">
        <v>1.8</v>
      </c>
      <c r="K25" s="740"/>
      <c r="L25" s="745">
        <v>9</v>
      </c>
      <c r="M25" s="745"/>
      <c r="N25" s="745">
        <v>6</v>
      </c>
      <c r="O25" s="745"/>
      <c r="P25" s="745">
        <v>3</v>
      </c>
      <c r="Q25" s="745"/>
      <c r="R25" s="746">
        <v>0.7</v>
      </c>
      <c r="S25" s="746"/>
    </row>
    <row r="26" spans="1:19" ht="17.25" customHeight="1">
      <c r="A26" s="736" t="s">
        <v>652</v>
      </c>
      <c r="B26" s="742"/>
      <c r="C26" s="743"/>
      <c r="D26" s="744">
        <v>35</v>
      </c>
      <c r="E26" s="745"/>
      <c r="F26" s="745">
        <v>16</v>
      </c>
      <c r="G26" s="745"/>
      <c r="H26" s="745">
        <v>19</v>
      </c>
      <c r="I26" s="745"/>
      <c r="J26" s="740">
        <v>2.5</v>
      </c>
      <c r="K26" s="740"/>
      <c r="L26" s="745">
        <v>14</v>
      </c>
      <c r="M26" s="745"/>
      <c r="N26" s="745">
        <v>6</v>
      </c>
      <c r="O26" s="745"/>
      <c r="P26" s="745">
        <v>8</v>
      </c>
      <c r="Q26" s="745"/>
      <c r="R26" s="746" t="s">
        <v>650</v>
      </c>
      <c r="S26" s="746"/>
    </row>
    <row r="27" spans="1:19" ht="17.25" customHeight="1">
      <c r="A27" s="736" t="s">
        <v>653</v>
      </c>
      <c r="B27" s="742"/>
      <c r="C27" s="743"/>
      <c r="D27" s="744">
        <v>30</v>
      </c>
      <c r="E27" s="745"/>
      <c r="F27" s="745">
        <v>16</v>
      </c>
      <c r="G27" s="745"/>
      <c r="H27" s="745">
        <v>14</v>
      </c>
      <c r="I27" s="745"/>
      <c r="J27" s="740">
        <v>2.1161035480002823</v>
      </c>
      <c r="K27" s="740"/>
      <c r="L27" s="745">
        <v>16</v>
      </c>
      <c r="M27" s="745"/>
      <c r="N27" s="745">
        <v>9</v>
      </c>
      <c r="O27" s="745"/>
      <c r="P27" s="745">
        <v>7</v>
      </c>
      <c r="Q27" s="745"/>
      <c r="R27" s="746" t="s">
        <v>654</v>
      </c>
      <c r="S27" s="746"/>
    </row>
    <row r="28" spans="1:19" ht="17.25" customHeight="1">
      <c r="A28" s="736" t="s">
        <v>655</v>
      </c>
      <c r="B28" s="742"/>
      <c r="C28" s="743"/>
      <c r="D28" s="744">
        <v>34</v>
      </c>
      <c r="E28" s="745"/>
      <c r="F28" s="745">
        <v>25</v>
      </c>
      <c r="G28" s="745"/>
      <c r="H28" s="745">
        <v>9</v>
      </c>
      <c r="I28" s="745"/>
      <c r="J28" s="740">
        <v>2.4</v>
      </c>
      <c r="K28" s="740"/>
      <c r="L28" s="745">
        <v>12</v>
      </c>
      <c r="M28" s="745"/>
      <c r="N28" s="745">
        <v>7</v>
      </c>
      <c r="O28" s="745"/>
      <c r="P28" s="745">
        <v>5</v>
      </c>
      <c r="Q28" s="745"/>
      <c r="R28" s="746">
        <v>0.8</v>
      </c>
      <c r="S28" s="746"/>
    </row>
    <row r="29" spans="1:19" ht="17.25" customHeight="1">
      <c r="A29" s="736" t="s">
        <v>656</v>
      </c>
      <c r="B29" s="742"/>
      <c r="C29" s="743"/>
      <c r="D29" s="744">
        <v>36</v>
      </c>
      <c r="E29" s="745"/>
      <c r="F29" s="745">
        <v>20</v>
      </c>
      <c r="G29" s="745"/>
      <c r="H29" s="745">
        <v>16</v>
      </c>
      <c r="I29" s="745"/>
      <c r="J29" s="740">
        <v>2.5</v>
      </c>
      <c r="K29" s="740"/>
      <c r="L29" s="745">
        <v>24</v>
      </c>
      <c r="M29" s="745"/>
      <c r="N29" s="745">
        <v>12</v>
      </c>
      <c r="O29" s="745"/>
      <c r="P29" s="745">
        <v>12</v>
      </c>
      <c r="Q29" s="745"/>
      <c r="R29" s="746">
        <v>1.7</v>
      </c>
      <c r="S29" s="746"/>
    </row>
    <row r="30" spans="1:19" ht="17.25" customHeight="1">
      <c r="A30" s="736" t="s">
        <v>657</v>
      </c>
      <c r="B30" s="742"/>
      <c r="C30" s="743"/>
      <c r="D30" s="738">
        <v>45</v>
      </c>
      <c r="E30" s="747"/>
      <c r="F30" s="739">
        <v>19</v>
      </c>
      <c r="G30" s="748"/>
      <c r="H30" s="739">
        <v>26</v>
      </c>
      <c r="I30" s="748"/>
      <c r="J30" s="740">
        <v>3.1</v>
      </c>
      <c r="K30" s="740"/>
      <c r="L30" s="739">
        <v>22</v>
      </c>
      <c r="M30" s="747"/>
      <c r="N30" s="739">
        <v>8</v>
      </c>
      <c r="O30" s="747"/>
      <c r="P30" s="739">
        <v>14</v>
      </c>
      <c r="Q30" s="747"/>
      <c r="R30" s="740">
        <v>1.5</v>
      </c>
      <c r="S30" s="740"/>
    </row>
    <row r="31" spans="1:19" ht="17.25" customHeight="1">
      <c r="A31" s="736" t="s">
        <v>658</v>
      </c>
      <c r="B31" s="742"/>
      <c r="C31" s="743"/>
      <c r="D31" s="738">
        <v>20</v>
      </c>
      <c r="E31" s="747"/>
      <c r="F31" s="739">
        <v>10</v>
      </c>
      <c r="G31" s="748"/>
      <c r="H31" s="739">
        <v>10</v>
      </c>
      <c r="I31" s="748"/>
      <c r="J31" s="740">
        <v>1.4</v>
      </c>
      <c r="K31" s="740"/>
      <c r="L31" s="739">
        <v>11</v>
      </c>
      <c r="M31" s="747"/>
      <c r="N31" s="739">
        <v>5</v>
      </c>
      <c r="O31" s="747"/>
      <c r="P31" s="739">
        <v>6</v>
      </c>
      <c r="Q31" s="747"/>
      <c r="R31" s="740">
        <v>0.7610876634608732</v>
      </c>
      <c r="S31" s="740"/>
    </row>
    <row r="32" spans="1:19" s="370" customFormat="1">
      <c r="A32" s="736" t="s">
        <v>659</v>
      </c>
      <c r="B32" s="742"/>
      <c r="C32" s="743"/>
      <c r="D32" s="738">
        <v>41</v>
      </c>
      <c r="E32" s="739"/>
      <c r="F32" s="739">
        <v>19</v>
      </c>
      <c r="G32" s="739"/>
      <c r="H32" s="739">
        <v>22</v>
      </c>
      <c r="I32" s="739"/>
      <c r="J32" s="740">
        <v>2.8</v>
      </c>
      <c r="K32" s="740"/>
      <c r="L32" s="739">
        <v>17</v>
      </c>
      <c r="M32" s="739"/>
      <c r="N32" s="739">
        <v>8</v>
      </c>
      <c r="O32" s="739"/>
      <c r="P32" s="739">
        <v>9</v>
      </c>
      <c r="Q32" s="739"/>
      <c r="R32" s="740">
        <v>1.1000000000000001</v>
      </c>
      <c r="S32" s="741"/>
    </row>
    <row r="33" spans="1:19">
      <c r="A33" s="749" t="s">
        <v>660</v>
      </c>
      <c r="B33" s="749"/>
      <c r="C33" s="750"/>
      <c r="D33" s="738">
        <v>27</v>
      </c>
      <c r="E33" s="739"/>
      <c r="F33" s="739">
        <v>12</v>
      </c>
      <c r="G33" s="739"/>
      <c r="H33" s="739">
        <v>15</v>
      </c>
      <c r="I33" s="739"/>
      <c r="J33" s="740">
        <v>1.9</v>
      </c>
      <c r="K33" s="740"/>
      <c r="L33" s="739">
        <v>12</v>
      </c>
      <c r="M33" s="739"/>
      <c r="N33" s="739">
        <v>5</v>
      </c>
      <c r="O33" s="739"/>
      <c r="P33" s="739">
        <v>7</v>
      </c>
      <c r="Q33" s="739"/>
      <c r="R33" s="740">
        <v>0.8</v>
      </c>
      <c r="S33" s="741"/>
    </row>
    <row r="34" spans="1:19">
      <c r="A34" s="749" t="s">
        <v>661</v>
      </c>
      <c r="B34" s="749"/>
      <c r="C34" s="750"/>
      <c r="D34" s="744">
        <v>34</v>
      </c>
      <c r="E34" s="745"/>
      <c r="F34" s="745">
        <v>16</v>
      </c>
      <c r="G34" s="745"/>
      <c r="H34" s="745">
        <v>18</v>
      </c>
      <c r="I34" s="745"/>
      <c r="J34" s="740">
        <v>2.2977630600797458</v>
      </c>
      <c r="K34" s="740"/>
      <c r="L34" s="745">
        <v>20</v>
      </c>
      <c r="M34" s="745"/>
      <c r="N34" s="745">
        <v>7</v>
      </c>
      <c r="O34" s="745"/>
      <c r="P34" s="745">
        <v>13</v>
      </c>
      <c r="Q34" s="745"/>
      <c r="R34" s="740">
        <v>1.351625329458674</v>
      </c>
      <c r="S34" s="740"/>
    </row>
    <row r="35" spans="1:19">
      <c r="A35" s="749" t="s">
        <v>662</v>
      </c>
      <c r="B35" s="749"/>
      <c r="C35" s="750"/>
      <c r="D35" s="744">
        <v>24</v>
      </c>
      <c r="E35" s="745"/>
      <c r="F35" s="745">
        <v>10</v>
      </c>
      <c r="G35" s="745"/>
      <c r="H35" s="745">
        <v>14</v>
      </c>
      <c r="I35" s="745"/>
      <c r="J35" s="740">
        <v>1.6565433462175594</v>
      </c>
      <c r="K35" s="740"/>
      <c r="L35" s="745">
        <v>6</v>
      </c>
      <c r="M35" s="745"/>
      <c r="N35" s="745">
        <v>2</v>
      </c>
      <c r="O35" s="745"/>
      <c r="P35" s="745">
        <v>4</v>
      </c>
      <c r="Q35" s="745"/>
      <c r="R35" s="740">
        <v>0.41413583655438985</v>
      </c>
      <c r="S35" s="740"/>
    </row>
    <row r="36" spans="1:19">
      <c r="A36" s="751" t="s">
        <v>625</v>
      </c>
      <c r="B36" s="751"/>
      <c r="C36" s="752"/>
      <c r="D36" s="753">
        <f>SUM(D37:E43)</f>
        <v>11</v>
      </c>
      <c r="E36" s="754"/>
      <c r="F36" s="754">
        <f>SUM(F37:G43)</f>
        <v>6</v>
      </c>
      <c r="G36" s="754"/>
      <c r="H36" s="754">
        <f>SUM(H37:I43)</f>
        <v>5</v>
      </c>
      <c r="I36" s="754"/>
      <c r="J36" s="755">
        <v>0.8</v>
      </c>
      <c r="K36" s="755"/>
      <c r="L36" s="754">
        <f>SUM(L37:M43)</f>
        <v>14</v>
      </c>
      <c r="M36" s="754"/>
      <c r="N36" s="754">
        <f>SUM(N37:O43)</f>
        <v>11</v>
      </c>
      <c r="O36" s="754"/>
      <c r="P36" s="754">
        <f>SUM(P37:Q43)</f>
        <v>3</v>
      </c>
      <c r="Q36" s="754"/>
      <c r="R36" s="755">
        <v>1</v>
      </c>
      <c r="S36" s="755"/>
    </row>
    <row r="37" spans="1:19">
      <c r="A37" s="756" t="s">
        <v>204</v>
      </c>
      <c r="B37" s="757"/>
      <c r="C37" s="758"/>
      <c r="D37" s="759">
        <f t="shared" ref="D37:D43" si="0">F37+H37</f>
        <v>2</v>
      </c>
      <c r="E37" s="760"/>
      <c r="F37" s="760">
        <v>2</v>
      </c>
      <c r="G37" s="760"/>
      <c r="H37" s="760">
        <v>0</v>
      </c>
      <c r="I37" s="760"/>
      <c r="J37" s="761">
        <v>0.7</v>
      </c>
      <c r="K37" s="761"/>
      <c r="L37" s="760">
        <f>SUM(N37:Q37)</f>
        <v>2</v>
      </c>
      <c r="M37" s="760"/>
      <c r="N37" s="760">
        <v>2</v>
      </c>
      <c r="O37" s="760"/>
      <c r="P37" s="760">
        <v>0</v>
      </c>
      <c r="Q37" s="760"/>
      <c r="R37" s="761">
        <v>0.7</v>
      </c>
      <c r="S37" s="762"/>
    </row>
    <row r="38" spans="1:19">
      <c r="A38" s="756" t="s">
        <v>205</v>
      </c>
      <c r="B38" s="757"/>
      <c r="C38" s="758"/>
      <c r="D38" s="759">
        <f t="shared" si="0"/>
        <v>0</v>
      </c>
      <c r="E38" s="760"/>
      <c r="F38" s="760">
        <v>0</v>
      </c>
      <c r="G38" s="760"/>
      <c r="H38" s="760">
        <v>0</v>
      </c>
      <c r="I38" s="760"/>
      <c r="J38" s="760">
        <v>0</v>
      </c>
      <c r="K38" s="760"/>
      <c r="L38" s="760">
        <f t="shared" ref="L38:L43" si="1">SUM(N38:Q38)</f>
        <v>2</v>
      </c>
      <c r="M38" s="760"/>
      <c r="N38" s="760">
        <v>2</v>
      </c>
      <c r="O38" s="760"/>
      <c r="P38" s="760">
        <v>0</v>
      </c>
      <c r="Q38" s="760"/>
      <c r="R38" s="761">
        <v>0.8</v>
      </c>
      <c r="S38" s="762"/>
    </row>
    <row r="39" spans="1:19">
      <c r="A39" s="756" t="s">
        <v>206</v>
      </c>
      <c r="B39" s="757"/>
      <c r="C39" s="758"/>
      <c r="D39" s="759">
        <f t="shared" si="0"/>
        <v>3</v>
      </c>
      <c r="E39" s="760"/>
      <c r="F39" s="760">
        <v>2</v>
      </c>
      <c r="G39" s="760"/>
      <c r="H39" s="760">
        <v>1</v>
      </c>
      <c r="I39" s="760"/>
      <c r="J39" s="761">
        <v>1.8</v>
      </c>
      <c r="K39" s="761"/>
      <c r="L39" s="760">
        <f t="shared" si="1"/>
        <v>3</v>
      </c>
      <c r="M39" s="760"/>
      <c r="N39" s="760">
        <v>2</v>
      </c>
      <c r="O39" s="760"/>
      <c r="P39" s="760">
        <v>1</v>
      </c>
      <c r="Q39" s="760"/>
      <c r="R39" s="761">
        <v>1.8</v>
      </c>
      <c r="S39" s="762"/>
    </row>
    <row r="40" spans="1:19">
      <c r="A40" s="756" t="s">
        <v>207</v>
      </c>
      <c r="B40" s="757"/>
      <c r="C40" s="758"/>
      <c r="D40" s="759">
        <f t="shared" si="0"/>
        <v>2</v>
      </c>
      <c r="E40" s="760"/>
      <c r="F40" s="760">
        <v>0</v>
      </c>
      <c r="G40" s="760"/>
      <c r="H40" s="760">
        <v>2</v>
      </c>
      <c r="I40" s="760"/>
      <c r="J40" s="761">
        <v>0.8</v>
      </c>
      <c r="K40" s="761"/>
      <c r="L40" s="760">
        <f t="shared" si="1"/>
        <v>2</v>
      </c>
      <c r="M40" s="760"/>
      <c r="N40" s="760">
        <v>2</v>
      </c>
      <c r="O40" s="760"/>
      <c r="P40" s="760">
        <v>0</v>
      </c>
      <c r="Q40" s="760"/>
      <c r="R40" s="761">
        <v>0.8</v>
      </c>
      <c r="S40" s="762"/>
    </row>
    <row r="41" spans="1:19">
      <c r="A41" s="756" t="s">
        <v>208</v>
      </c>
      <c r="B41" s="757"/>
      <c r="C41" s="758"/>
      <c r="D41" s="759">
        <f t="shared" si="0"/>
        <v>1</v>
      </c>
      <c r="E41" s="760"/>
      <c r="F41" s="760">
        <v>0</v>
      </c>
      <c r="G41" s="760"/>
      <c r="H41" s="760">
        <v>1</v>
      </c>
      <c r="I41" s="760"/>
      <c r="J41" s="761">
        <v>0.5</v>
      </c>
      <c r="K41" s="761"/>
      <c r="L41" s="760">
        <f t="shared" si="1"/>
        <v>0</v>
      </c>
      <c r="M41" s="760"/>
      <c r="N41" s="760">
        <v>0</v>
      </c>
      <c r="O41" s="760"/>
      <c r="P41" s="760">
        <v>0</v>
      </c>
      <c r="Q41" s="760"/>
      <c r="R41" s="760">
        <v>0</v>
      </c>
      <c r="S41" s="763"/>
    </row>
    <row r="42" spans="1:19">
      <c r="A42" s="756" t="s">
        <v>210</v>
      </c>
      <c r="B42" s="756"/>
      <c r="C42" s="764"/>
      <c r="D42" s="759">
        <f t="shared" si="0"/>
        <v>0</v>
      </c>
      <c r="E42" s="760"/>
      <c r="F42" s="760">
        <v>0</v>
      </c>
      <c r="G42" s="760"/>
      <c r="H42" s="760">
        <v>0</v>
      </c>
      <c r="I42" s="760"/>
      <c r="J42" s="760">
        <v>0</v>
      </c>
      <c r="K42" s="760"/>
      <c r="L42" s="760">
        <f t="shared" si="1"/>
        <v>3</v>
      </c>
      <c r="M42" s="760"/>
      <c r="N42" s="760">
        <v>2</v>
      </c>
      <c r="O42" s="760"/>
      <c r="P42" s="760">
        <v>1</v>
      </c>
      <c r="Q42" s="760"/>
      <c r="R42" s="761">
        <v>2.9</v>
      </c>
      <c r="S42" s="762"/>
    </row>
    <row r="43" spans="1:19" ht="18" thickBot="1">
      <c r="A43" s="765" t="s">
        <v>212</v>
      </c>
      <c r="B43" s="765"/>
      <c r="C43" s="766"/>
      <c r="D43" s="767">
        <f t="shared" si="0"/>
        <v>3</v>
      </c>
      <c r="E43" s="768"/>
      <c r="F43" s="768">
        <v>2</v>
      </c>
      <c r="G43" s="768"/>
      <c r="H43" s="768">
        <v>1</v>
      </c>
      <c r="I43" s="768"/>
      <c r="J43" s="769">
        <v>1.5</v>
      </c>
      <c r="K43" s="769"/>
      <c r="L43" s="760">
        <f t="shared" si="1"/>
        <v>2</v>
      </c>
      <c r="M43" s="760"/>
      <c r="N43" s="760">
        <v>1</v>
      </c>
      <c r="O43" s="760"/>
      <c r="P43" s="760">
        <v>1</v>
      </c>
      <c r="Q43" s="760"/>
      <c r="R43" s="761">
        <v>1</v>
      </c>
      <c r="S43" s="762"/>
    </row>
    <row r="44" spans="1:19">
      <c r="A44" s="11"/>
      <c r="B44" s="34"/>
      <c r="C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770" t="s">
        <v>663</v>
      </c>
      <c r="R44" s="770"/>
      <c r="S44" s="770"/>
    </row>
    <row r="45" spans="1:19" ht="7.5" customHeight="1">
      <c r="A45" s="11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</row>
    <row r="46" spans="1:19" ht="3.95" customHeight="1">
      <c r="A46" s="11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</row>
    <row r="47" spans="1:19" ht="17.25" customHeight="1">
      <c r="A47" s="771" t="s">
        <v>664</v>
      </c>
      <c r="B47" s="771"/>
      <c r="C47" s="771"/>
      <c r="D47" s="771"/>
      <c r="E47" s="771"/>
      <c r="F47" s="771"/>
      <c r="G47" s="771"/>
      <c r="H47" s="771"/>
      <c r="I47" s="771"/>
      <c r="J47" s="771"/>
      <c r="K47" s="771"/>
      <c r="L47" s="771"/>
      <c r="M47" s="771"/>
      <c r="N47" s="771"/>
      <c r="O47" s="771"/>
      <c r="P47" s="771"/>
      <c r="Q47" s="771"/>
      <c r="R47" s="771"/>
      <c r="S47" s="34"/>
    </row>
    <row r="48" spans="1:19" ht="18" thickBot="1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772" t="s">
        <v>32</v>
      </c>
      <c r="Q48" s="772"/>
      <c r="R48" s="772"/>
      <c r="S48" s="772"/>
    </row>
    <row r="49" spans="1:19" ht="17.25" customHeight="1">
      <c r="A49" s="715"/>
      <c r="B49" s="56"/>
      <c r="C49" s="773" t="s">
        <v>382</v>
      </c>
      <c r="D49" s="773" t="s">
        <v>665</v>
      </c>
      <c r="E49" s="774" t="s">
        <v>666</v>
      </c>
      <c r="F49" s="774"/>
      <c r="G49" s="774"/>
      <c r="H49" s="774"/>
      <c r="I49" s="773" t="s">
        <v>667</v>
      </c>
      <c r="J49" s="773" t="s">
        <v>668</v>
      </c>
      <c r="K49" s="773" t="s">
        <v>669</v>
      </c>
      <c r="L49" s="773" t="s">
        <v>670</v>
      </c>
      <c r="M49" s="773" t="s">
        <v>671</v>
      </c>
      <c r="N49" s="773" t="s">
        <v>672</v>
      </c>
      <c r="O49" s="773" t="s">
        <v>673</v>
      </c>
      <c r="P49" s="773" t="s">
        <v>674</v>
      </c>
      <c r="Q49" s="773" t="s">
        <v>675</v>
      </c>
      <c r="R49" s="773" t="s">
        <v>676</v>
      </c>
      <c r="S49" s="775" t="s">
        <v>677</v>
      </c>
    </row>
    <row r="50" spans="1:19" ht="69">
      <c r="B50" s="62"/>
      <c r="C50" s="776"/>
      <c r="D50" s="776"/>
      <c r="E50" s="777" t="s">
        <v>678</v>
      </c>
      <c r="F50" s="778" t="s">
        <v>679</v>
      </c>
      <c r="G50" s="778" t="s">
        <v>680</v>
      </c>
      <c r="H50" s="778" t="s">
        <v>681</v>
      </c>
      <c r="I50" s="776"/>
      <c r="J50" s="776"/>
      <c r="K50" s="776"/>
      <c r="L50" s="776"/>
      <c r="M50" s="776"/>
      <c r="N50" s="776"/>
      <c r="O50" s="776"/>
      <c r="P50" s="776"/>
      <c r="Q50" s="776"/>
      <c r="R50" s="776"/>
      <c r="S50" s="779"/>
    </row>
    <row r="51" spans="1:19" ht="6" customHeight="1">
      <c r="A51" s="780" t="s">
        <v>682</v>
      </c>
      <c r="B51" s="781"/>
      <c r="C51" s="782"/>
      <c r="D51" s="782"/>
      <c r="E51" s="782"/>
      <c r="F51" s="783"/>
      <c r="G51" s="782"/>
      <c r="H51" s="782"/>
      <c r="I51" s="782"/>
      <c r="J51" s="782"/>
      <c r="K51" s="782"/>
      <c r="L51" s="782"/>
      <c r="M51" s="782"/>
      <c r="N51" s="782"/>
      <c r="O51" s="782"/>
      <c r="P51" s="782"/>
      <c r="Q51" s="782"/>
      <c r="R51" s="782"/>
      <c r="S51" s="784"/>
    </row>
    <row r="52" spans="1:19">
      <c r="A52" s="785"/>
      <c r="B52" s="786" t="s">
        <v>382</v>
      </c>
      <c r="C52" s="787">
        <f>+SUM(D52:S52)-(E52+F52+G52+H52)</f>
        <v>25</v>
      </c>
      <c r="D52" s="787">
        <f>+D53+D54</f>
        <v>14</v>
      </c>
      <c r="E52" s="787">
        <f t="shared" ref="E52:S52" si="2">+E53+E54</f>
        <v>10</v>
      </c>
      <c r="F52" s="787">
        <f t="shared" si="2"/>
        <v>1</v>
      </c>
      <c r="G52" s="787">
        <f t="shared" si="2"/>
        <v>2</v>
      </c>
      <c r="H52" s="787">
        <f>+H53+H54</f>
        <v>1</v>
      </c>
      <c r="I52" s="787">
        <f t="shared" si="2"/>
        <v>1</v>
      </c>
      <c r="J52" s="788">
        <f t="shared" si="2"/>
        <v>2</v>
      </c>
      <c r="K52" s="788">
        <f t="shared" si="2"/>
        <v>1</v>
      </c>
      <c r="L52" s="788">
        <f t="shared" si="2"/>
        <v>3</v>
      </c>
      <c r="M52" s="788">
        <f t="shared" si="2"/>
        <v>1</v>
      </c>
      <c r="N52" s="788">
        <f t="shared" si="2"/>
        <v>2</v>
      </c>
      <c r="O52" s="788">
        <f t="shared" si="2"/>
        <v>0</v>
      </c>
      <c r="P52" s="788">
        <f t="shared" si="2"/>
        <v>0</v>
      </c>
      <c r="Q52" s="788">
        <f t="shared" si="2"/>
        <v>0</v>
      </c>
      <c r="R52" s="788">
        <f t="shared" si="2"/>
        <v>0</v>
      </c>
      <c r="S52" s="788">
        <f t="shared" si="2"/>
        <v>1</v>
      </c>
    </row>
    <row r="53" spans="1:19">
      <c r="A53" s="785"/>
      <c r="B53" s="789" t="s">
        <v>683</v>
      </c>
      <c r="C53" s="787">
        <f t="shared" ref="C53:C62" si="3">+SUM(D53:S53)-(E53+F53+G53+H53)</f>
        <v>17</v>
      </c>
      <c r="D53" s="787">
        <f>+SUM(E53:H53)</f>
        <v>11</v>
      </c>
      <c r="E53" s="787">
        <v>10</v>
      </c>
      <c r="F53" s="787">
        <v>1</v>
      </c>
      <c r="G53" s="787">
        <v>0</v>
      </c>
      <c r="H53" s="787">
        <v>0</v>
      </c>
      <c r="I53" s="787">
        <v>0</v>
      </c>
      <c r="J53" s="788">
        <v>2</v>
      </c>
      <c r="K53" s="788">
        <v>1</v>
      </c>
      <c r="L53" s="788">
        <v>1</v>
      </c>
      <c r="M53" s="788">
        <v>0</v>
      </c>
      <c r="N53" s="788">
        <v>2</v>
      </c>
      <c r="O53" s="788">
        <v>0</v>
      </c>
      <c r="P53" s="788">
        <v>0</v>
      </c>
      <c r="Q53" s="788">
        <v>0</v>
      </c>
      <c r="R53" s="788">
        <v>0</v>
      </c>
      <c r="S53" s="790">
        <v>0</v>
      </c>
    </row>
    <row r="54" spans="1:19">
      <c r="A54" s="785"/>
      <c r="B54" s="789" t="s">
        <v>684</v>
      </c>
      <c r="C54" s="787">
        <f t="shared" si="3"/>
        <v>8</v>
      </c>
      <c r="D54" s="787">
        <f>+SUM(E54:H54)</f>
        <v>3</v>
      </c>
      <c r="E54" s="787">
        <v>0</v>
      </c>
      <c r="F54" s="788">
        <v>0</v>
      </c>
      <c r="G54" s="787">
        <v>2</v>
      </c>
      <c r="H54" s="787">
        <v>1</v>
      </c>
      <c r="I54" s="787">
        <v>1</v>
      </c>
      <c r="J54" s="788">
        <v>0</v>
      </c>
      <c r="K54" s="788">
        <v>0</v>
      </c>
      <c r="L54" s="788">
        <v>2</v>
      </c>
      <c r="M54" s="788">
        <v>1</v>
      </c>
      <c r="N54" s="788">
        <v>0</v>
      </c>
      <c r="O54" s="788">
        <v>0</v>
      </c>
      <c r="P54" s="788">
        <v>0</v>
      </c>
      <c r="Q54" s="788">
        <v>0</v>
      </c>
      <c r="R54" s="788">
        <v>0</v>
      </c>
      <c r="S54" s="790">
        <v>1</v>
      </c>
    </row>
    <row r="55" spans="1:19">
      <c r="A55" s="785"/>
      <c r="B55" s="791"/>
      <c r="C55" s="787"/>
      <c r="D55" s="787"/>
      <c r="E55" s="787"/>
      <c r="F55" s="792"/>
      <c r="G55" s="787"/>
      <c r="H55" s="787"/>
      <c r="I55" s="787"/>
      <c r="J55" s="787"/>
      <c r="K55" s="787"/>
      <c r="L55" s="787"/>
      <c r="M55" s="787"/>
      <c r="N55" s="787"/>
      <c r="O55" s="787"/>
      <c r="P55" s="787"/>
      <c r="Q55" s="787"/>
      <c r="R55" s="787"/>
      <c r="S55" s="10"/>
    </row>
    <row r="56" spans="1:19">
      <c r="A56" s="785"/>
      <c r="B56" s="793" t="s">
        <v>204</v>
      </c>
      <c r="C56" s="794">
        <f t="shared" si="3"/>
        <v>4</v>
      </c>
      <c r="D56" s="787">
        <f t="shared" ref="D56:D62" si="4">+SUM(E56:H56)</f>
        <v>2</v>
      </c>
      <c r="E56" s="787">
        <v>2</v>
      </c>
      <c r="F56" s="787">
        <v>0</v>
      </c>
      <c r="G56" s="787">
        <v>0</v>
      </c>
      <c r="H56" s="787">
        <v>0</v>
      </c>
      <c r="I56" s="787">
        <v>0</v>
      </c>
      <c r="J56" s="787">
        <v>0</v>
      </c>
      <c r="K56" s="787">
        <v>1</v>
      </c>
      <c r="L56" s="787">
        <v>0</v>
      </c>
      <c r="M56" s="787">
        <v>0</v>
      </c>
      <c r="N56" s="787">
        <v>1</v>
      </c>
      <c r="O56" s="787">
        <v>0</v>
      </c>
      <c r="P56" s="787">
        <v>0</v>
      </c>
      <c r="Q56" s="787">
        <v>0</v>
      </c>
      <c r="R56" s="787">
        <v>0</v>
      </c>
      <c r="S56" s="10">
        <v>0</v>
      </c>
    </row>
    <row r="57" spans="1:19">
      <c r="A57" s="785"/>
      <c r="B57" s="793" t="s">
        <v>205</v>
      </c>
      <c r="C57" s="794">
        <f t="shared" si="3"/>
        <v>2</v>
      </c>
      <c r="D57" s="787">
        <f t="shared" si="4"/>
        <v>2</v>
      </c>
      <c r="E57" s="787">
        <v>2</v>
      </c>
      <c r="F57" s="790">
        <v>0</v>
      </c>
      <c r="G57" s="787">
        <v>0</v>
      </c>
      <c r="H57" s="787">
        <v>0</v>
      </c>
      <c r="I57" s="787">
        <v>0</v>
      </c>
      <c r="J57" s="787">
        <v>0</v>
      </c>
      <c r="K57" s="787">
        <v>0</v>
      </c>
      <c r="L57" s="787">
        <v>0</v>
      </c>
      <c r="M57" s="787">
        <v>0</v>
      </c>
      <c r="N57" s="787">
        <v>0</v>
      </c>
      <c r="O57" s="787">
        <v>0</v>
      </c>
      <c r="P57" s="787">
        <v>0</v>
      </c>
      <c r="Q57" s="787">
        <v>0</v>
      </c>
      <c r="R57" s="787">
        <v>0</v>
      </c>
      <c r="S57" s="790">
        <v>0</v>
      </c>
    </row>
    <row r="58" spans="1:19">
      <c r="A58" s="785"/>
      <c r="B58" s="793" t="s">
        <v>206</v>
      </c>
      <c r="C58" s="794">
        <f t="shared" si="3"/>
        <v>6</v>
      </c>
      <c r="D58" s="787">
        <f t="shared" si="4"/>
        <v>3</v>
      </c>
      <c r="E58" s="787">
        <v>2</v>
      </c>
      <c r="F58" s="10">
        <v>0</v>
      </c>
      <c r="G58" s="787">
        <v>1</v>
      </c>
      <c r="H58" s="787">
        <v>0</v>
      </c>
      <c r="I58" s="787">
        <v>0</v>
      </c>
      <c r="J58" s="787">
        <v>0</v>
      </c>
      <c r="K58" s="787">
        <v>0</v>
      </c>
      <c r="L58" s="787">
        <v>2</v>
      </c>
      <c r="M58" s="787">
        <v>0</v>
      </c>
      <c r="N58" s="787">
        <v>1</v>
      </c>
      <c r="O58" s="787">
        <v>0</v>
      </c>
      <c r="P58" s="787">
        <v>0</v>
      </c>
      <c r="Q58" s="787">
        <v>0</v>
      </c>
      <c r="R58" s="787">
        <v>0</v>
      </c>
      <c r="S58" s="10">
        <v>0</v>
      </c>
    </row>
    <row r="59" spans="1:19" s="43" customFormat="1">
      <c r="A59" s="785"/>
      <c r="B59" s="793" t="s">
        <v>207</v>
      </c>
      <c r="C59" s="794">
        <f t="shared" si="3"/>
        <v>4</v>
      </c>
      <c r="D59" s="787">
        <f t="shared" si="4"/>
        <v>2</v>
      </c>
      <c r="E59" s="787">
        <v>2</v>
      </c>
      <c r="F59" s="790">
        <v>0</v>
      </c>
      <c r="G59" s="787">
        <v>0</v>
      </c>
      <c r="H59" s="787">
        <v>0</v>
      </c>
      <c r="I59" s="787">
        <v>0</v>
      </c>
      <c r="J59" s="787">
        <v>0</v>
      </c>
      <c r="K59" s="787">
        <v>0</v>
      </c>
      <c r="L59" s="787">
        <v>1</v>
      </c>
      <c r="M59" s="787">
        <v>0</v>
      </c>
      <c r="N59" s="787">
        <v>0</v>
      </c>
      <c r="O59" s="787">
        <v>0</v>
      </c>
      <c r="P59" s="787">
        <v>0</v>
      </c>
      <c r="Q59" s="787">
        <v>0</v>
      </c>
      <c r="R59" s="787">
        <v>0</v>
      </c>
      <c r="S59" s="10">
        <v>1</v>
      </c>
    </row>
    <row r="60" spans="1:19" s="43" customFormat="1">
      <c r="A60" s="785"/>
      <c r="B60" s="793" t="s">
        <v>208</v>
      </c>
      <c r="C60" s="794">
        <f t="shared" si="3"/>
        <v>1</v>
      </c>
      <c r="D60" s="787">
        <f t="shared" si="4"/>
        <v>0</v>
      </c>
      <c r="E60" s="788">
        <v>0</v>
      </c>
      <c r="F60" s="10">
        <v>0</v>
      </c>
      <c r="G60" s="787">
        <v>0</v>
      </c>
      <c r="H60" s="787">
        <v>0</v>
      </c>
      <c r="I60" s="787">
        <v>1</v>
      </c>
      <c r="J60" s="787">
        <v>0</v>
      </c>
      <c r="K60" s="787">
        <v>0</v>
      </c>
      <c r="L60" s="787">
        <v>0</v>
      </c>
      <c r="M60" s="787">
        <v>0</v>
      </c>
      <c r="N60" s="787">
        <v>0</v>
      </c>
      <c r="O60" s="787">
        <v>0</v>
      </c>
      <c r="P60" s="787">
        <v>0</v>
      </c>
      <c r="Q60" s="787">
        <v>0</v>
      </c>
      <c r="R60" s="787">
        <v>0</v>
      </c>
      <c r="S60" s="10">
        <v>0</v>
      </c>
    </row>
    <row r="61" spans="1:19" s="43" customFormat="1">
      <c r="A61" s="785"/>
      <c r="B61" s="793" t="s">
        <v>210</v>
      </c>
      <c r="C61" s="794">
        <f t="shared" si="3"/>
        <v>3</v>
      </c>
      <c r="D61" s="787">
        <f t="shared" si="4"/>
        <v>3</v>
      </c>
      <c r="E61" s="788">
        <v>1</v>
      </c>
      <c r="F61" s="10">
        <v>1</v>
      </c>
      <c r="G61" s="787">
        <v>1</v>
      </c>
      <c r="H61" s="787">
        <v>0</v>
      </c>
      <c r="I61" s="787">
        <v>0</v>
      </c>
      <c r="J61" s="787">
        <v>0</v>
      </c>
      <c r="K61" s="787">
        <v>0</v>
      </c>
      <c r="L61" s="787">
        <v>0</v>
      </c>
      <c r="M61" s="787">
        <v>0</v>
      </c>
      <c r="N61" s="787">
        <v>0</v>
      </c>
      <c r="O61" s="787">
        <v>0</v>
      </c>
      <c r="P61" s="787">
        <v>0</v>
      </c>
      <c r="Q61" s="787">
        <v>0</v>
      </c>
      <c r="R61" s="787">
        <v>0</v>
      </c>
      <c r="S61" s="10">
        <v>0</v>
      </c>
    </row>
    <row r="62" spans="1:19" s="43" customFormat="1" ht="21.95" customHeight="1">
      <c r="A62" s="785"/>
      <c r="B62" s="793" t="s">
        <v>212</v>
      </c>
      <c r="C62" s="794">
        <f t="shared" si="3"/>
        <v>5</v>
      </c>
      <c r="D62" s="787">
        <f t="shared" si="4"/>
        <v>2</v>
      </c>
      <c r="E62" s="787">
        <v>1</v>
      </c>
      <c r="F62" s="10">
        <v>0</v>
      </c>
      <c r="G62" s="787">
        <v>0</v>
      </c>
      <c r="H62" s="787">
        <v>1</v>
      </c>
      <c r="I62" s="787">
        <v>0</v>
      </c>
      <c r="J62" s="787">
        <v>2</v>
      </c>
      <c r="K62" s="787">
        <v>0</v>
      </c>
      <c r="L62" s="787">
        <v>0</v>
      </c>
      <c r="M62" s="787">
        <v>1</v>
      </c>
      <c r="N62" s="787">
        <v>0</v>
      </c>
      <c r="O62" s="787">
        <v>0</v>
      </c>
      <c r="P62" s="787">
        <v>0</v>
      </c>
      <c r="Q62" s="787">
        <v>0</v>
      </c>
      <c r="R62" s="787">
        <v>0</v>
      </c>
      <c r="S62" s="10">
        <v>0</v>
      </c>
    </row>
    <row r="63" spans="1:19" s="43" customFormat="1" ht="12" customHeight="1">
      <c r="A63" s="795" t="s">
        <v>685</v>
      </c>
      <c r="B63" s="796"/>
      <c r="C63" s="797"/>
      <c r="D63" s="798"/>
      <c r="E63" s="798"/>
      <c r="F63" s="798"/>
      <c r="G63" s="798"/>
      <c r="H63" s="798"/>
      <c r="I63" s="798"/>
      <c r="J63" s="798"/>
      <c r="K63" s="798"/>
      <c r="L63" s="798"/>
      <c r="M63" s="798"/>
      <c r="N63" s="798"/>
      <c r="O63" s="798"/>
      <c r="P63" s="798"/>
      <c r="Q63" s="798"/>
      <c r="R63" s="798"/>
      <c r="S63" s="798"/>
    </row>
    <row r="64" spans="1:19" s="43" customFormat="1">
      <c r="A64" s="799"/>
      <c r="B64" s="800" t="s">
        <v>382</v>
      </c>
      <c r="C64" s="801">
        <v>17.399999999999999</v>
      </c>
      <c r="D64" s="802">
        <v>9.6999999999999993</v>
      </c>
      <c r="E64" s="802">
        <v>7</v>
      </c>
      <c r="F64" s="803">
        <v>0.7</v>
      </c>
      <c r="G64" s="804">
        <v>1.4</v>
      </c>
      <c r="H64" s="803">
        <v>0.7</v>
      </c>
      <c r="I64" s="802">
        <v>0.7</v>
      </c>
      <c r="J64" s="802">
        <v>1.4</v>
      </c>
      <c r="K64" s="802">
        <v>0.7</v>
      </c>
      <c r="L64" s="802">
        <v>2.1</v>
      </c>
      <c r="M64" s="802">
        <v>0.7</v>
      </c>
      <c r="N64" s="805">
        <v>1.4</v>
      </c>
      <c r="O64" s="806">
        <v>0</v>
      </c>
      <c r="P64" s="807">
        <v>0</v>
      </c>
      <c r="Q64" s="807">
        <v>0</v>
      </c>
      <c r="R64" s="807">
        <v>0</v>
      </c>
      <c r="S64" s="803">
        <v>0.7</v>
      </c>
    </row>
    <row r="65" spans="1:19" s="43" customFormat="1">
      <c r="A65" s="799"/>
      <c r="B65" s="808" t="s">
        <v>683</v>
      </c>
      <c r="C65" s="801">
        <v>23.1</v>
      </c>
      <c r="D65" s="802">
        <v>15</v>
      </c>
      <c r="E65" s="802">
        <v>13.6</v>
      </c>
      <c r="F65" s="803">
        <v>1.4</v>
      </c>
      <c r="G65" s="807">
        <v>0</v>
      </c>
      <c r="H65" s="807">
        <v>0</v>
      </c>
      <c r="I65" s="807">
        <v>0</v>
      </c>
      <c r="J65" s="805">
        <v>2.7</v>
      </c>
      <c r="K65" s="802">
        <v>1.4</v>
      </c>
      <c r="L65" s="802">
        <v>1.4</v>
      </c>
      <c r="M65" s="806">
        <v>0</v>
      </c>
      <c r="N65" s="805">
        <v>2.7</v>
      </c>
      <c r="O65" s="806">
        <v>0</v>
      </c>
      <c r="P65" s="806">
        <v>0</v>
      </c>
      <c r="Q65" s="806">
        <v>0</v>
      </c>
      <c r="R65" s="806">
        <v>0</v>
      </c>
      <c r="S65" s="806">
        <v>0</v>
      </c>
    </row>
    <row r="66" spans="1:19" s="43" customFormat="1">
      <c r="A66" s="799"/>
      <c r="B66" s="808" t="s">
        <v>684</v>
      </c>
      <c r="C66" s="801">
        <v>11.4</v>
      </c>
      <c r="D66" s="802">
        <v>4.3</v>
      </c>
      <c r="E66" s="806">
        <v>0</v>
      </c>
      <c r="F66" s="807">
        <v>0</v>
      </c>
      <c r="G66" s="802">
        <v>2.8</v>
      </c>
      <c r="H66" s="809">
        <v>1.4</v>
      </c>
      <c r="I66" s="802">
        <v>1.4</v>
      </c>
      <c r="J66" s="806">
        <v>0</v>
      </c>
      <c r="K66" s="806">
        <v>0</v>
      </c>
      <c r="L66" s="802">
        <v>2.8</v>
      </c>
      <c r="M66" s="802">
        <v>1.4</v>
      </c>
      <c r="N66" s="806">
        <v>0</v>
      </c>
      <c r="O66" s="806">
        <v>0</v>
      </c>
      <c r="P66" s="806">
        <v>0</v>
      </c>
      <c r="Q66" s="806">
        <v>0</v>
      </c>
      <c r="R66" s="806">
        <v>0</v>
      </c>
      <c r="S66" s="809">
        <v>1.4</v>
      </c>
    </row>
    <row r="67" spans="1:19" s="43" customFormat="1" ht="14.25" customHeight="1" thickBot="1">
      <c r="A67" s="810"/>
      <c r="B67" s="811"/>
      <c r="C67" s="812"/>
      <c r="D67" s="812"/>
      <c r="E67" s="812"/>
      <c r="F67" s="812"/>
      <c r="G67" s="812"/>
      <c r="H67" s="812"/>
      <c r="I67" s="812"/>
      <c r="J67" s="812"/>
      <c r="K67" s="812"/>
      <c r="L67" s="812"/>
      <c r="M67" s="812"/>
      <c r="N67" s="812"/>
      <c r="O67" s="812"/>
      <c r="P67" s="812"/>
      <c r="Q67" s="812"/>
      <c r="R67" s="812"/>
      <c r="S67" s="812"/>
    </row>
    <row r="68" spans="1:19" s="43" customFormat="1" ht="5.25" customHeight="1"/>
    <row r="69" spans="1:19" s="43" customFormat="1">
      <c r="Q69" s="289" t="s">
        <v>663</v>
      </c>
      <c r="R69" s="289"/>
      <c r="S69" s="289"/>
    </row>
    <row r="70" spans="1:19" s="43" customFormat="1"/>
    <row r="71" spans="1:19" s="43" customFormat="1"/>
  </sheetData>
  <mergeCells count="386">
    <mergeCell ref="Q49:Q50"/>
    <mergeCell ref="R49:R50"/>
    <mergeCell ref="S49:S50"/>
    <mergeCell ref="A51:A62"/>
    <mergeCell ref="A63:A67"/>
    <mergeCell ref="Q69:S69"/>
    <mergeCell ref="K49:K50"/>
    <mergeCell ref="L49:L50"/>
    <mergeCell ref="M49:M50"/>
    <mergeCell ref="N49:N50"/>
    <mergeCell ref="O49:O50"/>
    <mergeCell ref="P49:P50"/>
    <mergeCell ref="P43:Q43"/>
    <mergeCell ref="R43:S43"/>
    <mergeCell ref="Q44:S44"/>
    <mergeCell ref="A47:R47"/>
    <mergeCell ref="P48:S48"/>
    <mergeCell ref="C49:C50"/>
    <mergeCell ref="D49:D50"/>
    <mergeCell ref="E49:H49"/>
    <mergeCell ref="I49:I50"/>
    <mergeCell ref="J49:J50"/>
    <mergeCell ref="N42:O42"/>
    <mergeCell ref="P42:Q42"/>
    <mergeCell ref="R42:S42"/>
    <mergeCell ref="A43:C43"/>
    <mergeCell ref="D43:E43"/>
    <mergeCell ref="F43:G43"/>
    <mergeCell ref="H43:I43"/>
    <mergeCell ref="J43:K43"/>
    <mergeCell ref="L43:M43"/>
    <mergeCell ref="N43:O43"/>
    <mergeCell ref="A42:C42"/>
    <mergeCell ref="D42:E42"/>
    <mergeCell ref="F42:G42"/>
    <mergeCell ref="H42:I42"/>
    <mergeCell ref="J42:K42"/>
    <mergeCell ref="L42:M42"/>
    <mergeCell ref="R40:S40"/>
    <mergeCell ref="A41:C41"/>
    <mergeCell ref="D41:E41"/>
    <mergeCell ref="F41:G41"/>
    <mergeCell ref="H41:I41"/>
    <mergeCell ref="J41:K41"/>
    <mergeCell ref="L41:M41"/>
    <mergeCell ref="N41:O41"/>
    <mergeCell ref="P41:Q41"/>
    <mergeCell ref="R41:S41"/>
    <mergeCell ref="P39:Q39"/>
    <mergeCell ref="R39:S39"/>
    <mergeCell ref="A40:C40"/>
    <mergeCell ref="D40:E40"/>
    <mergeCell ref="F40:G40"/>
    <mergeCell ref="H40:I40"/>
    <mergeCell ref="J40:K40"/>
    <mergeCell ref="L40:M40"/>
    <mergeCell ref="N40:O40"/>
    <mergeCell ref="P40:Q40"/>
    <mergeCell ref="N38:O38"/>
    <mergeCell ref="P38:Q38"/>
    <mergeCell ref="R38:S38"/>
    <mergeCell ref="A39:C39"/>
    <mergeCell ref="D39:E39"/>
    <mergeCell ref="F39:G39"/>
    <mergeCell ref="H39:I39"/>
    <mergeCell ref="J39:K39"/>
    <mergeCell ref="L39:M39"/>
    <mergeCell ref="N39:O39"/>
    <mergeCell ref="A38:C38"/>
    <mergeCell ref="D38:E38"/>
    <mergeCell ref="F38:G38"/>
    <mergeCell ref="H38:I38"/>
    <mergeCell ref="J38:K38"/>
    <mergeCell ref="L38:M38"/>
    <mergeCell ref="R36:S36"/>
    <mergeCell ref="A37:C37"/>
    <mergeCell ref="D37:E37"/>
    <mergeCell ref="F37:G37"/>
    <mergeCell ref="H37:I37"/>
    <mergeCell ref="J37:K37"/>
    <mergeCell ref="L37:M37"/>
    <mergeCell ref="N37:O37"/>
    <mergeCell ref="P37:Q37"/>
    <mergeCell ref="R37:S37"/>
    <mergeCell ref="P35:Q35"/>
    <mergeCell ref="R35:S35"/>
    <mergeCell ref="A36:C36"/>
    <mergeCell ref="D36:E36"/>
    <mergeCell ref="F36:G36"/>
    <mergeCell ref="H36:I36"/>
    <mergeCell ref="J36:K36"/>
    <mergeCell ref="L36:M36"/>
    <mergeCell ref="N36:O36"/>
    <mergeCell ref="P36:Q36"/>
    <mergeCell ref="N34:O34"/>
    <mergeCell ref="P34:Q34"/>
    <mergeCell ref="R34:S34"/>
    <mergeCell ref="A35:C35"/>
    <mergeCell ref="D35:E35"/>
    <mergeCell ref="F35:G35"/>
    <mergeCell ref="H35:I35"/>
    <mergeCell ref="J35:K35"/>
    <mergeCell ref="L35:M35"/>
    <mergeCell ref="N35:O35"/>
    <mergeCell ref="A34:C34"/>
    <mergeCell ref="D34:E34"/>
    <mergeCell ref="F34:G34"/>
    <mergeCell ref="H34:I34"/>
    <mergeCell ref="J34:K34"/>
    <mergeCell ref="L34:M34"/>
    <mergeCell ref="R32:S32"/>
    <mergeCell ref="A33:C33"/>
    <mergeCell ref="D33:E33"/>
    <mergeCell ref="F33:G33"/>
    <mergeCell ref="H33:I33"/>
    <mergeCell ref="J33:K33"/>
    <mergeCell ref="L33:M33"/>
    <mergeCell ref="N33:O33"/>
    <mergeCell ref="P33:Q33"/>
    <mergeCell ref="R33:S33"/>
    <mergeCell ref="P31:Q31"/>
    <mergeCell ref="R31:S31"/>
    <mergeCell ref="A32:C32"/>
    <mergeCell ref="D32:E32"/>
    <mergeCell ref="F32:G32"/>
    <mergeCell ref="H32:I32"/>
    <mergeCell ref="J32:K32"/>
    <mergeCell ref="L32:M32"/>
    <mergeCell ref="N32:O32"/>
    <mergeCell ref="P32:Q32"/>
    <mergeCell ref="N30:O30"/>
    <mergeCell ref="P30:Q30"/>
    <mergeCell ref="R30:S30"/>
    <mergeCell ref="A31:C31"/>
    <mergeCell ref="D31:E31"/>
    <mergeCell ref="F31:G31"/>
    <mergeCell ref="H31:I31"/>
    <mergeCell ref="J31:K31"/>
    <mergeCell ref="L31:M31"/>
    <mergeCell ref="N31:O31"/>
    <mergeCell ref="A30:C30"/>
    <mergeCell ref="D30:E30"/>
    <mergeCell ref="F30:G30"/>
    <mergeCell ref="H30:I30"/>
    <mergeCell ref="J30:K30"/>
    <mergeCell ref="L30:M30"/>
    <mergeCell ref="R28:S28"/>
    <mergeCell ref="A29:C29"/>
    <mergeCell ref="D29:E29"/>
    <mergeCell ref="F29:G29"/>
    <mergeCell ref="H29:I29"/>
    <mergeCell ref="J29:K29"/>
    <mergeCell ref="L29:M29"/>
    <mergeCell ref="N29:O29"/>
    <mergeCell ref="P29:Q29"/>
    <mergeCell ref="R29:S29"/>
    <mergeCell ref="P27:Q27"/>
    <mergeCell ref="R27:S27"/>
    <mergeCell ref="A28:C28"/>
    <mergeCell ref="D28:E28"/>
    <mergeCell ref="F28:G28"/>
    <mergeCell ref="H28:I28"/>
    <mergeCell ref="J28:K28"/>
    <mergeCell ref="L28:M28"/>
    <mergeCell ref="N28:O28"/>
    <mergeCell ref="P28:Q28"/>
    <mergeCell ref="N26:O26"/>
    <mergeCell ref="P26:Q26"/>
    <mergeCell ref="R26:S26"/>
    <mergeCell ref="A27:C27"/>
    <mergeCell ref="D27:E27"/>
    <mergeCell ref="F27:G27"/>
    <mergeCell ref="H27:I27"/>
    <mergeCell ref="J27:K27"/>
    <mergeCell ref="L27:M27"/>
    <mergeCell ref="N27:O27"/>
    <mergeCell ref="A26:C26"/>
    <mergeCell ref="D26:E26"/>
    <mergeCell ref="F26:G26"/>
    <mergeCell ref="H26:I26"/>
    <mergeCell ref="J26:K26"/>
    <mergeCell ref="L26:M26"/>
    <mergeCell ref="R24:S24"/>
    <mergeCell ref="A25:C25"/>
    <mergeCell ref="D25:E25"/>
    <mergeCell ref="F25:G25"/>
    <mergeCell ref="H25:I25"/>
    <mergeCell ref="J25:K25"/>
    <mergeCell ref="L25:M25"/>
    <mergeCell ref="N25:O25"/>
    <mergeCell ref="P25:Q25"/>
    <mergeCell ref="R25:S25"/>
    <mergeCell ref="P23:Q23"/>
    <mergeCell ref="R23:S23"/>
    <mergeCell ref="A24:C24"/>
    <mergeCell ref="D24:E24"/>
    <mergeCell ref="F24:G24"/>
    <mergeCell ref="H24:I24"/>
    <mergeCell ref="J24:K24"/>
    <mergeCell ref="L24:M24"/>
    <mergeCell ref="N24:O24"/>
    <mergeCell ref="P24:Q24"/>
    <mergeCell ref="N22:O22"/>
    <mergeCell ref="P22:Q22"/>
    <mergeCell ref="R22:S22"/>
    <mergeCell ref="A23:C23"/>
    <mergeCell ref="D23:E23"/>
    <mergeCell ref="F23:G23"/>
    <mergeCell ref="H23:I23"/>
    <mergeCell ref="J23:K23"/>
    <mergeCell ref="L23:M23"/>
    <mergeCell ref="N23:O23"/>
    <mergeCell ref="A22:C22"/>
    <mergeCell ref="D22:E22"/>
    <mergeCell ref="F22:G22"/>
    <mergeCell ref="H22:I22"/>
    <mergeCell ref="J22:K22"/>
    <mergeCell ref="L22:M22"/>
    <mergeCell ref="R20:S20"/>
    <mergeCell ref="A21:C21"/>
    <mergeCell ref="D21:E21"/>
    <mergeCell ref="F21:G21"/>
    <mergeCell ref="H21:I21"/>
    <mergeCell ref="J21:K21"/>
    <mergeCell ref="L21:M21"/>
    <mergeCell ref="N21:O21"/>
    <mergeCell ref="P21:Q21"/>
    <mergeCell ref="R21:S21"/>
    <mergeCell ref="P19:Q19"/>
    <mergeCell ref="R19:S19"/>
    <mergeCell ref="A20:C20"/>
    <mergeCell ref="D20:E20"/>
    <mergeCell ref="F20:G20"/>
    <mergeCell ref="H20:I20"/>
    <mergeCell ref="J20:K20"/>
    <mergeCell ref="L20:M20"/>
    <mergeCell ref="N20:O20"/>
    <mergeCell ref="P20:Q20"/>
    <mergeCell ref="N18:O18"/>
    <mergeCell ref="P18:Q18"/>
    <mergeCell ref="R18:S18"/>
    <mergeCell ref="A19:C19"/>
    <mergeCell ref="D19:E19"/>
    <mergeCell ref="F19:G19"/>
    <mergeCell ref="H19:I19"/>
    <mergeCell ref="J19:K19"/>
    <mergeCell ref="L19:M19"/>
    <mergeCell ref="N19:O19"/>
    <mergeCell ref="A18:C18"/>
    <mergeCell ref="D18:E18"/>
    <mergeCell ref="F18:G18"/>
    <mergeCell ref="H18:I18"/>
    <mergeCell ref="J18:K18"/>
    <mergeCell ref="L18:M18"/>
    <mergeCell ref="R16:S16"/>
    <mergeCell ref="A17:C17"/>
    <mergeCell ref="D17:E17"/>
    <mergeCell ref="F17:G17"/>
    <mergeCell ref="H17:I17"/>
    <mergeCell ref="J17:K17"/>
    <mergeCell ref="L17:M17"/>
    <mergeCell ref="N17:O17"/>
    <mergeCell ref="P17:Q17"/>
    <mergeCell ref="R17:S17"/>
    <mergeCell ref="P15:Q15"/>
    <mergeCell ref="R15:S15"/>
    <mergeCell ref="A16:C16"/>
    <mergeCell ref="D16:E16"/>
    <mergeCell ref="F16:G16"/>
    <mergeCell ref="H16:I16"/>
    <mergeCell ref="J16:K16"/>
    <mergeCell ref="L16:M16"/>
    <mergeCell ref="N16:O16"/>
    <mergeCell ref="P16:Q16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A14:C14"/>
    <mergeCell ref="D14:E14"/>
    <mergeCell ref="F14:G14"/>
    <mergeCell ref="H14:I14"/>
    <mergeCell ref="J14:K14"/>
    <mergeCell ref="L14:M14"/>
    <mergeCell ref="R12:S12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P11:Q11"/>
    <mergeCell ref="R11:S11"/>
    <mergeCell ref="A12:C12"/>
    <mergeCell ref="D12:E12"/>
    <mergeCell ref="F12:G12"/>
    <mergeCell ref="H12:I12"/>
    <mergeCell ref="J12:K12"/>
    <mergeCell ref="L12:M12"/>
    <mergeCell ref="N12:O12"/>
    <mergeCell ref="P12:Q12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R8:S8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L5:M5"/>
    <mergeCell ref="N5:O5"/>
    <mergeCell ref="P5:Q5"/>
    <mergeCell ref="R5:S5"/>
    <mergeCell ref="A6:C6"/>
    <mergeCell ref="D6:E6"/>
    <mergeCell ref="F6:G6"/>
    <mergeCell ref="H6:I6"/>
    <mergeCell ref="J6:K6"/>
    <mergeCell ref="L6:M6"/>
    <mergeCell ref="F4:G4"/>
    <mergeCell ref="H4:I4"/>
    <mergeCell ref="L4:M4"/>
    <mergeCell ref="N4:O4"/>
    <mergeCell ref="P4:Q4"/>
    <mergeCell ref="A5:C5"/>
    <mergeCell ref="D5:E5"/>
    <mergeCell ref="F5:G5"/>
    <mergeCell ref="H5:I5"/>
    <mergeCell ref="J5:K5"/>
    <mergeCell ref="A1:O1"/>
    <mergeCell ref="P1:S1"/>
    <mergeCell ref="B2:C4"/>
    <mergeCell ref="D2:K2"/>
    <mergeCell ref="L2:S2"/>
    <mergeCell ref="D3:I3"/>
    <mergeCell ref="J3:K4"/>
    <mergeCell ref="L3:Q3"/>
    <mergeCell ref="R3:S4"/>
    <mergeCell ref="D4:E4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6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9"/>
  <sheetViews>
    <sheetView showGridLines="0" view="pageBreakPreview" topLeftCell="B19" zoomScaleNormal="85" zoomScaleSheetLayoutView="100" workbookViewId="0">
      <selection activeCell="N82" sqref="N82"/>
    </sheetView>
  </sheetViews>
  <sheetFormatPr defaultColWidth="8.796875" defaultRowHeight="17.25"/>
  <cols>
    <col min="1" max="1" width="8.69921875" customWidth="1"/>
    <col min="2" max="2" width="27.796875" style="43" customWidth="1"/>
    <col min="3" max="10" width="7.3984375" style="43" customWidth="1"/>
    <col min="11" max="11" width="8.69921875" customWidth="1"/>
    <col min="12" max="12" width="11.5" bestFit="1" customWidth="1"/>
    <col min="257" max="257" width="8.69921875" customWidth="1"/>
    <col min="258" max="258" width="27.796875" customWidth="1"/>
    <col min="259" max="266" width="7.3984375" customWidth="1"/>
    <col min="267" max="267" width="8.69921875" customWidth="1"/>
    <col min="268" max="268" width="11.5" bestFit="1" customWidth="1"/>
    <col min="513" max="513" width="8.69921875" customWidth="1"/>
    <col min="514" max="514" width="27.796875" customWidth="1"/>
    <col min="515" max="522" width="7.3984375" customWidth="1"/>
    <col min="523" max="523" width="8.69921875" customWidth="1"/>
    <col min="524" max="524" width="11.5" bestFit="1" customWidth="1"/>
    <col min="769" max="769" width="8.69921875" customWidth="1"/>
    <col min="770" max="770" width="27.796875" customWidth="1"/>
    <col min="771" max="778" width="7.3984375" customWidth="1"/>
    <col min="779" max="779" width="8.69921875" customWidth="1"/>
    <col min="780" max="780" width="11.5" bestFit="1" customWidth="1"/>
    <col min="1025" max="1025" width="8.69921875" customWidth="1"/>
    <col min="1026" max="1026" width="27.796875" customWidth="1"/>
    <col min="1027" max="1034" width="7.3984375" customWidth="1"/>
    <col min="1035" max="1035" width="8.69921875" customWidth="1"/>
    <col min="1036" max="1036" width="11.5" bestFit="1" customWidth="1"/>
    <col min="1281" max="1281" width="8.69921875" customWidth="1"/>
    <col min="1282" max="1282" width="27.796875" customWidth="1"/>
    <col min="1283" max="1290" width="7.3984375" customWidth="1"/>
    <col min="1291" max="1291" width="8.69921875" customWidth="1"/>
    <col min="1292" max="1292" width="11.5" bestFit="1" customWidth="1"/>
    <col min="1537" max="1537" width="8.69921875" customWidth="1"/>
    <col min="1538" max="1538" width="27.796875" customWidth="1"/>
    <col min="1539" max="1546" width="7.3984375" customWidth="1"/>
    <col min="1547" max="1547" width="8.69921875" customWidth="1"/>
    <col min="1548" max="1548" width="11.5" bestFit="1" customWidth="1"/>
    <col min="1793" max="1793" width="8.69921875" customWidth="1"/>
    <col min="1794" max="1794" width="27.796875" customWidth="1"/>
    <col min="1795" max="1802" width="7.3984375" customWidth="1"/>
    <col min="1803" max="1803" width="8.69921875" customWidth="1"/>
    <col min="1804" max="1804" width="11.5" bestFit="1" customWidth="1"/>
    <col min="2049" max="2049" width="8.69921875" customWidth="1"/>
    <col min="2050" max="2050" width="27.796875" customWidth="1"/>
    <col min="2051" max="2058" width="7.3984375" customWidth="1"/>
    <col min="2059" max="2059" width="8.69921875" customWidth="1"/>
    <col min="2060" max="2060" width="11.5" bestFit="1" customWidth="1"/>
    <col min="2305" max="2305" width="8.69921875" customWidth="1"/>
    <col min="2306" max="2306" width="27.796875" customWidth="1"/>
    <col min="2307" max="2314" width="7.3984375" customWidth="1"/>
    <col min="2315" max="2315" width="8.69921875" customWidth="1"/>
    <col min="2316" max="2316" width="11.5" bestFit="1" customWidth="1"/>
    <col min="2561" max="2561" width="8.69921875" customWidth="1"/>
    <col min="2562" max="2562" width="27.796875" customWidth="1"/>
    <col min="2563" max="2570" width="7.3984375" customWidth="1"/>
    <col min="2571" max="2571" width="8.69921875" customWidth="1"/>
    <col min="2572" max="2572" width="11.5" bestFit="1" customWidth="1"/>
    <col min="2817" max="2817" width="8.69921875" customWidth="1"/>
    <col min="2818" max="2818" width="27.796875" customWidth="1"/>
    <col min="2819" max="2826" width="7.3984375" customWidth="1"/>
    <col min="2827" max="2827" width="8.69921875" customWidth="1"/>
    <col min="2828" max="2828" width="11.5" bestFit="1" customWidth="1"/>
    <col min="3073" max="3073" width="8.69921875" customWidth="1"/>
    <col min="3074" max="3074" width="27.796875" customWidth="1"/>
    <col min="3075" max="3082" width="7.3984375" customWidth="1"/>
    <col min="3083" max="3083" width="8.69921875" customWidth="1"/>
    <col min="3084" max="3084" width="11.5" bestFit="1" customWidth="1"/>
    <col min="3329" max="3329" width="8.69921875" customWidth="1"/>
    <col min="3330" max="3330" width="27.796875" customWidth="1"/>
    <col min="3331" max="3338" width="7.3984375" customWidth="1"/>
    <col min="3339" max="3339" width="8.69921875" customWidth="1"/>
    <col min="3340" max="3340" width="11.5" bestFit="1" customWidth="1"/>
    <col min="3585" max="3585" width="8.69921875" customWidth="1"/>
    <col min="3586" max="3586" width="27.796875" customWidth="1"/>
    <col min="3587" max="3594" width="7.3984375" customWidth="1"/>
    <col min="3595" max="3595" width="8.69921875" customWidth="1"/>
    <col min="3596" max="3596" width="11.5" bestFit="1" customWidth="1"/>
    <col min="3841" max="3841" width="8.69921875" customWidth="1"/>
    <col min="3842" max="3842" width="27.796875" customWidth="1"/>
    <col min="3843" max="3850" width="7.3984375" customWidth="1"/>
    <col min="3851" max="3851" width="8.69921875" customWidth="1"/>
    <col min="3852" max="3852" width="11.5" bestFit="1" customWidth="1"/>
    <col min="4097" max="4097" width="8.69921875" customWidth="1"/>
    <col min="4098" max="4098" width="27.796875" customWidth="1"/>
    <col min="4099" max="4106" width="7.3984375" customWidth="1"/>
    <col min="4107" max="4107" width="8.69921875" customWidth="1"/>
    <col min="4108" max="4108" width="11.5" bestFit="1" customWidth="1"/>
    <col min="4353" max="4353" width="8.69921875" customWidth="1"/>
    <col min="4354" max="4354" width="27.796875" customWidth="1"/>
    <col min="4355" max="4362" width="7.3984375" customWidth="1"/>
    <col min="4363" max="4363" width="8.69921875" customWidth="1"/>
    <col min="4364" max="4364" width="11.5" bestFit="1" customWidth="1"/>
    <col min="4609" max="4609" width="8.69921875" customWidth="1"/>
    <col min="4610" max="4610" width="27.796875" customWidth="1"/>
    <col min="4611" max="4618" width="7.3984375" customWidth="1"/>
    <col min="4619" max="4619" width="8.69921875" customWidth="1"/>
    <col min="4620" max="4620" width="11.5" bestFit="1" customWidth="1"/>
    <col min="4865" max="4865" width="8.69921875" customWidth="1"/>
    <col min="4866" max="4866" width="27.796875" customWidth="1"/>
    <col min="4867" max="4874" width="7.3984375" customWidth="1"/>
    <col min="4875" max="4875" width="8.69921875" customWidth="1"/>
    <col min="4876" max="4876" width="11.5" bestFit="1" customWidth="1"/>
    <col min="5121" max="5121" width="8.69921875" customWidth="1"/>
    <col min="5122" max="5122" width="27.796875" customWidth="1"/>
    <col min="5123" max="5130" width="7.3984375" customWidth="1"/>
    <col min="5131" max="5131" width="8.69921875" customWidth="1"/>
    <col min="5132" max="5132" width="11.5" bestFit="1" customWidth="1"/>
    <col min="5377" max="5377" width="8.69921875" customWidth="1"/>
    <col min="5378" max="5378" width="27.796875" customWidth="1"/>
    <col min="5379" max="5386" width="7.3984375" customWidth="1"/>
    <col min="5387" max="5387" width="8.69921875" customWidth="1"/>
    <col min="5388" max="5388" width="11.5" bestFit="1" customWidth="1"/>
    <col min="5633" max="5633" width="8.69921875" customWidth="1"/>
    <col min="5634" max="5634" width="27.796875" customWidth="1"/>
    <col min="5635" max="5642" width="7.3984375" customWidth="1"/>
    <col min="5643" max="5643" width="8.69921875" customWidth="1"/>
    <col min="5644" max="5644" width="11.5" bestFit="1" customWidth="1"/>
    <col min="5889" max="5889" width="8.69921875" customWidth="1"/>
    <col min="5890" max="5890" width="27.796875" customWidth="1"/>
    <col min="5891" max="5898" width="7.3984375" customWidth="1"/>
    <col min="5899" max="5899" width="8.69921875" customWidth="1"/>
    <col min="5900" max="5900" width="11.5" bestFit="1" customWidth="1"/>
    <col min="6145" max="6145" width="8.69921875" customWidth="1"/>
    <col min="6146" max="6146" width="27.796875" customWidth="1"/>
    <col min="6147" max="6154" width="7.3984375" customWidth="1"/>
    <col min="6155" max="6155" width="8.69921875" customWidth="1"/>
    <col min="6156" max="6156" width="11.5" bestFit="1" customWidth="1"/>
    <col min="6401" max="6401" width="8.69921875" customWidth="1"/>
    <col min="6402" max="6402" width="27.796875" customWidth="1"/>
    <col min="6403" max="6410" width="7.3984375" customWidth="1"/>
    <col min="6411" max="6411" width="8.69921875" customWidth="1"/>
    <col min="6412" max="6412" width="11.5" bestFit="1" customWidth="1"/>
    <col min="6657" max="6657" width="8.69921875" customWidth="1"/>
    <col min="6658" max="6658" width="27.796875" customWidth="1"/>
    <col min="6659" max="6666" width="7.3984375" customWidth="1"/>
    <col min="6667" max="6667" width="8.69921875" customWidth="1"/>
    <col min="6668" max="6668" width="11.5" bestFit="1" customWidth="1"/>
    <col min="6913" max="6913" width="8.69921875" customWidth="1"/>
    <col min="6914" max="6914" width="27.796875" customWidth="1"/>
    <col min="6915" max="6922" width="7.3984375" customWidth="1"/>
    <col min="6923" max="6923" width="8.69921875" customWidth="1"/>
    <col min="6924" max="6924" width="11.5" bestFit="1" customWidth="1"/>
    <col min="7169" max="7169" width="8.69921875" customWidth="1"/>
    <col min="7170" max="7170" width="27.796875" customWidth="1"/>
    <col min="7171" max="7178" width="7.3984375" customWidth="1"/>
    <col min="7179" max="7179" width="8.69921875" customWidth="1"/>
    <col min="7180" max="7180" width="11.5" bestFit="1" customWidth="1"/>
    <col min="7425" max="7425" width="8.69921875" customWidth="1"/>
    <col min="7426" max="7426" width="27.796875" customWidth="1"/>
    <col min="7427" max="7434" width="7.3984375" customWidth="1"/>
    <col min="7435" max="7435" width="8.69921875" customWidth="1"/>
    <col min="7436" max="7436" width="11.5" bestFit="1" customWidth="1"/>
    <col min="7681" max="7681" width="8.69921875" customWidth="1"/>
    <col min="7682" max="7682" width="27.796875" customWidth="1"/>
    <col min="7683" max="7690" width="7.3984375" customWidth="1"/>
    <col min="7691" max="7691" width="8.69921875" customWidth="1"/>
    <col min="7692" max="7692" width="11.5" bestFit="1" customWidth="1"/>
    <col min="7937" max="7937" width="8.69921875" customWidth="1"/>
    <col min="7938" max="7938" width="27.796875" customWidth="1"/>
    <col min="7939" max="7946" width="7.3984375" customWidth="1"/>
    <col min="7947" max="7947" width="8.69921875" customWidth="1"/>
    <col min="7948" max="7948" width="11.5" bestFit="1" customWidth="1"/>
    <col min="8193" max="8193" width="8.69921875" customWidth="1"/>
    <col min="8194" max="8194" width="27.796875" customWidth="1"/>
    <col min="8195" max="8202" width="7.3984375" customWidth="1"/>
    <col min="8203" max="8203" width="8.69921875" customWidth="1"/>
    <col min="8204" max="8204" width="11.5" bestFit="1" customWidth="1"/>
    <col min="8449" max="8449" width="8.69921875" customWidth="1"/>
    <col min="8450" max="8450" width="27.796875" customWidth="1"/>
    <col min="8451" max="8458" width="7.3984375" customWidth="1"/>
    <col min="8459" max="8459" width="8.69921875" customWidth="1"/>
    <col min="8460" max="8460" width="11.5" bestFit="1" customWidth="1"/>
    <col min="8705" max="8705" width="8.69921875" customWidth="1"/>
    <col min="8706" max="8706" width="27.796875" customWidth="1"/>
    <col min="8707" max="8714" width="7.3984375" customWidth="1"/>
    <col min="8715" max="8715" width="8.69921875" customWidth="1"/>
    <col min="8716" max="8716" width="11.5" bestFit="1" customWidth="1"/>
    <col min="8961" max="8961" width="8.69921875" customWidth="1"/>
    <col min="8962" max="8962" width="27.796875" customWidth="1"/>
    <col min="8963" max="8970" width="7.3984375" customWidth="1"/>
    <col min="8971" max="8971" width="8.69921875" customWidth="1"/>
    <col min="8972" max="8972" width="11.5" bestFit="1" customWidth="1"/>
    <col min="9217" max="9217" width="8.69921875" customWidth="1"/>
    <col min="9218" max="9218" width="27.796875" customWidth="1"/>
    <col min="9219" max="9226" width="7.3984375" customWidth="1"/>
    <col min="9227" max="9227" width="8.69921875" customWidth="1"/>
    <col min="9228" max="9228" width="11.5" bestFit="1" customWidth="1"/>
    <col min="9473" max="9473" width="8.69921875" customWidth="1"/>
    <col min="9474" max="9474" width="27.796875" customWidth="1"/>
    <col min="9475" max="9482" width="7.3984375" customWidth="1"/>
    <col min="9483" max="9483" width="8.69921875" customWidth="1"/>
    <col min="9484" max="9484" width="11.5" bestFit="1" customWidth="1"/>
    <col min="9729" max="9729" width="8.69921875" customWidth="1"/>
    <col min="9730" max="9730" width="27.796875" customWidth="1"/>
    <col min="9731" max="9738" width="7.3984375" customWidth="1"/>
    <col min="9739" max="9739" width="8.69921875" customWidth="1"/>
    <col min="9740" max="9740" width="11.5" bestFit="1" customWidth="1"/>
    <col min="9985" max="9985" width="8.69921875" customWidth="1"/>
    <col min="9986" max="9986" width="27.796875" customWidth="1"/>
    <col min="9987" max="9994" width="7.3984375" customWidth="1"/>
    <col min="9995" max="9995" width="8.69921875" customWidth="1"/>
    <col min="9996" max="9996" width="11.5" bestFit="1" customWidth="1"/>
    <col min="10241" max="10241" width="8.69921875" customWidth="1"/>
    <col min="10242" max="10242" width="27.796875" customWidth="1"/>
    <col min="10243" max="10250" width="7.3984375" customWidth="1"/>
    <col min="10251" max="10251" width="8.69921875" customWidth="1"/>
    <col min="10252" max="10252" width="11.5" bestFit="1" customWidth="1"/>
    <col min="10497" max="10497" width="8.69921875" customWidth="1"/>
    <col min="10498" max="10498" width="27.796875" customWidth="1"/>
    <col min="10499" max="10506" width="7.3984375" customWidth="1"/>
    <col min="10507" max="10507" width="8.69921875" customWidth="1"/>
    <col min="10508" max="10508" width="11.5" bestFit="1" customWidth="1"/>
    <col min="10753" max="10753" width="8.69921875" customWidth="1"/>
    <col min="10754" max="10754" width="27.796875" customWidth="1"/>
    <col min="10755" max="10762" width="7.3984375" customWidth="1"/>
    <col min="10763" max="10763" width="8.69921875" customWidth="1"/>
    <col min="10764" max="10764" width="11.5" bestFit="1" customWidth="1"/>
    <col min="11009" max="11009" width="8.69921875" customWidth="1"/>
    <col min="11010" max="11010" width="27.796875" customWidth="1"/>
    <col min="11011" max="11018" width="7.3984375" customWidth="1"/>
    <col min="11019" max="11019" width="8.69921875" customWidth="1"/>
    <col min="11020" max="11020" width="11.5" bestFit="1" customWidth="1"/>
    <col min="11265" max="11265" width="8.69921875" customWidth="1"/>
    <col min="11266" max="11266" width="27.796875" customWidth="1"/>
    <col min="11267" max="11274" width="7.3984375" customWidth="1"/>
    <col min="11275" max="11275" width="8.69921875" customWidth="1"/>
    <col min="11276" max="11276" width="11.5" bestFit="1" customWidth="1"/>
    <col min="11521" max="11521" width="8.69921875" customWidth="1"/>
    <col min="11522" max="11522" width="27.796875" customWidth="1"/>
    <col min="11523" max="11530" width="7.3984375" customWidth="1"/>
    <col min="11531" max="11531" width="8.69921875" customWidth="1"/>
    <col min="11532" max="11532" width="11.5" bestFit="1" customWidth="1"/>
    <col min="11777" max="11777" width="8.69921875" customWidth="1"/>
    <col min="11778" max="11778" width="27.796875" customWidth="1"/>
    <col min="11779" max="11786" width="7.3984375" customWidth="1"/>
    <col min="11787" max="11787" width="8.69921875" customWidth="1"/>
    <col min="11788" max="11788" width="11.5" bestFit="1" customWidth="1"/>
    <col min="12033" max="12033" width="8.69921875" customWidth="1"/>
    <col min="12034" max="12034" width="27.796875" customWidth="1"/>
    <col min="12035" max="12042" width="7.3984375" customWidth="1"/>
    <col min="12043" max="12043" width="8.69921875" customWidth="1"/>
    <col min="12044" max="12044" width="11.5" bestFit="1" customWidth="1"/>
    <col min="12289" max="12289" width="8.69921875" customWidth="1"/>
    <col min="12290" max="12290" width="27.796875" customWidth="1"/>
    <col min="12291" max="12298" width="7.3984375" customWidth="1"/>
    <col min="12299" max="12299" width="8.69921875" customWidth="1"/>
    <col min="12300" max="12300" width="11.5" bestFit="1" customWidth="1"/>
    <col min="12545" max="12545" width="8.69921875" customWidth="1"/>
    <col min="12546" max="12546" width="27.796875" customWidth="1"/>
    <col min="12547" max="12554" width="7.3984375" customWidth="1"/>
    <col min="12555" max="12555" width="8.69921875" customWidth="1"/>
    <col min="12556" max="12556" width="11.5" bestFit="1" customWidth="1"/>
    <col min="12801" max="12801" width="8.69921875" customWidth="1"/>
    <col min="12802" max="12802" width="27.796875" customWidth="1"/>
    <col min="12803" max="12810" width="7.3984375" customWidth="1"/>
    <col min="12811" max="12811" width="8.69921875" customWidth="1"/>
    <col min="12812" max="12812" width="11.5" bestFit="1" customWidth="1"/>
    <col min="13057" max="13057" width="8.69921875" customWidth="1"/>
    <col min="13058" max="13058" width="27.796875" customWidth="1"/>
    <col min="13059" max="13066" width="7.3984375" customWidth="1"/>
    <col min="13067" max="13067" width="8.69921875" customWidth="1"/>
    <col min="13068" max="13068" width="11.5" bestFit="1" customWidth="1"/>
    <col min="13313" max="13313" width="8.69921875" customWidth="1"/>
    <col min="13314" max="13314" width="27.796875" customWidth="1"/>
    <col min="13315" max="13322" width="7.3984375" customWidth="1"/>
    <col min="13323" max="13323" width="8.69921875" customWidth="1"/>
    <col min="13324" max="13324" width="11.5" bestFit="1" customWidth="1"/>
    <col min="13569" max="13569" width="8.69921875" customWidth="1"/>
    <col min="13570" max="13570" width="27.796875" customWidth="1"/>
    <col min="13571" max="13578" width="7.3984375" customWidth="1"/>
    <col min="13579" max="13579" width="8.69921875" customWidth="1"/>
    <col min="13580" max="13580" width="11.5" bestFit="1" customWidth="1"/>
    <col min="13825" max="13825" width="8.69921875" customWidth="1"/>
    <col min="13826" max="13826" width="27.796875" customWidth="1"/>
    <col min="13827" max="13834" width="7.3984375" customWidth="1"/>
    <col min="13835" max="13835" width="8.69921875" customWidth="1"/>
    <col min="13836" max="13836" width="11.5" bestFit="1" customWidth="1"/>
    <col min="14081" max="14081" width="8.69921875" customWidth="1"/>
    <col min="14082" max="14082" width="27.796875" customWidth="1"/>
    <col min="14083" max="14090" width="7.3984375" customWidth="1"/>
    <col min="14091" max="14091" width="8.69921875" customWidth="1"/>
    <col min="14092" max="14092" width="11.5" bestFit="1" customWidth="1"/>
    <col min="14337" max="14337" width="8.69921875" customWidth="1"/>
    <col min="14338" max="14338" width="27.796875" customWidth="1"/>
    <col min="14339" max="14346" width="7.3984375" customWidth="1"/>
    <col min="14347" max="14347" width="8.69921875" customWidth="1"/>
    <col min="14348" max="14348" width="11.5" bestFit="1" customWidth="1"/>
    <col min="14593" max="14593" width="8.69921875" customWidth="1"/>
    <col min="14594" max="14594" width="27.796875" customWidth="1"/>
    <col min="14595" max="14602" width="7.3984375" customWidth="1"/>
    <col min="14603" max="14603" width="8.69921875" customWidth="1"/>
    <col min="14604" max="14604" width="11.5" bestFit="1" customWidth="1"/>
    <col min="14849" max="14849" width="8.69921875" customWidth="1"/>
    <col min="14850" max="14850" width="27.796875" customWidth="1"/>
    <col min="14851" max="14858" width="7.3984375" customWidth="1"/>
    <col min="14859" max="14859" width="8.69921875" customWidth="1"/>
    <col min="14860" max="14860" width="11.5" bestFit="1" customWidth="1"/>
    <col min="15105" max="15105" width="8.69921875" customWidth="1"/>
    <col min="15106" max="15106" width="27.796875" customWidth="1"/>
    <col min="15107" max="15114" width="7.3984375" customWidth="1"/>
    <col min="15115" max="15115" width="8.69921875" customWidth="1"/>
    <col min="15116" max="15116" width="11.5" bestFit="1" customWidth="1"/>
    <col min="15361" max="15361" width="8.69921875" customWidth="1"/>
    <col min="15362" max="15362" width="27.796875" customWidth="1"/>
    <col min="15363" max="15370" width="7.3984375" customWidth="1"/>
    <col min="15371" max="15371" width="8.69921875" customWidth="1"/>
    <col min="15372" max="15372" width="11.5" bestFit="1" customWidth="1"/>
    <col min="15617" max="15617" width="8.69921875" customWidth="1"/>
    <col min="15618" max="15618" width="27.796875" customWidth="1"/>
    <col min="15619" max="15626" width="7.3984375" customWidth="1"/>
    <col min="15627" max="15627" width="8.69921875" customWidth="1"/>
    <col min="15628" max="15628" width="11.5" bestFit="1" customWidth="1"/>
    <col min="15873" max="15873" width="8.69921875" customWidth="1"/>
    <col min="15874" max="15874" width="27.796875" customWidth="1"/>
    <col min="15875" max="15882" width="7.3984375" customWidth="1"/>
    <col min="15883" max="15883" width="8.69921875" customWidth="1"/>
    <col min="15884" max="15884" width="11.5" bestFit="1" customWidth="1"/>
    <col min="16129" max="16129" width="8.69921875" customWidth="1"/>
    <col min="16130" max="16130" width="27.796875" customWidth="1"/>
    <col min="16131" max="16138" width="7.3984375" customWidth="1"/>
    <col min="16139" max="16139" width="8.69921875" customWidth="1"/>
    <col min="16140" max="16140" width="11.5" bestFit="1" customWidth="1"/>
  </cols>
  <sheetData>
    <row r="1" spans="1:13" ht="19.5" thickBot="1">
      <c r="A1" s="813" t="s">
        <v>686</v>
      </c>
      <c r="B1" s="813"/>
      <c r="C1" s="813"/>
      <c r="D1" s="813"/>
      <c r="E1" s="813"/>
      <c r="F1" s="813"/>
      <c r="G1" s="813"/>
      <c r="H1" s="813"/>
      <c r="I1" s="814" t="s">
        <v>32</v>
      </c>
      <c r="J1" s="814"/>
      <c r="K1" s="175"/>
      <c r="L1" s="175"/>
    </row>
    <row r="2" spans="1:13">
      <c r="A2" s="815" t="s">
        <v>357</v>
      </c>
      <c r="B2" s="816" t="s">
        <v>40</v>
      </c>
      <c r="C2" s="817" t="s">
        <v>687</v>
      </c>
      <c r="D2" s="818"/>
      <c r="E2" s="819"/>
      <c r="F2" s="820" t="s">
        <v>688</v>
      </c>
      <c r="G2" s="817" t="s">
        <v>689</v>
      </c>
      <c r="H2" s="818"/>
      <c r="I2" s="819"/>
      <c r="J2" s="821" t="s">
        <v>690</v>
      </c>
      <c r="K2" s="175"/>
      <c r="L2" s="175"/>
      <c r="M2" s="175"/>
    </row>
    <row r="3" spans="1:13">
      <c r="A3" s="822"/>
      <c r="B3" s="823"/>
      <c r="C3" s="824" t="s">
        <v>0</v>
      </c>
      <c r="D3" s="824" t="s">
        <v>248</v>
      </c>
      <c r="E3" s="824" t="s">
        <v>249</v>
      </c>
      <c r="F3" s="825"/>
      <c r="G3" s="824" t="s">
        <v>0</v>
      </c>
      <c r="H3" s="824" t="s">
        <v>248</v>
      </c>
      <c r="I3" s="824" t="s">
        <v>249</v>
      </c>
      <c r="J3" s="826"/>
      <c r="K3" s="827"/>
      <c r="L3" s="828" t="s">
        <v>691</v>
      </c>
      <c r="M3" s="175"/>
    </row>
    <row r="4" spans="1:13" s="370" customFormat="1">
      <c r="A4" s="829"/>
      <c r="B4" s="830" t="s">
        <v>0</v>
      </c>
      <c r="C4" s="831">
        <f>C6+C8+C10+C12+C14+C16+C20+C22+C24+C26+C28+C30+C32+C34+C36+C38+C40+C42+C44+C46+C48+C61+C71+C73+C75+C85+C87</f>
        <v>25</v>
      </c>
      <c r="D4" s="832">
        <f>D6+D8+D10+D12+D14+D16+D20+D22+D24+D26+D28+D30+D32+D34+D36+D38+D40+D42+D44+D46+D48+D61+D71+D73+D75+D85+D87</f>
        <v>17</v>
      </c>
      <c r="E4" s="832">
        <f>E6+E8+E10+E12+E14+E16+E20+E22+E24+E26+E28+E30+E32+E34+E36+E38+E40+E42+E44+E46+E48+E61+E71+E73+E75+E85+E87</f>
        <v>8</v>
      </c>
      <c r="F4" s="833">
        <f>+C4/$M$4*10000</f>
        <v>17.382839660686969</v>
      </c>
      <c r="G4" s="831">
        <f>G6+G8+G10+G12+G14+G16+G20+G22+G24+G26+G28+G30+G32+G34+G36+G38+G40+G42+G44+G46+G48+G61+G71+G73+G75+G85+G87</f>
        <v>14</v>
      </c>
      <c r="H4" s="831">
        <f>H6+H8+H10+H12+H14+H16+H20+H22+H24+H26+H28+H30+H32+H34+H36+H38+H40+H42+H44+H46+H48+H61+H71+H73+H75+H85+H87</f>
        <v>11</v>
      </c>
      <c r="I4" s="831">
        <f>I6+I8+I10+I12+I14+I16+I20+I22+I24+I26+I28+I30+I32+I34+I36+I38+I40+I42+I44+I46+I48+I61+I71+I73+I75+I85+I87</f>
        <v>3</v>
      </c>
      <c r="J4" s="833">
        <f>+G4/$M$4*10000</f>
        <v>9.7343902099847028</v>
      </c>
      <c r="K4" s="576"/>
      <c r="L4" s="834" t="s">
        <v>382</v>
      </c>
      <c r="M4" s="835">
        <v>14382</v>
      </c>
    </row>
    <row r="5" spans="1:13" s="370" customFormat="1" ht="5.25" customHeight="1">
      <c r="A5" s="836"/>
      <c r="B5" s="837"/>
      <c r="C5" s="838"/>
      <c r="D5" s="839"/>
      <c r="E5" s="839"/>
      <c r="F5" s="840"/>
      <c r="G5" s="839"/>
      <c r="H5" s="839"/>
      <c r="I5" s="839"/>
      <c r="J5" s="841"/>
      <c r="K5" s="576"/>
      <c r="L5" s="834"/>
      <c r="M5" s="842"/>
    </row>
    <row r="6" spans="1:13">
      <c r="A6" s="843" t="s">
        <v>692</v>
      </c>
      <c r="B6" s="844" t="s">
        <v>386</v>
      </c>
      <c r="C6" s="845">
        <v>0</v>
      </c>
      <c r="D6" s="846">
        <v>0</v>
      </c>
      <c r="E6" s="846">
        <v>0</v>
      </c>
      <c r="F6" s="846">
        <v>0</v>
      </c>
      <c r="G6" s="846">
        <f>H6+I6</f>
        <v>0</v>
      </c>
      <c r="H6" s="846">
        <v>0</v>
      </c>
      <c r="I6" s="846">
        <v>0</v>
      </c>
      <c r="J6" s="846">
        <f>+G6/$M$4*10000</f>
        <v>0</v>
      </c>
      <c r="K6" s="175"/>
      <c r="L6" s="847"/>
      <c r="M6" s="848"/>
    </row>
    <row r="7" spans="1:13" ht="2.25" customHeight="1">
      <c r="A7" s="843"/>
      <c r="B7" s="844"/>
      <c r="C7" s="845"/>
      <c r="D7" s="846"/>
      <c r="E7" s="846"/>
      <c r="F7" s="846">
        <f>+C7/$M$4*10000</f>
        <v>0</v>
      </c>
      <c r="G7" s="846">
        <f t="shared" ref="G7:G70" si="0">H7+I7</f>
        <v>0</v>
      </c>
      <c r="H7" s="846"/>
      <c r="I7" s="846"/>
      <c r="J7" s="849">
        <f>+G7/$M$4*10000</f>
        <v>0</v>
      </c>
      <c r="K7" s="175"/>
      <c r="L7" s="847"/>
      <c r="M7" s="848"/>
    </row>
    <row r="8" spans="1:13">
      <c r="A8" s="843" t="s">
        <v>693</v>
      </c>
      <c r="B8" s="844" t="s">
        <v>393</v>
      </c>
      <c r="C8" s="845">
        <v>0</v>
      </c>
      <c r="D8" s="846">
        <v>0</v>
      </c>
      <c r="E8" s="846">
        <v>0</v>
      </c>
      <c r="F8" s="846">
        <f>+C8/$M$4*10000</f>
        <v>0</v>
      </c>
      <c r="G8" s="846">
        <f t="shared" si="0"/>
        <v>0</v>
      </c>
      <c r="H8" s="846">
        <v>0</v>
      </c>
      <c r="I8" s="846">
        <v>0</v>
      </c>
      <c r="J8" s="846">
        <v>0</v>
      </c>
      <c r="K8" s="175"/>
      <c r="L8" s="850"/>
      <c r="M8" s="848"/>
    </row>
    <row r="9" spans="1:13" ht="2.25" customHeight="1">
      <c r="A9" s="843"/>
      <c r="B9" s="844"/>
      <c r="C9" s="845"/>
      <c r="D9" s="846"/>
      <c r="E9" s="846"/>
      <c r="F9" s="713">
        <f t="shared" ref="F9:F32" si="1">+C9/$M$4*10000</f>
        <v>0</v>
      </c>
      <c r="G9" s="846">
        <f t="shared" si="0"/>
        <v>0</v>
      </c>
      <c r="H9" s="846"/>
      <c r="I9" s="846"/>
      <c r="J9" s="849">
        <f t="shared" ref="J9:J47" si="2">+G9/$M$4*10000</f>
        <v>0</v>
      </c>
      <c r="K9" s="175"/>
      <c r="L9" s="850"/>
      <c r="M9" s="848"/>
    </row>
    <row r="10" spans="1:13">
      <c r="A10" s="843" t="s">
        <v>694</v>
      </c>
      <c r="B10" s="844" t="s">
        <v>695</v>
      </c>
      <c r="C10" s="845">
        <v>0</v>
      </c>
      <c r="D10" s="846">
        <v>0</v>
      </c>
      <c r="E10" s="846">
        <v>0</v>
      </c>
      <c r="F10" s="846">
        <f t="shared" si="1"/>
        <v>0</v>
      </c>
      <c r="G10" s="846">
        <f t="shared" si="0"/>
        <v>0</v>
      </c>
      <c r="H10" s="846">
        <v>0</v>
      </c>
      <c r="I10" s="846">
        <v>0</v>
      </c>
      <c r="J10" s="846">
        <f t="shared" si="2"/>
        <v>0</v>
      </c>
      <c r="K10" s="175"/>
      <c r="L10" s="175"/>
      <c r="M10" s="175"/>
    </row>
    <row r="11" spans="1:13" ht="2.25" customHeight="1">
      <c r="A11" s="843"/>
      <c r="B11" s="844"/>
      <c r="C11" s="845"/>
      <c r="D11" s="846"/>
      <c r="E11" s="846"/>
      <c r="F11" s="713">
        <f t="shared" si="1"/>
        <v>0</v>
      </c>
      <c r="G11" s="846">
        <f t="shared" si="0"/>
        <v>0</v>
      </c>
      <c r="H11" s="846"/>
      <c r="I11" s="846"/>
      <c r="J11" s="846">
        <f t="shared" si="2"/>
        <v>0</v>
      </c>
      <c r="K11" s="175"/>
      <c r="L11" s="175"/>
      <c r="M11" s="175"/>
    </row>
    <row r="12" spans="1:13">
      <c r="A12" s="843" t="s">
        <v>696</v>
      </c>
      <c r="B12" s="844" t="s">
        <v>697</v>
      </c>
      <c r="C12" s="845">
        <v>0</v>
      </c>
      <c r="D12" s="846">
        <v>0</v>
      </c>
      <c r="E12" s="846">
        <v>0</v>
      </c>
      <c r="F12" s="846">
        <f t="shared" si="1"/>
        <v>0</v>
      </c>
      <c r="G12" s="846">
        <f t="shared" si="0"/>
        <v>0</v>
      </c>
      <c r="H12" s="846">
        <v>0</v>
      </c>
      <c r="I12" s="846">
        <v>0</v>
      </c>
      <c r="J12" s="846">
        <f t="shared" si="2"/>
        <v>0</v>
      </c>
      <c r="K12" s="175"/>
      <c r="L12" s="175"/>
      <c r="M12" s="175"/>
    </row>
    <row r="13" spans="1:13" ht="2.25" customHeight="1">
      <c r="A13" s="843"/>
      <c r="B13" s="844"/>
      <c r="C13" s="845"/>
      <c r="D13" s="846"/>
      <c r="E13" s="846"/>
      <c r="F13" s="713">
        <f t="shared" si="1"/>
        <v>0</v>
      </c>
      <c r="G13" s="846">
        <f t="shared" si="0"/>
        <v>0</v>
      </c>
      <c r="H13" s="846"/>
      <c r="I13" s="846"/>
      <c r="J13" s="846">
        <f t="shared" si="2"/>
        <v>0</v>
      </c>
      <c r="K13" s="175"/>
      <c r="L13" s="175"/>
      <c r="M13" s="175"/>
    </row>
    <row r="14" spans="1:13">
      <c r="A14" s="843" t="s">
        <v>698</v>
      </c>
      <c r="B14" s="844" t="s">
        <v>699</v>
      </c>
      <c r="C14" s="845">
        <v>1</v>
      </c>
      <c r="D14" s="846">
        <v>1</v>
      </c>
      <c r="E14" s="846">
        <v>0</v>
      </c>
      <c r="F14" s="713">
        <f>+C14/$M$4*10000</f>
        <v>0.69531358642747876</v>
      </c>
      <c r="G14" s="846">
        <f t="shared" si="0"/>
        <v>0</v>
      </c>
      <c r="H14" s="846">
        <v>0</v>
      </c>
      <c r="I14" s="846">
        <v>0</v>
      </c>
      <c r="J14" s="846">
        <f t="shared" si="2"/>
        <v>0</v>
      </c>
      <c r="K14" s="175"/>
      <c r="L14" s="175"/>
      <c r="M14" s="175"/>
    </row>
    <row r="15" spans="1:13" ht="2.25" customHeight="1">
      <c r="A15" s="843"/>
      <c r="B15" s="844"/>
      <c r="C15" s="845"/>
      <c r="D15" s="846"/>
      <c r="E15" s="846"/>
      <c r="F15" s="713">
        <f t="shared" si="1"/>
        <v>0</v>
      </c>
      <c r="G15" s="846">
        <f t="shared" si="0"/>
        <v>0</v>
      </c>
      <c r="H15" s="846"/>
      <c r="I15" s="846"/>
      <c r="J15" s="846">
        <f t="shared" si="2"/>
        <v>0</v>
      </c>
      <c r="K15" s="175"/>
      <c r="L15" s="175"/>
      <c r="M15" s="175"/>
    </row>
    <row r="16" spans="1:13">
      <c r="A16" s="843" t="s">
        <v>700</v>
      </c>
      <c r="B16" s="844" t="s">
        <v>45</v>
      </c>
      <c r="C16" s="845">
        <v>0</v>
      </c>
      <c r="D16" s="846">
        <v>0</v>
      </c>
      <c r="E16" s="846">
        <v>0</v>
      </c>
      <c r="F16" s="846">
        <f t="shared" si="1"/>
        <v>0</v>
      </c>
      <c r="G16" s="846">
        <f t="shared" si="0"/>
        <v>0</v>
      </c>
      <c r="H16" s="846">
        <v>0</v>
      </c>
      <c r="I16" s="846">
        <v>0</v>
      </c>
      <c r="J16" s="846">
        <v>0</v>
      </c>
      <c r="K16" s="175"/>
      <c r="L16" s="175"/>
      <c r="M16" s="175"/>
    </row>
    <row r="17" spans="1:13">
      <c r="A17" s="843" t="s">
        <v>701</v>
      </c>
      <c r="B17" s="844" t="s">
        <v>702</v>
      </c>
      <c r="C17" s="845">
        <v>0</v>
      </c>
      <c r="D17" s="846">
        <v>0</v>
      </c>
      <c r="E17" s="846">
        <v>0</v>
      </c>
      <c r="F17" s="846">
        <f t="shared" si="1"/>
        <v>0</v>
      </c>
      <c r="G17" s="846">
        <f t="shared" si="0"/>
        <v>0</v>
      </c>
      <c r="H17" s="846">
        <v>0</v>
      </c>
      <c r="I17" s="846">
        <v>0</v>
      </c>
      <c r="J17" s="846">
        <v>0</v>
      </c>
      <c r="K17" s="175"/>
      <c r="L17" s="175"/>
      <c r="M17" s="175"/>
    </row>
    <row r="18" spans="1:13">
      <c r="A18" s="843" t="s">
        <v>703</v>
      </c>
      <c r="B18" s="844" t="s">
        <v>704</v>
      </c>
      <c r="C18" s="845">
        <v>0</v>
      </c>
      <c r="D18" s="846">
        <v>0</v>
      </c>
      <c r="E18" s="846">
        <v>0</v>
      </c>
      <c r="F18" s="846">
        <f t="shared" si="1"/>
        <v>0</v>
      </c>
      <c r="G18" s="846">
        <f t="shared" si="0"/>
        <v>0</v>
      </c>
      <c r="H18" s="846">
        <v>0</v>
      </c>
      <c r="I18" s="846">
        <v>0</v>
      </c>
      <c r="J18" s="846">
        <f t="shared" si="2"/>
        <v>0</v>
      </c>
      <c r="K18" s="175"/>
      <c r="L18" s="175"/>
      <c r="M18" s="175"/>
    </row>
    <row r="19" spans="1:13" ht="2.25" customHeight="1">
      <c r="A19" s="843"/>
      <c r="B19" s="844"/>
      <c r="C19" s="845"/>
      <c r="D19" s="846"/>
      <c r="E19" s="846"/>
      <c r="F19" s="846">
        <f t="shared" si="1"/>
        <v>0</v>
      </c>
      <c r="G19" s="846">
        <f t="shared" si="0"/>
        <v>0</v>
      </c>
      <c r="H19" s="846"/>
      <c r="I19" s="846"/>
      <c r="J19" s="846">
        <f t="shared" si="2"/>
        <v>0</v>
      </c>
      <c r="K19" s="175"/>
      <c r="L19" s="175"/>
      <c r="M19" s="175"/>
    </row>
    <row r="20" spans="1:13">
      <c r="A20" s="843" t="s">
        <v>705</v>
      </c>
      <c r="B20" s="844" t="s">
        <v>706</v>
      </c>
      <c r="C20" s="845">
        <v>0</v>
      </c>
      <c r="D20" s="846">
        <v>0</v>
      </c>
      <c r="E20" s="846">
        <v>0</v>
      </c>
      <c r="F20" s="846">
        <f t="shared" si="1"/>
        <v>0</v>
      </c>
      <c r="G20" s="846">
        <f t="shared" si="0"/>
        <v>0</v>
      </c>
      <c r="H20" s="846">
        <v>0</v>
      </c>
      <c r="I20" s="846">
        <v>0</v>
      </c>
      <c r="J20" s="846">
        <f t="shared" si="2"/>
        <v>0</v>
      </c>
      <c r="K20" s="175"/>
      <c r="L20" s="175"/>
      <c r="M20" s="175"/>
    </row>
    <row r="21" spans="1:13" ht="2.25" customHeight="1">
      <c r="A21" s="843"/>
      <c r="B21" s="844"/>
      <c r="C21" s="845">
        <v>0</v>
      </c>
      <c r="D21" s="846">
        <v>0</v>
      </c>
      <c r="E21" s="846">
        <v>0</v>
      </c>
      <c r="F21" s="846">
        <f t="shared" si="1"/>
        <v>0</v>
      </c>
      <c r="G21" s="846">
        <f t="shared" si="0"/>
        <v>0</v>
      </c>
      <c r="H21" s="846"/>
      <c r="I21" s="846"/>
      <c r="J21" s="846">
        <f t="shared" si="2"/>
        <v>0</v>
      </c>
      <c r="K21" s="175"/>
      <c r="L21" s="175"/>
      <c r="M21" s="175"/>
    </row>
    <row r="22" spans="1:13">
      <c r="A22" s="843" t="s">
        <v>707</v>
      </c>
      <c r="B22" s="844" t="s">
        <v>708</v>
      </c>
      <c r="C22" s="845">
        <v>0</v>
      </c>
      <c r="D22" s="846">
        <v>0</v>
      </c>
      <c r="E22" s="846">
        <v>0</v>
      </c>
      <c r="F22" s="846">
        <f t="shared" si="1"/>
        <v>0</v>
      </c>
      <c r="G22" s="846">
        <f t="shared" si="0"/>
        <v>0</v>
      </c>
      <c r="H22" s="846">
        <v>0</v>
      </c>
      <c r="I22" s="846">
        <v>0</v>
      </c>
      <c r="J22" s="846">
        <f t="shared" si="2"/>
        <v>0</v>
      </c>
      <c r="K22" s="175"/>
      <c r="L22" s="175"/>
      <c r="M22" s="175"/>
    </row>
    <row r="23" spans="1:13" ht="2.25" customHeight="1">
      <c r="A23" s="843"/>
      <c r="B23" s="844"/>
      <c r="C23" s="845"/>
      <c r="D23" s="846"/>
      <c r="E23" s="846"/>
      <c r="F23" s="713">
        <f t="shared" si="1"/>
        <v>0</v>
      </c>
      <c r="G23" s="846">
        <f t="shared" si="0"/>
        <v>0</v>
      </c>
      <c r="H23" s="846"/>
      <c r="I23" s="846"/>
      <c r="J23" s="849">
        <f t="shared" si="2"/>
        <v>0</v>
      </c>
      <c r="K23" s="175"/>
      <c r="L23" s="175"/>
      <c r="M23" s="175"/>
    </row>
    <row r="24" spans="1:13">
      <c r="A24" s="843" t="s">
        <v>709</v>
      </c>
      <c r="B24" s="844" t="s">
        <v>710</v>
      </c>
      <c r="C24" s="845">
        <v>1</v>
      </c>
      <c r="D24" s="846">
        <v>1</v>
      </c>
      <c r="E24" s="846">
        <v>0</v>
      </c>
      <c r="F24" s="846">
        <f t="shared" si="1"/>
        <v>0.69531358642747876</v>
      </c>
      <c r="G24" s="846">
        <f t="shared" si="0"/>
        <v>1</v>
      </c>
      <c r="H24" s="846">
        <v>1</v>
      </c>
      <c r="I24" s="846">
        <v>0</v>
      </c>
      <c r="J24" s="846">
        <f t="shared" si="2"/>
        <v>0.69531358642747876</v>
      </c>
      <c r="K24" s="175"/>
      <c r="L24" s="175"/>
      <c r="M24" s="175"/>
    </row>
    <row r="25" spans="1:13" ht="2.25" customHeight="1">
      <c r="A25" s="843"/>
      <c r="B25" s="844"/>
      <c r="C25" s="845"/>
      <c r="D25" s="846"/>
      <c r="E25" s="846"/>
      <c r="F25" s="713">
        <f t="shared" si="1"/>
        <v>0</v>
      </c>
      <c r="G25" s="846">
        <f t="shared" si="0"/>
        <v>0</v>
      </c>
      <c r="H25" s="846"/>
      <c r="I25" s="846"/>
      <c r="J25" s="849">
        <f t="shared" si="2"/>
        <v>0</v>
      </c>
      <c r="K25" s="175"/>
      <c r="L25" s="175"/>
      <c r="M25" s="175"/>
    </row>
    <row r="26" spans="1:13">
      <c r="A26" s="843" t="s">
        <v>711</v>
      </c>
      <c r="B26" s="844" t="s">
        <v>491</v>
      </c>
      <c r="C26" s="845">
        <v>0</v>
      </c>
      <c r="D26" s="846">
        <v>0</v>
      </c>
      <c r="E26" s="846">
        <v>0</v>
      </c>
      <c r="F26" s="846">
        <f t="shared" si="1"/>
        <v>0</v>
      </c>
      <c r="G26" s="846">
        <f t="shared" si="0"/>
        <v>0</v>
      </c>
      <c r="H26" s="846">
        <v>0</v>
      </c>
      <c r="I26" s="846">
        <v>0</v>
      </c>
      <c r="J26" s="846">
        <f t="shared" si="2"/>
        <v>0</v>
      </c>
      <c r="K26" s="175"/>
      <c r="L26" s="175"/>
      <c r="M26" s="175"/>
    </row>
    <row r="27" spans="1:13" ht="2.25" customHeight="1">
      <c r="A27" s="843"/>
      <c r="B27" s="844"/>
      <c r="C27" s="845"/>
      <c r="D27" s="846"/>
      <c r="E27" s="846"/>
      <c r="F27" s="846">
        <f t="shared" si="1"/>
        <v>0</v>
      </c>
      <c r="G27" s="846">
        <f t="shared" si="0"/>
        <v>0</v>
      </c>
      <c r="H27" s="846"/>
      <c r="I27" s="846"/>
      <c r="J27" s="846">
        <f t="shared" si="2"/>
        <v>0</v>
      </c>
      <c r="K27" s="175"/>
      <c r="L27" s="175"/>
      <c r="M27" s="175"/>
    </row>
    <row r="28" spans="1:13">
      <c r="A28" s="843" t="s">
        <v>712</v>
      </c>
      <c r="B28" s="844" t="s">
        <v>713</v>
      </c>
      <c r="C28" s="845">
        <v>0</v>
      </c>
      <c r="D28" s="846">
        <v>0</v>
      </c>
      <c r="E28" s="846">
        <v>0</v>
      </c>
      <c r="F28" s="846">
        <f t="shared" si="1"/>
        <v>0</v>
      </c>
      <c r="G28" s="846">
        <f t="shared" si="0"/>
        <v>0</v>
      </c>
      <c r="H28" s="846">
        <v>0</v>
      </c>
      <c r="I28" s="846">
        <v>0</v>
      </c>
      <c r="J28" s="846">
        <f t="shared" si="2"/>
        <v>0</v>
      </c>
      <c r="K28" s="175"/>
      <c r="L28" s="175"/>
      <c r="M28" s="175"/>
    </row>
    <row r="29" spans="1:13" ht="2.25" customHeight="1">
      <c r="A29" s="843"/>
      <c r="B29" s="844"/>
      <c r="C29" s="845"/>
      <c r="D29" s="846"/>
      <c r="E29" s="846"/>
      <c r="F29" s="713">
        <f t="shared" si="1"/>
        <v>0</v>
      </c>
      <c r="G29" s="846">
        <f t="shared" si="0"/>
        <v>0</v>
      </c>
      <c r="H29" s="846"/>
      <c r="I29" s="846"/>
      <c r="J29" s="846">
        <f t="shared" si="2"/>
        <v>0</v>
      </c>
      <c r="K29" s="175"/>
      <c r="L29" s="175"/>
      <c r="M29" s="175"/>
    </row>
    <row r="30" spans="1:13">
      <c r="A30" s="843" t="s">
        <v>714</v>
      </c>
      <c r="B30" s="844" t="s">
        <v>715</v>
      </c>
      <c r="C30" s="845">
        <v>0</v>
      </c>
      <c r="D30" s="846">
        <v>0</v>
      </c>
      <c r="E30" s="846">
        <v>0</v>
      </c>
      <c r="F30" s="846">
        <f t="shared" si="1"/>
        <v>0</v>
      </c>
      <c r="G30" s="846">
        <f t="shared" si="0"/>
        <v>0</v>
      </c>
      <c r="H30" s="846">
        <v>0</v>
      </c>
      <c r="I30" s="846">
        <v>0</v>
      </c>
      <c r="J30" s="846">
        <f t="shared" si="2"/>
        <v>0</v>
      </c>
      <c r="K30" s="175"/>
      <c r="L30" s="175"/>
      <c r="M30" s="175"/>
    </row>
    <row r="31" spans="1:13" ht="2.25" customHeight="1">
      <c r="A31" s="843"/>
      <c r="B31" s="844"/>
      <c r="C31" s="845"/>
      <c r="D31" s="846">
        <v>0</v>
      </c>
      <c r="E31" s="846"/>
      <c r="F31" s="846">
        <f t="shared" si="1"/>
        <v>0</v>
      </c>
      <c r="G31" s="846">
        <f t="shared" si="0"/>
        <v>0</v>
      </c>
      <c r="H31" s="846"/>
      <c r="I31" s="846"/>
      <c r="J31" s="846">
        <f t="shared" si="2"/>
        <v>0</v>
      </c>
      <c r="K31" s="175"/>
      <c r="L31" s="175"/>
      <c r="M31" s="175"/>
    </row>
    <row r="32" spans="1:13">
      <c r="A32" s="843" t="s">
        <v>716</v>
      </c>
      <c r="B32" s="844" t="s">
        <v>717</v>
      </c>
      <c r="C32" s="845">
        <v>0</v>
      </c>
      <c r="D32" s="846">
        <v>0</v>
      </c>
      <c r="E32" s="846">
        <v>0</v>
      </c>
      <c r="F32" s="846">
        <f t="shared" si="1"/>
        <v>0</v>
      </c>
      <c r="G32" s="846">
        <f t="shared" si="0"/>
        <v>0</v>
      </c>
      <c r="H32" s="846">
        <v>0</v>
      </c>
      <c r="I32" s="846">
        <v>0</v>
      </c>
      <c r="J32" s="846">
        <f t="shared" si="2"/>
        <v>0</v>
      </c>
      <c r="K32" s="175"/>
      <c r="L32" s="175"/>
      <c r="M32" s="175"/>
    </row>
    <row r="33" spans="1:13" ht="2.25" customHeight="1">
      <c r="A33" s="843"/>
      <c r="B33" s="844"/>
      <c r="C33" s="845"/>
      <c r="D33" s="846"/>
      <c r="E33" s="846"/>
      <c r="F33" s="713">
        <f>+C33/$M$4*10000</f>
        <v>0</v>
      </c>
      <c r="G33" s="846">
        <f t="shared" si="0"/>
        <v>0</v>
      </c>
      <c r="H33" s="846"/>
      <c r="I33" s="846"/>
      <c r="J33" s="846">
        <f t="shared" si="2"/>
        <v>0</v>
      </c>
      <c r="K33" s="175"/>
      <c r="L33" s="175"/>
      <c r="M33" s="175"/>
    </row>
    <row r="34" spans="1:13">
      <c r="A34" s="843" t="s">
        <v>718</v>
      </c>
      <c r="B34" s="844" t="s">
        <v>50</v>
      </c>
      <c r="C34" s="845">
        <v>0</v>
      </c>
      <c r="D34" s="846">
        <v>0</v>
      </c>
      <c r="E34" s="846">
        <v>0</v>
      </c>
      <c r="F34" s="846">
        <f t="shared" ref="F34:F47" si="3">+C34/$M$4*10000</f>
        <v>0</v>
      </c>
      <c r="G34" s="846">
        <f t="shared" si="0"/>
        <v>0</v>
      </c>
      <c r="H34" s="846">
        <v>0</v>
      </c>
      <c r="I34" s="846">
        <v>0</v>
      </c>
      <c r="J34" s="846">
        <f t="shared" si="2"/>
        <v>0</v>
      </c>
      <c r="K34" s="175"/>
      <c r="L34" s="175"/>
      <c r="M34" s="175"/>
    </row>
    <row r="35" spans="1:13" ht="2.25" customHeight="1">
      <c r="A35" s="843"/>
      <c r="B35" s="844"/>
      <c r="C35" s="845"/>
      <c r="D35" s="846"/>
      <c r="E35" s="846"/>
      <c r="F35" s="713">
        <f t="shared" si="3"/>
        <v>0</v>
      </c>
      <c r="G35" s="846">
        <f t="shared" si="0"/>
        <v>0</v>
      </c>
      <c r="H35" s="846"/>
      <c r="I35" s="846"/>
      <c r="J35" s="846">
        <f t="shared" si="2"/>
        <v>0</v>
      </c>
      <c r="K35" s="175"/>
      <c r="L35" s="175"/>
      <c r="M35" s="175"/>
    </row>
    <row r="36" spans="1:13">
      <c r="A36" s="843" t="s">
        <v>719</v>
      </c>
      <c r="B36" s="844" t="s">
        <v>543</v>
      </c>
      <c r="C36" s="845">
        <v>0</v>
      </c>
      <c r="D36" s="846">
        <v>0</v>
      </c>
      <c r="E36" s="846">
        <v>0</v>
      </c>
      <c r="F36" s="846">
        <f t="shared" si="3"/>
        <v>0</v>
      </c>
      <c r="G36" s="846">
        <f t="shared" si="0"/>
        <v>0</v>
      </c>
      <c r="H36" s="846">
        <v>0</v>
      </c>
      <c r="I36" s="846">
        <v>0</v>
      </c>
      <c r="J36" s="846">
        <f t="shared" si="2"/>
        <v>0</v>
      </c>
      <c r="K36" s="175"/>
      <c r="L36" s="175"/>
      <c r="M36" s="175"/>
    </row>
    <row r="37" spans="1:13" ht="2.25" customHeight="1">
      <c r="A37" s="843"/>
      <c r="B37" s="844"/>
      <c r="C37" s="845"/>
      <c r="D37" s="846"/>
      <c r="E37" s="846"/>
      <c r="F37" s="846">
        <f t="shared" si="3"/>
        <v>0</v>
      </c>
      <c r="G37" s="846">
        <f t="shared" si="0"/>
        <v>0</v>
      </c>
      <c r="H37" s="846"/>
      <c r="I37" s="846"/>
      <c r="J37" s="846">
        <f t="shared" si="2"/>
        <v>0</v>
      </c>
      <c r="K37" s="175"/>
      <c r="L37" s="175"/>
      <c r="M37" s="175"/>
    </row>
    <row r="38" spans="1:13">
      <c r="A38" s="843" t="s">
        <v>720</v>
      </c>
      <c r="B38" s="844" t="s">
        <v>53</v>
      </c>
      <c r="C38" s="845">
        <v>0</v>
      </c>
      <c r="D38" s="846">
        <v>0</v>
      </c>
      <c r="E38" s="846">
        <v>0</v>
      </c>
      <c r="F38" s="846">
        <f t="shared" si="3"/>
        <v>0</v>
      </c>
      <c r="G38" s="846">
        <f t="shared" si="0"/>
        <v>0</v>
      </c>
      <c r="H38" s="846">
        <v>0</v>
      </c>
      <c r="I38" s="846">
        <v>0</v>
      </c>
      <c r="J38" s="846">
        <f t="shared" si="2"/>
        <v>0</v>
      </c>
      <c r="K38" s="175"/>
      <c r="L38" s="175"/>
      <c r="M38" s="175"/>
    </row>
    <row r="39" spans="1:13" ht="2.25" customHeight="1">
      <c r="A39" s="843"/>
      <c r="B39" s="844"/>
      <c r="C39" s="845"/>
      <c r="D39" s="846"/>
      <c r="E39" s="846"/>
      <c r="F39" s="846">
        <f t="shared" si="3"/>
        <v>0</v>
      </c>
      <c r="G39" s="846">
        <f t="shared" si="0"/>
        <v>0</v>
      </c>
      <c r="H39" s="846"/>
      <c r="I39" s="846"/>
      <c r="J39" s="846">
        <f t="shared" si="2"/>
        <v>0</v>
      </c>
      <c r="K39" s="175"/>
      <c r="L39" s="175"/>
      <c r="M39" s="175"/>
    </row>
    <row r="40" spans="1:13">
      <c r="A40" s="843" t="s">
        <v>721</v>
      </c>
      <c r="B40" s="844" t="s">
        <v>217</v>
      </c>
      <c r="C40" s="845">
        <v>0</v>
      </c>
      <c r="D40" s="846">
        <v>0</v>
      </c>
      <c r="E40" s="846">
        <v>0</v>
      </c>
      <c r="F40" s="846">
        <f t="shared" si="3"/>
        <v>0</v>
      </c>
      <c r="G40" s="846">
        <f t="shared" si="0"/>
        <v>0</v>
      </c>
      <c r="H40" s="846">
        <v>0</v>
      </c>
      <c r="I40" s="846">
        <v>0</v>
      </c>
      <c r="J40" s="846">
        <f t="shared" si="2"/>
        <v>0</v>
      </c>
      <c r="K40" s="175"/>
      <c r="L40" s="175"/>
      <c r="M40" s="175"/>
    </row>
    <row r="41" spans="1:13" ht="2.25" customHeight="1">
      <c r="A41" s="843"/>
      <c r="B41" s="844"/>
      <c r="C41" s="845"/>
      <c r="D41" s="846"/>
      <c r="E41" s="846"/>
      <c r="F41" s="713">
        <f t="shared" si="3"/>
        <v>0</v>
      </c>
      <c r="G41" s="846">
        <f t="shared" si="0"/>
        <v>0</v>
      </c>
      <c r="H41" s="846"/>
      <c r="I41" s="846"/>
      <c r="J41" s="846">
        <f t="shared" si="2"/>
        <v>0</v>
      </c>
      <c r="K41" s="175"/>
      <c r="L41" s="175"/>
      <c r="M41" s="175"/>
    </row>
    <row r="42" spans="1:13">
      <c r="A42" s="843" t="s">
        <v>722</v>
      </c>
      <c r="B42" s="844" t="s">
        <v>548</v>
      </c>
      <c r="C42" s="845">
        <v>0</v>
      </c>
      <c r="D42" s="846">
        <v>0</v>
      </c>
      <c r="E42" s="846">
        <v>0</v>
      </c>
      <c r="F42" s="846">
        <f t="shared" si="3"/>
        <v>0</v>
      </c>
      <c r="G42" s="846">
        <f t="shared" si="0"/>
        <v>0</v>
      </c>
      <c r="H42" s="846">
        <v>0</v>
      </c>
      <c r="I42" s="846">
        <v>0</v>
      </c>
      <c r="J42" s="846">
        <f t="shared" si="2"/>
        <v>0</v>
      </c>
      <c r="K42" s="175"/>
      <c r="L42" s="175"/>
      <c r="M42" s="175"/>
    </row>
    <row r="43" spans="1:13" ht="2.25" customHeight="1">
      <c r="A43" s="843"/>
      <c r="B43" s="844"/>
      <c r="C43" s="845"/>
      <c r="D43" s="846"/>
      <c r="E43" s="846"/>
      <c r="F43" s="713">
        <f t="shared" si="3"/>
        <v>0</v>
      </c>
      <c r="G43" s="846">
        <f t="shared" si="0"/>
        <v>0</v>
      </c>
      <c r="H43" s="846"/>
      <c r="I43" s="846"/>
      <c r="J43" s="846">
        <f t="shared" si="2"/>
        <v>0</v>
      </c>
      <c r="K43" s="175"/>
      <c r="L43" s="175"/>
      <c r="M43" s="175"/>
    </row>
    <row r="44" spans="1:13">
      <c r="A44" s="843" t="s">
        <v>723</v>
      </c>
      <c r="B44" s="844" t="s">
        <v>64</v>
      </c>
      <c r="C44" s="845">
        <v>0</v>
      </c>
      <c r="D44" s="846">
        <v>0</v>
      </c>
      <c r="E44" s="846">
        <v>0</v>
      </c>
      <c r="F44" s="846">
        <f t="shared" si="3"/>
        <v>0</v>
      </c>
      <c r="G44" s="846">
        <f t="shared" si="0"/>
        <v>0</v>
      </c>
      <c r="H44" s="846">
        <v>0</v>
      </c>
      <c r="I44" s="846">
        <v>0</v>
      </c>
      <c r="J44" s="846">
        <f t="shared" si="2"/>
        <v>0</v>
      </c>
      <c r="K44" s="175"/>
      <c r="L44" s="175"/>
      <c r="M44" s="175"/>
    </row>
    <row r="45" spans="1:13" ht="2.25" customHeight="1">
      <c r="A45" s="843"/>
      <c r="B45" s="844"/>
      <c r="C45" s="845"/>
      <c r="D45" s="846"/>
      <c r="E45" s="846"/>
      <c r="F45" s="713">
        <f t="shared" si="3"/>
        <v>0</v>
      </c>
      <c r="G45" s="846">
        <f t="shared" si="0"/>
        <v>0</v>
      </c>
      <c r="H45" s="846"/>
      <c r="I45" s="846"/>
      <c r="J45" s="846">
        <f t="shared" si="2"/>
        <v>0</v>
      </c>
      <c r="K45" s="175"/>
      <c r="L45" s="175"/>
      <c r="M45" s="175"/>
    </row>
    <row r="46" spans="1:13">
      <c r="A46" s="843" t="s">
        <v>724</v>
      </c>
      <c r="B46" s="844" t="s">
        <v>69</v>
      </c>
      <c r="C46" s="845">
        <v>0</v>
      </c>
      <c r="D46" s="846">
        <v>0</v>
      </c>
      <c r="E46" s="846">
        <v>0</v>
      </c>
      <c r="F46" s="846">
        <f t="shared" si="3"/>
        <v>0</v>
      </c>
      <c r="G46" s="846">
        <f t="shared" si="0"/>
        <v>0</v>
      </c>
      <c r="H46" s="846">
        <v>0</v>
      </c>
      <c r="I46" s="846">
        <v>0</v>
      </c>
      <c r="J46" s="846">
        <f t="shared" si="2"/>
        <v>0</v>
      </c>
      <c r="K46" s="175"/>
      <c r="L46" s="175"/>
      <c r="M46" s="175"/>
    </row>
    <row r="47" spans="1:13" ht="2.25" customHeight="1">
      <c r="A47" s="843"/>
      <c r="B47" s="844"/>
      <c r="C47" s="845"/>
      <c r="D47" s="846"/>
      <c r="E47" s="846"/>
      <c r="F47" s="713">
        <f t="shared" si="3"/>
        <v>0</v>
      </c>
      <c r="G47" s="846">
        <f t="shared" si="0"/>
        <v>0</v>
      </c>
      <c r="H47" s="846"/>
      <c r="I47" s="846"/>
      <c r="J47" s="846">
        <f t="shared" si="2"/>
        <v>0</v>
      </c>
      <c r="K47" s="175"/>
      <c r="L47" s="175"/>
      <c r="M47" s="175"/>
    </row>
    <row r="48" spans="1:13">
      <c r="A48" s="843" t="s">
        <v>725</v>
      </c>
      <c r="B48" s="844" t="s">
        <v>562</v>
      </c>
      <c r="C48" s="845">
        <v>5</v>
      </c>
      <c r="D48" s="846">
        <v>5</v>
      </c>
      <c r="E48" s="846">
        <v>0</v>
      </c>
      <c r="F48" s="713">
        <f>+C48/$M$4*10000</f>
        <v>3.4765679321373937</v>
      </c>
      <c r="G48" s="846">
        <f t="shared" si="0"/>
        <v>5</v>
      </c>
      <c r="H48" s="846">
        <v>5</v>
      </c>
      <c r="I48" s="846">
        <v>0</v>
      </c>
      <c r="J48" s="849">
        <f>+G48/$M$4*10000</f>
        <v>3.4765679321373937</v>
      </c>
      <c r="K48" s="175"/>
      <c r="L48" s="175"/>
      <c r="M48" s="175"/>
    </row>
    <row r="49" spans="1:13">
      <c r="A49" s="843" t="s">
        <v>726</v>
      </c>
      <c r="B49" s="844" t="s">
        <v>727</v>
      </c>
      <c r="C49" s="845">
        <v>0</v>
      </c>
      <c r="D49" s="846">
        <v>0</v>
      </c>
      <c r="E49" s="846">
        <v>0</v>
      </c>
      <c r="F49" s="846">
        <f t="shared" ref="F49:F66" si="4">+C49/$M$4*10000</f>
        <v>0</v>
      </c>
      <c r="G49" s="846">
        <f t="shared" si="0"/>
        <v>0</v>
      </c>
      <c r="H49" s="846">
        <v>0</v>
      </c>
      <c r="I49" s="846">
        <v>0</v>
      </c>
      <c r="J49" s="846">
        <f>+G49/$M$4*10000</f>
        <v>0</v>
      </c>
      <c r="K49" s="175"/>
      <c r="L49" s="175"/>
      <c r="M49" s="175"/>
    </row>
    <row r="50" spans="1:13">
      <c r="A50" s="843" t="s">
        <v>728</v>
      </c>
      <c r="B50" s="844" t="s">
        <v>729</v>
      </c>
      <c r="C50" s="845">
        <v>0</v>
      </c>
      <c r="D50" s="846">
        <v>0</v>
      </c>
      <c r="E50" s="846">
        <v>0</v>
      </c>
      <c r="F50" s="846">
        <f t="shared" si="4"/>
        <v>0</v>
      </c>
      <c r="G50" s="846">
        <f t="shared" si="0"/>
        <v>0</v>
      </c>
      <c r="H50" s="846">
        <v>0</v>
      </c>
      <c r="I50" s="846">
        <v>0</v>
      </c>
      <c r="J50" s="846">
        <f t="shared" ref="J50:J71" si="5">+G50/$M$4*10000</f>
        <v>0</v>
      </c>
      <c r="K50" s="175"/>
      <c r="L50" s="175"/>
      <c r="M50" s="175"/>
    </row>
    <row r="51" spans="1:13">
      <c r="A51" s="843" t="s">
        <v>730</v>
      </c>
      <c r="B51" s="844" t="s">
        <v>731</v>
      </c>
      <c r="C51" s="845">
        <v>1</v>
      </c>
      <c r="D51" s="846">
        <v>1</v>
      </c>
      <c r="E51" s="846">
        <v>0</v>
      </c>
      <c r="F51" s="846">
        <f t="shared" si="4"/>
        <v>0.69531358642747876</v>
      </c>
      <c r="G51" s="846">
        <f t="shared" si="0"/>
        <v>1</v>
      </c>
      <c r="H51" s="846">
        <v>1</v>
      </c>
      <c r="I51" s="846">
        <v>0</v>
      </c>
      <c r="J51" s="846">
        <f t="shared" si="5"/>
        <v>0.69531358642747876</v>
      </c>
      <c r="K51" s="175"/>
      <c r="L51" s="175"/>
      <c r="M51" s="175"/>
    </row>
    <row r="52" spans="1:13">
      <c r="A52" s="843" t="s">
        <v>732</v>
      </c>
      <c r="B52" s="844" t="s">
        <v>733</v>
      </c>
      <c r="C52" s="845">
        <v>1</v>
      </c>
      <c r="D52" s="846">
        <v>1</v>
      </c>
      <c r="E52" s="846">
        <v>0</v>
      </c>
      <c r="F52" s="846">
        <f t="shared" si="4"/>
        <v>0.69531358642747876</v>
      </c>
      <c r="G52" s="846">
        <f t="shared" si="0"/>
        <v>1</v>
      </c>
      <c r="H52" s="846">
        <v>1</v>
      </c>
      <c r="I52" s="846">
        <v>0</v>
      </c>
      <c r="J52" s="846">
        <f t="shared" si="5"/>
        <v>0.69531358642747876</v>
      </c>
      <c r="K52" s="175"/>
      <c r="L52" s="175"/>
      <c r="M52" s="175"/>
    </row>
    <row r="53" spans="1:13">
      <c r="A53" s="843" t="s">
        <v>734</v>
      </c>
      <c r="B53" s="844" t="s">
        <v>735</v>
      </c>
      <c r="C53" s="845">
        <v>0</v>
      </c>
      <c r="D53" s="846">
        <v>0</v>
      </c>
      <c r="E53" s="846">
        <v>0</v>
      </c>
      <c r="F53" s="846">
        <f t="shared" si="4"/>
        <v>0</v>
      </c>
      <c r="G53" s="846">
        <f t="shared" si="0"/>
        <v>0</v>
      </c>
      <c r="H53" s="846">
        <v>0</v>
      </c>
      <c r="I53" s="846">
        <v>0</v>
      </c>
      <c r="J53" s="846">
        <f t="shared" si="5"/>
        <v>0</v>
      </c>
      <c r="K53" s="175"/>
      <c r="L53" s="175"/>
      <c r="M53" s="175"/>
    </row>
    <row r="54" spans="1:13">
      <c r="A54" s="843" t="s">
        <v>736</v>
      </c>
      <c r="B54" s="844" t="s">
        <v>737</v>
      </c>
      <c r="C54" s="845">
        <v>0</v>
      </c>
      <c r="D54" s="846">
        <v>0</v>
      </c>
      <c r="E54" s="846">
        <v>0</v>
      </c>
      <c r="F54" s="846">
        <f t="shared" si="4"/>
        <v>0</v>
      </c>
      <c r="G54" s="846">
        <f t="shared" si="0"/>
        <v>0</v>
      </c>
      <c r="H54" s="846">
        <v>0</v>
      </c>
      <c r="I54" s="846">
        <v>0</v>
      </c>
      <c r="J54" s="846">
        <f t="shared" si="5"/>
        <v>0</v>
      </c>
      <c r="K54" s="175"/>
      <c r="L54" s="175"/>
      <c r="M54" s="175"/>
    </row>
    <row r="55" spans="1:13">
      <c r="A55" s="843" t="s">
        <v>738</v>
      </c>
      <c r="B55" s="844" t="s">
        <v>739</v>
      </c>
      <c r="C55" s="845">
        <v>2</v>
      </c>
      <c r="D55" s="846">
        <v>2</v>
      </c>
      <c r="E55" s="846">
        <v>0</v>
      </c>
      <c r="F55" s="846">
        <f t="shared" si="4"/>
        <v>1.3906271728549575</v>
      </c>
      <c r="G55" s="846">
        <f t="shared" si="0"/>
        <v>2</v>
      </c>
      <c r="H55" s="846">
        <v>2</v>
      </c>
      <c r="I55" s="846">
        <v>0</v>
      </c>
      <c r="J55" s="846">
        <f t="shared" si="5"/>
        <v>1.3906271728549575</v>
      </c>
      <c r="K55" s="175"/>
      <c r="L55" s="175"/>
      <c r="M55" s="175"/>
    </row>
    <row r="56" spans="1:13">
      <c r="A56" s="843" t="s">
        <v>740</v>
      </c>
      <c r="B56" s="844" t="s">
        <v>741</v>
      </c>
      <c r="C56" s="845">
        <v>0</v>
      </c>
      <c r="D56" s="846">
        <v>0</v>
      </c>
      <c r="E56" s="846">
        <v>0</v>
      </c>
      <c r="F56" s="846">
        <f t="shared" si="4"/>
        <v>0</v>
      </c>
      <c r="G56" s="846">
        <f t="shared" si="0"/>
        <v>0</v>
      </c>
      <c r="H56" s="846">
        <v>0</v>
      </c>
      <c r="I56" s="846">
        <v>0</v>
      </c>
      <c r="J56" s="846">
        <f t="shared" si="5"/>
        <v>0</v>
      </c>
      <c r="K56" s="175"/>
      <c r="L56" s="175"/>
      <c r="M56" s="175"/>
    </row>
    <row r="57" spans="1:13">
      <c r="A57" s="843" t="s">
        <v>742</v>
      </c>
      <c r="B57" s="844" t="s">
        <v>743</v>
      </c>
      <c r="C57" s="845">
        <v>0</v>
      </c>
      <c r="D57" s="846">
        <v>0</v>
      </c>
      <c r="E57" s="846">
        <v>0</v>
      </c>
      <c r="F57" s="846">
        <f t="shared" si="4"/>
        <v>0</v>
      </c>
      <c r="G57" s="846">
        <f t="shared" si="0"/>
        <v>0</v>
      </c>
      <c r="H57" s="846">
        <v>0</v>
      </c>
      <c r="I57" s="846">
        <v>0</v>
      </c>
      <c r="J57" s="846">
        <f t="shared" si="5"/>
        <v>0</v>
      </c>
      <c r="K57" s="175"/>
      <c r="L57" s="175"/>
      <c r="M57" s="175"/>
    </row>
    <row r="58" spans="1:13">
      <c r="A58" s="843" t="s">
        <v>744</v>
      </c>
      <c r="B58" s="844" t="s">
        <v>745</v>
      </c>
      <c r="C58" s="845">
        <v>0</v>
      </c>
      <c r="D58" s="846">
        <v>0</v>
      </c>
      <c r="E58" s="846">
        <v>0</v>
      </c>
      <c r="F58" s="846">
        <v>0</v>
      </c>
      <c r="G58" s="846">
        <f t="shared" si="0"/>
        <v>0</v>
      </c>
      <c r="H58" s="846">
        <v>0</v>
      </c>
      <c r="I58" s="846">
        <v>0</v>
      </c>
      <c r="J58" s="846">
        <v>0</v>
      </c>
      <c r="K58" s="175"/>
      <c r="L58" s="175"/>
      <c r="M58" s="175"/>
    </row>
    <row r="59" spans="1:13">
      <c r="A59" s="843" t="s">
        <v>746</v>
      </c>
      <c r="B59" s="844" t="s">
        <v>747</v>
      </c>
      <c r="C59" s="845">
        <v>1</v>
      </c>
      <c r="D59" s="846">
        <v>1</v>
      </c>
      <c r="E59" s="846">
        <v>0</v>
      </c>
      <c r="F59" s="851">
        <f>+C59/$M$4*10000</f>
        <v>0.69531358642747876</v>
      </c>
      <c r="G59" s="846">
        <f t="shared" si="0"/>
        <v>1</v>
      </c>
      <c r="H59" s="846">
        <v>1</v>
      </c>
      <c r="I59" s="846">
        <v>0</v>
      </c>
      <c r="J59" s="846">
        <f>+G59/$M$4*10000</f>
        <v>0.69531358642747876</v>
      </c>
      <c r="K59" s="175"/>
      <c r="L59" s="175"/>
      <c r="M59" s="175"/>
    </row>
    <row r="60" spans="1:13" ht="2.25" customHeight="1">
      <c r="A60" s="843"/>
      <c r="B60" s="844"/>
      <c r="C60" s="845"/>
      <c r="D60" s="846"/>
      <c r="E60" s="846"/>
      <c r="F60" s="846">
        <f t="shared" si="4"/>
        <v>0</v>
      </c>
      <c r="G60" s="846">
        <f t="shared" si="0"/>
        <v>0</v>
      </c>
      <c r="H60" s="846"/>
      <c r="I60" s="846"/>
      <c r="J60" s="849">
        <f t="shared" si="5"/>
        <v>0</v>
      </c>
      <c r="K60" s="175"/>
      <c r="L60" s="175"/>
      <c r="M60" s="175"/>
    </row>
    <row r="61" spans="1:13">
      <c r="A61" s="843" t="s">
        <v>748</v>
      </c>
      <c r="B61" s="844" t="s">
        <v>749</v>
      </c>
      <c r="C61" s="845">
        <v>11</v>
      </c>
      <c r="D61" s="846">
        <v>7</v>
      </c>
      <c r="E61" s="846">
        <v>4</v>
      </c>
      <c r="F61" s="713">
        <f t="shared" si="4"/>
        <v>7.6484494507022669</v>
      </c>
      <c r="G61" s="846">
        <f t="shared" si="0"/>
        <v>7</v>
      </c>
      <c r="H61" s="846">
        <v>5</v>
      </c>
      <c r="I61" s="846">
        <v>2</v>
      </c>
      <c r="J61" s="849">
        <f t="shared" si="5"/>
        <v>4.8671951049923514</v>
      </c>
      <c r="K61" s="175"/>
      <c r="L61" s="175"/>
      <c r="M61" s="175"/>
    </row>
    <row r="62" spans="1:13">
      <c r="A62" s="843" t="s">
        <v>750</v>
      </c>
      <c r="B62" s="844" t="s">
        <v>751</v>
      </c>
      <c r="C62" s="845">
        <v>1</v>
      </c>
      <c r="D62" s="846">
        <v>1</v>
      </c>
      <c r="E62" s="846">
        <v>0</v>
      </c>
      <c r="F62" s="846">
        <f>+C62/$M$4*10000</f>
        <v>0.69531358642747876</v>
      </c>
      <c r="G62" s="846">
        <f t="shared" si="0"/>
        <v>1</v>
      </c>
      <c r="H62" s="846">
        <v>1</v>
      </c>
      <c r="I62" s="846">
        <v>0</v>
      </c>
      <c r="J62" s="852">
        <f t="shared" si="5"/>
        <v>0.69531358642747876</v>
      </c>
      <c r="K62" s="175"/>
      <c r="L62" s="175"/>
      <c r="M62" s="175"/>
    </row>
    <row r="63" spans="1:13">
      <c r="A63" s="843" t="s">
        <v>752</v>
      </c>
      <c r="B63" s="844" t="s">
        <v>576</v>
      </c>
      <c r="C63" s="845">
        <v>1</v>
      </c>
      <c r="D63" s="846">
        <v>0</v>
      </c>
      <c r="E63" s="846">
        <v>1</v>
      </c>
      <c r="F63" s="713">
        <f t="shared" si="4"/>
        <v>0.69531358642747876</v>
      </c>
      <c r="G63" s="846">
        <f t="shared" si="0"/>
        <v>0</v>
      </c>
      <c r="H63" s="846">
        <v>0</v>
      </c>
      <c r="I63" s="846">
        <v>0</v>
      </c>
      <c r="J63" s="846">
        <v>0</v>
      </c>
      <c r="K63" s="175"/>
      <c r="L63" s="175"/>
      <c r="M63" s="175"/>
    </row>
    <row r="64" spans="1:13">
      <c r="A64" s="843" t="s">
        <v>753</v>
      </c>
      <c r="B64" s="853" t="s">
        <v>754</v>
      </c>
      <c r="C64" s="845">
        <v>1</v>
      </c>
      <c r="D64" s="846">
        <v>0</v>
      </c>
      <c r="E64" s="846">
        <v>1</v>
      </c>
      <c r="F64" s="713">
        <f t="shared" si="4"/>
        <v>0.69531358642747876</v>
      </c>
      <c r="G64" s="846">
        <f t="shared" si="0"/>
        <v>1</v>
      </c>
      <c r="H64" s="846">
        <v>0</v>
      </c>
      <c r="I64" s="846">
        <v>1</v>
      </c>
      <c r="J64" s="846">
        <v>0</v>
      </c>
      <c r="K64" s="175"/>
      <c r="L64" s="175"/>
      <c r="M64" s="175"/>
    </row>
    <row r="65" spans="1:13">
      <c r="A65" s="843" t="s">
        <v>755</v>
      </c>
      <c r="B65" s="844" t="s">
        <v>756</v>
      </c>
      <c r="C65" s="845">
        <v>2</v>
      </c>
      <c r="D65" s="846">
        <v>2</v>
      </c>
      <c r="E65" s="846">
        <v>0</v>
      </c>
      <c r="F65" s="846">
        <f t="shared" si="4"/>
        <v>1.3906271728549575</v>
      </c>
      <c r="G65" s="846">
        <f t="shared" si="0"/>
        <v>2</v>
      </c>
      <c r="H65" s="846">
        <v>2</v>
      </c>
      <c r="I65" s="846">
        <v>0</v>
      </c>
      <c r="J65" s="846">
        <f t="shared" si="5"/>
        <v>1.3906271728549575</v>
      </c>
      <c r="K65" s="175"/>
      <c r="L65" s="175"/>
      <c r="M65" s="175"/>
    </row>
    <row r="66" spans="1:13">
      <c r="A66" s="843" t="s">
        <v>757</v>
      </c>
      <c r="B66" s="844" t="s">
        <v>758</v>
      </c>
      <c r="C66" s="845">
        <v>0</v>
      </c>
      <c r="D66" s="846">
        <v>0</v>
      </c>
      <c r="E66" s="846">
        <v>0</v>
      </c>
      <c r="F66" s="846">
        <f t="shared" si="4"/>
        <v>0</v>
      </c>
      <c r="G66" s="846">
        <f t="shared" si="0"/>
        <v>0</v>
      </c>
      <c r="H66" s="846">
        <v>0</v>
      </c>
      <c r="I66" s="846">
        <v>0</v>
      </c>
      <c r="J66" s="846">
        <f t="shared" si="5"/>
        <v>0</v>
      </c>
      <c r="K66" s="175"/>
      <c r="L66" s="175"/>
      <c r="M66" s="175"/>
    </row>
    <row r="67" spans="1:13">
      <c r="A67" s="843" t="s">
        <v>759</v>
      </c>
      <c r="B67" s="844" t="s">
        <v>760</v>
      </c>
      <c r="C67" s="845">
        <v>1</v>
      </c>
      <c r="D67" s="846">
        <v>1</v>
      </c>
      <c r="E67" s="846">
        <v>0</v>
      </c>
      <c r="F67" s="846">
        <f>+C67/$M$4*10000</f>
        <v>0.69531358642747876</v>
      </c>
      <c r="G67" s="846">
        <f t="shared" si="0"/>
        <v>1</v>
      </c>
      <c r="H67" s="846">
        <v>1</v>
      </c>
      <c r="I67" s="846">
        <v>0</v>
      </c>
      <c r="J67" s="846">
        <f>+G67/$M$4*10000</f>
        <v>0.69531358642747876</v>
      </c>
      <c r="K67" s="175"/>
      <c r="L67" s="175"/>
      <c r="M67" s="175"/>
    </row>
    <row r="68" spans="1:13">
      <c r="A68" s="843" t="s">
        <v>761</v>
      </c>
      <c r="B68" s="844" t="s">
        <v>762</v>
      </c>
      <c r="C68" s="845">
        <v>1</v>
      </c>
      <c r="D68" s="846">
        <v>1</v>
      </c>
      <c r="E68" s="846">
        <v>0</v>
      </c>
      <c r="F68" s="846">
        <f>+C68/$M$4*10000</f>
        <v>0.69531358642747876</v>
      </c>
      <c r="G68" s="846">
        <f t="shared" si="0"/>
        <v>1</v>
      </c>
      <c r="H68" s="846">
        <v>1</v>
      </c>
      <c r="I68" s="846">
        <v>0</v>
      </c>
      <c r="J68" s="846">
        <f>+G68/$M$4*10000</f>
        <v>0.69531358642747876</v>
      </c>
      <c r="K68" s="175"/>
      <c r="L68" s="175"/>
      <c r="M68" s="175"/>
    </row>
    <row r="69" spans="1:13">
      <c r="A69" s="843" t="s">
        <v>763</v>
      </c>
      <c r="B69" s="844" t="s">
        <v>764</v>
      </c>
      <c r="C69" s="845">
        <v>4</v>
      </c>
      <c r="D69" s="846">
        <v>2</v>
      </c>
      <c r="E69" s="846">
        <v>2</v>
      </c>
      <c r="F69" s="713">
        <f>+C69/$M$4*10000</f>
        <v>2.781254345709915</v>
      </c>
      <c r="G69" s="846">
        <f t="shared" si="0"/>
        <v>1</v>
      </c>
      <c r="H69" s="846">
        <v>0</v>
      </c>
      <c r="I69" s="846">
        <v>1</v>
      </c>
      <c r="J69" s="713">
        <f>+G69/$M$4*10000</f>
        <v>0.69531358642747876</v>
      </c>
      <c r="K69" s="175"/>
      <c r="L69" s="175"/>
      <c r="M69" s="175"/>
    </row>
    <row r="70" spans="1:13" ht="2.25" customHeight="1">
      <c r="A70" s="843"/>
      <c r="B70" s="844"/>
      <c r="C70" s="845"/>
      <c r="D70" s="846"/>
      <c r="E70" s="846"/>
      <c r="F70" s="713">
        <f>+C70/$M$4*10000</f>
        <v>0</v>
      </c>
      <c r="G70" s="846">
        <f t="shared" si="0"/>
        <v>0</v>
      </c>
      <c r="H70" s="846"/>
      <c r="I70" s="846"/>
      <c r="J70" s="849">
        <f t="shared" ref="J70:J87" si="6">+G70/$M$4*10000</f>
        <v>0</v>
      </c>
      <c r="K70" s="175"/>
      <c r="L70" s="175"/>
      <c r="M70" s="175"/>
    </row>
    <row r="71" spans="1:13">
      <c r="A71" s="843" t="s">
        <v>765</v>
      </c>
      <c r="B71" s="844" t="s">
        <v>585</v>
      </c>
      <c r="C71" s="845">
        <v>3</v>
      </c>
      <c r="D71" s="846">
        <v>2</v>
      </c>
      <c r="E71" s="846">
        <v>1</v>
      </c>
      <c r="F71" s="713">
        <f>+C71/$M$4*10000</f>
        <v>2.0859407592824364</v>
      </c>
      <c r="G71" s="846">
        <f t="shared" ref="G71:G87" si="7">H71+I71</f>
        <v>0</v>
      </c>
      <c r="H71" s="846">
        <v>0</v>
      </c>
      <c r="I71" s="846">
        <v>0</v>
      </c>
      <c r="J71" s="846">
        <f t="shared" si="5"/>
        <v>0</v>
      </c>
      <c r="K71" s="175"/>
      <c r="L71" s="175"/>
      <c r="M71" s="175"/>
    </row>
    <row r="72" spans="1:13" ht="2.25" customHeight="1">
      <c r="A72" s="843"/>
      <c r="B72" s="844"/>
      <c r="C72" s="845"/>
      <c r="D72" s="846"/>
      <c r="E72" s="846"/>
      <c r="F72" s="713"/>
      <c r="G72" s="846">
        <f t="shared" si="7"/>
        <v>0</v>
      </c>
      <c r="H72" s="846"/>
      <c r="I72" s="846"/>
      <c r="J72" s="849">
        <f t="shared" si="6"/>
        <v>0</v>
      </c>
      <c r="K72" s="175"/>
      <c r="L72" s="175"/>
      <c r="M72" s="175"/>
    </row>
    <row r="73" spans="1:13">
      <c r="A73" s="843" t="s">
        <v>766</v>
      </c>
      <c r="B73" s="844" t="s">
        <v>767</v>
      </c>
      <c r="C73" s="845">
        <v>3</v>
      </c>
      <c r="D73" s="846">
        <v>1</v>
      </c>
      <c r="E73" s="846">
        <v>2</v>
      </c>
      <c r="F73" s="713">
        <f>+C73/$M$4*10000</f>
        <v>2.0859407592824364</v>
      </c>
      <c r="G73" s="846">
        <f t="shared" si="7"/>
        <v>1</v>
      </c>
      <c r="H73" s="846">
        <v>0</v>
      </c>
      <c r="I73" s="846">
        <v>1</v>
      </c>
      <c r="J73" s="846">
        <f>+G73/$M$4*10000</f>
        <v>0.69531358642747876</v>
      </c>
      <c r="K73" s="175"/>
      <c r="L73" s="175"/>
      <c r="M73" s="175"/>
    </row>
    <row r="74" spans="1:13" ht="2.25" customHeight="1">
      <c r="A74" s="843"/>
      <c r="B74" s="844"/>
      <c r="C74" s="845"/>
      <c r="D74" s="846"/>
      <c r="E74" s="846"/>
      <c r="F74" s="713"/>
      <c r="G74" s="846">
        <f t="shared" si="7"/>
        <v>0</v>
      </c>
      <c r="H74" s="846"/>
      <c r="I74" s="846"/>
      <c r="J74" s="849">
        <f t="shared" si="6"/>
        <v>0</v>
      </c>
      <c r="K74" s="175"/>
      <c r="L74" s="175"/>
      <c r="M74" s="175"/>
    </row>
    <row r="75" spans="1:13">
      <c r="A75" s="843" t="s">
        <v>768</v>
      </c>
      <c r="B75" s="844" t="s">
        <v>57</v>
      </c>
      <c r="C75" s="845">
        <v>0</v>
      </c>
      <c r="D75" s="846">
        <v>0</v>
      </c>
      <c r="E75" s="846">
        <v>0</v>
      </c>
      <c r="F75" s="846">
        <v>0</v>
      </c>
      <c r="G75" s="846">
        <f t="shared" si="7"/>
        <v>0</v>
      </c>
      <c r="H75" s="846">
        <v>0</v>
      </c>
      <c r="I75" s="846">
        <v>0</v>
      </c>
      <c r="J75" s="846">
        <f t="shared" si="6"/>
        <v>0</v>
      </c>
      <c r="K75" s="175"/>
      <c r="L75" s="175"/>
      <c r="M75" s="175"/>
    </row>
    <row r="76" spans="1:13">
      <c r="A76" s="843" t="s">
        <v>769</v>
      </c>
      <c r="B76" s="844" t="s">
        <v>590</v>
      </c>
      <c r="C76" s="845">
        <v>0</v>
      </c>
      <c r="D76" s="846">
        <v>0</v>
      </c>
      <c r="E76" s="846">
        <v>0</v>
      </c>
      <c r="F76" s="846">
        <f t="shared" ref="F76:F88" si="8">+C76/$M$4*10000</f>
        <v>0</v>
      </c>
      <c r="G76" s="846">
        <f t="shared" si="7"/>
        <v>0</v>
      </c>
      <c r="H76" s="846">
        <v>0</v>
      </c>
      <c r="I76" s="846">
        <v>0</v>
      </c>
      <c r="J76" s="846">
        <f t="shared" si="6"/>
        <v>0</v>
      </c>
      <c r="K76" s="175"/>
      <c r="L76" s="175"/>
      <c r="M76" s="175"/>
    </row>
    <row r="77" spans="1:13">
      <c r="A77" s="843" t="s">
        <v>770</v>
      </c>
      <c r="B77" s="844" t="s">
        <v>771</v>
      </c>
      <c r="C77" s="845">
        <v>0</v>
      </c>
      <c r="D77" s="846">
        <v>0</v>
      </c>
      <c r="E77" s="846">
        <v>0</v>
      </c>
      <c r="F77" s="846">
        <f t="shared" si="8"/>
        <v>0</v>
      </c>
      <c r="G77" s="846">
        <f t="shared" si="7"/>
        <v>0</v>
      </c>
      <c r="H77" s="846">
        <v>0</v>
      </c>
      <c r="I77" s="846">
        <v>0</v>
      </c>
      <c r="J77" s="846">
        <f t="shared" si="6"/>
        <v>0</v>
      </c>
      <c r="K77" s="175"/>
      <c r="L77" s="175"/>
      <c r="M77" s="175"/>
    </row>
    <row r="78" spans="1:13">
      <c r="A78" s="843" t="s">
        <v>772</v>
      </c>
      <c r="B78" s="844" t="s">
        <v>592</v>
      </c>
      <c r="C78" s="845">
        <v>0</v>
      </c>
      <c r="D78" s="846">
        <v>0</v>
      </c>
      <c r="E78" s="846">
        <v>0</v>
      </c>
      <c r="F78" s="846">
        <f t="shared" si="8"/>
        <v>0</v>
      </c>
      <c r="G78" s="846">
        <f t="shared" si="7"/>
        <v>0</v>
      </c>
      <c r="H78" s="846">
        <v>0</v>
      </c>
      <c r="I78" s="846">
        <v>0</v>
      </c>
      <c r="J78" s="846">
        <f t="shared" si="6"/>
        <v>0</v>
      </c>
      <c r="K78" s="175"/>
      <c r="L78" s="175"/>
      <c r="M78" s="175"/>
    </row>
    <row r="79" spans="1:13">
      <c r="A79" s="843" t="s">
        <v>773</v>
      </c>
      <c r="B79" s="844" t="s">
        <v>774</v>
      </c>
      <c r="C79" s="845">
        <v>0</v>
      </c>
      <c r="D79" s="846">
        <v>0</v>
      </c>
      <c r="E79" s="846">
        <v>0</v>
      </c>
      <c r="F79" s="846">
        <v>0</v>
      </c>
      <c r="G79" s="846">
        <f t="shared" si="7"/>
        <v>0</v>
      </c>
      <c r="H79" s="846">
        <v>0</v>
      </c>
      <c r="I79" s="846">
        <v>0</v>
      </c>
      <c r="J79" s="846">
        <f t="shared" si="6"/>
        <v>0</v>
      </c>
      <c r="K79" s="175"/>
      <c r="L79" s="175"/>
      <c r="M79" s="175"/>
    </row>
    <row r="80" spans="1:13">
      <c r="A80" s="843" t="s">
        <v>775</v>
      </c>
      <c r="B80" s="844" t="s">
        <v>776</v>
      </c>
      <c r="C80" s="845">
        <v>0</v>
      </c>
      <c r="D80" s="846">
        <v>0</v>
      </c>
      <c r="E80" s="846">
        <v>0</v>
      </c>
      <c r="F80" s="846">
        <v>0</v>
      </c>
      <c r="G80" s="846">
        <f t="shared" si="7"/>
        <v>0</v>
      </c>
      <c r="H80" s="846">
        <v>0</v>
      </c>
      <c r="I80" s="846">
        <v>0</v>
      </c>
      <c r="J80" s="846">
        <f t="shared" si="6"/>
        <v>0</v>
      </c>
      <c r="K80" s="175"/>
      <c r="L80" s="175"/>
      <c r="M80" s="175"/>
    </row>
    <row r="81" spans="1:13">
      <c r="A81" s="843" t="s">
        <v>777</v>
      </c>
      <c r="B81" s="844" t="s">
        <v>778</v>
      </c>
      <c r="C81" s="845">
        <v>0</v>
      </c>
      <c r="D81" s="846">
        <v>0</v>
      </c>
      <c r="E81" s="846">
        <v>0</v>
      </c>
      <c r="F81" s="846">
        <f t="shared" si="8"/>
        <v>0</v>
      </c>
      <c r="G81" s="846">
        <f t="shared" si="7"/>
        <v>0</v>
      </c>
      <c r="H81" s="846">
        <v>0</v>
      </c>
      <c r="I81" s="846">
        <v>0</v>
      </c>
      <c r="J81" s="846">
        <f t="shared" si="6"/>
        <v>0</v>
      </c>
      <c r="K81" s="175"/>
      <c r="L81" s="175"/>
      <c r="M81" s="175"/>
    </row>
    <row r="82" spans="1:13">
      <c r="A82" s="843" t="s">
        <v>779</v>
      </c>
      <c r="B82" s="844" t="s">
        <v>780</v>
      </c>
      <c r="C82" s="845">
        <v>0</v>
      </c>
      <c r="D82" s="846">
        <v>0</v>
      </c>
      <c r="E82" s="846">
        <v>0</v>
      </c>
      <c r="F82" s="846">
        <f t="shared" si="8"/>
        <v>0</v>
      </c>
      <c r="G82" s="846">
        <f t="shared" si="7"/>
        <v>0</v>
      </c>
      <c r="H82" s="846">
        <v>0</v>
      </c>
      <c r="I82" s="846">
        <v>0</v>
      </c>
      <c r="J82" s="846">
        <f t="shared" si="6"/>
        <v>0</v>
      </c>
      <c r="K82" s="175"/>
      <c r="L82" s="175"/>
      <c r="M82" s="175"/>
    </row>
    <row r="83" spans="1:13">
      <c r="A83" s="843" t="s">
        <v>781</v>
      </c>
      <c r="B83" s="844" t="s">
        <v>597</v>
      </c>
      <c r="C83" s="845">
        <v>0</v>
      </c>
      <c r="D83" s="846">
        <v>0</v>
      </c>
      <c r="E83" s="846">
        <v>0</v>
      </c>
      <c r="F83" s="846">
        <f t="shared" si="8"/>
        <v>0</v>
      </c>
      <c r="G83" s="846">
        <f t="shared" si="7"/>
        <v>0</v>
      </c>
      <c r="H83" s="846">
        <v>0</v>
      </c>
      <c r="I83" s="846">
        <v>0</v>
      </c>
      <c r="J83" s="846">
        <f t="shared" si="6"/>
        <v>0</v>
      </c>
      <c r="K83" s="175"/>
      <c r="L83" s="175"/>
      <c r="M83" s="175"/>
    </row>
    <row r="84" spans="1:13" ht="2.25" customHeight="1">
      <c r="A84" s="843"/>
      <c r="B84" s="844"/>
      <c r="C84" s="845"/>
      <c r="D84" s="846"/>
      <c r="E84" s="846"/>
      <c r="F84" s="846">
        <f t="shared" si="8"/>
        <v>0</v>
      </c>
      <c r="G84" s="846">
        <f t="shared" si="7"/>
        <v>0</v>
      </c>
      <c r="H84" s="846">
        <v>0</v>
      </c>
      <c r="I84" s="846">
        <v>0</v>
      </c>
      <c r="J84" s="846">
        <f t="shared" si="6"/>
        <v>0</v>
      </c>
      <c r="K84" s="175"/>
      <c r="L84" s="175"/>
      <c r="M84" s="175"/>
    </row>
    <row r="85" spans="1:13">
      <c r="A85" s="843" t="s">
        <v>782</v>
      </c>
      <c r="B85" s="844" t="s">
        <v>301</v>
      </c>
      <c r="C85" s="845">
        <v>1</v>
      </c>
      <c r="D85" s="846">
        <v>0</v>
      </c>
      <c r="E85" s="846">
        <v>1</v>
      </c>
      <c r="F85" s="846">
        <f t="shared" si="8"/>
        <v>0.69531358642747876</v>
      </c>
      <c r="G85" s="846">
        <f t="shared" si="7"/>
        <v>0</v>
      </c>
      <c r="H85" s="846">
        <v>0</v>
      </c>
      <c r="I85" s="846">
        <v>0</v>
      </c>
      <c r="J85" s="846">
        <f t="shared" si="6"/>
        <v>0</v>
      </c>
      <c r="K85" s="175"/>
      <c r="L85" s="175"/>
      <c r="M85" s="175"/>
    </row>
    <row r="86" spans="1:13" ht="2.25" customHeight="1">
      <c r="A86" s="843"/>
      <c r="B86" s="844"/>
      <c r="C86" s="845"/>
      <c r="D86" s="846"/>
      <c r="E86" s="846"/>
      <c r="F86" s="846">
        <f t="shared" si="8"/>
        <v>0</v>
      </c>
      <c r="G86" s="846">
        <f t="shared" si="7"/>
        <v>0</v>
      </c>
      <c r="H86" s="846">
        <v>0</v>
      </c>
      <c r="I86" s="846">
        <v>0</v>
      </c>
      <c r="J86" s="846">
        <f t="shared" si="6"/>
        <v>0</v>
      </c>
      <c r="K86" s="175"/>
      <c r="L86" s="175"/>
      <c r="M86" s="175"/>
    </row>
    <row r="87" spans="1:13">
      <c r="A87" s="843" t="s">
        <v>783</v>
      </c>
      <c r="B87" s="844" t="s">
        <v>302</v>
      </c>
      <c r="C87" s="845">
        <v>0</v>
      </c>
      <c r="D87" s="846">
        <v>0</v>
      </c>
      <c r="E87" s="846">
        <v>0</v>
      </c>
      <c r="F87" s="846">
        <f t="shared" si="8"/>
        <v>0</v>
      </c>
      <c r="G87" s="846">
        <f t="shared" si="7"/>
        <v>0</v>
      </c>
      <c r="H87" s="846">
        <v>0</v>
      </c>
      <c r="I87" s="846">
        <v>0</v>
      </c>
      <c r="J87" s="846">
        <f t="shared" si="6"/>
        <v>0</v>
      </c>
      <c r="K87" s="175"/>
      <c r="L87" s="175"/>
      <c r="M87" s="175"/>
    </row>
    <row r="88" spans="1:13" ht="2.25" customHeight="1" thickBot="1">
      <c r="A88" s="854"/>
      <c r="B88" s="811"/>
      <c r="C88" s="855"/>
      <c r="D88" s="856"/>
      <c r="E88" s="856"/>
      <c r="F88" s="846">
        <f t="shared" si="8"/>
        <v>0</v>
      </c>
      <c r="G88" s="857"/>
      <c r="H88" s="857"/>
      <c r="I88" s="857"/>
      <c r="J88" s="858"/>
      <c r="K88" s="175"/>
      <c r="L88" s="175"/>
      <c r="M88" s="175"/>
    </row>
    <row r="89" spans="1:13">
      <c r="A89" s="238"/>
      <c r="B89" s="715"/>
      <c r="C89" s="859"/>
      <c r="D89" s="859"/>
      <c r="E89" s="859"/>
      <c r="F89" s="860"/>
      <c r="G89" s="859"/>
      <c r="H89" s="861" t="s">
        <v>663</v>
      </c>
      <c r="I89" s="861"/>
      <c r="J89" s="861"/>
      <c r="K89" s="175"/>
      <c r="L89" s="175"/>
      <c r="M89" s="175"/>
    </row>
  </sheetData>
  <mergeCells count="9">
    <mergeCell ref="H89:J89"/>
    <mergeCell ref="A1:H1"/>
    <mergeCell ref="I1:J1"/>
    <mergeCell ref="A2:A3"/>
    <mergeCell ref="B2:B3"/>
    <mergeCell ref="C2:E2"/>
    <mergeCell ref="F2:F3"/>
    <mergeCell ref="G2:I2"/>
    <mergeCell ref="J2:J3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59"/>
  <sheetViews>
    <sheetView showGridLines="0" tabSelected="1" zoomScale="85" zoomScaleNormal="85" zoomScaleSheetLayoutView="100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K35" sqref="K35"/>
    </sheetView>
  </sheetViews>
  <sheetFormatPr defaultRowHeight="17.25"/>
  <cols>
    <col min="1" max="1" width="8.69921875" style="43" customWidth="1"/>
    <col min="2" max="9" width="9" style="43" customWidth="1"/>
    <col min="10" max="10" width="9.69921875" style="43" customWidth="1"/>
    <col min="11" max="12" width="8.69921875" style="43" customWidth="1"/>
    <col min="13" max="13" width="8.796875" style="43"/>
    <col min="257" max="257" width="8.69921875" customWidth="1"/>
    <col min="258" max="265" width="9" customWidth="1"/>
    <col min="266" max="266" width="9.69921875" customWidth="1"/>
    <col min="267" max="268" width="8.69921875" customWidth="1"/>
    <col min="513" max="513" width="8.69921875" customWidth="1"/>
    <col min="514" max="521" width="9" customWidth="1"/>
    <col min="522" max="522" width="9.69921875" customWidth="1"/>
    <col min="523" max="524" width="8.69921875" customWidth="1"/>
    <col min="769" max="769" width="8.69921875" customWidth="1"/>
    <col min="770" max="777" width="9" customWidth="1"/>
    <col min="778" max="778" width="9.69921875" customWidth="1"/>
    <col min="779" max="780" width="8.69921875" customWidth="1"/>
    <col min="1025" max="1025" width="8.69921875" customWidth="1"/>
    <col min="1026" max="1033" width="9" customWidth="1"/>
    <col min="1034" max="1034" width="9.69921875" customWidth="1"/>
    <col min="1035" max="1036" width="8.69921875" customWidth="1"/>
    <col min="1281" max="1281" width="8.69921875" customWidth="1"/>
    <col min="1282" max="1289" width="9" customWidth="1"/>
    <col min="1290" max="1290" width="9.69921875" customWidth="1"/>
    <col min="1291" max="1292" width="8.69921875" customWidth="1"/>
    <col min="1537" max="1537" width="8.69921875" customWidth="1"/>
    <col min="1538" max="1545" width="9" customWidth="1"/>
    <col min="1546" max="1546" width="9.69921875" customWidth="1"/>
    <col min="1547" max="1548" width="8.69921875" customWidth="1"/>
    <col min="1793" max="1793" width="8.69921875" customWidth="1"/>
    <col min="1794" max="1801" width="9" customWidth="1"/>
    <col min="1802" max="1802" width="9.69921875" customWidth="1"/>
    <col min="1803" max="1804" width="8.69921875" customWidth="1"/>
    <col min="2049" max="2049" width="8.69921875" customWidth="1"/>
    <col min="2050" max="2057" width="9" customWidth="1"/>
    <col min="2058" max="2058" width="9.69921875" customWidth="1"/>
    <col min="2059" max="2060" width="8.69921875" customWidth="1"/>
    <col min="2305" max="2305" width="8.69921875" customWidth="1"/>
    <col min="2306" max="2313" width="9" customWidth="1"/>
    <col min="2314" max="2314" width="9.69921875" customWidth="1"/>
    <col min="2315" max="2316" width="8.69921875" customWidth="1"/>
    <col min="2561" max="2561" width="8.69921875" customWidth="1"/>
    <col min="2562" max="2569" width="9" customWidth="1"/>
    <col min="2570" max="2570" width="9.69921875" customWidth="1"/>
    <col min="2571" max="2572" width="8.69921875" customWidth="1"/>
    <col min="2817" max="2817" width="8.69921875" customWidth="1"/>
    <col min="2818" max="2825" width="9" customWidth="1"/>
    <col min="2826" max="2826" width="9.69921875" customWidth="1"/>
    <col min="2827" max="2828" width="8.69921875" customWidth="1"/>
    <col min="3073" max="3073" width="8.69921875" customWidth="1"/>
    <col min="3074" max="3081" width="9" customWidth="1"/>
    <col min="3082" max="3082" width="9.69921875" customWidth="1"/>
    <col min="3083" max="3084" width="8.69921875" customWidth="1"/>
    <col min="3329" max="3329" width="8.69921875" customWidth="1"/>
    <col min="3330" max="3337" width="9" customWidth="1"/>
    <col min="3338" max="3338" width="9.69921875" customWidth="1"/>
    <col min="3339" max="3340" width="8.69921875" customWidth="1"/>
    <col min="3585" max="3585" width="8.69921875" customWidth="1"/>
    <col min="3586" max="3593" width="9" customWidth="1"/>
    <col min="3594" max="3594" width="9.69921875" customWidth="1"/>
    <col min="3595" max="3596" width="8.69921875" customWidth="1"/>
    <col min="3841" max="3841" width="8.69921875" customWidth="1"/>
    <col min="3842" max="3849" width="9" customWidth="1"/>
    <col min="3850" max="3850" width="9.69921875" customWidth="1"/>
    <col min="3851" max="3852" width="8.69921875" customWidth="1"/>
    <col min="4097" max="4097" width="8.69921875" customWidth="1"/>
    <col min="4098" max="4105" width="9" customWidth="1"/>
    <col min="4106" max="4106" width="9.69921875" customWidth="1"/>
    <col min="4107" max="4108" width="8.69921875" customWidth="1"/>
    <col min="4353" max="4353" width="8.69921875" customWidth="1"/>
    <col min="4354" max="4361" width="9" customWidth="1"/>
    <col min="4362" max="4362" width="9.69921875" customWidth="1"/>
    <col min="4363" max="4364" width="8.69921875" customWidth="1"/>
    <col min="4609" max="4609" width="8.69921875" customWidth="1"/>
    <col min="4610" max="4617" width="9" customWidth="1"/>
    <col min="4618" max="4618" width="9.69921875" customWidth="1"/>
    <col min="4619" max="4620" width="8.69921875" customWidth="1"/>
    <col min="4865" max="4865" width="8.69921875" customWidth="1"/>
    <col min="4866" max="4873" width="9" customWidth="1"/>
    <col min="4874" max="4874" width="9.69921875" customWidth="1"/>
    <col min="4875" max="4876" width="8.69921875" customWidth="1"/>
    <col min="5121" max="5121" width="8.69921875" customWidth="1"/>
    <col min="5122" max="5129" width="9" customWidth="1"/>
    <col min="5130" max="5130" width="9.69921875" customWidth="1"/>
    <col min="5131" max="5132" width="8.69921875" customWidth="1"/>
    <col min="5377" max="5377" width="8.69921875" customWidth="1"/>
    <col min="5378" max="5385" width="9" customWidth="1"/>
    <col min="5386" max="5386" width="9.69921875" customWidth="1"/>
    <col min="5387" max="5388" width="8.69921875" customWidth="1"/>
    <col min="5633" max="5633" width="8.69921875" customWidth="1"/>
    <col min="5634" max="5641" width="9" customWidth="1"/>
    <col min="5642" max="5642" width="9.69921875" customWidth="1"/>
    <col min="5643" max="5644" width="8.69921875" customWidth="1"/>
    <col min="5889" max="5889" width="8.69921875" customWidth="1"/>
    <col min="5890" max="5897" width="9" customWidth="1"/>
    <col min="5898" max="5898" width="9.69921875" customWidth="1"/>
    <col min="5899" max="5900" width="8.69921875" customWidth="1"/>
    <col min="6145" max="6145" width="8.69921875" customWidth="1"/>
    <col min="6146" max="6153" width="9" customWidth="1"/>
    <col min="6154" max="6154" width="9.69921875" customWidth="1"/>
    <col min="6155" max="6156" width="8.69921875" customWidth="1"/>
    <col min="6401" max="6401" width="8.69921875" customWidth="1"/>
    <col min="6402" max="6409" width="9" customWidth="1"/>
    <col min="6410" max="6410" width="9.69921875" customWidth="1"/>
    <col min="6411" max="6412" width="8.69921875" customWidth="1"/>
    <col min="6657" max="6657" width="8.69921875" customWidth="1"/>
    <col min="6658" max="6665" width="9" customWidth="1"/>
    <col min="6666" max="6666" width="9.69921875" customWidth="1"/>
    <col min="6667" max="6668" width="8.69921875" customWidth="1"/>
    <col min="6913" max="6913" width="8.69921875" customWidth="1"/>
    <col min="6914" max="6921" width="9" customWidth="1"/>
    <col min="6922" max="6922" width="9.69921875" customWidth="1"/>
    <col min="6923" max="6924" width="8.69921875" customWidth="1"/>
    <col min="7169" max="7169" width="8.69921875" customWidth="1"/>
    <col min="7170" max="7177" width="9" customWidth="1"/>
    <col min="7178" max="7178" width="9.69921875" customWidth="1"/>
    <col min="7179" max="7180" width="8.69921875" customWidth="1"/>
    <col min="7425" max="7425" width="8.69921875" customWidth="1"/>
    <col min="7426" max="7433" width="9" customWidth="1"/>
    <col min="7434" max="7434" width="9.69921875" customWidth="1"/>
    <col min="7435" max="7436" width="8.69921875" customWidth="1"/>
    <col min="7681" max="7681" width="8.69921875" customWidth="1"/>
    <col min="7682" max="7689" width="9" customWidth="1"/>
    <col min="7690" max="7690" width="9.69921875" customWidth="1"/>
    <col min="7691" max="7692" width="8.69921875" customWidth="1"/>
    <col min="7937" max="7937" width="8.69921875" customWidth="1"/>
    <col min="7938" max="7945" width="9" customWidth="1"/>
    <col min="7946" max="7946" width="9.69921875" customWidth="1"/>
    <col min="7947" max="7948" width="8.69921875" customWidth="1"/>
    <col min="8193" max="8193" width="8.69921875" customWidth="1"/>
    <col min="8194" max="8201" width="9" customWidth="1"/>
    <col min="8202" max="8202" width="9.69921875" customWidth="1"/>
    <col min="8203" max="8204" width="8.69921875" customWidth="1"/>
    <col min="8449" max="8449" width="8.69921875" customWidth="1"/>
    <col min="8450" max="8457" width="9" customWidth="1"/>
    <col min="8458" max="8458" width="9.69921875" customWidth="1"/>
    <col min="8459" max="8460" width="8.69921875" customWidth="1"/>
    <col min="8705" max="8705" width="8.69921875" customWidth="1"/>
    <col min="8706" max="8713" width="9" customWidth="1"/>
    <col min="8714" max="8714" width="9.69921875" customWidth="1"/>
    <col min="8715" max="8716" width="8.69921875" customWidth="1"/>
    <col min="8961" max="8961" width="8.69921875" customWidth="1"/>
    <col min="8962" max="8969" width="9" customWidth="1"/>
    <col min="8970" max="8970" width="9.69921875" customWidth="1"/>
    <col min="8971" max="8972" width="8.69921875" customWidth="1"/>
    <col min="9217" max="9217" width="8.69921875" customWidth="1"/>
    <col min="9218" max="9225" width="9" customWidth="1"/>
    <col min="9226" max="9226" width="9.69921875" customWidth="1"/>
    <col min="9227" max="9228" width="8.69921875" customWidth="1"/>
    <col min="9473" max="9473" width="8.69921875" customWidth="1"/>
    <col min="9474" max="9481" width="9" customWidth="1"/>
    <col min="9482" max="9482" width="9.69921875" customWidth="1"/>
    <col min="9483" max="9484" width="8.69921875" customWidth="1"/>
    <col min="9729" max="9729" width="8.69921875" customWidth="1"/>
    <col min="9730" max="9737" width="9" customWidth="1"/>
    <col min="9738" max="9738" width="9.69921875" customWidth="1"/>
    <col min="9739" max="9740" width="8.69921875" customWidth="1"/>
    <col min="9985" max="9985" width="8.69921875" customWidth="1"/>
    <col min="9986" max="9993" width="9" customWidth="1"/>
    <col min="9994" max="9994" width="9.69921875" customWidth="1"/>
    <col min="9995" max="9996" width="8.69921875" customWidth="1"/>
    <col min="10241" max="10241" width="8.69921875" customWidth="1"/>
    <col min="10242" max="10249" width="9" customWidth="1"/>
    <col min="10250" max="10250" width="9.69921875" customWidth="1"/>
    <col min="10251" max="10252" width="8.69921875" customWidth="1"/>
    <col min="10497" max="10497" width="8.69921875" customWidth="1"/>
    <col min="10498" max="10505" width="9" customWidth="1"/>
    <col min="10506" max="10506" width="9.69921875" customWidth="1"/>
    <col min="10507" max="10508" width="8.69921875" customWidth="1"/>
    <col min="10753" max="10753" width="8.69921875" customWidth="1"/>
    <col min="10754" max="10761" width="9" customWidth="1"/>
    <col min="10762" max="10762" width="9.69921875" customWidth="1"/>
    <col min="10763" max="10764" width="8.69921875" customWidth="1"/>
    <col min="11009" max="11009" width="8.69921875" customWidth="1"/>
    <col min="11010" max="11017" width="9" customWidth="1"/>
    <col min="11018" max="11018" width="9.69921875" customWidth="1"/>
    <col min="11019" max="11020" width="8.69921875" customWidth="1"/>
    <col min="11265" max="11265" width="8.69921875" customWidth="1"/>
    <col min="11266" max="11273" width="9" customWidth="1"/>
    <col min="11274" max="11274" width="9.69921875" customWidth="1"/>
    <col min="11275" max="11276" width="8.69921875" customWidth="1"/>
    <col min="11521" max="11521" width="8.69921875" customWidth="1"/>
    <col min="11522" max="11529" width="9" customWidth="1"/>
    <col min="11530" max="11530" width="9.69921875" customWidth="1"/>
    <col min="11531" max="11532" width="8.69921875" customWidth="1"/>
    <col min="11777" max="11777" width="8.69921875" customWidth="1"/>
    <col min="11778" max="11785" width="9" customWidth="1"/>
    <col min="11786" max="11786" width="9.69921875" customWidth="1"/>
    <col min="11787" max="11788" width="8.69921875" customWidth="1"/>
    <col min="12033" max="12033" width="8.69921875" customWidth="1"/>
    <col min="12034" max="12041" width="9" customWidth="1"/>
    <col min="12042" max="12042" width="9.69921875" customWidth="1"/>
    <col min="12043" max="12044" width="8.69921875" customWidth="1"/>
    <col min="12289" max="12289" width="8.69921875" customWidth="1"/>
    <col min="12290" max="12297" width="9" customWidth="1"/>
    <col min="12298" max="12298" width="9.69921875" customWidth="1"/>
    <col min="12299" max="12300" width="8.69921875" customWidth="1"/>
    <col min="12545" max="12545" width="8.69921875" customWidth="1"/>
    <col min="12546" max="12553" width="9" customWidth="1"/>
    <col min="12554" max="12554" width="9.69921875" customWidth="1"/>
    <col min="12555" max="12556" width="8.69921875" customWidth="1"/>
    <col min="12801" max="12801" width="8.69921875" customWidth="1"/>
    <col min="12802" max="12809" width="9" customWidth="1"/>
    <col min="12810" max="12810" width="9.69921875" customWidth="1"/>
    <col min="12811" max="12812" width="8.69921875" customWidth="1"/>
    <col min="13057" max="13057" width="8.69921875" customWidth="1"/>
    <col min="13058" max="13065" width="9" customWidth="1"/>
    <col min="13066" max="13066" width="9.69921875" customWidth="1"/>
    <col min="13067" max="13068" width="8.69921875" customWidth="1"/>
    <col min="13313" max="13313" width="8.69921875" customWidth="1"/>
    <col min="13314" max="13321" width="9" customWidth="1"/>
    <col min="13322" max="13322" width="9.69921875" customWidth="1"/>
    <col min="13323" max="13324" width="8.69921875" customWidth="1"/>
    <col min="13569" max="13569" width="8.69921875" customWidth="1"/>
    <col min="13570" max="13577" width="9" customWidth="1"/>
    <col min="13578" max="13578" width="9.69921875" customWidth="1"/>
    <col min="13579" max="13580" width="8.69921875" customWidth="1"/>
    <col min="13825" max="13825" width="8.69921875" customWidth="1"/>
    <col min="13826" max="13833" width="9" customWidth="1"/>
    <col min="13834" max="13834" width="9.69921875" customWidth="1"/>
    <col min="13835" max="13836" width="8.69921875" customWidth="1"/>
    <col min="14081" max="14081" width="8.69921875" customWidth="1"/>
    <col min="14082" max="14089" width="9" customWidth="1"/>
    <col min="14090" max="14090" width="9.69921875" customWidth="1"/>
    <col min="14091" max="14092" width="8.69921875" customWidth="1"/>
    <col min="14337" max="14337" width="8.69921875" customWidth="1"/>
    <col min="14338" max="14345" width="9" customWidth="1"/>
    <col min="14346" max="14346" width="9.69921875" customWidth="1"/>
    <col min="14347" max="14348" width="8.69921875" customWidth="1"/>
    <col min="14593" max="14593" width="8.69921875" customWidth="1"/>
    <col min="14594" max="14601" width="9" customWidth="1"/>
    <col min="14602" max="14602" width="9.69921875" customWidth="1"/>
    <col min="14603" max="14604" width="8.69921875" customWidth="1"/>
    <col min="14849" max="14849" width="8.69921875" customWidth="1"/>
    <col min="14850" max="14857" width="9" customWidth="1"/>
    <col min="14858" max="14858" width="9.69921875" customWidth="1"/>
    <col min="14859" max="14860" width="8.69921875" customWidth="1"/>
    <col min="15105" max="15105" width="8.69921875" customWidth="1"/>
    <col min="15106" max="15113" width="9" customWidth="1"/>
    <col min="15114" max="15114" width="9.69921875" customWidth="1"/>
    <col min="15115" max="15116" width="8.69921875" customWidth="1"/>
    <col min="15361" max="15361" width="8.69921875" customWidth="1"/>
    <col min="15362" max="15369" width="9" customWidth="1"/>
    <col min="15370" max="15370" width="9.69921875" customWidth="1"/>
    <col min="15371" max="15372" width="8.69921875" customWidth="1"/>
    <col min="15617" max="15617" width="8.69921875" customWidth="1"/>
    <col min="15618" max="15625" width="9" customWidth="1"/>
    <col min="15626" max="15626" width="9.69921875" customWidth="1"/>
    <col min="15627" max="15628" width="8.69921875" customWidth="1"/>
    <col min="15873" max="15873" width="8.69921875" customWidth="1"/>
    <col min="15874" max="15881" width="9" customWidth="1"/>
    <col min="15882" max="15882" width="9.69921875" customWidth="1"/>
    <col min="15883" max="15884" width="8.69921875" customWidth="1"/>
    <col min="16129" max="16129" width="8.69921875" customWidth="1"/>
    <col min="16130" max="16137" width="9" customWidth="1"/>
    <col min="16138" max="16138" width="9.69921875" customWidth="1"/>
    <col min="16139" max="16140" width="8.69921875" customWidth="1"/>
  </cols>
  <sheetData>
    <row r="1" spans="1:13" ht="22.5" customHeight="1">
      <c r="A1" s="44" t="s">
        <v>784</v>
      </c>
      <c r="B1" s="44"/>
      <c r="C1" s="44"/>
      <c r="D1" s="44"/>
      <c r="E1" s="44"/>
      <c r="F1" s="44"/>
      <c r="G1" s="44"/>
      <c r="H1" s="45"/>
      <c r="I1" s="45"/>
      <c r="J1" s="45"/>
      <c r="K1" s="45"/>
      <c r="L1" s="45"/>
      <c r="M1" s="45"/>
    </row>
    <row r="2" spans="1:13" ht="18" thickBot="1">
      <c r="A2" s="862"/>
      <c r="B2" s="863"/>
      <c r="C2" s="863"/>
      <c r="D2" s="863"/>
      <c r="E2" s="863"/>
      <c r="F2" s="863"/>
      <c r="G2" s="863"/>
      <c r="H2" s="863"/>
      <c r="I2" s="286" t="s">
        <v>785</v>
      </c>
      <c r="J2" s="286"/>
      <c r="K2" s="45"/>
      <c r="L2" s="45"/>
      <c r="M2" s="45"/>
    </row>
    <row r="3" spans="1:13" s="223" customFormat="1" ht="30.75" customHeight="1">
      <c r="A3" s="664"/>
      <c r="B3" s="864" t="s">
        <v>314</v>
      </c>
      <c r="C3" s="865"/>
      <c r="D3" s="865"/>
      <c r="E3" s="865"/>
      <c r="F3" s="865"/>
      <c r="G3" s="866"/>
      <c r="H3" s="864" t="s">
        <v>315</v>
      </c>
      <c r="I3" s="865"/>
      <c r="J3" s="865"/>
      <c r="K3" s="668"/>
      <c r="L3" s="668"/>
      <c r="M3" s="668"/>
    </row>
    <row r="4" spans="1:13" s="223" customFormat="1" ht="30.75" customHeight="1">
      <c r="A4" s="867"/>
      <c r="B4" s="868" t="s">
        <v>786</v>
      </c>
      <c r="C4" s="869"/>
      <c r="D4" s="870"/>
      <c r="E4" s="868" t="s">
        <v>787</v>
      </c>
      <c r="F4" s="869"/>
      <c r="G4" s="870"/>
      <c r="H4" s="868" t="s">
        <v>787</v>
      </c>
      <c r="I4" s="869"/>
      <c r="J4" s="869"/>
      <c r="K4" s="668"/>
      <c r="L4" s="668"/>
      <c r="M4" s="668"/>
    </row>
    <row r="5" spans="1:13" s="673" customFormat="1" ht="30.75" customHeight="1">
      <c r="A5" s="669"/>
      <c r="B5" s="871" t="s">
        <v>0</v>
      </c>
      <c r="C5" s="871" t="s">
        <v>788</v>
      </c>
      <c r="D5" s="485" t="s">
        <v>789</v>
      </c>
      <c r="E5" s="871" t="s">
        <v>0</v>
      </c>
      <c r="F5" s="871" t="s">
        <v>788</v>
      </c>
      <c r="G5" s="485" t="s">
        <v>789</v>
      </c>
      <c r="H5" s="871" t="s">
        <v>0</v>
      </c>
      <c r="I5" s="871" t="s">
        <v>788</v>
      </c>
      <c r="J5" s="485" t="s">
        <v>789</v>
      </c>
      <c r="K5" s="672"/>
      <c r="L5" s="672"/>
      <c r="M5" s="672"/>
    </row>
    <row r="6" spans="1:13" s="673" customFormat="1" ht="7.5" customHeight="1">
      <c r="A6" s="872"/>
      <c r="B6" s="873"/>
      <c r="C6" s="874"/>
      <c r="D6" s="875"/>
      <c r="E6" s="874"/>
      <c r="F6" s="874"/>
      <c r="G6" s="875"/>
      <c r="H6" s="874"/>
      <c r="I6" s="874"/>
      <c r="J6" s="875"/>
      <c r="K6" s="672"/>
      <c r="L6" s="672"/>
      <c r="M6" s="672"/>
    </row>
    <row r="7" spans="1:13" ht="22.5" customHeight="1">
      <c r="A7" s="876" t="s">
        <v>790</v>
      </c>
      <c r="B7" s="877">
        <f t="shared" ref="B7:B33" si="0">C7+D7</f>
        <v>584</v>
      </c>
      <c r="C7" s="878">
        <v>463</v>
      </c>
      <c r="D7" s="878">
        <v>121</v>
      </c>
      <c r="E7" s="849">
        <f t="shared" ref="E7:E33" si="1">F7+G7</f>
        <v>53.4</v>
      </c>
      <c r="F7" s="849">
        <v>42.3</v>
      </c>
      <c r="G7" s="849">
        <v>11.1</v>
      </c>
      <c r="H7" s="849">
        <f t="shared" ref="H7:H33" si="2">I7+J7</f>
        <v>41.4</v>
      </c>
      <c r="I7" s="849">
        <v>30.8</v>
      </c>
      <c r="J7" s="849">
        <v>10.6</v>
      </c>
      <c r="K7" s="45"/>
      <c r="L7" s="45"/>
      <c r="M7" s="45"/>
    </row>
    <row r="8" spans="1:13" ht="7.5" customHeight="1">
      <c r="A8" s="876"/>
      <c r="B8" s="877"/>
      <c r="C8" s="878"/>
      <c r="D8" s="878"/>
      <c r="E8" s="849"/>
      <c r="F8" s="849"/>
      <c r="G8" s="849"/>
      <c r="H8" s="849"/>
      <c r="I8" s="849"/>
      <c r="J8" s="849"/>
      <c r="K8" s="45"/>
      <c r="L8" s="45"/>
      <c r="M8" s="45"/>
    </row>
    <row r="9" spans="1:13" ht="22.5" customHeight="1">
      <c r="A9" s="876" t="s">
        <v>791</v>
      </c>
      <c r="B9" s="877">
        <f t="shared" si="0"/>
        <v>253</v>
      </c>
      <c r="C9" s="878">
        <v>145</v>
      </c>
      <c r="D9" s="878">
        <v>108</v>
      </c>
      <c r="E9" s="849">
        <f t="shared" si="1"/>
        <v>35.1</v>
      </c>
      <c r="F9" s="849">
        <v>27.8</v>
      </c>
      <c r="G9" s="849">
        <v>7.3</v>
      </c>
      <c r="H9" s="849">
        <f t="shared" si="2"/>
        <v>30.099999999999998</v>
      </c>
      <c r="I9" s="849">
        <v>21.9</v>
      </c>
      <c r="J9" s="849">
        <v>8.1999999999999993</v>
      </c>
      <c r="K9" s="45"/>
      <c r="L9" s="45"/>
      <c r="M9" s="45"/>
    </row>
    <row r="10" spans="1:13" ht="7.5" customHeight="1">
      <c r="A10" s="876"/>
      <c r="B10" s="877"/>
      <c r="C10" s="878"/>
      <c r="D10" s="878"/>
      <c r="E10" s="849"/>
      <c r="F10" s="849"/>
      <c r="G10" s="849"/>
      <c r="H10" s="849"/>
      <c r="I10" s="849"/>
      <c r="J10" s="849"/>
      <c r="K10" s="45"/>
      <c r="L10" s="45"/>
      <c r="M10" s="45"/>
    </row>
    <row r="11" spans="1:13" ht="22.5" customHeight="1">
      <c r="A11" s="876" t="s">
        <v>632</v>
      </c>
      <c r="B11" s="877">
        <f t="shared" si="0"/>
        <v>438</v>
      </c>
      <c r="C11" s="878">
        <v>317</v>
      </c>
      <c r="D11" s="878">
        <v>121</v>
      </c>
      <c r="E11" s="849">
        <f t="shared" si="1"/>
        <v>24</v>
      </c>
      <c r="F11" s="849">
        <v>16.8</v>
      </c>
      <c r="G11" s="849">
        <v>7.2</v>
      </c>
      <c r="H11" s="849">
        <f t="shared" si="2"/>
        <v>21.6</v>
      </c>
      <c r="I11" s="849">
        <v>15</v>
      </c>
      <c r="J11" s="849">
        <v>6.6</v>
      </c>
      <c r="K11" s="45"/>
      <c r="L11" s="45"/>
      <c r="M11" s="45"/>
    </row>
    <row r="12" spans="1:13" ht="7.5" customHeight="1">
      <c r="A12" s="876"/>
      <c r="B12" s="877"/>
      <c r="C12" s="878"/>
      <c r="D12" s="878"/>
      <c r="E12" s="849"/>
      <c r="F12" s="849"/>
      <c r="G12" s="849"/>
      <c r="H12" s="849"/>
      <c r="I12" s="849"/>
      <c r="J12" s="849"/>
      <c r="K12" s="45"/>
      <c r="L12" s="45"/>
      <c r="M12" s="45"/>
    </row>
    <row r="13" spans="1:13" ht="24.75" customHeight="1">
      <c r="A13" s="876" t="s">
        <v>633</v>
      </c>
      <c r="B13" s="877">
        <f t="shared" si="0"/>
        <v>246</v>
      </c>
      <c r="C13" s="878">
        <v>188</v>
      </c>
      <c r="D13" s="878">
        <v>58</v>
      </c>
      <c r="E13" s="849">
        <f t="shared" si="1"/>
        <v>13.5</v>
      </c>
      <c r="F13" s="849">
        <v>10.4</v>
      </c>
      <c r="G13" s="849">
        <v>3.1</v>
      </c>
      <c r="H13" s="849">
        <f t="shared" si="2"/>
        <v>16.100000000000001</v>
      </c>
      <c r="I13" s="849">
        <v>10.7</v>
      </c>
      <c r="J13" s="849">
        <v>5.4</v>
      </c>
      <c r="K13" s="45"/>
      <c r="L13" s="45"/>
      <c r="M13" s="45"/>
    </row>
    <row r="14" spans="1:13" ht="7.5" customHeight="1">
      <c r="A14" s="876"/>
      <c r="B14" s="877"/>
      <c r="C14" s="878"/>
      <c r="D14" s="878"/>
      <c r="E14" s="849"/>
      <c r="F14" s="849"/>
      <c r="G14" s="849"/>
      <c r="H14" s="849"/>
      <c r="I14" s="849"/>
      <c r="J14" s="849"/>
      <c r="K14" s="45"/>
      <c r="L14" s="45"/>
      <c r="M14" s="45"/>
    </row>
    <row r="15" spans="1:13" ht="24.75" customHeight="1">
      <c r="A15" s="876" t="s">
        <v>634</v>
      </c>
      <c r="B15" s="877">
        <f t="shared" si="0"/>
        <v>332</v>
      </c>
      <c r="C15" s="878">
        <v>272</v>
      </c>
      <c r="D15" s="878">
        <v>60</v>
      </c>
      <c r="E15" s="849">
        <f t="shared" si="1"/>
        <v>19.2</v>
      </c>
      <c r="F15" s="849">
        <v>15.7</v>
      </c>
      <c r="G15" s="849">
        <v>3.5</v>
      </c>
      <c r="H15" s="849">
        <f t="shared" si="2"/>
        <v>20.299999999999997</v>
      </c>
      <c r="I15" s="849">
        <v>16.399999999999999</v>
      </c>
      <c r="J15" s="849">
        <v>3.9</v>
      </c>
      <c r="K15" s="45"/>
      <c r="L15" s="45"/>
      <c r="M15" s="45"/>
    </row>
    <row r="16" spans="1:13" ht="7.5" customHeight="1">
      <c r="A16" s="876"/>
      <c r="B16" s="877"/>
      <c r="C16" s="878"/>
      <c r="D16" s="878"/>
      <c r="E16" s="849"/>
      <c r="F16" s="849"/>
      <c r="G16" s="849"/>
      <c r="H16" s="849"/>
      <c r="I16" s="849"/>
      <c r="J16" s="849"/>
      <c r="K16" s="45"/>
      <c r="L16" s="45"/>
      <c r="M16" s="45"/>
    </row>
    <row r="17" spans="1:15" ht="24.75" customHeight="1">
      <c r="A17" s="876" t="s">
        <v>635</v>
      </c>
      <c r="B17" s="877">
        <f t="shared" si="0"/>
        <v>277</v>
      </c>
      <c r="C17" s="878">
        <v>244</v>
      </c>
      <c r="D17" s="878">
        <v>33</v>
      </c>
      <c r="E17" s="849">
        <f t="shared" si="1"/>
        <v>17.3</v>
      </c>
      <c r="F17" s="849">
        <v>15.2</v>
      </c>
      <c r="G17" s="849">
        <v>2.1</v>
      </c>
      <c r="H17" s="849">
        <f t="shared" si="2"/>
        <v>15.5</v>
      </c>
      <c r="I17" s="849">
        <v>12.9</v>
      </c>
      <c r="J17" s="849">
        <v>2.6</v>
      </c>
      <c r="K17" s="45"/>
      <c r="L17" s="45"/>
      <c r="M17" s="45"/>
    </row>
    <row r="18" spans="1:15" ht="7.5" customHeight="1">
      <c r="A18" s="876"/>
      <c r="B18" s="877"/>
      <c r="C18" s="878"/>
      <c r="D18" s="878"/>
      <c r="E18" s="849"/>
      <c r="F18" s="849"/>
      <c r="G18" s="849"/>
      <c r="H18" s="849"/>
      <c r="I18" s="849"/>
      <c r="J18" s="849"/>
      <c r="K18" s="45"/>
      <c r="L18" s="45"/>
      <c r="M18" s="45"/>
    </row>
    <row r="19" spans="1:15" ht="24.75" customHeight="1">
      <c r="A19" s="876" t="s">
        <v>319</v>
      </c>
      <c r="B19" s="877">
        <f t="shared" si="0"/>
        <v>191</v>
      </c>
      <c r="C19" s="878">
        <v>170</v>
      </c>
      <c r="D19" s="878">
        <v>21</v>
      </c>
      <c r="E19" s="849">
        <f t="shared" si="1"/>
        <v>13.5</v>
      </c>
      <c r="F19" s="849">
        <v>12</v>
      </c>
      <c r="G19" s="849">
        <v>1.5</v>
      </c>
      <c r="H19" s="849">
        <f t="shared" si="2"/>
        <v>12.1</v>
      </c>
      <c r="I19" s="849">
        <v>10.199999999999999</v>
      </c>
      <c r="J19" s="849">
        <v>1.9</v>
      </c>
      <c r="K19" s="45"/>
      <c r="L19" s="45"/>
      <c r="M19" s="45"/>
    </row>
    <row r="20" spans="1:15" ht="24.75" customHeight="1">
      <c r="A20" s="876" t="s">
        <v>792</v>
      </c>
      <c r="B20" s="877">
        <f t="shared" si="0"/>
        <v>184</v>
      </c>
      <c r="C20" s="878">
        <v>161</v>
      </c>
      <c r="D20" s="878">
        <v>23</v>
      </c>
      <c r="E20" s="849">
        <f t="shared" si="1"/>
        <v>13.399999999999999</v>
      </c>
      <c r="F20" s="849">
        <v>11.7</v>
      </c>
      <c r="G20" s="849">
        <v>1.7</v>
      </c>
      <c r="H20" s="849">
        <f t="shared" si="2"/>
        <v>11.1</v>
      </c>
      <c r="I20" s="849">
        <v>9.1999999999999993</v>
      </c>
      <c r="J20" s="849">
        <v>1.9</v>
      </c>
      <c r="K20" s="45"/>
      <c r="L20" s="45"/>
      <c r="M20" s="45"/>
    </row>
    <row r="21" spans="1:15" ht="24.75" customHeight="1">
      <c r="A21" s="876" t="s">
        <v>636</v>
      </c>
      <c r="B21" s="877">
        <f t="shared" si="0"/>
        <v>119</v>
      </c>
      <c r="C21" s="878">
        <v>96</v>
      </c>
      <c r="D21" s="878">
        <v>23</v>
      </c>
      <c r="E21" s="849">
        <f t="shared" si="1"/>
        <v>8.6</v>
      </c>
      <c r="F21" s="849">
        <v>6.9</v>
      </c>
      <c r="G21" s="849">
        <v>1.7</v>
      </c>
      <c r="H21" s="849">
        <f t="shared" si="2"/>
        <v>8.5</v>
      </c>
      <c r="I21" s="849">
        <v>6.7</v>
      </c>
      <c r="J21" s="849">
        <v>1.8</v>
      </c>
      <c r="K21" s="45"/>
      <c r="L21" s="45"/>
      <c r="M21" s="45"/>
    </row>
    <row r="22" spans="1:15" ht="24.75" customHeight="1">
      <c r="A22" s="876" t="s">
        <v>637</v>
      </c>
      <c r="B22" s="877">
        <f t="shared" si="0"/>
        <v>87</v>
      </c>
      <c r="C22" s="878">
        <v>70</v>
      </c>
      <c r="D22" s="878">
        <v>17</v>
      </c>
      <c r="E22" s="849">
        <f t="shared" si="1"/>
        <v>6.3999999999999995</v>
      </c>
      <c r="F22" s="849">
        <v>5.0999999999999996</v>
      </c>
      <c r="G22" s="849">
        <v>1.3</v>
      </c>
      <c r="H22" s="849">
        <f t="shared" si="2"/>
        <v>8.2000000000000011</v>
      </c>
      <c r="I22" s="849">
        <v>6.4</v>
      </c>
      <c r="J22" s="849">
        <v>1.8</v>
      </c>
      <c r="K22" s="45"/>
      <c r="L22" s="45"/>
      <c r="M22" s="45"/>
    </row>
    <row r="23" spans="1:15" ht="24.75" customHeight="1">
      <c r="A23" s="876" t="s">
        <v>638</v>
      </c>
      <c r="B23" s="877">
        <f t="shared" si="0"/>
        <v>88</v>
      </c>
      <c r="C23" s="878">
        <v>66</v>
      </c>
      <c r="D23" s="878">
        <v>22</v>
      </c>
      <c r="E23" s="849">
        <f t="shared" si="1"/>
        <v>6.7</v>
      </c>
      <c r="F23" s="849">
        <v>5</v>
      </c>
      <c r="G23" s="849">
        <v>1.7</v>
      </c>
      <c r="H23" s="849">
        <f t="shared" si="2"/>
        <v>7.7</v>
      </c>
      <c r="I23" s="849">
        <v>6</v>
      </c>
      <c r="J23" s="849">
        <v>1.7</v>
      </c>
      <c r="K23" s="45"/>
      <c r="L23" s="45"/>
      <c r="M23" s="45"/>
    </row>
    <row r="24" spans="1:15" ht="7.5" customHeight="1">
      <c r="A24" s="876"/>
      <c r="B24" s="877"/>
      <c r="C24" s="878"/>
      <c r="D24" s="878"/>
      <c r="E24" s="849"/>
      <c r="F24" s="849"/>
      <c r="G24" s="849"/>
      <c r="H24" s="849"/>
      <c r="I24" s="849"/>
      <c r="J24" s="849"/>
      <c r="K24" s="45"/>
      <c r="L24" s="45"/>
      <c r="M24" s="45"/>
    </row>
    <row r="25" spans="1:15" ht="24.75" customHeight="1">
      <c r="A25" s="876" t="s">
        <v>639</v>
      </c>
      <c r="B25" s="877">
        <f t="shared" si="0"/>
        <v>100</v>
      </c>
      <c r="C25" s="878">
        <v>84</v>
      </c>
      <c r="D25" s="878">
        <v>16</v>
      </c>
      <c r="E25" s="849">
        <f t="shared" si="1"/>
        <v>7.3</v>
      </c>
      <c r="F25" s="849">
        <v>6.1</v>
      </c>
      <c r="G25" s="849">
        <v>1.2</v>
      </c>
      <c r="H25" s="849">
        <f t="shared" si="2"/>
        <v>7.5</v>
      </c>
      <c r="I25" s="849">
        <v>5.8</v>
      </c>
      <c r="J25" s="849">
        <v>1.7</v>
      </c>
      <c r="K25" s="45"/>
      <c r="L25" s="45"/>
      <c r="M25" s="45"/>
    </row>
    <row r="26" spans="1:15" ht="24.75" customHeight="1">
      <c r="A26" s="876" t="s">
        <v>640</v>
      </c>
      <c r="B26" s="877">
        <f t="shared" si="0"/>
        <v>92</v>
      </c>
      <c r="C26" s="878">
        <v>74</v>
      </c>
      <c r="D26" s="878">
        <v>18</v>
      </c>
      <c r="E26" s="849">
        <f t="shared" si="1"/>
        <v>7.1</v>
      </c>
      <c r="F26" s="849">
        <v>5.7</v>
      </c>
      <c r="G26" s="849">
        <v>1.4</v>
      </c>
      <c r="H26" s="849">
        <f t="shared" si="2"/>
        <v>7</v>
      </c>
      <c r="I26" s="849">
        <v>5.5</v>
      </c>
      <c r="J26" s="849">
        <v>1.5</v>
      </c>
      <c r="K26" s="45"/>
      <c r="L26" s="45"/>
      <c r="M26" s="45"/>
    </row>
    <row r="27" spans="1:15" ht="24.75" customHeight="1">
      <c r="A27" s="876" t="s">
        <v>641</v>
      </c>
      <c r="B27" s="877">
        <f t="shared" si="0"/>
        <v>99</v>
      </c>
      <c r="C27" s="878">
        <v>75</v>
      </c>
      <c r="D27" s="878">
        <v>24</v>
      </c>
      <c r="E27" s="849">
        <f t="shared" si="1"/>
        <v>7.3999999999999995</v>
      </c>
      <c r="F27" s="849">
        <v>5.6</v>
      </c>
      <c r="G27" s="849">
        <v>1.8</v>
      </c>
      <c r="H27" s="849">
        <f t="shared" si="2"/>
        <v>6.6</v>
      </c>
      <c r="I27" s="849">
        <v>5.2</v>
      </c>
      <c r="J27" s="849">
        <v>1.4</v>
      </c>
      <c r="K27" s="45"/>
      <c r="L27" s="45"/>
      <c r="M27" s="45"/>
    </row>
    <row r="28" spans="1:15" ht="24.75" customHeight="1">
      <c r="A28" s="876" t="s">
        <v>642</v>
      </c>
      <c r="B28" s="877">
        <f t="shared" si="0"/>
        <v>67</v>
      </c>
      <c r="C28" s="878">
        <v>54</v>
      </c>
      <c r="D28" s="878">
        <v>13</v>
      </c>
      <c r="E28" s="849">
        <f t="shared" si="1"/>
        <v>5.0999999999999996</v>
      </c>
      <c r="F28" s="849">
        <v>4.0999999999999996</v>
      </c>
      <c r="G28" s="849">
        <v>1</v>
      </c>
      <c r="H28" s="849">
        <f t="shared" si="2"/>
        <v>6.4</v>
      </c>
      <c r="I28" s="849">
        <v>5</v>
      </c>
      <c r="J28" s="849">
        <v>1.4</v>
      </c>
      <c r="K28" s="34"/>
      <c r="L28" s="34"/>
      <c r="M28" s="34"/>
      <c r="N28" s="1"/>
      <c r="O28" s="1"/>
    </row>
    <row r="29" spans="1:15" ht="24.75" customHeight="1">
      <c r="A29" s="876" t="s">
        <v>332</v>
      </c>
      <c r="B29" s="877">
        <f t="shared" si="0"/>
        <v>90</v>
      </c>
      <c r="C29" s="878">
        <v>61</v>
      </c>
      <c r="D29" s="878">
        <v>29</v>
      </c>
      <c r="E29" s="849">
        <f t="shared" si="1"/>
        <v>6.7</v>
      </c>
      <c r="F29" s="849">
        <v>4.5</v>
      </c>
      <c r="G29" s="849">
        <v>2.2000000000000002</v>
      </c>
      <c r="H29" s="849">
        <f t="shared" si="2"/>
        <v>6.1999999999999993</v>
      </c>
      <c r="I29" s="849">
        <v>4.8</v>
      </c>
      <c r="J29" s="849">
        <v>1.4</v>
      </c>
      <c r="K29" s="34"/>
      <c r="L29" s="34"/>
      <c r="M29" s="34"/>
      <c r="N29" s="1"/>
      <c r="O29" s="1"/>
    </row>
    <row r="30" spans="1:15" ht="7.5" customHeight="1">
      <c r="A30" s="876"/>
      <c r="B30" s="877"/>
      <c r="C30" s="878"/>
      <c r="D30" s="878"/>
      <c r="E30" s="849"/>
      <c r="F30" s="849"/>
      <c r="G30" s="849"/>
      <c r="H30" s="849"/>
      <c r="I30" s="849"/>
      <c r="J30" s="849"/>
      <c r="K30" s="34"/>
      <c r="L30" s="34"/>
      <c r="M30" s="34"/>
      <c r="N30" s="1"/>
      <c r="O30" s="1"/>
    </row>
    <row r="31" spans="1:15" ht="24.75" customHeight="1">
      <c r="A31" s="876" t="s">
        <v>333</v>
      </c>
      <c r="B31" s="879">
        <f t="shared" si="0"/>
        <v>86</v>
      </c>
      <c r="C31" s="880">
        <v>66</v>
      </c>
      <c r="D31" s="880">
        <v>20</v>
      </c>
      <c r="E31" s="849">
        <f t="shared" si="1"/>
        <v>6.6</v>
      </c>
      <c r="F31" s="849">
        <v>5.0999999999999996</v>
      </c>
      <c r="G31" s="849">
        <v>1.5</v>
      </c>
      <c r="H31" s="849">
        <f t="shared" si="2"/>
        <v>6</v>
      </c>
      <c r="I31" s="849">
        <v>4.7</v>
      </c>
      <c r="J31" s="849">
        <v>1.3</v>
      </c>
      <c r="K31" s="34"/>
      <c r="L31" s="34"/>
      <c r="M31" s="34"/>
      <c r="N31" s="1"/>
      <c r="O31" s="1"/>
    </row>
    <row r="32" spans="1:15" ht="24.75" customHeight="1">
      <c r="A32" s="876" t="s">
        <v>334</v>
      </c>
      <c r="B32" s="879">
        <f t="shared" si="0"/>
        <v>70</v>
      </c>
      <c r="C32" s="880">
        <v>51</v>
      </c>
      <c r="D32" s="880">
        <v>19</v>
      </c>
      <c r="E32" s="849">
        <f t="shared" si="1"/>
        <v>5.3</v>
      </c>
      <c r="F32" s="849">
        <v>3.9</v>
      </c>
      <c r="G32" s="849">
        <v>1.4</v>
      </c>
      <c r="H32" s="849">
        <f t="shared" si="2"/>
        <v>5.8</v>
      </c>
      <c r="I32" s="849">
        <v>4.5</v>
      </c>
      <c r="J32" s="849">
        <v>1.3</v>
      </c>
      <c r="K32" s="34"/>
      <c r="L32" s="34"/>
      <c r="M32" s="34"/>
      <c r="N32" s="1"/>
      <c r="O32" s="1"/>
    </row>
    <row r="33" spans="1:15" ht="24.75" customHeight="1">
      <c r="A33" s="876" t="s">
        <v>335</v>
      </c>
      <c r="B33" s="879">
        <f t="shared" si="0"/>
        <v>69</v>
      </c>
      <c r="C33" s="880">
        <v>47</v>
      </c>
      <c r="D33" s="880">
        <v>22</v>
      </c>
      <c r="E33" s="849">
        <f t="shared" si="1"/>
        <v>5.2</v>
      </c>
      <c r="F33" s="849">
        <v>3.5</v>
      </c>
      <c r="G33" s="849">
        <v>1.7</v>
      </c>
      <c r="H33" s="849">
        <f t="shared" si="2"/>
        <v>5.5</v>
      </c>
      <c r="I33" s="849">
        <v>4.3</v>
      </c>
      <c r="J33" s="849">
        <v>1.2</v>
      </c>
      <c r="K33" s="34"/>
      <c r="L33" s="34"/>
      <c r="M33" s="34"/>
      <c r="N33" s="1"/>
      <c r="O33" s="1"/>
    </row>
    <row r="34" spans="1:15" ht="24.75" customHeight="1">
      <c r="A34" s="876" t="s">
        <v>336</v>
      </c>
      <c r="B34" s="879">
        <f>C34+D34</f>
        <v>56</v>
      </c>
      <c r="C34" s="880">
        <v>42</v>
      </c>
      <c r="D34" s="880">
        <v>14</v>
      </c>
      <c r="E34" s="849">
        <v>4.3</v>
      </c>
      <c r="F34" s="849">
        <v>3.2</v>
      </c>
      <c r="G34" s="849">
        <v>1.1000000000000001</v>
      </c>
      <c r="H34" s="849">
        <f>I34+J34</f>
        <v>5.5</v>
      </c>
      <c r="I34" s="849">
        <v>4.3</v>
      </c>
      <c r="J34" s="849">
        <v>1.2</v>
      </c>
      <c r="K34" s="34"/>
      <c r="L34" s="34"/>
      <c r="M34" s="34"/>
      <c r="N34" s="1"/>
      <c r="O34" s="1"/>
    </row>
    <row r="35" spans="1:15" ht="24.75" customHeight="1">
      <c r="A35" s="876" t="s">
        <v>618</v>
      </c>
      <c r="B35" s="879">
        <f>+C35+D35</f>
        <v>69</v>
      </c>
      <c r="C35" s="880">
        <v>51</v>
      </c>
      <c r="D35" s="880">
        <v>18</v>
      </c>
      <c r="E35" s="849">
        <v>5.3</v>
      </c>
      <c r="F35" s="849">
        <v>3.9</v>
      </c>
      <c r="G35" s="849">
        <v>1.4</v>
      </c>
      <c r="H35" s="849">
        <v>5.3</v>
      </c>
      <c r="I35" s="849">
        <v>4.0999999999999996</v>
      </c>
      <c r="J35" s="849">
        <v>1.2</v>
      </c>
      <c r="K35" s="34"/>
      <c r="L35" s="34"/>
      <c r="M35" s="34"/>
      <c r="N35" s="1"/>
      <c r="O35" s="1"/>
    </row>
    <row r="36" spans="1:15" ht="7.5" customHeight="1">
      <c r="A36" s="876"/>
      <c r="B36" s="879"/>
      <c r="C36" s="880"/>
      <c r="D36" s="880"/>
      <c r="E36" s="849"/>
      <c r="F36" s="849"/>
      <c r="G36" s="849"/>
      <c r="H36" s="849"/>
      <c r="I36" s="849"/>
      <c r="J36" s="849"/>
      <c r="K36" s="34"/>
      <c r="L36" s="34"/>
      <c r="M36" s="34"/>
      <c r="N36" s="1"/>
      <c r="O36" s="1"/>
    </row>
    <row r="37" spans="1:15" ht="24.75" customHeight="1">
      <c r="A37" s="876" t="s">
        <v>649</v>
      </c>
      <c r="B37" s="879">
        <v>60</v>
      </c>
      <c r="C37" s="880">
        <v>43</v>
      </c>
      <c r="D37" s="880">
        <v>17</v>
      </c>
      <c r="E37" s="849">
        <v>4.7</v>
      </c>
      <c r="F37" s="849">
        <v>3.3</v>
      </c>
      <c r="G37" s="849">
        <v>1.3</v>
      </c>
      <c r="H37" s="849">
        <f>I37+J37</f>
        <v>5</v>
      </c>
      <c r="I37" s="849">
        <v>3.9</v>
      </c>
      <c r="J37" s="849">
        <v>1.1000000000000001</v>
      </c>
      <c r="K37" s="34"/>
      <c r="L37" s="34"/>
      <c r="M37" s="34"/>
      <c r="N37" s="1"/>
      <c r="O37" s="1"/>
    </row>
    <row r="38" spans="1:15" ht="24.75" customHeight="1">
      <c r="A38" s="876" t="s">
        <v>339</v>
      </c>
      <c r="B38" s="879">
        <v>59</v>
      </c>
      <c r="C38" s="880">
        <v>49</v>
      </c>
      <c r="D38" s="880">
        <v>10</v>
      </c>
      <c r="E38" s="849">
        <v>4.7</v>
      </c>
      <c r="F38" s="849">
        <v>3.9</v>
      </c>
      <c r="G38" s="849">
        <v>0.8</v>
      </c>
      <c r="H38" s="849">
        <v>4.8</v>
      </c>
      <c r="I38" s="849">
        <v>3.8</v>
      </c>
      <c r="J38" s="849">
        <v>1</v>
      </c>
      <c r="K38" s="34"/>
      <c r="L38" s="34"/>
      <c r="M38" s="34"/>
      <c r="N38" s="1"/>
      <c r="O38" s="1"/>
    </row>
    <row r="39" spans="1:15" ht="24.75" customHeight="1">
      <c r="A39" s="876" t="s">
        <v>340</v>
      </c>
      <c r="B39" s="879">
        <v>48</v>
      </c>
      <c r="C39" s="880">
        <v>39</v>
      </c>
      <c r="D39" s="880">
        <v>9</v>
      </c>
      <c r="E39" s="880">
        <v>3.6</v>
      </c>
      <c r="F39" s="880">
        <v>2.9</v>
      </c>
      <c r="G39" s="880">
        <v>0.7</v>
      </c>
      <c r="H39" s="849">
        <v>4.7</v>
      </c>
      <c r="I39" s="880">
        <v>3.7</v>
      </c>
      <c r="J39" s="849">
        <v>1</v>
      </c>
      <c r="K39" s="34"/>
      <c r="L39" s="34"/>
      <c r="M39" s="34"/>
      <c r="N39" s="1"/>
      <c r="O39" s="1"/>
    </row>
    <row r="40" spans="1:15" ht="24.75" customHeight="1">
      <c r="A40" s="876" t="s">
        <v>652</v>
      </c>
      <c r="B40" s="879">
        <v>56</v>
      </c>
      <c r="C40" s="880">
        <v>44</v>
      </c>
      <c r="D40" s="880">
        <v>12</v>
      </c>
      <c r="E40" s="849">
        <v>4</v>
      </c>
      <c r="F40" s="880">
        <v>3.2</v>
      </c>
      <c r="G40" s="880">
        <v>0.9</v>
      </c>
      <c r="H40" s="849">
        <v>4.5</v>
      </c>
      <c r="I40" s="880">
        <v>3.5</v>
      </c>
      <c r="J40" s="849">
        <v>1</v>
      </c>
      <c r="K40" s="34"/>
      <c r="L40" s="34"/>
      <c r="M40" s="34"/>
      <c r="N40" s="1"/>
      <c r="O40" s="1"/>
    </row>
    <row r="41" spans="1:15" s="366" customFormat="1" ht="24.75" customHeight="1">
      <c r="A41" s="876" t="s">
        <v>653</v>
      </c>
      <c r="B41" s="881">
        <v>61</v>
      </c>
      <c r="C41" s="45">
        <v>47</v>
      </c>
      <c r="D41" s="45">
        <v>14</v>
      </c>
      <c r="E41" s="849">
        <v>4.3</v>
      </c>
      <c r="F41" s="45">
        <v>3.3</v>
      </c>
      <c r="G41" s="849">
        <v>1</v>
      </c>
      <c r="H41" s="849">
        <v>4.3</v>
      </c>
      <c r="I41" s="45">
        <v>3.4</v>
      </c>
      <c r="J41" s="849">
        <v>0.9</v>
      </c>
      <c r="K41" s="45"/>
      <c r="L41" s="45"/>
      <c r="M41" s="43"/>
    </row>
    <row r="42" spans="1:15" ht="7.5" customHeight="1">
      <c r="A42" s="876"/>
      <c r="B42" s="877"/>
      <c r="C42" s="878"/>
      <c r="D42" s="878"/>
      <c r="E42" s="849"/>
      <c r="F42" s="849"/>
      <c r="G42" s="849"/>
      <c r="H42" s="849"/>
      <c r="I42" s="849"/>
      <c r="J42" s="849"/>
      <c r="K42" s="34"/>
      <c r="L42" s="34"/>
      <c r="M42" s="34"/>
      <c r="N42" s="1"/>
      <c r="O42" s="1"/>
    </row>
    <row r="43" spans="1:15" s="366" customFormat="1" ht="24.75" customHeight="1">
      <c r="A43" s="876" t="s">
        <v>655</v>
      </c>
      <c r="B43" s="881">
        <v>56</v>
      </c>
      <c r="C43" s="45">
        <v>44</v>
      </c>
      <c r="D43" s="45">
        <v>12</v>
      </c>
      <c r="E43" s="849">
        <v>3.9</v>
      </c>
      <c r="F43" s="45">
        <v>3.1</v>
      </c>
      <c r="G43" s="849">
        <v>0.8</v>
      </c>
      <c r="H43" s="849">
        <v>4.2</v>
      </c>
      <c r="I43" s="45">
        <v>3.4</v>
      </c>
      <c r="J43" s="849">
        <v>0.8</v>
      </c>
      <c r="K43" s="45"/>
      <c r="L43" s="45"/>
      <c r="M43" s="43"/>
    </row>
    <row r="44" spans="1:15" s="366" customFormat="1" ht="24.75" customHeight="1">
      <c r="A44" s="876" t="s">
        <v>656</v>
      </c>
      <c r="B44" s="881">
        <v>67</v>
      </c>
      <c r="C44" s="45">
        <v>48</v>
      </c>
      <c r="D44" s="45">
        <v>19</v>
      </c>
      <c r="E44" s="849">
        <v>4.5999999999999996</v>
      </c>
      <c r="F44" s="45">
        <v>3.3</v>
      </c>
      <c r="G44" s="849">
        <v>1.3</v>
      </c>
      <c r="H44" s="849">
        <v>4.2</v>
      </c>
      <c r="I44" s="45">
        <v>3.4</v>
      </c>
      <c r="J44" s="849">
        <v>0.8</v>
      </c>
      <c r="K44" s="45"/>
      <c r="L44" s="45"/>
      <c r="M44" s="43"/>
    </row>
    <row r="45" spans="1:15" s="366" customFormat="1" ht="24.75" customHeight="1">
      <c r="A45" s="876" t="s">
        <v>657</v>
      </c>
      <c r="B45" s="881">
        <v>78</v>
      </c>
      <c r="C45" s="45">
        <v>61</v>
      </c>
      <c r="D45" s="45">
        <v>17</v>
      </c>
      <c r="E45" s="849">
        <v>5.4</v>
      </c>
      <c r="F45" s="45">
        <v>4.2</v>
      </c>
      <c r="G45" s="849">
        <v>1.2</v>
      </c>
      <c r="H45" s="849">
        <v>4.0999999999999996</v>
      </c>
      <c r="I45" s="45">
        <v>3.3</v>
      </c>
      <c r="J45" s="849">
        <v>0.8</v>
      </c>
      <c r="K45" s="45"/>
      <c r="L45" s="45"/>
      <c r="M45" s="43"/>
    </row>
    <row r="46" spans="1:15" s="366" customFormat="1" ht="24.75" customHeight="1">
      <c r="A46" s="876" t="s">
        <v>658</v>
      </c>
      <c r="B46" s="881">
        <v>49</v>
      </c>
      <c r="C46" s="45">
        <v>41</v>
      </c>
      <c r="D46" s="45">
        <v>8</v>
      </c>
      <c r="E46" s="849">
        <v>3.4</v>
      </c>
      <c r="F46" s="45">
        <v>2.8</v>
      </c>
      <c r="G46" s="849">
        <v>0.6</v>
      </c>
      <c r="H46" s="849">
        <v>4</v>
      </c>
      <c r="I46" s="45">
        <v>3.2</v>
      </c>
      <c r="J46" s="849">
        <v>0.8</v>
      </c>
      <c r="K46" s="45"/>
      <c r="L46" s="45"/>
      <c r="M46" s="43"/>
    </row>
    <row r="47" spans="1:15" s="366" customFormat="1" ht="24.75" customHeight="1">
      <c r="A47" s="876" t="s">
        <v>659</v>
      </c>
      <c r="B47" s="881">
        <v>61</v>
      </c>
      <c r="C47" s="34">
        <v>46</v>
      </c>
      <c r="D47" s="34">
        <v>15</v>
      </c>
      <c r="E47" s="34">
        <v>4.0999999999999996</v>
      </c>
      <c r="F47" s="34">
        <v>3.1</v>
      </c>
      <c r="G47" s="849">
        <v>1</v>
      </c>
      <c r="H47" s="713">
        <v>3.7</v>
      </c>
      <c r="I47" s="713">
        <v>3</v>
      </c>
      <c r="J47" s="713">
        <v>0.7</v>
      </c>
      <c r="K47" s="45"/>
      <c r="L47" s="45"/>
      <c r="M47" s="43"/>
    </row>
    <row r="48" spans="1:15" s="370" customFormat="1" ht="24.75" customHeight="1">
      <c r="A48" s="876" t="s">
        <v>622</v>
      </c>
      <c r="B48" s="881">
        <v>45</v>
      </c>
      <c r="C48" s="34">
        <v>36</v>
      </c>
      <c r="D48" s="34">
        <v>9</v>
      </c>
      <c r="E48" s="34">
        <v>3.1</v>
      </c>
      <c r="F48" s="34">
        <v>2.5</v>
      </c>
      <c r="G48" s="849">
        <v>0.6</v>
      </c>
      <c r="H48" s="713">
        <v>3.7</v>
      </c>
      <c r="I48" s="713">
        <v>3</v>
      </c>
      <c r="J48" s="713">
        <v>0.7</v>
      </c>
      <c r="K48" s="45"/>
      <c r="L48" s="576"/>
    </row>
    <row r="49" spans="1:13" s="43" customFormat="1" ht="24.75" customHeight="1">
      <c r="A49" s="876" t="s">
        <v>623</v>
      </c>
      <c r="B49" s="881">
        <v>66</v>
      </c>
      <c r="C49" s="34">
        <v>48</v>
      </c>
      <c r="D49" s="34">
        <v>18</v>
      </c>
      <c r="E49" s="34">
        <v>4.4000000000000004</v>
      </c>
      <c r="F49" s="34">
        <v>3.2</v>
      </c>
      <c r="G49" s="849">
        <v>1.2</v>
      </c>
      <c r="H49" s="713">
        <v>3.7</v>
      </c>
      <c r="I49" s="713">
        <v>3</v>
      </c>
      <c r="J49" s="713">
        <v>0.7</v>
      </c>
      <c r="K49" s="45"/>
      <c r="L49" s="45"/>
    </row>
    <row r="50" spans="1:13" s="43" customFormat="1" ht="24.75" customHeight="1">
      <c r="A50" s="876" t="s">
        <v>624</v>
      </c>
      <c r="B50" s="881">
        <v>52</v>
      </c>
      <c r="C50" s="34">
        <v>47</v>
      </c>
      <c r="D50" s="34">
        <v>5</v>
      </c>
      <c r="E50" s="34">
        <v>3.6</v>
      </c>
      <c r="F50" s="34">
        <v>3.2</v>
      </c>
      <c r="G50" s="849">
        <v>0.3</v>
      </c>
      <c r="H50" s="713">
        <v>3.6</v>
      </c>
      <c r="I50" s="713">
        <v>2.9</v>
      </c>
      <c r="J50" s="713">
        <v>0.7</v>
      </c>
      <c r="K50" s="45"/>
      <c r="L50" s="45"/>
    </row>
    <row r="51" spans="1:13" s="370" customFormat="1" ht="24.75" customHeight="1">
      <c r="A51" s="882" t="s">
        <v>625</v>
      </c>
      <c r="B51" s="883">
        <v>51</v>
      </c>
      <c r="C51" s="577">
        <v>41</v>
      </c>
      <c r="D51" s="577">
        <v>10</v>
      </c>
      <c r="E51" s="577">
        <v>3.5</v>
      </c>
      <c r="F51" s="577">
        <v>2.8</v>
      </c>
      <c r="G51" s="841">
        <v>0.7</v>
      </c>
      <c r="H51" s="840">
        <v>3.5</v>
      </c>
      <c r="I51" s="840">
        <v>2.8</v>
      </c>
      <c r="J51" s="840">
        <v>0.7</v>
      </c>
      <c r="K51" s="45"/>
      <c r="L51" s="576"/>
    </row>
    <row r="52" spans="1:13" ht="7.5" customHeight="1" thickBot="1">
      <c r="A52" s="863"/>
      <c r="B52" s="884"/>
      <c r="C52" s="885"/>
      <c r="D52" s="885"/>
      <c r="E52" s="886"/>
      <c r="F52" s="886"/>
      <c r="G52" s="886"/>
      <c r="H52" s="886"/>
      <c r="I52" s="886"/>
      <c r="J52" s="886"/>
      <c r="K52" s="45"/>
      <c r="L52" s="45"/>
      <c r="M52" s="45"/>
    </row>
    <row r="53" spans="1:13" ht="22.5" customHeight="1">
      <c r="A53" s="470" t="s">
        <v>793</v>
      </c>
      <c r="B53" s="470"/>
      <c r="C53" s="470"/>
      <c r="D53" s="470"/>
      <c r="E53" s="470"/>
      <c r="F53" s="470"/>
      <c r="G53" s="470"/>
      <c r="H53" s="470"/>
      <c r="I53" s="470"/>
      <c r="J53" s="470"/>
      <c r="M53" s="45"/>
    </row>
    <row r="54" spans="1:13" ht="22.5" customHeight="1">
      <c r="A54" s="595" t="s">
        <v>794</v>
      </c>
      <c r="B54" s="887"/>
      <c r="C54" s="887"/>
      <c r="D54" s="887"/>
      <c r="E54" s="887"/>
      <c r="F54" s="887"/>
      <c r="G54" s="887"/>
      <c r="H54" s="887"/>
      <c r="I54" s="887"/>
      <c r="J54" s="887"/>
      <c r="K54" s="888"/>
      <c r="L54" s="748"/>
      <c r="M54" s="748"/>
    </row>
    <row r="55" spans="1:13">
      <c r="A55" s="889" t="s">
        <v>795</v>
      </c>
      <c r="B55" s="889"/>
      <c r="C55" s="889"/>
      <c r="D55" s="889"/>
      <c r="E55" s="889"/>
      <c r="F55" s="889"/>
      <c r="G55" s="889"/>
      <c r="H55" s="889"/>
      <c r="I55" s="889"/>
      <c r="J55" s="889"/>
      <c r="K55" s="45"/>
      <c r="L55" s="45"/>
      <c r="M55" s="45"/>
    </row>
    <row r="56" spans="1:13">
      <c r="B56" s="45"/>
      <c r="C56" s="45"/>
      <c r="D56" s="45"/>
      <c r="E56" s="45"/>
      <c r="F56" s="45"/>
      <c r="G56" s="45"/>
      <c r="H56" s="435" t="s">
        <v>31</v>
      </c>
      <c r="I56" s="890"/>
      <c r="J56" s="890"/>
      <c r="K56" s="45"/>
      <c r="L56" s="45"/>
    </row>
    <row r="57" spans="1:13">
      <c r="A57" s="45"/>
      <c r="B57" s="891"/>
    </row>
    <row r="58" spans="1:13">
      <c r="B58" s="891"/>
    </row>
    <row r="59" spans="1:13">
      <c r="B59" s="892"/>
    </row>
  </sheetData>
  <mergeCells count="11">
    <mergeCell ref="A53:J53"/>
    <mergeCell ref="L54:M54"/>
    <mergeCell ref="A55:J55"/>
    <mergeCell ref="H56:J56"/>
    <mergeCell ref="A1:G1"/>
    <mergeCell ref="I2:J2"/>
    <mergeCell ref="B3:G3"/>
    <mergeCell ref="H3:J3"/>
    <mergeCell ref="B4:D4"/>
    <mergeCell ref="E4:G4"/>
    <mergeCell ref="H4:J4"/>
  </mergeCells>
  <phoneticPr fontId="3"/>
  <printOptions horizontalCentered="1"/>
  <pageMargins left="0.59055118110236227" right="0.59055118110236227" top="0.59055118110236227" bottom="0.78740157480314965" header="0.51181102362204722" footer="0.39370078740157483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zoomScale="70" zoomScaleNormal="70" zoomScaleSheetLayoutView="100" workbookViewId="0">
      <selection activeCell="U21" sqref="U21"/>
    </sheetView>
  </sheetViews>
  <sheetFormatPr defaultRowHeight="17.25"/>
  <cols>
    <col min="1" max="1" width="6" style="43" bestFit="1" customWidth="1"/>
    <col min="2" max="2" width="18.796875" style="43" customWidth="1"/>
    <col min="3" max="4" width="6.09765625" style="43" customWidth="1"/>
    <col min="5" max="5" width="18.5" style="43" customWidth="1"/>
    <col min="6" max="7" width="6.09765625" style="43" customWidth="1"/>
    <col min="8" max="8" width="18.59765625" style="43" customWidth="1"/>
    <col min="9" max="10" width="6.09765625" style="43" customWidth="1"/>
    <col min="11" max="11" width="6" style="43" bestFit="1" customWidth="1"/>
    <col min="12" max="12" width="18.59765625" style="43" customWidth="1"/>
    <col min="13" max="14" width="6" style="43" customWidth="1"/>
    <col min="15" max="15" width="18.59765625" style="43" customWidth="1"/>
    <col min="16" max="17" width="6" style="43" customWidth="1"/>
    <col min="18" max="18" width="18.59765625" style="43" customWidth="1"/>
    <col min="19" max="20" width="6" style="43" customWidth="1"/>
  </cols>
  <sheetData>
    <row r="1" spans="1:21" ht="22.5" customHeight="1">
      <c r="A1" s="42" t="s">
        <v>33</v>
      </c>
      <c r="B1" s="42"/>
      <c r="C1" s="42"/>
      <c r="D1" s="42"/>
    </row>
    <row r="2" spans="1:21" ht="22.5" customHeight="1" thickBot="1">
      <c r="A2" s="44" t="s">
        <v>34</v>
      </c>
      <c r="B2" s="44"/>
      <c r="C2" s="44"/>
      <c r="D2" s="44"/>
      <c r="E2" s="44"/>
      <c r="F2" s="44"/>
      <c r="G2" s="44"/>
      <c r="H2" s="44"/>
      <c r="I2" s="44"/>
      <c r="J2" s="44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1" ht="17.25" customHeight="1">
      <c r="A3" s="46"/>
      <c r="B3" s="47" t="s">
        <v>32</v>
      </c>
      <c r="C3" s="48"/>
      <c r="D3" s="49"/>
      <c r="E3" s="50" t="s">
        <v>35</v>
      </c>
      <c r="F3" s="51"/>
      <c r="G3" s="52"/>
      <c r="H3" s="53" t="s">
        <v>36</v>
      </c>
      <c r="I3" s="54"/>
      <c r="J3" s="55"/>
      <c r="K3" s="56"/>
      <c r="L3" s="53" t="s">
        <v>37</v>
      </c>
      <c r="M3" s="54"/>
      <c r="N3" s="54"/>
      <c r="O3" s="53" t="s">
        <v>38</v>
      </c>
      <c r="P3" s="54"/>
      <c r="Q3" s="55"/>
      <c r="R3" s="53" t="s">
        <v>39</v>
      </c>
      <c r="S3" s="54"/>
      <c r="T3" s="55"/>
    </row>
    <row r="4" spans="1:21" ht="17.25" customHeight="1">
      <c r="A4" s="57"/>
      <c r="B4" s="58" t="s">
        <v>40</v>
      </c>
      <c r="C4" s="58" t="s">
        <v>41</v>
      </c>
      <c r="D4" s="59" t="s">
        <v>42</v>
      </c>
      <c r="E4" s="60" t="s">
        <v>40</v>
      </c>
      <c r="F4" s="60" t="s">
        <v>41</v>
      </c>
      <c r="G4" s="61" t="s">
        <v>42</v>
      </c>
      <c r="H4" s="60" t="s">
        <v>40</v>
      </c>
      <c r="I4" s="60" t="s">
        <v>41</v>
      </c>
      <c r="J4" s="61" t="s">
        <v>42</v>
      </c>
      <c r="K4" s="62"/>
      <c r="L4" s="60" t="s">
        <v>40</v>
      </c>
      <c r="M4" s="60" t="s">
        <v>41</v>
      </c>
      <c r="N4" s="60" t="s">
        <v>42</v>
      </c>
      <c r="O4" s="60" t="s">
        <v>40</v>
      </c>
      <c r="P4" s="60" t="s">
        <v>41</v>
      </c>
      <c r="Q4" s="61" t="s">
        <v>42</v>
      </c>
      <c r="R4" s="60" t="s">
        <v>40</v>
      </c>
      <c r="S4" s="60" t="s">
        <v>41</v>
      </c>
      <c r="T4" s="61" t="s">
        <v>42</v>
      </c>
      <c r="U4" s="63"/>
    </row>
    <row r="5" spans="1:21" ht="22.5" customHeight="1">
      <c r="A5" s="64" t="s">
        <v>43</v>
      </c>
      <c r="B5" s="65" t="s">
        <v>44</v>
      </c>
      <c r="C5" s="66">
        <v>3822</v>
      </c>
      <c r="D5" s="67">
        <v>243.87613747</v>
      </c>
      <c r="E5" s="68" t="s">
        <v>44</v>
      </c>
      <c r="F5" s="69">
        <v>3643</v>
      </c>
      <c r="G5" s="70">
        <v>234.5</v>
      </c>
      <c r="H5" s="68" t="s">
        <v>44</v>
      </c>
      <c r="I5" s="69">
        <v>3607</v>
      </c>
      <c r="J5" s="70">
        <v>234.4</v>
      </c>
      <c r="K5" s="71" t="s">
        <v>43</v>
      </c>
      <c r="L5" s="72" t="s">
        <v>44</v>
      </c>
      <c r="M5" s="73">
        <v>2941</v>
      </c>
      <c r="N5" s="74">
        <v>218.20372556337148</v>
      </c>
      <c r="O5" s="75" t="s">
        <v>45</v>
      </c>
      <c r="P5" s="73">
        <v>2846</v>
      </c>
      <c r="Q5" s="76">
        <v>204.6</v>
      </c>
      <c r="R5" s="75" t="s">
        <v>45</v>
      </c>
      <c r="S5" s="73">
        <v>2823</v>
      </c>
      <c r="T5" s="76">
        <v>212.71962378089353</v>
      </c>
    </row>
    <row r="6" spans="1:21" ht="22.5" customHeight="1">
      <c r="A6" s="77" t="s">
        <v>46</v>
      </c>
      <c r="B6" s="78" t="s">
        <v>47</v>
      </c>
      <c r="C6" s="79">
        <v>1291</v>
      </c>
      <c r="D6" s="80">
        <v>82.376790549999996</v>
      </c>
      <c r="E6" s="81" t="s">
        <v>47</v>
      </c>
      <c r="F6" s="82">
        <v>1277</v>
      </c>
      <c r="G6" s="83">
        <v>82.2</v>
      </c>
      <c r="H6" s="81" t="s">
        <v>47</v>
      </c>
      <c r="I6" s="82">
        <v>1188</v>
      </c>
      <c r="J6" s="83">
        <v>77.2</v>
      </c>
      <c r="K6" s="84" t="s">
        <v>46</v>
      </c>
      <c r="L6" s="85" t="s">
        <v>47</v>
      </c>
      <c r="M6" s="86">
        <v>1099</v>
      </c>
      <c r="N6" s="87">
        <v>81.538896427795052</v>
      </c>
      <c r="O6" s="85" t="s">
        <v>47</v>
      </c>
      <c r="P6" s="86">
        <v>1099</v>
      </c>
      <c r="Q6" s="88">
        <v>79</v>
      </c>
      <c r="R6" s="85" t="s">
        <v>47</v>
      </c>
      <c r="S6" s="86">
        <v>1020</v>
      </c>
      <c r="T6" s="88">
        <v>76.85937522370223</v>
      </c>
    </row>
    <row r="7" spans="1:21" ht="22.5" customHeight="1">
      <c r="A7" s="77" t="s">
        <v>48</v>
      </c>
      <c r="B7" s="65" t="s">
        <v>49</v>
      </c>
      <c r="C7" s="79">
        <v>817</v>
      </c>
      <c r="D7" s="80">
        <v>52.131555290000001</v>
      </c>
      <c r="E7" s="68" t="s">
        <v>49</v>
      </c>
      <c r="F7" s="82">
        <v>1088</v>
      </c>
      <c r="G7" s="83">
        <v>70</v>
      </c>
      <c r="H7" s="68" t="s">
        <v>49</v>
      </c>
      <c r="I7" s="82">
        <v>1026</v>
      </c>
      <c r="J7" s="83">
        <v>66.7</v>
      </c>
      <c r="K7" s="84" t="s">
        <v>48</v>
      </c>
      <c r="L7" s="89" t="s">
        <v>49</v>
      </c>
      <c r="M7" s="86">
        <v>855</v>
      </c>
      <c r="N7" s="87">
        <v>63.435629159021623</v>
      </c>
      <c r="O7" s="85" t="s">
        <v>50</v>
      </c>
      <c r="P7" s="86">
        <v>810</v>
      </c>
      <c r="Q7" s="88">
        <v>58.2</v>
      </c>
      <c r="R7" s="85" t="s">
        <v>50</v>
      </c>
      <c r="S7" s="86">
        <v>809</v>
      </c>
      <c r="T7" s="88">
        <v>60.960033878406968</v>
      </c>
    </row>
    <row r="8" spans="1:21" ht="22.5" customHeight="1">
      <c r="A8" s="77" t="s">
        <v>51</v>
      </c>
      <c r="B8" s="65" t="s">
        <v>52</v>
      </c>
      <c r="C8" s="79">
        <v>810</v>
      </c>
      <c r="D8" s="80">
        <v>51.684895699999998</v>
      </c>
      <c r="E8" s="68" t="s">
        <v>52</v>
      </c>
      <c r="F8" s="82">
        <v>801</v>
      </c>
      <c r="G8" s="83">
        <v>51.6</v>
      </c>
      <c r="H8" s="68" t="s">
        <v>52</v>
      </c>
      <c r="I8" s="82">
        <v>809</v>
      </c>
      <c r="J8" s="83">
        <v>52.6</v>
      </c>
      <c r="K8" s="84" t="s">
        <v>51</v>
      </c>
      <c r="L8" s="89" t="s">
        <v>52</v>
      </c>
      <c r="M8" s="86">
        <v>809</v>
      </c>
      <c r="N8" s="87">
        <v>60.022718116547949</v>
      </c>
      <c r="O8" s="85" t="s">
        <v>53</v>
      </c>
      <c r="P8" s="86">
        <v>799</v>
      </c>
      <c r="Q8" s="88">
        <v>57.4</v>
      </c>
      <c r="R8" s="85" t="s">
        <v>53</v>
      </c>
      <c r="S8" s="86">
        <v>786</v>
      </c>
      <c r="T8" s="88">
        <v>59.226930319441131</v>
      </c>
    </row>
    <row r="9" spans="1:21" ht="22.5" customHeight="1">
      <c r="A9" s="77" t="s">
        <v>54</v>
      </c>
      <c r="B9" s="90" t="s">
        <v>55</v>
      </c>
      <c r="C9" s="79">
        <v>619</v>
      </c>
      <c r="D9" s="80">
        <v>39.497469670000001</v>
      </c>
      <c r="E9" s="91" t="s">
        <v>55</v>
      </c>
      <c r="F9" s="82">
        <v>510</v>
      </c>
      <c r="G9" s="83">
        <v>32.799999999999997</v>
      </c>
      <c r="H9" s="91" t="s">
        <v>55</v>
      </c>
      <c r="I9" s="82">
        <v>475</v>
      </c>
      <c r="J9" s="83">
        <v>30.9</v>
      </c>
      <c r="K9" s="84" t="s">
        <v>54</v>
      </c>
      <c r="L9" s="89" t="s">
        <v>56</v>
      </c>
      <c r="M9" s="86">
        <v>343</v>
      </c>
      <c r="N9" s="87">
        <v>25.448445381923293</v>
      </c>
      <c r="O9" s="85" t="s">
        <v>57</v>
      </c>
      <c r="P9" s="86">
        <v>363</v>
      </c>
      <c r="Q9" s="88">
        <v>26.1</v>
      </c>
      <c r="R9" s="85" t="s">
        <v>57</v>
      </c>
      <c r="S9" s="86">
        <v>356</v>
      </c>
      <c r="T9" s="88">
        <v>26.825428999645091</v>
      </c>
    </row>
    <row r="10" spans="1:21" ht="22.5" customHeight="1">
      <c r="A10" s="77" t="s">
        <v>58</v>
      </c>
      <c r="B10" s="65" t="s">
        <v>56</v>
      </c>
      <c r="C10" s="79">
        <v>418</v>
      </c>
      <c r="D10" s="80">
        <v>26.67195852</v>
      </c>
      <c r="E10" s="68" t="s">
        <v>56</v>
      </c>
      <c r="F10" s="82">
        <v>377</v>
      </c>
      <c r="G10" s="83">
        <v>24.3</v>
      </c>
      <c r="H10" s="68" t="s">
        <v>56</v>
      </c>
      <c r="I10" s="82">
        <v>327</v>
      </c>
      <c r="J10" s="83">
        <v>21.3</v>
      </c>
      <c r="K10" s="84" t="s">
        <v>58</v>
      </c>
      <c r="L10" s="89" t="s">
        <v>59</v>
      </c>
      <c r="M10" s="86">
        <v>321</v>
      </c>
      <c r="N10" s="87">
        <v>23.816183579001102</v>
      </c>
      <c r="O10" s="92" t="s">
        <v>60</v>
      </c>
      <c r="P10" s="86">
        <v>332</v>
      </c>
      <c r="Q10" s="88">
        <v>23.9</v>
      </c>
      <c r="R10" s="92" t="s">
        <v>60</v>
      </c>
      <c r="S10" s="86">
        <v>325</v>
      </c>
      <c r="T10" s="88">
        <v>24.489506811473749</v>
      </c>
    </row>
    <row r="11" spans="1:21" ht="22.5" customHeight="1">
      <c r="A11" s="77" t="s">
        <v>61</v>
      </c>
      <c r="B11" s="93" t="s">
        <v>62</v>
      </c>
      <c r="C11" s="79">
        <v>249</v>
      </c>
      <c r="D11" s="80">
        <v>15.888319790000001</v>
      </c>
      <c r="E11" s="94" t="s">
        <v>62</v>
      </c>
      <c r="F11" s="82">
        <v>233</v>
      </c>
      <c r="G11" s="83">
        <v>15</v>
      </c>
      <c r="H11" s="94" t="s">
        <v>62</v>
      </c>
      <c r="I11" s="82">
        <v>243</v>
      </c>
      <c r="J11" s="83">
        <v>15.8</v>
      </c>
      <c r="K11" s="84" t="s">
        <v>61</v>
      </c>
      <c r="L11" s="89" t="s">
        <v>63</v>
      </c>
      <c r="M11" s="86">
        <v>160</v>
      </c>
      <c r="N11" s="87">
        <v>11.870994930343228</v>
      </c>
      <c r="O11" s="92" t="s">
        <v>64</v>
      </c>
      <c r="P11" s="86">
        <v>170</v>
      </c>
      <c r="Q11" s="88">
        <v>12.2</v>
      </c>
      <c r="R11" s="92" t="s">
        <v>64</v>
      </c>
      <c r="S11" s="86">
        <v>132</v>
      </c>
      <c r="T11" s="88">
        <v>9.9465073818908767</v>
      </c>
    </row>
    <row r="12" spans="1:21" ht="27.6" customHeight="1">
      <c r="A12" s="77" t="s">
        <v>65</v>
      </c>
      <c r="B12" s="95" t="s">
        <v>66</v>
      </c>
      <c r="C12" s="79">
        <v>212</v>
      </c>
      <c r="D12" s="80">
        <v>13.527404799999999</v>
      </c>
      <c r="E12" s="96" t="s">
        <v>67</v>
      </c>
      <c r="F12" s="82">
        <v>185</v>
      </c>
      <c r="G12" s="83">
        <v>11.9</v>
      </c>
      <c r="H12" s="96" t="s">
        <v>67</v>
      </c>
      <c r="I12" s="82">
        <v>195</v>
      </c>
      <c r="J12" s="83">
        <v>12.7</v>
      </c>
      <c r="K12" s="84" t="s">
        <v>65</v>
      </c>
      <c r="L12" s="89" t="s">
        <v>68</v>
      </c>
      <c r="M12" s="86">
        <v>134</v>
      </c>
      <c r="N12" s="87">
        <v>9.9419582541624543</v>
      </c>
      <c r="O12" s="92" t="s">
        <v>69</v>
      </c>
      <c r="P12" s="86">
        <v>123</v>
      </c>
      <c r="Q12" s="88">
        <v>8.8000000000000007</v>
      </c>
      <c r="R12" s="92" t="s">
        <v>69</v>
      </c>
      <c r="S12" s="86">
        <v>125</v>
      </c>
      <c r="T12" s="88">
        <v>9.4190410813360579</v>
      </c>
    </row>
    <row r="13" spans="1:21" ht="22.5" customHeight="1">
      <c r="A13" s="97" t="s">
        <v>70</v>
      </c>
      <c r="B13" s="98" t="s">
        <v>67</v>
      </c>
      <c r="C13" s="99">
        <v>209</v>
      </c>
      <c r="D13" s="80">
        <v>13.33597926</v>
      </c>
      <c r="E13" s="89" t="s">
        <v>71</v>
      </c>
      <c r="F13" s="100">
        <v>169</v>
      </c>
      <c r="G13" s="83">
        <v>10.9</v>
      </c>
      <c r="H13" s="89" t="s">
        <v>71</v>
      </c>
      <c r="I13" s="100">
        <v>185</v>
      </c>
      <c r="J13" s="83">
        <v>12</v>
      </c>
      <c r="K13" s="84" t="s">
        <v>70</v>
      </c>
      <c r="L13" s="89" t="s">
        <v>72</v>
      </c>
      <c r="M13" s="101">
        <v>118</v>
      </c>
      <c r="N13" s="87">
        <v>8.7548587611281299</v>
      </c>
      <c r="O13" s="92" t="s">
        <v>73</v>
      </c>
      <c r="P13" s="86">
        <v>121</v>
      </c>
      <c r="Q13" s="88">
        <v>8.6999999999999993</v>
      </c>
      <c r="R13" s="92" t="s">
        <v>73</v>
      </c>
      <c r="S13" s="86">
        <v>120</v>
      </c>
      <c r="T13" s="88">
        <v>9.0422794380826144</v>
      </c>
    </row>
    <row r="14" spans="1:21" ht="22.5" customHeight="1" thickBot="1">
      <c r="A14" s="102" t="s">
        <v>74</v>
      </c>
      <c r="B14" s="103" t="s">
        <v>75</v>
      </c>
      <c r="C14" s="104">
        <v>184</v>
      </c>
      <c r="D14" s="105">
        <v>11.740766430000001</v>
      </c>
      <c r="E14" s="106" t="s">
        <v>76</v>
      </c>
      <c r="F14" s="107">
        <v>155</v>
      </c>
      <c r="G14" s="108">
        <v>10</v>
      </c>
      <c r="H14" s="106" t="s">
        <v>77</v>
      </c>
      <c r="I14" s="107">
        <v>146</v>
      </c>
      <c r="J14" s="108">
        <v>9.5</v>
      </c>
      <c r="K14" s="109" t="s">
        <v>78</v>
      </c>
      <c r="L14" s="110" t="s">
        <v>76</v>
      </c>
      <c r="M14" s="111">
        <v>115</v>
      </c>
      <c r="N14" s="112">
        <v>8.532277606184195</v>
      </c>
      <c r="O14" s="113" t="s">
        <v>79</v>
      </c>
      <c r="P14" s="111">
        <v>109</v>
      </c>
      <c r="Q14" s="114">
        <v>7.8</v>
      </c>
      <c r="R14" s="113" t="s">
        <v>79</v>
      </c>
      <c r="S14" s="111">
        <v>110</v>
      </c>
      <c r="T14" s="114">
        <v>8.2887561515757309</v>
      </c>
    </row>
    <row r="15" spans="1:21" ht="5.25" customHeight="1" thickBo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1" ht="17.25" customHeight="1">
      <c r="A16" s="56"/>
      <c r="B16" s="53" t="s">
        <v>80</v>
      </c>
      <c r="C16" s="54"/>
      <c r="D16" s="55"/>
      <c r="E16" s="53" t="s">
        <v>81</v>
      </c>
      <c r="F16" s="54"/>
      <c r="G16" s="55"/>
      <c r="H16" s="50" t="s">
        <v>82</v>
      </c>
      <c r="I16" s="51"/>
      <c r="J16" s="52"/>
      <c r="K16" s="115"/>
      <c r="L16" s="53" t="s">
        <v>83</v>
      </c>
      <c r="M16" s="54"/>
      <c r="N16" s="55"/>
      <c r="O16" s="53" t="s">
        <v>84</v>
      </c>
      <c r="P16" s="54"/>
      <c r="Q16" s="55"/>
      <c r="R16" s="53" t="s">
        <v>85</v>
      </c>
      <c r="S16" s="116"/>
      <c r="T16" s="117"/>
    </row>
    <row r="17" spans="1:20" ht="17.25" customHeight="1">
      <c r="A17" s="62"/>
      <c r="B17" s="60" t="s">
        <v>40</v>
      </c>
      <c r="C17" s="60" t="s">
        <v>41</v>
      </c>
      <c r="D17" s="61" t="s">
        <v>42</v>
      </c>
      <c r="E17" s="60" t="s">
        <v>40</v>
      </c>
      <c r="F17" s="60" t="s">
        <v>41</v>
      </c>
      <c r="G17" s="61" t="s">
        <v>42</v>
      </c>
      <c r="H17" s="60" t="s">
        <v>40</v>
      </c>
      <c r="I17" s="60" t="s">
        <v>41</v>
      </c>
      <c r="J17" s="61" t="s">
        <v>42</v>
      </c>
      <c r="K17" s="118"/>
      <c r="L17" s="60" t="s">
        <v>40</v>
      </c>
      <c r="M17" s="60" t="s">
        <v>41</v>
      </c>
      <c r="N17" s="61" t="s">
        <v>42</v>
      </c>
      <c r="O17" s="60" t="s">
        <v>40</v>
      </c>
      <c r="P17" s="60" t="s">
        <v>41</v>
      </c>
      <c r="Q17" s="61" t="s">
        <v>42</v>
      </c>
      <c r="R17" s="119" t="s">
        <v>40</v>
      </c>
      <c r="S17" s="60" t="s">
        <v>41</v>
      </c>
      <c r="T17" s="61" t="s">
        <v>42</v>
      </c>
    </row>
    <row r="18" spans="1:20" ht="22.5" customHeight="1">
      <c r="A18" s="120" t="s">
        <v>43</v>
      </c>
      <c r="B18" s="68" t="s">
        <v>44</v>
      </c>
      <c r="C18" s="69">
        <v>3597</v>
      </c>
      <c r="D18" s="121">
        <v>236.7</v>
      </c>
      <c r="E18" s="68" t="s">
        <v>44</v>
      </c>
      <c r="F18" s="69">
        <v>3581</v>
      </c>
      <c r="G18" s="70">
        <v>237.73279524242304</v>
      </c>
      <c r="H18" s="68" t="s">
        <v>45</v>
      </c>
      <c r="I18" s="122">
        <v>3480</v>
      </c>
      <c r="J18" s="76">
        <v>233.2</v>
      </c>
      <c r="K18" s="123" t="s">
        <v>43</v>
      </c>
      <c r="L18" s="75" t="s">
        <v>45</v>
      </c>
      <c r="M18" s="73">
        <v>2736</v>
      </c>
      <c r="N18" s="76">
        <v>199.9</v>
      </c>
      <c r="O18" s="75" t="s">
        <v>45</v>
      </c>
      <c r="P18" s="73">
        <v>3670</v>
      </c>
      <c r="Q18" s="76">
        <v>197.1</v>
      </c>
      <c r="R18" s="75" t="s">
        <v>45</v>
      </c>
      <c r="S18" s="73">
        <v>2652</v>
      </c>
      <c r="T18" s="76">
        <v>199.4</v>
      </c>
    </row>
    <row r="19" spans="1:20" ht="22.5" customHeight="1">
      <c r="A19" s="124" t="s">
        <v>46</v>
      </c>
      <c r="B19" s="81" t="s">
        <v>47</v>
      </c>
      <c r="C19" s="82">
        <v>1186</v>
      </c>
      <c r="D19" s="125">
        <v>78.099999999999994</v>
      </c>
      <c r="E19" s="81" t="s">
        <v>47</v>
      </c>
      <c r="F19" s="82">
        <v>1129</v>
      </c>
      <c r="G19" s="83">
        <v>74.951221957189503</v>
      </c>
      <c r="H19" s="126" t="s">
        <v>47</v>
      </c>
      <c r="I19" s="127">
        <v>1168</v>
      </c>
      <c r="J19" s="88">
        <v>78.3</v>
      </c>
      <c r="K19" s="128" t="s">
        <v>46</v>
      </c>
      <c r="L19" s="85" t="s">
        <v>47</v>
      </c>
      <c r="M19" s="86">
        <v>988</v>
      </c>
      <c r="N19" s="88">
        <v>72.2</v>
      </c>
      <c r="O19" s="85" t="s">
        <v>47</v>
      </c>
      <c r="P19" s="86">
        <v>982</v>
      </c>
      <c r="Q19" s="88">
        <v>72.5</v>
      </c>
      <c r="R19" s="85" t="s">
        <v>47</v>
      </c>
      <c r="S19" s="86">
        <v>1010</v>
      </c>
      <c r="T19" s="88">
        <v>75.900000000000006</v>
      </c>
    </row>
    <row r="20" spans="1:20" ht="22.5" customHeight="1">
      <c r="A20" s="124" t="s">
        <v>48</v>
      </c>
      <c r="B20" s="68" t="s">
        <v>49</v>
      </c>
      <c r="C20" s="82">
        <v>1007</v>
      </c>
      <c r="D20" s="125">
        <v>66.3</v>
      </c>
      <c r="E20" s="68" t="s">
        <v>49</v>
      </c>
      <c r="F20" s="82">
        <v>1018</v>
      </c>
      <c r="G20" s="83">
        <v>67.58223556458718</v>
      </c>
      <c r="H20" s="68" t="s">
        <v>53</v>
      </c>
      <c r="I20" s="127">
        <v>1064</v>
      </c>
      <c r="J20" s="88">
        <v>71.3</v>
      </c>
      <c r="K20" s="128" t="s">
        <v>48</v>
      </c>
      <c r="L20" s="85" t="s">
        <v>50</v>
      </c>
      <c r="M20" s="86">
        <v>886</v>
      </c>
      <c r="N20" s="88">
        <v>64.7</v>
      </c>
      <c r="O20" s="85" t="s">
        <v>50</v>
      </c>
      <c r="P20" s="86">
        <v>841</v>
      </c>
      <c r="Q20" s="88">
        <v>62.1</v>
      </c>
      <c r="R20" s="85" t="s">
        <v>50</v>
      </c>
      <c r="S20" s="86">
        <v>900</v>
      </c>
      <c r="T20" s="88">
        <v>67.7</v>
      </c>
    </row>
    <row r="21" spans="1:20" ht="22.5" customHeight="1">
      <c r="A21" s="124" t="s">
        <v>51</v>
      </c>
      <c r="B21" s="68" t="s">
        <v>52</v>
      </c>
      <c r="C21" s="82">
        <v>799</v>
      </c>
      <c r="D21" s="125">
        <v>52.6</v>
      </c>
      <c r="E21" s="68" t="s">
        <v>52</v>
      </c>
      <c r="F21" s="82">
        <v>781</v>
      </c>
      <c r="G21" s="83">
        <v>51.848453807409214</v>
      </c>
      <c r="H21" s="68" t="s">
        <v>50</v>
      </c>
      <c r="I21" s="127">
        <v>747</v>
      </c>
      <c r="J21" s="88">
        <v>50.1</v>
      </c>
      <c r="K21" s="128" t="s">
        <v>51</v>
      </c>
      <c r="L21" s="85" t="s">
        <v>53</v>
      </c>
      <c r="M21" s="86">
        <v>735</v>
      </c>
      <c r="N21" s="88">
        <v>53.7</v>
      </c>
      <c r="O21" s="85" t="s">
        <v>53</v>
      </c>
      <c r="P21" s="86">
        <v>695</v>
      </c>
      <c r="Q21" s="88">
        <v>51.3</v>
      </c>
      <c r="R21" s="85" t="s">
        <v>53</v>
      </c>
      <c r="S21" s="86">
        <v>753</v>
      </c>
      <c r="T21" s="88">
        <v>56.6</v>
      </c>
    </row>
    <row r="22" spans="1:20" ht="22.5" customHeight="1">
      <c r="A22" s="124" t="s">
        <v>54</v>
      </c>
      <c r="B22" s="91" t="s">
        <v>55</v>
      </c>
      <c r="C22" s="82">
        <v>417</v>
      </c>
      <c r="D22" s="125">
        <v>27.4</v>
      </c>
      <c r="E22" s="68" t="s">
        <v>56</v>
      </c>
      <c r="F22" s="82">
        <v>358</v>
      </c>
      <c r="G22" s="83">
        <v>23.766640797762484</v>
      </c>
      <c r="H22" s="68" t="s">
        <v>57</v>
      </c>
      <c r="I22" s="127">
        <v>389</v>
      </c>
      <c r="J22" s="88">
        <v>26.1</v>
      </c>
      <c r="K22" s="128" t="s">
        <v>54</v>
      </c>
      <c r="L22" s="85" t="s">
        <v>57</v>
      </c>
      <c r="M22" s="86">
        <v>326</v>
      </c>
      <c r="N22" s="88">
        <v>23.8</v>
      </c>
      <c r="O22" s="85" t="s">
        <v>57</v>
      </c>
      <c r="P22" s="86">
        <v>313</v>
      </c>
      <c r="Q22" s="88">
        <v>23.1</v>
      </c>
      <c r="R22" s="85" t="s">
        <v>57</v>
      </c>
      <c r="S22" s="86">
        <v>344</v>
      </c>
      <c r="T22" s="88">
        <v>25.9</v>
      </c>
    </row>
    <row r="23" spans="1:20" ht="22.5" customHeight="1">
      <c r="A23" s="124" t="s">
        <v>58</v>
      </c>
      <c r="B23" s="68" t="s">
        <v>56</v>
      </c>
      <c r="C23" s="82">
        <v>379</v>
      </c>
      <c r="D23" s="125">
        <v>24.9</v>
      </c>
      <c r="E23" s="68" t="s">
        <v>55</v>
      </c>
      <c r="F23" s="82">
        <v>342</v>
      </c>
      <c r="G23" s="83">
        <v>22.704444560990975</v>
      </c>
      <c r="H23" s="68" t="s">
        <v>86</v>
      </c>
      <c r="I23" s="127">
        <v>330</v>
      </c>
      <c r="J23" s="88">
        <v>22.1</v>
      </c>
      <c r="K23" s="128" t="s">
        <v>58</v>
      </c>
      <c r="L23" s="92" t="s">
        <v>60</v>
      </c>
      <c r="M23" s="86">
        <v>316</v>
      </c>
      <c r="N23" s="88">
        <v>23.1</v>
      </c>
      <c r="O23" s="92" t="s">
        <v>60</v>
      </c>
      <c r="P23" s="86">
        <v>303</v>
      </c>
      <c r="Q23" s="88">
        <v>22.4</v>
      </c>
      <c r="R23" s="92" t="s">
        <v>60</v>
      </c>
      <c r="S23" s="86">
        <v>306</v>
      </c>
      <c r="T23" s="88">
        <v>23</v>
      </c>
    </row>
    <row r="24" spans="1:20" ht="22.5" customHeight="1">
      <c r="A24" s="124" t="s">
        <v>61</v>
      </c>
      <c r="B24" s="94" t="s">
        <v>62</v>
      </c>
      <c r="C24" s="82">
        <v>292</v>
      </c>
      <c r="D24" s="125">
        <v>19.2</v>
      </c>
      <c r="E24" s="89" t="s">
        <v>59</v>
      </c>
      <c r="F24" s="82">
        <v>296</v>
      </c>
      <c r="G24" s="83">
        <v>19.650630380272894</v>
      </c>
      <c r="H24" s="89" t="s">
        <v>60</v>
      </c>
      <c r="I24" s="127">
        <v>326</v>
      </c>
      <c r="J24" s="88">
        <v>21.8</v>
      </c>
      <c r="K24" s="128" t="s">
        <v>61</v>
      </c>
      <c r="L24" s="92" t="s">
        <v>73</v>
      </c>
      <c r="M24" s="86">
        <v>132</v>
      </c>
      <c r="N24" s="88">
        <v>9.6</v>
      </c>
      <c r="O24" s="92" t="s">
        <v>64</v>
      </c>
      <c r="P24" s="86">
        <v>131</v>
      </c>
      <c r="Q24" s="88">
        <v>9.6999999999999993</v>
      </c>
      <c r="R24" s="92" t="s">
        <v>69</v>
      </c>
      <c r="S24" s="86">
        <v>144</v>
      </c>
      <c r="T24" s="88">
        <v>10.8</v>
      </c>
    </row>
    <row r="25" spans="1:20" ht="22.5" customHeight="1">
      <c r="A25" s="124" t="s">
        <v>65</v>
      </c>
      <c r="B25" s="96" t="s">
        <v>67</v>
      </c>
      <c r="C25" s="82">
        <v>168</v>
      </c>
      <c r="D25" s="125">
        <v>11.1</v>
      </c>
      <c r="E25" s="96" t="s">
        <v>67</v>
      </c>
      <c r="F25" s="82">
        <v>164</v>
      </c>
      <c r="G25" s="83">
        <v>10.887511426907954</v>
      </c>
      <c r="H25" s="68" t="s">
        <v>71</v>
      </c>
      <c r="I25" s="127">
        <v>170</v>
      </c>
      <c r="J25" s="88">
        <v>11.4</v>
      </c>
      <c r="K25" s="128" t="s">
        <v>65</v>
      </c>
      <c r="L25" s="92" t="s">
        <v>69</v>
      </c>
      <c r="M25" s="86">
        <v>131</v>
      </c>
      <c r="N25" s="88">
        <v>9.6</v>
      </c>
      <c r="O25" s="92" t="s">
        <v>87</v>
      </c>
      <c r="P25" s="86">
        <v>121</v>
      </c>
      <c r="Q25" s="88">
        <v>8.9</v>
      </c>
      <c r="R25" s="92" t="s">
        <v>64</v>
      </c>
      <c r="S25" s="86">
        <v>142</v>
      </c>
      <c r="T25" s="88">
        <v>10.7</v>
      </c>
    </row>
    <row r="26" spans="1:20" ht="22.5" customHeight="1">
      <c r="A26" s="124" t="s">
        <v>70</v>
      </c>
      <c r="B26" s="89" t="s">
        <v>71</v>
      </c>
      <c r="C26" s="100">
        <v>167</v>
      </c>
      <c r="D26" s="125">
        <v>11</v>
      </c>
      <c r="E26" s="89" t="s">
        <v>88</v>
      </c>
      <c r="F26" s="100">
        <v>162</v>
      </c>
      <c r="G26" s="83">
        <v>10.754736897311515</v>
      </c>
      <c r="H26" s="92" t="s">
        <v>69</v>
      </c>
      <c r="I26" s="129">
        <v>165</v>
      </c>
      <c r="J26" s="88">
        <v>11.1</v>
      </c>
      <c r="K26" s="128" t="s">
        <v>70</v>
      </c>
      <c r="L26" s="92" t="s">
        <v>64</v>
      </c>
      <c r="M26" s="86">
        <v>128</v>
      </c>
      <c r="N26" s="88">
        <v>9.4</v>
      </c>
      <c r="O26" s="92" t="s">
        <v>69</v>
      </c>
      <c r="P26" s="86">
        <v>114</v>
      </c>
      <c r="Q26" s="88">
        <v>8.4</v>
      </c>
      <c r="R26" s="92" t="s">
        <v>87</v>
      </c>
      <c r="S26" s="86">
        <v>121</v>
      </c>
      <c r="T26" s="88">
        <v>9.1</v>
      </c>
    </row>
    <row r="27" spans="1:20" ht="22.5" customHeight="1" thickBot="1">
      <c r="A27" s="130" t="s">
        <v>78</v>
      </c>
      <c r="B27" s="106" t="s">
        <v>77</v>
      </c>
      <c r="C27" s="107">
        <v>149</v>
      </c>
      <c r="D27" s="131">
        <v>9.8000000000000007</v>
      </c>
      <c r="E27" s="113" t="s">
        <v>73</v>
      </c>
      <c r="F27" s="107">
        <v>158</v>
      </c>
      <c r="G27" s="108">
        <v>10.489187838118639</v>
      </c>
      <c r="H27" s="110" t="s">
        <v>64</v>
      </c>
      <c r="I27" s="132">
        <v>146</v>
      </c>
      <c r="J27" s="114">
        <v>9.8000000000000007</v>
      </c>
      <c r="K27" s="133" t="s">
        <v>78</v>
      </c>
      <c r="L27" s="113" t="s">
        <v>79</v>
      </c>
      <c r="M27" s="111">
        <v>115</v>
      </c>
      <c r="N27" s="114">
        <v>8.4</v>
      </c>
      <c r="O27" s="113" t="s">
        <v>79</v>
      </c>
      <c r="P27" s="111">
        <v>104</v>
      </c>
      <c r="Q27" s="114">
        <v>7.7</v>
      </c>
      <c r="R27" s="113" t="s">
        <v>86</v>
      </c>
      <c r="S27" s="111">
        <v>107</v>
      </c>
      <c r="T27" s="114">
        <v>8</v>
      </c>
    </row>
    <row r="28" spans="1:20" ht="22.5" customHeight="1">
      <c r="A28" s="134"/>
      <c r="B28" s="135"/>
      <c r="C28" s="129"/>
      <c r="D28" s="87"/>
      <c r="E28" s="135"/>
      <c r="F28" s="129"/>
      <c r="G28" s="87"/>
      <c r="H28" s="136"/>
      <c r="I28" s="137"/>
      <c r="J28" s="138"/>
      <c r="K28" s="84"/>
      <c r="L28" s="139"/>
      <c r="M28" s="101"/>
      <c r="N28" s="87"/>
      <c r="O28" s="139"/>
      <c r="P28" s="101"/>
      <c r="Q28" s="87"/>
      <c r="R28" s="139"/>
      <c r="S28" s="101"/>
      <c r="T28" s="87"/>
    </row>
    <row r="29" spans="1:20" ht="5.25" customHeight="1" thickBot="1">
      <c r="A29" s="45"/>
      <c r="B29" s="140"/>
      <c r="C29" s="141"/>
      <c r="D29" s="112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</row>
    <row r="30" spans="1:20" ht="17.25" customHeight="1">
      <c r="A30" s="56"/>
      <c r="B30" s="50" t="s">
        <v>89</v>
      </c>
      <c r="C30" s="51"/>
      <c r="D30" s="52"/>
      <c r="E30" s="53" t="s">
        <v>90</v>
      </c>
      <c r="F30" s="54"/>
      <c r="G30" s="55"/>
      <c r="H30" s="50" t="s">
        <v>91</v>
      </c>
      <c r="I30" s="142"/>
      <c r="J30" s="143"/>
      <c r="K30" s="115"/>
      <c r="L30" s="53" t="s">
        <v>92</v>
      </c>
      <c r="M30" s="54"/>
      <c r="N30" s="55"/>
      <c r="O30" s="50" t="s">
        <v>93</v>
      </c>
      <c r="P30" s="51"/>
      <c r="Q30" s="51"/>
      <c r="R30" s="53" t="s">
        <v>94</v>
      </c>
      <c r="S30" s="54"/>
      <c r="T30" s="55"/>
    </row>
    <row r="31" spans="1:20" ht="17.25" customHeight="1">
      <c r="A31" s="62"/>
      <c r="B31" s="60" t="s">
        <v>40</v>
      </c>
      <c r="C31" s="60" t="s">
        <v>41</v>
      </c>
      <c r="D31" s="61" t="s">
        <v>42</v>
      </c>
      <c r="E31" s="60" t="s">
        <v>40</v>
      </c>
      <c r="F31" s="60" t="s">
        <v>41</v>
      </c>
      <c r="G31" s="61" t="s">
        <v>42</v>
      </c>
      <c r="H31" s="60" t="s">
        <v>40</v>
      </c>
      <c r="I31" s="60" t="s">
        <v>41</v>
      </c>
      <c r="J31" s="61" t="s">
        <v>42</v>
      </c>
      <c r="K31" s="118"/>
      <c r="L31" s="60" t="s">
        <v>40</v>
      </c>
      <c r="M31" s="60" t="s">
        <v>41</v>
      </c>
      <c r="N31" s="61" t="s">
        <v>42</v>
      </c>
      <c r="O31" s="60" t="s">
        <v>40</v>
      </c>
      <c r="P31" s="60" t="s">
        <v>41</v>
      </c>
      <c r="Q31" s="60" t="s">
        <v>42</v>
      </c>
      <c r="R31" s="119" t="s">
        <v>40</v>
      </c>
      <c r="S31" s="60" t="s">
        <v>41</v>
      </c>
      <c r="T31" s="61" t="s">
        <v>42</v>
      </c>
    </row>
    <row r="32" spans="1:20" ht="22.5" customHeight="1">
      <c r="A32" s="120" t="s">
        <v>95</v>
      </c>
      <c r="B32" s="68" t="s">
        <v>44</v>
      </c>
      <c r="C32" s="122">
        <v>3330</v>
      </c>
      <c r="D32" s="76">
        <v>225.1</v>
      </c>
      <c r="E32" s="68" t="s">
        <v>44</v>
      </c>
      <c r="F32" s="122">
        <v>3310</v>
      </c>
      <c r="G32" s="76">
        <v>226.1</v>
      </c>
      <c r="H32" s="68" t="s">
        <v>44</v>
      </c>
      <c r="I32" s="73">
        <v>3057</v>
      </c>
      <c r="J32" s="76">
        <v>210.70581277854592</v>
      </c>
      <c r="K32" s="123" t="s">
        <v>95</v>
      </c>
      <c r="L32" s="75" t="s">
        <v>45</v>
      </c>
      <c r="M32" s="73">
        <v>2615</v>
      </c>
      <c r="N32" s="76">
        <v>196.6</v>
      </c>
      <c r="O32" s="144" t="s">
        <v>45</v>
      </c>
      <c r="P32" s="145">
        <v>1858</v>
      </c>
      <c r="Q32" s="146">
        <v>150.19999999999999</v>
      </c>
      <c r="R32" s="144" t="s">
        <v>45</v>
      </c>
      <c r="S32" s="145">
        <v>1556</v>
      </c>
      <c r="T32" s="147">
        <v>134.1</v>
      </c>
    </row>
    <row r="33" spans="1:20" ht="22.5" customHeight="1">
      <c r="A33" s="124" t="s">
        <v>96</v>
      </c>
      <c r="B33" s="126" t="s">
        <v>47</v>
      </c>
      <c r="C33" s="127">
        <v>1132</v>
      </c>
      <c r="D33" s="88">
        <v>76.5</v>
      </c>
      <c r="E33" s="126" t="s">
        <v>47</v>
      </c>
      <c r="F33" s="127">
        <v>1092</v>
      </c>
      <c r="G33" s="88">
        <v>74.599999999999994</v>
      </c>
      <c r="H33" s="85" t="s">
        <v>47</v>
      </c>
      <c r="I33" s="86">
        <v>1043</v>
      </c>
      <c r="J33" s="88">
        <v>71.889487316985083</v>
      </c>
      <c r="K33" s="128" t="s">
        <v>96</v>
      </c>
      <c r="L33" s="85" t="s">
        <v>47</v>
      </c>
      <c r="M33" s="86">
        <v>1035</v>
      </c>
      <c r="N33" s="88">
        <v>77.8</v>
      </c>
      <c r="O33" s="148" t="s">
        <v>97</v>
      </c>
      <c r="P33" s="149">
        <v>1231</v>
      </c>
      <c r="Q33" s="150">
        <v>99.5</v>
      </c>
      <c r="R33" s="148" t="s">
        <v>98</v>
      </c>
      <c r="S33" s="149">
        <v>1046</v>
      </c>
      <c r="T33" s="151">
        <v>90.1</v>
      </c>
    </row>
    <row r="34" spans="1:20" ht="22.5" customHeight="1">
      <c r="A34" s="124" t="s">
        <v>48</v>
      </c>
      <c r="B34" s="68" t="s">
        <v>49</v>
      </c>
      <c r="C34" s="127">
        <v>1076</v>
      </c>
      <c r="D34" s="88">
        <v>72.7</v>
      </c>
      <c r="E34" s="68" t="s">
        <v>49</v>
      </c>
      <c r="F34" s="127">
        <v>1059</v>
      </c>
      <c r="G34" s="88">
        <v>72.3</v>
      </c>
      <c r="H34" s="68" t="s">
        <v>49</v>
      </c>
      <c r="I34" s="86">
        <v>942</v>
      </c>
      <c r="J34" s="88">
        <v>64.927993339022009</v>
      </c>
      <c r="K34" s="128" t="s">
        <v>48</v>
      </c>
      <c r="L34" s="85" t="s">
        <v>50</v>
      </c>
      <c r="M34" s="86">
        <v>846</v>
      </c>
      <c r="N34" s="88">
        <v>63.6</v>
      </c>
      <c r="O34" s="148" t="s">
        <v>50</v>
      </c>
      <c r="P34" s="149">
        <v>729</v>
      </c>
      <c r="Q34" s="150">
        <v>58.9</v>
      </c>
      <c r="R34" s="148" t="s">
        <v>50</v>
      </c>
      <c r="S34" s="149">
        <v>848</v>
      </c>
      <c r="T34" s="151">
        <v>73.099999999999994</v>
      </c>
    </row>
    <row r="35" spans="1:20" ht="22.5" customHeight="1">
      <c r="A35" s="124" t="s">
        <v>51</v>
      </c>
      <c r="B35" s="68" t="s">
        <v>52</v>
      </c>
      <c r="C35" s="127">
        <v>818</v>
      </c>
      <c r="D35" s="88">
        <v>55.3</v>
      </c>
      <c r="E35" s="68" t="s">
        <v>52</v>
      </c>
      <c r="F35" s="127">
        <v>844</v>
      </c>
      <c r="G35" s="88">
        <v>57.7</v>
      </c>
      <c r="H35" s="68" t="s">
        <v>52</v>
      </c>
      <c r="I35" s="86">
        <v>797</v>
      </c>
      <c r="J35" s="88">
        <v>54.933769311253222</v>
      </c>
      <c r="K35" s="128" t="s">
        <v>51</v>
      </c>
      <c r="L35" s="85" t="s">
        <v>53</v>
      </c>
      <c r="M35" s="86">
        <v>825</v>
      </c>
      <c r="N35" s="88">
        <v>62</v>
      </c>
      <c r="O35" s="148" t="s">
        <v>99</v>
      </c>
      <c r="P35" s="149">
        <v>549</v>
      </c>
      <c r="Q35" s="150">
        <v>44.4</v>
      </c>
      <c r="R35" s="148" t="s">
        <v>99</v>
      </c>
      <c r="S35" s="149">
        <v>365</v>
      </c>
      <c r="T35" s="151">
        <v>31.5</v>
      </c>
    </row>
    <row r="36" spans="1:20" ht="22.5" customHeight="1">
      <c r="A36" s="124" t="s">
        <v>54</v>
      </c>
      <c r="B36" s="68" t="s">
        <v>56</v>
      </c>
      <c r="C36" s="127">
        <v>358</v>
      </c>
      <c r="D36" s="88">
        <v>24.2</v>
      </c>
      <c r="E36" s="68" t="s">
        <v>56</v>
      </c>
      <c r="F36" s="127">
        <v>355</v>
      </c>
      <c r="G36" s="88">
        <v>24.3</v>
      </c>
      <c r="H36" s="68" t="s">
        <v>56</v>
      </c>
      <c r="I36" s="86">
        <v>327</v>
      </c>
      <c r="J36" s="88">
        <v>22.538698324692351</v>
      </c>
      <c r="K36" s="128" t="s">
        <v>54</v>
      </c>
      <c r="L36" s="92" t="s">
        <v>57</v>
      </c>
      <c r="M36" s="86">
        <v>327</v>
      </c>
      <c r="N36" s="88">
        <v>24.6</v>
      </c>
      <c r="O36" s="148" t="s">
        <v>100</v>
      </c>
      <c r="P36" s="149">
        <v>215</v>
      </c>
      <c r="Q36" s="150">
        <v>17.399999999999999</v>
      </c>
      <c r="R36" s="148" t="s">
        <v>98</v>
      </c>
      <c r="S36" s="149">
        <v>210</v>
      </c>
      <c r="T36" s="151">
        <v>38.6</v>
      </c>
    </row>
    <row r="37" spans="1:20" ht="22.5" customHeight="1">
      <c r="A37" s="124" t="s">
        <v>58</v>
      </c>
      <c r="B37" s="68" t="s">
        <v>59</v>
      </c>
      <c r="C37" s="127">
        <v>328</v>
      </c>
      <c r="D37" s="88">
        <v>22.2</v>
      </c>
      <c r="E37" s="68" t="s">
        <v>59</v>
      </c>
      <c r="F37" s="127">
        <v>341</v>
      </c>
      <c r="G37" s="88">
        <v>23.3</v>
      </c>
      <c r="H37" s="68" t="s">
        <v>59</v>
      </c>
      <c r="I37" s="86">
        <v>307</v>
      </c>
      <c r="J37" s="88">
        <v>21.160184665689759</v>
      </c>
      <c r="K37" s="128" t="s">
        <v>58</v>
      </c>
      <c r="L37" s="92" t="s">
        <v>101</v>
      </c>
      <c r="M37" s="86">
        <v>327</v>
      </c>
      <c r="N37" s="88">
        <v>24.6</v>
      </c>
      <c r="O37" s="152" t="s">
        <v>60</v>
      </c>
      <c r="P37" s="149">
        <v>174</v>
      </c>
      <c r="Q37" s="150">
        <v>14.1</v>
      </c>
      <c r="R37" s="152" t="s">
        <v>60</v>
      </c>
      <c r="S37" s="149">
        <v>225</v>
      </c>
      <c r="T37" s="151">
        <v>19.399999999999999</v>
      </c>
    </row>
    <row r="38" spans="1:20" ht="22.5" customHeight="1">
      <c r="A38" s="124" t="s">
        <v>61</v>
      </c>
      <c r="B38" s="89" t="s">
        <v>55</v>
      </c>
      <c r="C38" s="127">
        <v>268</v>
      </c>
      <c r="D38" s="88">
        <v>18.100000000000001</v>
      </c>
      <c r="E38" s="89" t="s">
        <v>55</v>
      </c>
      <c r="F38" s="127">
        <v>197</v>
      </c>
      <c r="G38" s="88">
        <v>13.5</v>
      </c>
      <c r="H38" s="68" t="s">
        <v>63</v>
      </c>
      <c r="I38" s="86">
        <v>171</v>
      </c>
      <c r="J38" s="88">
        <v>11.786291784472146</v>
      </c>
      <c r="K38" s="128" t="s">
        <v>61</v>
      </c>
      <c r="L38" s="92" t="s">
        <v>64</v>
      </c>
      <c r="M38" s="86">
        <v>151</v>
      </c>
      <c r="N38" s="88">
        <v>11.4</v>
      </c>
      <c r="O38" s="152" t="s">
        <v>102</v>
      </c>
      <c r="P38" s="149">
        <v>145</v>
      </c>
      <c r="Q38" s="150">
        <v>11.7</v>
      </c>
      <c r="R38" s="152" t="s">
        <v>102</v>
      </c>
      <c r="S38" s="149">
        <v>170</v>
      </c>
      <c r="T38" s="151">
        <v>14.6</v>
      </c>
    </row>
    <row r="39" spans="1:20" ht="22.5" customHeight="1">
      <c r="A39" s="124" t="s">
        <v>65</v>
      </c>
      <c r="B39" s="68" t="s">
        <v>63</v>
      </c>
      <c r="C39" s="127">
        <v>175</v>
      </c>
      <c r="D39" s="88">
        <v>11.8</v>
      </c>
      <c r="E39" s="68" t="s">
        <v>63</v>
      </c>
      <c r="F39" s="127">
        <v>177</v>
      </c>
      <c r="G39" s="88">
        <v>12.1</v>
      </c>
      <c r="H39" s="89" t="s">
        <v>55</v>
      </c>
      <c r="I39" s="86">
        <v>159</v>
      </c>
      <c r="J39" s="88">
        <v>10.959183589070593</v>
      </c>
      <c r="K39" s="128" t="s">
        <v>65</v>
      </c>
      <c r="L39" s="92" t="s">
        <v>69</v>
      </c>
      <c r="M39" s="86">
        <v>138</v>
      </c>
      <c r="N39" s="88">
        <v>10.4</v>
      </c>
      <c r="O39" s="153" t="s">
        <v>103</v>
      </c>
      <c r="P39" s="149">
        <v>144</v>
      </c>
      <c r="Q39" s="150">
        <v>11.6</v>
      </c>
      <c r="R39" s="152" t="s">
        <v>104</v>
      </c>
      <c r="S39" s="149">
        <v>122</v>
      </c>
      <c r="T39" s="151">
        <v>10.5</v>
      </c>
    </row>
    <row r="40" spans="1:20" ht="22.5" customHeight="1">
      <c r="A40" s="124" t="s">
        <v>70</v>
      </c>
      <c r="B40" s="92" t="s">
        <v>88</v>
      </c>
      <c r="C40" s="129">
        <v>154</v>
      </c>
      <c r="D40" s="88">
        <v>10.4</v>
      </c>
      <c r="E40" s="92" t="s">
        <v>73</v>
      </c>
      <c r="F40" s="129">
        <v>161</v>
      </c>
      <c r="G40" s="88">
        <v>11</v>
      </c>
      <c r="H40" s="92" t="s">
        <v>79</v>
      </c>
      <c r="I40" s="101">
        <v>147</v>
      </c>
      <c r="J40" s="88">
        <v>10.132075393669037</v>
      </c>
      <c r="K40" s="128" t="s">
        <v>70</v>
      </c>
      <c r="L40" s="92" t="s">
        <v>73</v>
      </c>
      <c r="M40" s="86">
        <v>99</v>
      </c>
      <c r="N40" s="88">
        <v>7.4</v>
      </c>
      <c r="O40" s="152" t="s">
        <v>104</v>
      </c>
      <c r="P40" s="149">
        <v>95</v>
      </c>
      <c r="Q40" s="150">
        <v>7.7</v>
      </c>
      <c r="R40" s="154" t="s">
        <v>105</v>
      </c>
      <c r="S40" s="149">
        <v>104</v>
      </c>
      <c r="T40" s="151">
        <v>9</v>
      </c>
    </row>
    <row r="41" spans="1:20" ht="22.5" customHeight="1" thickBot="1">
      <c r="A41" s="124" t="s">
        <v>78</v>
      </c>
      <c r="B41" s="89" t="s">
        <v>106</v>
      </c>
      <c r="C41" s="127">
        <v>142</v>
      </c>
      <c r="D41" s="88">
        <v>9.6</v>
      </c>
      <c r="E41" s="110" t="s">
        <v>79</v>
      </c>
      <c r="F41" s="132">
        <v>142</v>
      </c>
      <c r="G41" s="114">
        <v>9.6999999999999993</v>
      </c>
      <c r="H41" s="110" t="s">
        <v>76</v>
      </c>
      <c r="I41" s="111">
        <v>145</v>
      </c>
      <c r="J41" s="114">
        <v>9.9942240277687784</v>
      </c>
      <c r="K41" s="133" t="s">
        <v>78</v>
      </c>
      <c r="L41" s="113" t="s">
        <v>87</v>
      </c>
      <c r="M41" s="111">
        <v>97</v>
      </c>
      <c r="N41" s="114">
        <v>7.3</v>
      </c>
      <c r="O41" s="155" t="s">
        <v>105</v>
      </c>
      <c r="P41" s="156">
        <v>64</v>
      </c>
      <c r="Q41" s="157">
        <v>5.2</v>
      </c>
      <c r="R41" s="158" t="s">
        <v>103</v>
      </c>
      <c r="S41" s="156">
        <v>92</v>
      </c>
      <c r="T41" s="159">
        <v>7.9</v>
      </c>
    </row>
    <row r="42" spans="1:20" ht="22.5" customHeight="1" thickBot="1">
      <c r="A42" s="160" t="s">
        <v>107</v>
      </c>
      <c r="B42" s="110" t="s">
        <v>79</v>
      </c>
      <c r="C42" s="132">
        <v>142</v>
      </c>
      <c r="D42" s="114">
        <v>9.6</v>
      </c>
      <c r="E42" s="135"/>
      <c r="F42" s="129"/>
      <c r="G42" s="87"/>
      <c r="H42" s="135"/>
      <c r="I42" s="129"/>
      <c r="J42" s="87"/>
      <c r="K42" s="84"/>
      <c r="L42" s="139"/>
      <c r="M42" s="101"/>
      <c r="N42" s="87"/>
      <c r="O42" s="161"/>
      <c r="P42" s="162"/>
      <c r="Q42" s="150"/>
      <c r="R42" s="163"/>
      <c r="S42" s="162"/>
      <c r="T42" s="150"/>
    </row>
    <row r="43" spans="1:20" ht="5.0999999999999996" customHeight="1" thickBo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</row>
    <row r="44" spans="1:20" ht="17.25" customHeight="1">
      <c r="A44" s="56"/>
      <c r="B44" s="53" t="s">
        <v>108</v>
      </c>
      <c r="C44" s="54"/>
      <c r="D44" s="55"/>
      <c r="E44" s="53" t="s">
        <v>109</v>
      </c>
      <c r="F44" s="54"/>
      <c r="G44" s="55"/>
      <c r="H44" s="53" t="s">
        <v>110</v>
      </c>
      <c r="I44" s="54"/>
      <c r="J44" s="55"/>
      <c r="K44" s="115"/>
      <c r="L44" s="50" t="s">
        <v>111</v>
      </c>
      <c r="M44" s="142"/>
      <c r="N44" s="143"/>
      <c r="O44" s="50" t="s">
        <v>112</v>
      </c>
      <c r="P44" s="51"/>
      <c r="Q44" s="51"/>
      <c r="R44" s="53" t="s">
        <v>113</v>
      </c>
      <c r="S44" s="54"/>
      <c r="T44" s="55"/>
    </row>
    <row r="45" spans="1:20" ht="17.25" customHeight="1">
      <c r="A45" s="62"/>
      <c r="B45" s="60" t="s">
        <v>40</v>
      </c>
      <c r="C45" s="60" t="s">
        <v>41</v>
      </c>
      <c r="D45" s="61" t="s">
        <v>42</v>
      </c>
      <c r="E45" s="60" t="s">
        <v>40</v>
      </c>
      <c r="F45" s="60" t="s">
        <v>41</v>
      </c>
      <c r="G45" s="61" t="s">
        <v>42</v>
      </c>
      <c r="H45" s="119" t="s">
        <v>40</v>
      </c>
      <c r="I45" s="60" t="s">
        <v>41</v>
      </c>
      <c r="J45" s="60" t="s">
        <v>42</v>
      </c>
      <c r="K45" s="118"/>
      <c r="L45" s="60" t="s">
        <v>40</v>
      </c>
      <c r="M45" s="60" t="s">
        <v>41</v>
      </c>
      <c r="N45" s="60" t="s">
        <v>42</v>
      </c>
      <c r="O45" s="60" t="s">
        <v>40</v>
      </c>
      <c r="P45" s="60" t="s">
        <v>41</v>
      </c>
      <c r="Q45" s="164" t="s">
        <v>42</v>
      </c>
      <c r="R45" s="119" t="s">
        <v>40</v>
      </c>
      <c r="S45" s="60" t="s">
        <v>41</v>
      </c>
      <c r="T45" s="61" t="s">
        <v>42</v>
      </c>
    </row>
    <row r="46" spans="1:20" ht="22.5" customHeight="1">
      <c r="A46" s="165" t="s">
        <v>95</v>
      </c>
      <c r="B46" s="68" t="s">
        <v>44</v>
      </c>
      <c r="C46" s="73">
        <v>3261</v>
      </c>
      <c r="D46" s="76">
        <v>226.8</v>
      </c>
      <c r="E46" s="68" t="s">
        <v>44</v>
      </c>
      <c r="F46" s="73">
        <v>3030</v>
      </c>
      <c r="G46" s="76">
        <v>212.37464288818299</v>
      </c>
      <c r="H46" s="68" t="s">
        <v>45</v>
      </c>
      <c r="I46" s="73">
        <v>2965</v>
      </c>
      <c r="J46" s="74">
        <v>209.62700533152528</v>
      </c>
      <c r="K46" s="123" t="s">
        <v>95</v>
      </c>
      <c r="L46" s="144" t="s">
        <v>45</v>
      </c>
      <c r="M46" s="145">
        <v>1309</v>
      </c>
      <c r="N46" s="146">
        <v>120.2</v>
      </c>
      <c r="O46" s="144" t="s">
        <v>45</v>
      </c>
      <c r="P46" s="145">
        <v>1065</v>
      </c>
      <c r="Q46" s="146">
        <v>106.3</v>
      </c>
      <c r="R46" s="144" t="s">
        <v>50</v>
      </c>
      <c r="S46" s="145">
        <v>941</v>
      </c>
      <c r="T46" s="147">
        <v>110.3</v>
      </c>
    </row>
    <row r="47" spans="1:20" ht="22.5" customHeight="1">
      <c r="A47" s="166" t="s">
        <v>96</v>
      </c>
      <c r="B47" s="85" t="s">
        <v>47</v>
      </c>
      <c r="C47" s="86">
        <v>1071</v>
      </c>
      <c r="D47" s="88">
        <v>74.5</v>
      </c>
      <c r="E47" s="85" t="s">
        <v>47</v>
      </c>
      <c r="F47" s="86">
        <v>1112</v>
      </c>
      <c r="G47" s="88">
        <v>77.940793033550989</v>
      </c>
      <c r="H47" s="167" t="s">
        <v>47</v>
      </c>
      <c r="I47" s="86">
        <v>1033</v>
      </c>
      <c r="J47" s="87">
        <v>73.033624454457197</v>
      </c>
      <c r="K47" s="128" t="s">
        <v>96</v>
      </c>
      <c r="L47" s="148" t="s">
        <v>50</v>
      </c>
      <c r="M47" s="149">
        <v>990</v>
      </c>
      <c r="N47" s="150">
        <v>90.6</v>
      </c>
      <c r="O47" s="148" t="s">
        <v>50</v>
      </c>
      <c r="P47" s="149">
        <v>1059</v>
      </c>
      <c r="Q47" s="150">
        <v>105.7</v>
      </c>
      <c r="R47" s="148" t="s">
        <v>45</v>
      </c>
      <c r="S47" s="149">
        <v>933</v>
      </c>
      <c r="T47" s="151">
        <v>109.3</v>
      </c>
    </row>
    <row r="48" spans="1:20" ht="22.5" customHeight="1">
      <c r="A48" s="166" t="s">
        <v>48</v>
      </c>
      <c r="B48" s="68" t="s">
        <v>49</v>
      </c>
      <c r="C48" s="86">
        <v>1025</v>
      </c>
      <c r="D48" s="88">
        <v>71.3</v>
      </c>
      <c r="E48" s="68" t="s">
        <v>49</v>
      </c>
      <c r="F48" s="86">
        <v>985</v>
      </c>
      <c r="G48" s="88">
        <v>69.039281598963782</v>
      </c>
      <c r="H48" s="68" t="s">
        <v>53</v>
      </c>
      <c r="I48" s="86">
        <v>877</v>
      </c>
      <c r="J48" s="87">
        <v>62.004345253203262</v>
      </c>
      <c r="K48" s="128" t="s">
        <v>48</v>
      </c>
      <c r="L48" s="148" t="s">
        <v>98</v>
      </c>
      <c r="M48" s="149">
        <v>831</v>
      </c>
      <c r="N48" s="150">
        <v>76.3</v>
      </c>
      <c r="O48" s="148" t="s">
        <v>98</v>
      </c>
      <c r="P48" s="149">
        <v>678</v>
      </c>
      <c r="Q48" s="150">
        <v>67.7</v>
      </c>
      <c r="R48" s="148" t="s">
        <v>98</v>
      </c>
      <c r="S48" s="149">
        <v>586</v>
      </c>
      <c r="T48" s="151">
        <v>68.7</v>
      </c>
    </row>
    <row r="49" spans="1:20" ht="22.5" customHeight="1">
      <c r="A49" s="166" t="s">
        <v>51</v>
      </c>
      <c r="B49" s="68" t="s">
        <v>52</v>
      </c>
      <c r="C49" s="86">
        <v>820</v>
      </c>
      <c r="D49" s="88">
        <v>57</v>
      </c>
      <c r="E49" s="68" t="s">
        <v>52</v>
      </c>
      <c r="F49" s="86">
        <v>815</v>
      </c>
      <c r="G49" s="88">
        <v>57.123872592036022</v>
      </c>
      <c r="H49" s="68" t="s">
        <v>50</v>
      </c>
      <c r="I49" s="86">
        <v>780</v>
      </c>
      <c r="J49" s="87">
        <v>55.146396006269718</v>
      </c>
      <c r="K49" s="128" t="s">
        <v>51</v>
      </c>
      <c r="L49" s="148" t="s">
        <v>99</v>
      </c>
      <c r="M49" s="149">
        <v>268</v>
      </c>
      <c r="N49" s="150">
        <v>24.6</v>
      </c>
      <c r="O49" s="168" t="s">
        <v>114</v>
      </c>
      <c r="P49" s="149">
        <v>239</v>
      </c>
      <c r="Q49" s="150">
        <v>23.8</v>
      </c>
      <c r="R49" s="148" t="s">
        <v>57</v>
      </c>
      <c r="S49" s="149">
        <v>305</v>
      </c>
      <c r="T49" s="151">
        <v>35.700000000000003</v>
      </c>
    </row>
    <row r="50" spans="1:20" ht="22.5" customHeight="1">
      <c r="A50" s="166" t="s">
        <v>54</v>
      </c>
      <c r="B50" s="68" t="s">
        <v>56</v>
      </c>
      <c r="C50" s="86">
        <v>347</v>
      </c>
      <c r="D50" s="88">
        <v>24.1</v>
      </c>
      <c r="E50" s="68" t="s">
        <v>56</v>
      </c>
      <c r="F50" s="86">
        <v>338</v>
      </c>
      <c r="G50" s="88">
        <v>23.690636731421073</v>
      </c>
      <c r="H50" s="68" t="s">
        <v>60</v>
      </c>
      <c r="I50" s="86">
        <v>351</v>
      </c>
      <c r="J50" s="87">
        <v>24.815878202821374</v>
      </c>
      <c r="K50" s="128" t="s">
        <v>54</v>
      </c>
      <c r="L50" s="148" t="s">
        <v>100</v>
      </c>
      <c r="M50" s="149">
        <v>204</v>
      </c>
      <c r="N50" s="150">
        <v>18.7</v>
      </c>
      <c r="O50" s="148" t="s">
        <v>57</v>
      </c>
      <c r="P50" s="149">
        <v>229</v>
      </c>
      <c r="Q50" s="150">
        <v>22.8</v>
      </c>
      <c r="R50" s="168" t="s">
        <v>114</v>
      </c>
      <c r="S50" s="149">
        <v>212</v>
      </c>
      <c r="T50" s="151">
        <v>24.8</v>
      </c>
    </row>
    <row r="51" spans="1:20" ht="22.5" customHeight="1">
      <c r="A51" s="166" t="s">
        <v>58</v>
      </c>
      <c r="B51" s="68" t="s">
        <v>59</v>
      </c>
      <c r="C51" s="86">
        <v>329</v>
      </c>
      <c r="D51" s="88">
        <v>22.9</v>
      </c>
      <c r="E51" s="68" t="s">
        <v>59</v>
      </c>
      <c r="F51" s="86">
        <v>323</v>
      </c>
      <c r="G51" s="88">
        <v>22.639277113162741</v>
      </c>
      <c r="H51" s="68" t="s">
        <v>57</v>
      </c>
      <c r="I51" s="86">
        <v>347</v>
      </c>
      <c r="J51" s="87">
        <v>24.533076172019992</v>
      </c>
      <c r="K51" s="128" t="s">
        <v>58</v>
      </c>
      <c r="L51" s="152" t="s">
        <v>115</v>
      </c>
      <c r="M51" s="149">
        <v>189</v>
      </c>
      <c r="N51" s="150">
        <v>17.399999999999999</v>
      </c>
      <c r="O51" s="152" t="s">
        <v>104</v>
      </c>
      <c r="P51" s="149">
        <v>199</v>
      </c>
      <c r="Q51" s="150">
        <v>19.899999999999999</v>
      </c>
      <c r="R51" s="152" t="s">
        <v>86</v>
      </c>
      <c r="S51" s="149">
        <v>158</v>
      </c>
      <c r="T51" s="151">
        <v>18.5</v>
      </c>
    </row>
    <row r="52" spans="1:20" ht="22.5" customHeight="1">
      <c r="A52" s="166" t="s">
        <v>61</v>
      </c>
      <c r="B52" s="68" t="s">
        <v>63</v>
      </c>
      <c r="C52" s="86">
        <v>162</v>
      </c>
      <c r="D52" s="88">
        <v>11.3</v>
      </c>
      <c r="E52" s="68" t="s">
        <v>63</v>
      </c>
      <c r="F52" s="86">
        <v>146</v>
      </c>
      <c r="G52" s="88">
        <v>10.233233617714427</v>
      </c>
      <c r="H52" s="68" t="s">
        <v>69</v>
      </c>
      <c r="I52" s="86">
        <v>154</v>
      </c>
      <c r="J52" s="87">
        <v>10.887878185853253</v>
      </c>
      <c r="K52" s="128" t="s">
        <v>61</v>
      </c>
      <c r="L52" s="152" t="s">
        <v>60</v>
      </c>
      <c r="M52" s="149">
        <v>165</v>
      </c>
      <c r="N52" s="150">
        <v>15.2</v>
      </c>
      <c r="O52" s="152" t="s">
        <v>60</v>
      </c>
      <c r="P52" s="149">
        <v>174</v>
      </c>
      <c r="Q52" s="150">
        <v>17.399999999999999</v>
      </c>
      <c r="R52" s="152" t="s">
        <v>104</v>
      </c>
      <c r="S52" s="149">
        <v>153</v>
      </c>
      <c r="T52" s="151">
        <v>17.899999999999999</v>
      </c>
    </row>
    <row r="53" spans="1:20" ht="22.5" customHeight="1">
      <c r="A53" s="166" t="s">
        <v>65</v>
      </c>
      <c r="B53" s="89" t="s">
        <v>55</v>
      </c>
      <c r="C53" s="86">
        <v>153</v>
      </c>
      <c r="D53" s="88">
        <v>10.6</v>
      </c>
      <c r="E53" s="89" t="s">
        <v>76</v>
      </c>
      <c r="F53" s="86">
        <v>129</v>
      </c>
      <c r="G53" s="88">
        <v>9.0416927170216521</v>
      </c>
      <c r="H53" s="68" t="s">
        <v>116</v>
      </c>
      <c r="I53" s="86">
        <v>136</v>
      </c>
      <c r="J53" s="87">
        <v>9.6152690472470272</v>
      </c>
      <c r="K53" s="128" t="s">
        <v>65</v>
      </c>
      <c r="L53" s="152" t="s">
        <v>104</v>
      </c>
      <c r="M53" s="149">
        <v>162</v>
      </c>
      <c r="N53" s="150">
        <v>14.9</v>
      </c>
      <c r="O53" s="152" t="s">
        <v>117</v>
      </c>
      <c r="P53" s="149">
        <v>137</v>
      </c>
      <c r="Q53" s="150">
        <v>13.7</v>
      </c>
      <c r="R53" s="152" t="s">
        <v>117</v>
      </c>
      <c r="S53" s="149">
        <v>119</v>
      </c>
      <c r="T53" s="151">
        <v>13.9</v>
      </c>
    </row>
    <row r="54" spans="1:20" ht="22.5" customHeight="1">
      <c r="A54" s="166" t="s">
        <v>70</v>
      </c>
      <c r="B54" s="92" t="s">
        <v>79</v>
      </c>
      <c r="C54" s="101">
        <v>142</v>
      </c>
      <c r="D54" s="88">
        <v>9.9</v>
      </c>
      <c r="E54" s="89" t="s">
        <v>72</v>
      </c>
      <c r="F54" s="101">
        <v>125</v>
      </c>
      <c r="G54" s="88">
        <v>8.7613301521527642</v>
      </c>
      <c r="H54" s="169" t="s">
        <v>64</v>
      </c>
      <c r="I54" s="101">
        <v>131</v>
      </c>
      <c r="J54" s="87">
        <v>9.2617665087452998</v>
      </c>
      <c r="K54" s="128" t="s">
        <v>70</v>
      </c>
      <c r="L54" s="154" t="s">
        <v>105</v>
      </c>
      <c r="M54" s="149">
        <v>123</v>
      </c>
      <c r="N54" s="150">
        <v>11.3</v>
      </c>
      <c r="O54" s="154" t="s">
        <v>105</v>
      </c>
      <c r="P54" s="149">
        <v>88</v>
      </c>
      <c r="Q54" s="150">
        <v>8.8000000000000007</v>
      </c>
      <c r="R54" s="152" t="s">
        <v>118</v>
      </c>
      <c r="S54" s="149">
        <v>112</v>
      </c>
      <c r="T54" s="151">
        <v>13.1</v>
      </c>
    </row>
    <row r="55" spans="1:20" ht="27.75" customHeight="1" thickBot="1">
      <c r="A55" s="170" t="s">
        <v>78</v>
      </c>
      <c r="B55" s="110" t="s">
        <v>72</v>
      </c>
      <c r="C55" s="111">
        <v>131</v>
      </c>
      <c r="D55" s="114">
        <v>9.1</v>
      </c>
      <c r="E55" s="110" t="s">
        <v>119</v>
      </c>
      <c r="F55" s="111">
        <v>125</v>
      </c>
      <c r="G55" s="114">
        <v>8.7613301521527642</v>
      </c>
      <c r="H55" s="171" t="s">
        <v>87</v>
      </c>
      <c r="I55" s="111">
        <v>128</v>
      </c>
      <c r="J55" s="112">
        <v>9.0496649856442613</v>
      </c>
      <c r="K55" s="133" t="s">
        <v>78</v>
      </c>
      <c r="L55" s="158" t="s">
        <v>103</v>
      </c>
      <c r="M55" s="156">
        <v>69</v>
      </c>
      <c r="N55" s="157">
        <v>6.3</v>
      </c>
      <c r="O55" s="172" t="s">
        <v>118</v>
      </c>
      <c r="P55" s="156">
        <v>75</v>
      </c>
      <c r="Q55" s="157">
        <v>7.5</v>
      </c>
      <c r="R55" s="172" t="s">
        <v>60</v>
      </c>
      <c r="S55" s="156">
        <v>110</v>
      </c>
      <c r="T55" s="159">
        <v>12.9</v>
      </c>
    </row>
    <row r="56" spans="1:20" ht="16.5" customHeight="1">
      <c r="F56" s="173"/>
      <c r="G56" s="173"/>
      <c r="H56" s="174"/>
      <c r="I56" s="174"/>
      <c r="J56" s="174"/>
      <c r="R56" s="174" t="s">
        <v>120</v>
      </c>
      <c r="S56" s="174"/>
      <c r="T56" s="174"/>
    </row>
  </sheetData>
  <mergeCells count="12">
    <mergeCell ref="O30:Q30"/>
    <mergeCell ref="L44:N44"/>
    <mergeCell ref="O44:Q44"/>
    <mergeCell ref="H56:J56"/>
    <mergeCell ref="R56:T56"/>
    <mergeCell ref="A1:D1"/>
    <mergeCell ref="A2:J2"/>
    <mergeCell ref="B3:D3"/>
    <mergeCell ref="E3:G3"/>
    <mergeCell ref="H16:J16"/>
    <mergeCell ref="B30:D30"/>
    <mergeCell ref="H30:J30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8" scale="71" firstPageNumber="16" orientation="landscape" useFirstPageNumber="1" r:id="rId1"/>
  <headerFooter alignWithMargins="0"/>
  <colBreaks count="1" manualBreakCount="1">
    <brk id="10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S31"/>
  <sheetViews>
    <sheetView showGridLines="0" topLeftCell="Q19" workbookViewId="0">
      <selection activeCell="AJ28" sqref="AJ28:AL28"/>
    </sheetView>
  </sheetViews>
  <sheetFormatPr defaultColWidth="8.796875" defaultRowHeight="17.25"/>
  <cols>
    <col min="1" max="1" width="7.3984375" customWidth="1"/>
    <col min="2" max="37" width="5" customWidth="1"/>
    <col min="38" max="38" width="7.59765625" bestFit="1" customWidth="1"/>
    <col min="39" max="40" width="4.59765625" customWidth="1"/>
    <col min="257" max="257" width="7.3984375" customWidth="1"/>
    <col min="258" max="293" width="5" customWidth="1"/>
    <col min="294" max="294" width="7.59765625" bestFit="1" customWidth="1"/>
    <col min="295" max="296" width="4.59765625" customWidth="1"/>
    <col min="513" max="513" width="7.3984375" customWidth="1"/>
    <col min="514" max="549" width="5" customWidth="1"/>
    <col min="550" max="550" width="7.59765625" bestFit="1" customWidth="1"/>
    <col min="551" max="552" width="4.59765625" customWidth="1"/>
    <col min="769" max="769" width="7.3984375" customWidth="1"/>
    <col min="770" max="805" width="5" customWidth="1"/>
    <col min="806" max="806" width="7.59765625" bestFit="1" customWidth="1"/>
    <col min="807" max="808" width="4.59765625" customWidth="1"/>
    <col min="1025" max="1025" width="7.3984375" customWidth="1"/>
    <col min="1026" max="1061" width="5" customWidth="1"/>
    <col min="1062" max="1062" width="7.59765625" bestFit="1" customWidth="1"/>
    <col min="1063" max="1064" width="4.59765625" customWidth="1"/>
    <col min="1281" max="1281" width="7.3984375" customWidth="1"/>
    <col min="1282" max="1317" width="5" customWidth="1"/>
    <col min="1318" max="1318" width="7.59765625" bestFit="1" customWidth="1"/>
    <col min="1319" max="1320" width="4.59765625" customWidth="1"/>
    <col min="1537" max="1537" width="7.3984375" customWidth="1"/>
    <col min="1538" max="1573" width="5" customWidth="1"/>
    <col min="1574" max="1574" width="7.59765625" bestFit="1" customWidth="1"/>
    <col min="1575" max="1576" width="4.59765625" customWidth="1"/>
    <col min="1793" max="1793" width="7.3984375" customWidth="1"/>
    <col min="1794" max="1829" width="5" customWidth="1"/>
    <col min="1830" max="1830" width="7.59765625" bestFit="1" customWidth="1"/>
    <col min="1831" max="1832" width="4.59765625" customWidth="1"/>
    <col min="2049" max="2049" width="7.3984375" customWidth="1"/>
    <col min="2050" max="2085" width="5" customWidth="1"/>
    <col min="2086" max="2086" width="7.59765625" bestFit="1" customWidth="1"/>
    <col min="2087" max="2088" width="4.59765625" customWidth="1"/>
    <col min="2305" max="2305" width="7.3984375" customWidth="1"/>
    <col min="2306" max="2341" width="5" customWidth="1"/>
    <col min="2342" max="2342" width="7.59765625" bestFit="1" customWidth="1"/>
    <col min="2343" max="2344" width="4.59765625" customWidth="1"/>
    <col min="2561" max="2561" width="7.3984375" customWidth="1"/>
    <col min="2562" max="2597" width="5" customWidth="1"/>
    <col min="2598" max="2598" width="7.59765625" bestFit="1" customWidth="1"/>
    <col min="2599" max="2600" width="4.59765625" customWidth="1"/>
    <col min="2817" max="2817" width="7.3984375" customWidth="1"/>
    <col min="2818" max="2853" width="5" customWidth="1"/>
    <col min="2854" max="2854" width="7.59765625" bestFit="1" customWidth="1"/>
    <col min="2855" max="2856" width="4.59765625" customWidth="1"/>
    <col min="3073" max="3073" width="7.3984375" customWidth="1"/>
    <col min="3074" max="3109" width="5" customWidth="1"/>
    <col min="3110" max="3110" width="7.59765625" bestFit="1" customWidth="1"/>
    <col min="3111" max="3112" width="4.59765625" customWidth="1"/>
    <col min="3329" max="3329" width="7.3984375" customWidth="1"/>
    <col min="3330" max="3365" width="5" customWidth="1"/>
    <col min="3366" max="3366" width="7.59765625" bestFit="1" customWidth="1"/>
    <col min="3367" max="3368" width="4.59765625" customWidth="1"/>
    <col min="3585" max="3585" width="7.3984375" customWidth="1"/>
    <col min="3586" max="3621" width="5" customWidth="1"/>
    <col min="3622" max="3622" width="7.59765625" bestFit="1" customWidth="1"/>
    <col min="3623" max="3624" width="4.59765625" customWidth="1"/>
    <col min="3841" max="3841" width="7.3984375" customWidth="1"/>
    <col min="3842" max="3877" width="5" customWidth="1"/>
    <col min="3878" max="3878" width="7.59765625" bestFit="1" customWidth="1"/>
    <col min="3879" max="3880" width="4.59765625" customWidth="1"/>
    <col min="4097" max="4097" width="7.3984375" customWidth="1"/>
    <col min="4098" max="4133" width="5" customWidth="1"/>
    <col min="4134" max="4134" width="7.59765625" bestFit="1" customWidth="1"/>
    <col min="4135" max="4136" width="4.59765625" customWidth="1"/>
    <col min="4353" max="4353" width="7.3984375" customWidth="1"/>
    <col min="4354" max="4389" width="5" customWidth="1"/>
    <col min="4390" max="4390" width="7.59765625" bestFit="1" customWidth="1"/>
    <col min="4391" max="4392" width="4.59765625" customWidth="1"/>
    <col min="4609" max="4609" width="7.3984375" customWidth="1"/>
    <col min="4610" max="4645" width="5" customWidth="1"/>
    <col min="4646" max="4646" width="7.59765625" bestFit="1" customWidth="1"/>
    <col min="4647" max="4648" width="4.59765625" customWidth="1"/>
    <col min="4865" max="4865" width="7.3984375" customWidth="1"/>
    <col min="4866" max="4901" width="5" customWidth="1"/>
    <col min="4902" max="4902" width="7.59765625" bestFit="1" customWidth="1"/>
    <col min="4903" max="4904" width="4.59765625" customWidth="1"/>
    <col min="5121" max="5121" width="7.3984375" customWidth="1"/>
    <col min="5122" max="5157" width="5" customWidth="1"/>
    <col min="5158" max="5158" width="7.59765625" bestFit="1" customWidth="1"/>
    <col min="5159" max="5160" width="4.59765625" customWidth="1"/>
    <col min="5377" max="5377" width="7.3984375" customWidth="1"/>
    <col min="5378" max="5413" width="5" customWidth="1"/>
    <col min="5414" max="5414" width="7.59765625" bestFit="1" customWidth="1"/>
    <col min="5415" max="5416" width="4.59765625" customWidth="1"/>
    <col min="5633" max="5633" width="7.3984375" customWidth="1"/>
    <col min="5634" max="5669" width="5" customWidth="1"/>
    <col min="5670" max="5670" width="7.59765625" bestFit="1" customWidth="1"/>
    <col min="5671" max="5672" width="4.59765625" customWidth="1"/>
    <col min="5889" max="5889" width="7.3984375" customWidth="1"/>
    <col min="5890" max="5925" width="5" customWidth="1"/>
    <col min="5926" max="5926" width="7.59765625" bestFit="1" customWidth="1"/>
    <col min="5927" max="5928" width="4.59765625" customWidth="1"/>
    <col min="6145" max="6145" width="7.3984375" customWidth="1"/>
    <col min="6146" max="6181" width="5" customWidth="1"/>
    <col min="6182" max="6182" width="7.59765625" bestFit="1" customWidth="1"/>
    <col min="6183" max="6184" width="4.59765625" customWidth="1"/>
    <col min="6401" max="6401" width="7.3984375" customWidth="1"/>
    <col min="6402" max="6437" width="5" customWidth="1"/>
    <col min="6438" max="6438" width="7.59765625" bestFit="1" customWidth="1"/>
    <col min="6439" max="6440" width="4.59765625" customWidth="1"/>
    <col min="6657" max="6657" width="7.3984375" customWidth="1"/>
    <col min="6658" max="6693" width="5" customWidth="1"/>
    <col min="6694" max="6694" width="7.59765625" bestFit="1" customWidth="1"/>
    <col min="6695" max="6696" width="4.59765625" customWidth="1"/>
    <col min="6913" max="6913" width="7.3984375" customWidth="1"/>
    <col min="6914" max="6949" width="5" customWidth="1"/>
    <col min="6950" max="6950" width="7.59765625" bestFit="1" customWidth="1"/>
    <col min="6951" max="6952" width="4.59765625" customWidth="1"/>
    <col min="7169" max="7169" width="7.3984375" customWidth="1"/>
    <col min="7170" max="7205" width="5" customWidth="1"/>
    <col min="7206" max="7206" width="7.59765625" bestFit="1" customWidth="1"/>
    <col min="7207" max="7208" width="4.59765625" customWidth="1"/>
    <col min="7425" max="7425" width="7.3984375" customWidth="1"/>
    <col min="7426" max="7461" width="5" customWidth="1"/>
    <col min="7462" max="7462" width="7.59765625" bestFit="1" customWidth="1"/>
    <col min="7463" max="7464" width="4.59765625" customWidth="1"/>
    <col min="7681" max="7681" width="7.3984375" customWidth="1"/>
    <col min="7682" max="7717" width="5" customWidth="1"/>
    <col min="7718" max="7718" width="7.59765625" bestFit="1" customWidth="1"/>
    <col min="7719" max="7720" width="4.59765625" customWidth="1"/>
    <col min="7937" max="7937" width="7.3984375" customWidth="1"/>
    <col min="7938" max="7973" width="5" customWidth="1"/>
    <col min="7974" max="7974" width="7.59765625" bestFit="1" customWidth="1"/>
    <col min="7975" max="7976" width="4.59765625" customWidth="1"/>
    <col min="8193" max="8193" width="7.3984375" customWidth="1"/>
    <col min="8194" max="8229" width="5" customWidth="1"/>
    <col min="8230" max="8230" width="7.59765625" bestFit="1" customWidth="1"/>
    <col min="8231" max="8232" width="4.59765625" customWidth="1"/>
    <col min="8449" max="8449" width="7.3984375" customWidth="1"/>
    <col min="8450" max="8485" width="5" customWidth="1"/>
    <col min="8486" max="8486" width="7.59765625" bestFit="1" customWidth="1"/>
    <col min="8487" max="8488" width="4.59765625" customWidth="1"/>
    <col min="8705" max="8705" width="7.3984375" customWidth="1"/>
    <col min="8706" max="8741" width="5" customWidth="1"/>
    <col min="8742" max="8742" width="7.59765625" bestFit="1" customWidth="1"/>
    <col min="8743" max="8744" width="4.59765625" customWidth="1"/>
    <col min="8961" max="8961" width="7.3984375" customWidth="1"/>
    <col min="8962" max="8997" width="5" customWidth="1"/>
    <col min="8998" max="8998" width="7.59765625" bestFit="1" customWidth="1"/>
    <col min="8999" max="9000" width="4.59765625" customWidth="1"/>
    <col min="9217" max="9217" width="7.3984375" customWidth="1"/>
    <col min="9218" max="9253" width="5" customWidth="1"/>
    <col min="9254" max="9254" width="7.59765625" bestFit="1" customWidth="1"/>
    <col min="9255" max="9256" width="4.59765625" customWidth="1"/>
    <col min="9473" max="9473" width="7.3984375" customWidth="1"/>
    <col min="9474" max="9509" width="5" customWidth="1"/>
    <col min="9510" max="9510" width="7.59765625" bestFit="1" customWidth="1"/>
    <col min="9511" max="9512" width="4.59765625" customWidth="1"/>
    <col min="9729" max="9729" width="7.3984375" customWidth="1"/>
    <col min="9730" max="9765" width="5" customWidth="1"/>
    <col min="9766" max="9766" width="7.59765625" bestFit="1" customWidth="1"/>
    <col min="9767" max="9768" width="4.59765625" customWidth="1"/>
    <col min="9985" max="9985" width="7.3984375" customWidth="1"/>
    <col min="9986" max="10021" width="5" customWidth="1"/>
    <col min="10022" max="10022" width="7.59765625" bestFit="1" customWidth="1"/>
    <col min="10023" max="10024" width="4.59765625" customWidth="1"/>
    <col min="10241" max="10241" width="7.3984375" customWidth="1"/>
    <col min="10242" max="10277" width="5" customWidth="1"/>
    <col min="10278" max="10278" width="7.59765625" bestFit="1" customWidth="1"/>
    <col min="10279" max="10280" width="4.59765625" customWidth="1"/>
    <col min="10497" max="10497" width="7.3984375" customWidth="1"/>
    <col min="10498" max="10533" width="5" customWidth="1"/>
    <col min="10534" max="10534" width="7.59765625" bestFit="1" customWidth="1"/>
    <col min="10535" max="10536" width="4.59765625" customWidth="1"/>
    <col min="10753" max="10753" width="7.3984375" customWidth="1"/>
    <col min="10754" max="10789" width="5" customWidth="1"/>
    <col min="10790" max="10790" width="7.59765625" bestFit="1" customWidth="1"/>
    <col min="10791" max="10792" width="4.59765625" customWidth="1"/>
    <col min="11009" max="11009" width="7.3984375" customWidth="1"/>
    <col min="11010" max="11045" width="5" customWidth="1"/>
    <col min="11046" max="11046" width="7.59765625" bestFit="1" customWidth="1"/>
    <col min="11047" max="11048" width="4.59765625" customWidth="1"/>
    <col min="11265" max="11265" width="7.3984375" customWidth="1"/>
    <col min="11266" max="11301" width="5" customWidth="1"/>
    <col min="11302" max="11302" width="7.59765625" bestFit="1" customWidth="1"/>
    <col min="11303" max="11304" width="4.59765625" customWidth="1"/>
    <col min="11521" max="11521" width="7.3984375" customWidth="1"/>
    <col min="11522" max="11557" width="5" customWidth="1"/>
    <col min="11558" max="11558" width="7.59765625" bestFit="1" customWidth="1"/>
    <col min="11559" max="11560" width="4.59765625" customWidth="1"/>
    <col min="11777" max="11777" width="7.3984375" customWidth="1"/>
    <col min="11778" max="11813" width="5" customWidth="1"/>
    <col min="11814" max="11814" width="7.59765625" bestFit="1" customWidth="1"/>
    <col min="11815" max="11816" width="4.59765625" customWidth="1"/>
    <col min="12033" max="12033" width="7.3984375" customWidth="1"/>
    <col min="12034" max="12069" width="5" customWidth="1"/>
    <col min="12070" max="12070" width="7.59765625" bestFit="1" customWidth="1"/>
    <col min="12071" max="12072" width="4.59765625" customWidth="1"/>
    <col min="12289" max="12289" width="7.3984375" customWidth="1"/>
    <col min="12290" max="12325" width="5" customWidth="1"/>
    <col min="12326" max="12326" width="7.59765625" bestFit="1" customWidth="1"/>
    <col min="12327" max="12328" width="4.59765625" customWidth="1"/>
    <col min="12545" max="12545" width="7.3984375" customWidth="1"/>
    <col min="12546" max="12581" width="5" customWidth="1"/>
    <col min="12582" max="12582" width="7.59765625" bestFit="1" customWidth="1"/>
    <col min="12583" max="12584" width="4.59765625" customWidth="1"/>
    <col min="12801" max="12801" width="7.3984375" customWidth="1"/>
    <col min="12802" max="12837" width="5" customWidth="1"/>
    <col min="12838" max="12838" width="7.59765625" bestFit="1" customWidth="1"/>
    <col min="12839" max="12840" width="4.59765625" customWidth="1"/>
    <col min="13057" max="13057" width="7.3984375" customWidth="1"/>
    <col min="13058" max="13093" width="5" customWidth="1"/>
    <col min="13094" max="13094" width="7.59765625" bestFit="1" customWidth="1"/>
    <col min="13095" max="13096" width="4.59765625" customWidth="1"/>
    <col min="13313" max="13313" width="7.3984375" customWidth="1"/>
    <col min="13314" max="13349" width="5" customWidth="1"/>
    <col min="13350" max="13350" width="7.59765625" bestFit="1" customWidth="1"/>
    <col min="13351" max="13352" width="4.59765625" customWidth="1"/>
    <col min="13569" max="13569" width="7.3984375" customWidth="1"/>
    <col min="13570" max="13605" width="5" customWidth="1"/>
    <col min="13606" max="13606" width="7.59765625" bestFit="1" customWidth="1"/>
    <col min="13607" max="13608" width="4.59765625" customWidth="1"/>
    <col min="13825" max="13825" width="7.3984375" customWidth="1"/>
    <col min="13826" max="13861" width="5" customWidth="1"/>
    <col min="13862" max="13862" width="7.59765625" bestFit="1" customWidth="1"/>
    <col min="13863" max="13864" width="4.59765625" customWidth="1"/>
    <col min="14081" max="14081" width="7.3984375" customWidth="1"/>
    <col min="14082" max="14117" width="5" customWidth="1"/>
    <col min="14118" max="14118" width="7.59765625" bestFit="1" customWidth="1"/>
    <col min="14119" max="14120" width="4.59765625" customWidth="1"/>
    <col min="14337" max="14337" width="7.3984375" customWidth="1"/>
    <col min="14338" max="14373" width="5" customWidth="1"/>
    <col min="14374" max="14374" width="7.59765625" bestFit="1" customWidth="1"/>
    <col min="14375" max="14376" width="4.59765625" customWidth="1"/>
    <col min="14593" max="14593" width="7.3984375" customWidth="1"/>
    <col min="14594" max="14629" width="5" customWidth="1"/>
    <col min="14630" max="14630" width="7.59765625" bestFit="1" customWidth="1"/>
    <col min="14631" max="14632" width="4.59765625" customWidth="1"/>
    <col min="14849" max="14849" width="7.3984375" customWidth="1"/>
    <col min="14850" max="14885" width="5" customWidth="1"/>
    <col min="14886" max="14886" width="7.59765625" bestFit="1" customWidth="1"/>
    <col min="14887" max="14888" width="4.59765625" customWidth="1"/>
    <col min="15105" max="15105" width="7.3984375" customWidth="1"/>
    <col min="15106" max="15141" width="5" customWidth="1"/>
    <col min="15142" max="15142" width="7.59765625" bestFit="1" customWidth="1"/>
    <col min="15143" max="15144" width="4.59765625" customWidth="1"/>
    <col min="15361" max="15361" width="7.3984375" customWidth="1"/>
    <col min="15362" max="15397" width="5" customWidth="1"/>
    <col min="15398" max="15398" width="7.59765625" bestFit="1" customWidth="1"/>
    <col min="15399" max="15400" width="4.59765625" customWidth="1"/>
    <col min="15617" max="15617" width="7.3984375" customWidth="1"/>
    <col min="15618" max="15653" width="5" customWidth="1"/>
    <col min="15654" max="15654" width="7.59765625" bestFit="1" customWidth="1"/>
    <col min="15655" max="15656" width="4.59765625" customWidth="1"/>
    <col min="15873" max="15873" width="7.3984375" customWidth="1"/>
    <col min="15874" max="15909" width="5" customWidth="1"/>
    <col min="15910" max="15910" width="7.59765625" bestFit="1" customWidth="1"/>
    <col min="15911" max="15912" width="4.59765625" customWidth="1"/>
    <col min="16129" max="16129" width="7.3984375" customWidth="1"/>
    <col min="16130" max="16165" width="5" customWidth="1"/>
    <col min="16166" max="16166" width="7.59765625" bestFit="1" customWidth="1"/>
    <col min="16167" max="16168" width="4.59765625" customWidth="1"/>
  </cols>
  <sheetData>
    <row r="1" spans="1:43" ht="22.5" customHeight="1">
      <c r="A1" s="44" t="s">
        <v>121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175"/>
      <c r="U1" s="176"/>
      <c r="V1" s="175"/>
      <c r="W1" s="176"/>
      <c r="X1" s="175"/>
      <c r="Y1" s="176"/>
      <c r="Z1" s="175"/>
      <c r="AA1" s="176"/>
      <c r="AB1" s="176"/>
      <c r="AC1" s="176"/>
      <c r="AD1" s="175"/>
      <c r="AE1" s="176"/>
      <c r="AF1" s="175"/>
      <c r="AG1" s="176"/>
      <c r="AH1" s="175"/>
      <c r="AI1" s="175"/>
      <c r="AJ1" s="177"/>
      <c r="AK1" s="177"/>
      <c r="AL1" s="177"/>
      <c r="AM1" s="178"/>
      <c r="AN1" s="175"/>
      <c r="AO1" s="175"/>
    </row>
    <row r="2" spans="1:43" s="175" customFormat="1" ht="22.5" customHeight="1" thickBot="1">
      <c r="A2" s="179" t="s">
        <v>122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80"/>
      <c r="U2" s="176"/>
      <c r="W2" s="176"/>
      <c r="Y2" s="176"/>
      <c r="AA2" s="176"/>
      <c r="AB2" s="176"/>
      <c r="AC2" s="176"/>
      <c r="AE2" s="176"/>
      <c r="AG2" s="176"/>
      <c r="AJ2" s="181"/>
      <c r="AK2" s="181"/>
      <c r="AL2" s="181"/>
      <c r="AM2" s="176"/>
    </row>
    <row r="3" spans="1:43" ht="22.5" customHeight="1">
      <c r="A3" s="182"/>
      <c r="B3" s="183" t="s">
        <v>123</v>
      </c>
      <c r="C3" s="184"/>
      <c r="D3" s="185" t="s">
        <v>124</v>
      </c>
      <c r="E3" s="184"/>
      <c r="F3" s="183" t="s">
        <v>125</v>
      </c>
      <c r="G3" s="184"/>
      <c r="H3" s="183" t="s">
        <v>45</v>
      </c>
      <c r="I3" s="186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9"/>
      <c r="AE3" s="190"/>
      <c r="AF3" s="191"/>
      <c r="AG3" s="192"/>
      <c r="AH3" s="183" t="s">
        <v>87</v>
      </c>
      <c r="AI3" s="184"/>
      <c r="AJ3" s="183" t="s">
        <v>97</v>
      </c>
      <c r="AK3" s="184"/>
      <c r="AL3" s="193"/>
      <c r="AM3" s="175"/>
      <c r="AN3" s="175"/>
      <c r="AO3" s="175"/>
      <c r="AP3" s="175"/>
    </row>
    <row r="4" spans="1:43" ht="11.25" customHeight="1">
      <c r="A4" s="194"/>
      <c r="B4" s="195"/>
      <c r="C4" s="196"/>
      <c r="D4" s="197"/>
      <c r="E4" s="196"/>
      <c r="F4" s="195"/>
      <c r="G4" s="196"/>
      <c r="H4" s="195"/>
      <c r="I4" s="198"/>
      <c r="J4" s="199" t="s">
        <v>126</v>
      </c>
      <c r="K4" s="200"/>
      <c r="L4" s="199" t="s">
        <v>127</v>
      </c>
      <c r="M4" s="200"/>
      <c r="N4" s="201" t="s">
        <v>128</v>
      </c>
      <c r="O4" s="202"/>
      <c r="P4" s="199" t="s">
        <v>129</v>
      </c>
      <c r="Q4" s="200"/>
      <c r="R4" s="199" t="s">
        <v>130</v>
      </c>
      <c r="S4" s="200"/>
      <c r="T4" s="199" t="s">
        <v>131</v>
      </c>
      <c r="U4" s="200"/>
      <c r="V4" s="199" t="s">
        <v>132</v>
      </c>
      <c r="W4" s="200"/>
      <c r="X4" s="199" t="s">
        <v>133</v>
      </c>
      <c r="Y4" s="200"/>
      <c r="Z4" s="199" t="s">
        <v>134</v>
      </c>
      <c r="AA4" s="200"/>
      <c r="AB4" s="203" t="s">
        <v>135</v>
      </c>
      <c r="AC4" s="200"/>
      <c r="AD4" s="199" t="s">
        <v>136</v>
      </c>
      <c r="AE4" s="204"/>
      <c r="AF4" s="205"/>
      <c r="AG4" s="206"/>
      <c r="AH4" s="195"/>
      <c r="AI4" s="196"/>
      <c r="AJ4" s="195"/>
      <c r="AK4" s="196"/>
      <c r="AL4" s="207"/>
      <c r="AM4" s="175"/>
      <c r="AN4" s="175"/>
      <c r="AO4" s="175"/>
      <c r="AP4" s="175"/>
    </row>
    <row r="5" spans="1:43" ht="48.75" customHeight="1">
      <c r="A5" s="194"/>
      <c r="B5" s="208"/>
      <c r="C5" s="209"/>
      <c r="D5" s="208"/>
      <c r="E5" s="209"/>
      <c r="F5" s="208"/>
      <c r="G5" s="209"/>
      <c r="H5" s="208"/>
      <c r="I5" s="210"/>
      <c r="J5" s="211"/>
      <c r="K5" s="211"/>
      <c r="L5" s="211"/>
      <c r="M5" s="211"/>
      <c r="N5" s="212"/>
      <c r="O5" s="212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3"/>
      <c r="AF5" s="214" t="s">
        <v>137</v>
      </c>
      <c r="AG5" s="215"/>
      <c r="AH5" s="208"/>
      <c r="AI5" s="209"/>
      <c r="AJ5" s="208"/>
      <c r="AK5" s="209"/>
      <c r="AL5" s="207"/>
      <c r="AM5" s="175"/>
      <c r="AN5" s="175"/>
      <c r="AO5" s="175"/>
      <c r="AP5" s="175"/>
    </row>
    <row r="6" spans="1:43" s="223" customFormat="1" ht="22.5" customHeight="1">
      <c r="A6" s="216"/>
      <c r="B6" s="217" t="s">
        <v>138</v>
      </c>
      <c r="C6" s="218" t="s">
        <v>42</v>
      </c>
      <c r="D6" s="217" t="s">
        <v>138</v>
      </c>
      <c r="E6" s="218" t="s">
        <v>42</v>
      </c>
      <c r="F6" s="217" t="s">
        <v>138</v>
      </c>
      <c r="G6" s="218" t="s">
        <v>42</v>
      </c>
      <c r="H6" s="217" t="s">
        <v>138</v>
      </c>
      <c r="I6" s="218" t="s">
        <v>42</v>
      </c>
      <c r="J6" s="217" t="s">
        <v>138</v>
      </c>
      <c r="K6" s="218" t="s">
        <v>42</v>
      </c>
      <c r="L6" s="217" t="s">
        <v>138</v>
      </c>
      <c r="M6" s="218" t="s">
        <v>42</v>
      </c>
      <c r="N6" s="217" t="s">
        <v>138</v>
      </c>
      <c r="O6" s="218" t="s">
        <v>42</v>
      </c>
      <c r="P6" s="217" t="s">
        <v>138</v>
      </c>
      <c r="Q6" s="218" t="s">
        <v>42</v>
      </c>
      <c r="R6" s="217" t="s">
        <v>138</v>
      </c>
      <c r="S6" s="219" t="s">
        <v>42</v>
      </c>
      <c r="T6" s="220" t="s">
        <v>138</v>
      </c>
      <c r="U6" s="218" t="s">
        <v>42</v>
      </c>
      <c r="V6" s="217" t="s">
        <v>138</v>
      </c>
      <c r="W6" s="218" t="s">
        <v>42</v>
      </c>
      <c r="X6" s="217" t="s">
        <v>138</v>
      </c>
      <c r="Y6" s="218" t="s">
        <v>42</v>
      </c>
      <c r="Z6" s="217" t="s">
        <v>138</v>
      </c>
      <c r="AA6" s="218" t="s">
        <v>42</v>
      </c>
      <c r="AB6" s="217" t="s">
        <v>138</v>
      </c>
      <c r="AC6" s="218" t="s">
        <v>42</v>
      </c>
      <c r="AD6" s="217" t="s">
        <v>138</v>
      </c>
      <c r="AE6" s="218" t="s">
        <v>42</v>
      </c>
      <c r="AF6" s="217" t="s">
        <v>138</v>
      </c>
      <c r="AG6" s="218" t="s">
        <v>42</v>
      </c>
      <c r="AH6" s="217" t="s">
        <v>138</v>
      </c>
      <c r="AI6" s="218" t="s">
        <v>42</v>
      </c>
      <c r="AJ6" s="217" t="s">
        <v>138</v>
      </c>
      <c r="AK6" s="218" t="s">
        <v>42</v>
      </c>
      <c r="AL6" s="221"/>
      <c r="AM6" s="222"/>
      <c r="AN6" s="222"/>
      <c r="AO6" s="222"/>
      <c r="AP6" s="222"/>
    </row>
    <row r="7" spans="1:43" ht="30" customHeight="1">
      <c r="A7" s="224" t="s">
        <v>139</v>
      </c>
      <c r="B7" s="225">
        <v>4286</v>
      </c>
      <c r="C7" s="226">
        <v>571.6</v>
      </c>
      <c r="D7" s="227">
        <v>28</v>
      </c>
      <c r="E7" s="226">
        <v>3.7</v>
      </c>
      <c r="F7" s="227">
        <v>201</v>
      </c>
      <c r="G7" s="226">
        <v>26.8</v>
      </c>
      <c r="H7" s="227">
        <v>800</v>
      </c>
      <c r="I7" s="226">
        <v>106.7</v>
      </c>
      <c r="J7" s="226" t="s">
        <v>140</v>
      </c>
      <c r="K7" s="226" t="s">
        <v>140</v>
      </c>
      <c r="L7" s="227">
        <v>309</v>
      </c>
      <c r="M7" s="226">
        <v>41.2</v>
      </c>
      <c r="N7" s="226" t="s">
        <v>140</v>
      </c>
      <c r="O7" s="226" t="s">
        <v>140</v>
      </c>
      <c r="P7" s="226" t="s">
        <v>140</v>
      </c>
      <c r="Q7" s="226" t="s">
        <v>140</v>
      </c>
      <c r="R7" s="226" t="s">
        <v>140</v>
      </c>
      <c r="S7" s="226" t="s">
        <v>140</v>
      </c>
      <c r="T7" s="227">
        <v>62</v>
      </c>
      <c r="U7" s="226">
        <v>8.3000000000000007</v>
      </c>
      <c r="V7" s="227">
        <v>10</v>
      </c>
      <c r="W7" s="226">
        <v>1.3</v>
      </c>
      <c r="X7" s="227">
        <v>62</v>
      </c>
      <c r="Y7" s="226">
        <v>16.100000000000001</v>
      </c>
      <c r="Z7" s="227">
        <v>22</v>
      </c>
      <c r="AA7" s="226">
        <v>2.9</v>
      </c>
      <c r="AB7" s="227">
        <v>335</v>
      </c>
      <c r="AC7" s="226">
        <v>44.7</v>
      </c>
      <c r="AD7" s="226" t="s">
        <v>140</v>
      </c>
      <c r="AE7" s="226" t="s">
        <v>140</v>
      </c>
      <c r="AF7" s="226" t="s">
        <v>140</v>
      </c>
      <c r="AG7" s="226" t="s">
        <v>140</v>
      </c>
      <c r="AH7" s="227">
        <v>35</v>
      </c>
      <c r="AI7" s="226">
        <v>4.7</v>
      </c>
      <c r="AJ7" s="227">
        <v>450</v>
      </c>
      <c r="AK7" s="228">
        <v>60</v>
      </c>
      <c r="AL7" s="229" t="s">
        <v>139</v>
      </c>
      <c r="AM7" s="175"/>
      <c r="AN7" s="175"/>
      <c r="AO7" s="175"/>
      <c r="AP7" s="175"/>
    </row>
    <row r="8" spans="1:43" ht="30" customHeight="1">
      <c r="A8" s="230" t="s">
        <v>141</v>
      </c>
      <c r="B8" s="231">
        <v>4730</v>
      </c>
      <c r="C8" s="232">
        <v>472</v>
      </c>
      <c r="D8" s="233">
        <v>29</v>
      </c>
      <c r="E8" s="232">
        <v>2.9</v>
      </c>
      <c r="F8" s="233">
        <v>75</v>
      </c>
      <c r="G8" s="232">
        <v>7.5</v>
      </c>
      <c r="H8" s="233">
        <v>1065</v>
      </c>
      <c r="I8" s="232">
        <v>106.3</v>
      </c>
      <c r="J8" s="233">
        <v>27</v>
      </c>
      <c r="K8" s="232">
        <v>2.7</v>
      </c>
      <c r="L8" s="233">
        <v>317</v>
      </c>
      <c r="M8" s="232">
        <v>31.6</v>
      </c>
      <c r="N8" s="232" t="s">
        <v>140</v>
      </c>
      <c r="O8" s="232" t="s">
        <v>140</v>
      </c>
      <c r="P8" s="233">
        <v>100</v>
      </c>
      <c r="Q8" s="232">
        <v>10</v>
      </c>
      <c r="R8" s="233">
        <v>56</v>
      </c>
      <c r="S8" s="232">
        <v>5.6</v>
      </c>
      <c r="T8" s="233">
        <v>120</v>
      </c>
      <c r="U8" s="232">
        <v>12</v>
      </c>
      <c r="V8" s="233">
        <v>30</v>
      </c>
      <c r="W8" s="232">
        <v>3</v>
      </c>
      <c r="X8" s="233">
        <v>66</v>
      </c>
      <c r="Y8" s="232">
        <v>13</v>
      </c>
      <c r="Z8" s="233">
        <v>34</v>
      </c>
      <c r="AA8" s="232">
        <v>3.4</v>
      </c>
      <c r="AB8" s="233">
        <v>315</v>
      </c>
      <c r="AC8" s="232">
        <v>31.4</v>
      </c>
      <c r="AD8" s="232" t="s">
        <v>140</v>
      </c>
      <c r="AE8" s="232" t="s">
        <v>140</v>
      </c>
      <c r="AF8" s="232" t="s">
        <v>140</v>
      </c>
      <c r="AG8" s="232" t="s">
        <v>140</v>
      </c>
      <c r="AH8" s="233">
        <v>71</v>
      </c>
      <c r="AI8" s="232">
        <v>7.1</v>
      </c>
      <c r="AJ8" s="233">
        <v>678</v>
      </c>
      <c r="AK8" s="234">
        <v>67.7</v>
      </c>
      <c r="AL8" s="235" t="s">
        <v>141</v>
      </c>
      <c r="AM8" s="175"/>
      <c r="AN8" s="175"/>
      <c r="AO8" s="175"/>
      <c r="AP8" s="175"/>
    </row>
    <row r="9" spans="1:43" ht="30" customHeight="1">
      <c r="A9" s="230" t="s">
        <v>142</v>
      </c>
      <c r="B9" s="231">
        <v>5638</v>
      </c>
      <c r="C9" s="232">
        <v>485.9</v>
      </c>
      <c r="D9" s="233">
        <v>14</v>
      </c>
      <c r="E9" s="232">
        <v>1.2</v>
      </c>
      <c r="F9" s="233">
        <v>35</v>
      </c>
      <c r="G9" s="232">
        <v>3</v>
      </c>
      <c r="H9" s="233">
        <v>1556</v>
      </c>
      <c r="I9" s="232">
        <v>134.1</v>
      </c>
      <c r="J9" s="233">
        <v>48</v>
      </c>
      <c r="K9" s="232">
        <v>4.0999999999999996</v>
      </c>
      <c r="L9" s="233">
        <v>354</v>
      </c>
      <c r="M9" s="232">
        <v>30.5</v>
      </c>
      <c r="N9" s="233">
        <v>63</v>
      </c>
      <c r="O9" s="232">
        <v>5.4</v>
      </c>
      <c r="P9" s="233">
        <v>222</v>
      </c>
      <c r="Q9" s="232">
        <v>19.100000000000001</v>
      </c>
      <c r="R9" s="233">
        <v>81</v>
      </c>
      <c r="S9" s="232">
        <v>7</v>
      </c>
      <c r="T9" s="233">
        <v>218</v>
      </c>
      <c r="U9" s="232">
        <v>18.8</v>
      </c>
      <c r="V9" s="233">
        <v>52</v>
      </c>
      <c r="W9" s="232">
        <v>4.5</v>
      </c>
      <c r="X9" s="233">
        <v>44</v>
      </c>
      <c r="Y9" s="232">
        <v>7.4</v>
      </c>
      <c r="Z9" s="233">
        <v>36</v>
      </c>
      <c r="AA9" s="232">
        <v>3.1</v>
      </c>
      <c r="AB9" s="233">
        <v>438</v>
      </c>
      <c r="AC9" s="232">
        <v>37.700000000000003</v>
      </c>
      <c r="AD9" s="232" t="s">
        <v>140</v>
      </c>
      <c r="AE9" s="232" t="s">
        <v>140</v>
      </c>
      <c r="AF9" s="232" t="s">
        <v>140</v>
      </c>
      <c r="AG9" s="232" t="s">
        <v>140</v>
      </c>
      <c r="AH9" s="233">
        <v>62</v>
      </c>
      <c r="AI9" s="232">
        <v>5.3</v>
      </c>
      <c r="AJ9" s="233">
        <v>1046</v>
      </c>
      <c r="AK9" s="234">
        <v>90.1</v>
      </c>
      <c r="AL9" s="235" t="s">
        <v>142</v>
      </c>
      <c r="AM9" s="175"/>
      <c r="AN9" s="175"/>
      <c r="AO9" s="175"/>
      <c r="AP9" s="175"/>
    </row>
    <row r="10" spans="1:43" ht="30" customHeight="1">
      <c r="A10" s="230" t="s">
        <v>143</v>
      </c>
      <c r="B10" s="231">
        <v>6216</v>
      </c>
      <c r="C10" s="232">
        <v>502.5</v>
      </c>
      <c r="D10" s="233">
        <v>4</v>
      </c>
      <c r="E10" s="232">
        <v>0.3</v>
      </c>
      <c r="F10" s="233">
        <v>20</v>
      </c>
      <c r="G10" s="232">
        <v>1.6</v>
      </c>
      <c r="H10" s="233">
        <v>1858</v>
      </c>
      <c r="I10" s="232">
        <v>150.19999999999999</v>
      </c>
      <c r="J10" s="233">
        <v>58</v>
      </c>
      <c r="K10" s="232">
        <v>4.7</v>
      </c>
      <c r="L10" s="233">
        <v>328</v>
      </c>
      <c r="M10" s="232">
        <v>26.5</v>
      </c>
      <c r="N10" s="233">
        <v>74</v>
      </c>
      <c r="O10" s="232">
        <v>6</v>
      </c>
      <c r="P10" s="233">
        <v>342</v>
      </c>
      <c r="Q10" s="232">
        <v>27.6</v>
      </c>
      <c r="R10" s="233">
        <v>111</v>
      </c>
      <c r="S10" s="232">
        <v>9</v>
      </c>
      <c r="T10" s="233">
        <v>291</v>
      </c>
      <c r="U10" s="232">
        <v>23.5</v>
      </c>
      <c r="V10" s="233">
        <v>51</v>
      </c>
      <c r="W10" s="232">
        <v>4.0999999999999996</v>
      </c>
      <c r="X10" s="233">
        <v>45</v>
      </c>
      <c r="Y10" s="232">
        <v>7.1</v>
      </c>
      <c r="Z10" s="233">
        <v>55</v>
      </c>
      <c r="AA10" s="232">
        <v>4.4000000000000004</v>
      </c>
      <c r="AB10" s="233">
        <v>503</v>
      </c>
      <c r="AC10" s="232">
        <v>40.700000000000003</v>
      </c>
      <c r="AD10" s="233">
        <v>195</v>
      </c>
      <c r="AE10" s="232">
        <v>15.8</v>
      </c>
      <c r="AF10" s="233">
        <v>122</v>
      </c>
      <c r="AG10" s="232">
        <v>9.9</v>
      </c>
      <c r="AH10" s="233">
        <v>68</v>
      </c>
      <c r="AI10" s="232">
        <v>5.5</v>
      </c>
      <c r="AJ10" s="233">
        <v>1231</v>
      </c>
      <c r="AK10" s="234">
        <v>99.5</v>
      </c>
      <c r="AL10" s="235" t="s">
        <v>143</v>
      </c>
      <c r="AM10" s="175"/>
      <c r="AN10" s="175"/>
      <c r="AO10" s="175"/>
      <c r="AP10" s="175"/>
    </row>
    <row r="11" spans="1:43" ht="30" customHeight="1">
      <c r="A11" s="230" t="s">
        <v>144</v>
      </c>
      <c r="B11" s="231">
        <v>6505</v>
      </c>
      <c r="C11" s="232">
        <v>520.4</v>
      </c>
      <c r="D11" s="233">
        <v>8</v>
      </c>
      <c r="E11" s="232">
        <v>0.6</v>
      </c>
      <c r="F11" s="233">
        <v>23</v>
      </c>
      <c r="G11" s="232">
        <v>1.8</v>
      </c>
      <c r="H11" s="233">
        <v>1984</v>
      </c>
      <c r="I11" s="232">
        <v>158.69999999999999</v>
      </c>
      <c r="J11" s="233">
        <v>51</v>
      </c>
      <c r="K11" s="232">
        <v>4.0999999999999996</v>
      </c>
      <c r="L11" s="233">
        <v>363</v>
      </c>
      <c r="M11" s="232">
        <v>29</v>
      </c>
      <c r="N11" s="233">
        <v>76</v>
      </c>
      <c r="O11" s="232">
        <v>6.1</v>
      </c>
      <c r="P11" s="233">
        <v>327</v>
      </c>
      <c r="Q11" s="232">
        <v>26.2</v>
      </c>
      <c r="R11" s="233">
        <v>126</v>
      </c>
      <c r="S11" s="232">
        <v>10.1</v>
      </c>
      <c r="T11" s="233">
        <v>333</v>
      </c>
      <c r="U11" s="232">
        <v>26.6</v>
      </c>
      <c r="V11" s="233">
        <v>62</v>
      </c>
      <c r="W11" s="232">
        <v>5</v>
      </c>
      <c r="X11" s="233">
        <v>48</v>
      </c>
      <c r="Y11" s="232">
        <v>7.5</v>
      </c>
      <c r="Z11" s="233">
        <v>70</v>
      </c>
      <c r="AA11" s="232">
        <v>5.6</v>
      </c>
      <c r="AB11" s="233">
        <v>528</v>
      </c>
      <c r="AC11" s="232">
        <v>42.2</v>
      </c>
      <c r="AD11" s="233">
        <v>197</v>
      </c>
      <c r="AE11" s="232">
        <v>15.8</v>
      </c>
      <c r="AF11" s="233">
        <v>122</v>
      </c>
      <c r="AG11" s="232">
        <v>9.8000000000000007</v>
      </c>
      <c r="AH11" s="233">
        <v>73</v>
      </c>
      <c r="AI11" s="232">
        <v>5.8</v>
      </c>
      <c r="AJ11" s="233">
        <v>1307</v>
      </c>
      <c r="AK11" s="234">
        <v>104.6</v>
      </c>
      <c r="AL11" s="235" t="s">
        <v>144</v>
      </c>
      <c r="AM11" s="175"/>
      <c r="AN11" s="175"/>
      <c r="AO11" s="175"/>
      <c r="AP11" s="175"/>
    </row>
    <row r="12" spans="1:43" ht="30" customHeight="1">
      <c r="A12" s="230" t="s">
        <v>145</v>
      </c>
      <c r="B12" s="231">
        <v>6490</v>
      </c>
      <c r="C12" s="232">
        <v>513.9</v>
      </c>
      <c r="D12" s="233">
        <v>6</v>
      </c>
      <c r="E12" s="232">
        <v>0.5</v>
      </c>
      <c r="F12" s="233">
        <v>13</v>
      </c>
      <c r="G12" s="232">
        <v>1</v>
      </c>
      <c r="H12" s="233">
        <v>1930</v>
      </c>
      <c r="I12" s="232">
        <v>152.80000000000001</v>
      </c>
      <c r="J12" s="233">
        <v>72</v>
      </c>
      <c r="K12" s="232">
        <v>5.7</v>
      </c>
      <c r="L12" s="233">
        <v>317</v>
      </c>
      <c r="M12" s="232">
        <v>25.1</v>
      </c>
      <c r="N12" s="233">
        <v>69</v>
      </c>
      <c r="O12" s="232">
        <v>5.5</v>
      </c>
      <c r="P12" s="233">
        <v>325</v>
      </c>
      <c r="Q12" s="232">
        <v>25.7</v>
      </c>
      <c r="R12" s="233">
        <v>112</v>
      </c>
      <c r="S12" s="232">
        <v>8.9</v>
      </c>
      <c r="T12" s="233">
        <v>317</v>
      </c>
      <c r="U12" s="232">
        <v>25.1</v>
      </c>
      <c r="V12" s="233">
        <v>71</v>
      </c>
      <c r="W12" s="232">
        <v>5.6</v>
      </c>
      <c r="X12" s="233">
        <v>48</v>
      </c>
      <c r="Y12" s="232">
        <v>7.4</v>
      </c>
      <c r="Z12" s="233">
        <v>75</v>
      </c>
      <c r="AA12" s="232">
        <v>5.9</v>
      </c>
      <c r="AB12" s="233">
        <v>524</v>
      </c>
      <c r="AC12" s="232">
        <v>41.5</v>
      </c>
      <c r="AD12" s="233">
        <v>204</v>
      </c>
      <c r="AE12" s="232">
        <v>16.2</v>
      </c>
      <c r="AF12" s="233">
        <v>135</v>
      </c>
      <c r="AG12" s="232">
        <v>10.7</v>
      </c>
      <c r="AH12" s="233">
        <v>65</v>
      </c>
      <c r="AI12" s="232">
        <v>5.0999999999999996</v>
      </c>
      <c r="AJ12" s="233">
        <v>1188</v>
      </c>
      <c r="AK12" s="234">
        <v>94.1</v>
      </c>
      <c r="AL12" s="235" t="s">
        <v>145</v>
      </c>
      <c r="AM12" s="175"/>
      <c r="AN12" s="175"/>
      <c r="AO12" s="175"/>
      <c r="AP12" s="175"/>
    </row>
    <row r="13" spans="1:43" ht="30" customHeight="1">
      <c r="A13" s="230" t="s">
        <v>146</v>
      </c>
      <c r="B13" s="231">
        <v>6939</v>
      </c>
      <c r="C13" s="232">
        <v>546.20000000000005</v>
      </c>
      <c r="D13" s="233">
        <v>8</v>
      </c>
      <c r="E13" s="232">
        <v>0.6</v>
      </c>
      <c r="F13" s="233">
        <v>28</v>
      </c>
      <c r="G13" s="232">
        <v>2.2000000000000002</v>
      </c>
      <c r="H13" s="233">
        <v>2123</v>
      </c>
      <c r="I13" s="232">
        <v>167.1</v>
      </c>
      <c r="J13" s="233">
        <v>72</v>
      </c>
      <c r="K13" s="232">
        <v>5.7</v>
      </c>
      <c r="L13" s="233">
        <v>358</v>
      </c>
      <c r="M13" s="232">
        <v>28.2</v>
      </c>
      <c r="N13" s="233">
        <v>95</v>
      </c>
      <c r="O13" s="232">
        <v>7.5</v>
      </c>
      <c r="P13" s="233">
        <v>327</v>
      </c>
      <c r="Q13" s="232">
        <v>25.7</v>
      </c>
      <c r="R13" s="233">
        <v>136</v>
      </c>
      <c r="S13" s="232">
        <v>10.7</v>
      </c>
      <c r="T13" s="233">
        <v>377</v>
      </c>
      <c r="U13" s="232">
        <v>29.7</v>
      </c>
      <c r="V13" s="233">
        <v>67</v>
      </c>
      <c r="W13" s="232">
        <v>5.3</v>
      </c>
      <c r="X13" s="233">
        <v>60</v>
      </c>
      <c r="Y13" s="232">
        <v>9.1999999999999993</v>
      </c>
      <c r="Z13" s="233">
        <v>63</v>
      </c>
      <c r="AA13" s="232">
        <v>5</v>
      </c>
      <c r="AB13" s="233">
        <v>568</v>
      </c>
      <c r="AC13" s="232">
        <v>44.7</v>
      </c>
      <c r="AD13" s="233">
        <v>274</v>
      </c>
      <c r="AE13" s="232">
        <v>21.6</v>
      </c>
      <c r="AF13" s="233">
        <v>182</v>
      </c>
      <c r="AG13" s="232">
        <v>14.3</v>
      </c>
      <c r="AH13" s="233">
        <v>76</v>
      </c>
      <c r="AI13" s="232">
        <v>6</v>
      </c>
      <c r="AJ13" s="233">
        <v>1256</v>
      </c>
      <c r="AK13" s="234">
        <v>98.9</v>
      </c>
      <c r="AL13" s="235" t="s">
        <v>146</v>
      </c>
      <c r="AM13" s="175"/>
      <c r="AN13" s="175"/>
      <c r="AO13" s="175"/>
      <c r="AP13" s="175"/>
    </row>
    <row r="14" spans="1:43" ht="30" customHeight="1" thickBot="1">
      <c r="A14" s="236" t="s">
        <v>147</v>
      </c>
      <c r="B14" s="231">
        <v>6726</v>
      </c>
      <c r="C14" s="232">
        <v>526.4</v>
      </c>
      <c r="D14" s="233">
        <v>7</v>
      </c>
      <c r="E14" s="232">
        <v>0.5</v>
      </c>
      <c r="F14" s="233">
        <v>24</v>
      </c>
      <c r="G14" s="232">
        <v>1.9</v>
      </c>
      <c r="H14" s="233">
        <v>2049</v>
      </c>
      <c r="I14" s="232">
        <v>160.4</v>
      </c>
      <c r="J14" s="233">
        <v>70</v>
      </c>
      <c r="K14" s="232">
        <v>5.5</v>
      </c>
      <c r="L14" s="233">
        <v>337</v>
      </c>
      <c r="M14" s="232">
        <v>26.4</v>
      </c>
      <c r="N14" s="233">
        <v>92</v>
      </c>
      <c r="O14" s="232">
        <v>7.2</v>
      </c>
      <c r="P14" s="233">
        <v>356</v>
      </c>
      <c r="Q14" s="232">
        <v>27.9</v>
      </c>
      <c r="R14" s="233">
        <v>114</v>
      </c>
      <c r="S14" s="232">
        <v>8.9</v>
      </c>
      <c r="T14" s="233">
        <v>364</v>
      </c>
      <c r="U14" s="232">
        <v>28.5</v>
      </c>
      <c r="V14" s="233">
        <v>65</v>
      </c>
      <c r="W14" s="232">
        <v>5.0999999999999996</v>
      </c>
      <c r="X14" s="233">
        <v>51</v>
      </c>
      <c r="Y14" s="232">
        <v>7.8</v>
      </c>
      <c r="Z14" s="233">
        <v>67</v>
      </c>
      <c r="AA14" s="232">
        <v>5.2</v>
      </c>
      <c r="AB14" s="233">
        <v>533</v>
      </c>
      <c r="AC14" s="232">
        <v>41.7</v>
      </c>
      <c r="AD14" s="233">
        <v>238</v>
      </c>
      <c r="AE14" s="232">
        <v>18.600000000000001</v>
      </c>
      <c r="AF14" s="233">
        <v>148</v>
      </c>
      <c r="AG14" s="232">
        <v>11.6</v>
      </c>
      <c r="AH14" s="233">
        <v>73</v>
      </c>
      <c r="AI14" s="232">
        <v>5.7</v>
      </c>
      <c r="AJ14" s="233">
        <v>1086</v>
      </c>
      <c r="AK14" s="234">
        <v>85</v>
      </c>
      <c r="AL14" s="237" t="s">
        <v>147</v>
      </c>
      <c r="AM14" s="175"/>
      <c r="AN14" s="175"/>
      <c r="AO14" s="175"/>
      <c r="AP14" s="175"/>
    </row>
    <row r="15" spans="1:43" ht="30.75" customHeight="1" thickBot="1">
      <c r="A15" s="238"/>
      <c r="B15" s="239"/>
      <c r="C15" s="240"/>
      <c r="D15" s="240"/>
      <c r="E15" s="240"/>
      <c r="F15" s="239"/>
      <c r="G15" s="240"/>
      <c r="H15" s="239"/>
      <c r="I15" s="240"/>
      <c r="J15" s="239"/>
      <c r="K15" s="240"/>
      <c r="L15" s="239"/>
      <c r="M15" s="240"/>
      <c r="N15" s="239"/>
      <c r="O15" s="240"/>
      <c r="P15" s="239"/>
      <c r="Q15" s="240"/>
      <c r="R15" s="239"/>
      <c r="S15" s="240"/>
      <c r="T15" s="239"/>
      <c r="U15" s="240"/>
      <c r="V15" s="239"/>
      <c r="W15" s="240"/>
      <c r="X15" s="239"/>
      <c r="Y15" s="240"/>
      <c r="Z15" s="239"/>
      <c r="AA15" s="240"/>
      <c r="AB15" s="240"/>
      <c r="AC15" s="240"/>
      <c r="AD15" s="239"/>
      <c r="AE15" s="240"/>
      <c r="AF15" s="239"/>
      <c r="AG15" s="241"/>
      <c r="AH15" s="242"/>
      <c r="AI15" s="242"/>
      <c r="AJ15" s="242"/>
      <c r="AK15" s="242"/>
      <c r="AL15" s="239"/>
      <c r="AM15" s="176"/>
      <c r="AN15" s="175"/>
      <c r="AO15" s="175"/>
      <c r="AP15" s="175"/>
    </row>
    <row r="16" spans="1:43" ht="22.5" customHeight="1">
      <c r="A16" s="182"/>
      <c r="B16" s="243" t="s">
        <v>148</v>
      </c>
      <c r="C16" s="244"/>
      <c r="D16" s="245" t="s">
        <v>149</v>
      </c>
      <c r="E16" s="246"/>
      <c r="F16" s="243" t="s">
        <v>150</v>
      </c>
      <c r="G16" s="247"/>
      <c r="H16" s="248"/>
      <c r="I16" s="249"/>
      <c r="J16" s="243" t="s">
        <v>50</v>
      </c>
      <c r="K16" s="244"/>
      <c r="L16" s="243" t="s">
        <v>151</v>
      </c>
      <c r="M16" s="247"/>
      <c r="N16" s="248"/>
      <c r="O16" s="249"/>
      <c r="P16" s="243" t="s">
        <v>152</v>
      </c>
      <c r="Q16" s="244"/>
      <c r="R16" s="243" t="s">
        <v>153</v>
      </c>
      <c r="S16" s="244"/>
      <c r="T16" s="250" t="s">
        <v>154</v>
      </c>
      <c r="U16" s="251"/>
      <c r="V16" s="250" t="s">
        <v>155</v>
      </c>
      <c r="W16" s="251"/>
      <c r="X16" s="250" t="s">
        <v>156</v>
      </c>
      <c r="Y16" s="252"/>
      <c r="Z16" s="253"/>
      <c r="AA16" s="254"/>
      <c r="AB16" s="253"/>
      <c r="AC16" s="254"/>
      <c r="AD16" s="253"/>
      <c r="AE16" s="254"/>
      <c r="AF16" s="253"/>
      <c r="AG16" s="255"/>
      <c r="AH16" s="256" t="s">
        <v>60</v>
      </c>
      <c r="AI16" s="184"/>
      <c r="AJ16" s="257"/>
      <c r="AK16" s="240"/>
      <c r="AL16" s="175"/>
      <c r="AM16" s="175"/>
      <c r="AN16" s="175"/>
      <c r="AO16" s="175"/>
      <c r="AP16" s="175"/>
      <c r="AQ16" s="175"/>
    </row>
    <row r="17" spans="1:71" ht="48.75" customHeight="1">
      <c r="A17" s="194"/>
      <c r="B17" s="258"/>
      <c r="C17" s="259"/>
      <c r="D17" s="260"/>
      <c r="E17" s="261"/>
      <c r="F17" s="258"/>
      <c r="G17" s="262"/>
      <c r="H17" s="263" t="s">
        <v>157</v>
      </c>
      <c r="I17" s="264"/>
      <c r="J17" s="258"/>
      <c r="K17" s="259"/>
      <c r="L17" s="258"/>
      <c r="M17" s="262"/>
      <c r="N17" s="263" t="s">
        <v>53</v>
      </c>
      <c r="O17" s="264"/>
      <c r="P17" s="258"/>
      <c r="Q17" s="259"/>
      <c r="R17" s="258"/>
      <c r="S17" s="259"/>
      <c r="T17" s="265"/>
      <c r="U17" s="266"/>
      <c r="V17" s="265"/>
      <c r="W17" s="266"/>
      <c r="X17" s="265"/>
      <c r="Y17" s="266"/>
      <c r="Z17" s="267" t="s">
        <v>158</v>
      </c>
      <c r="AA17" s="268"/>
      <c r="AB17" s="269" t="s">
        <v>159</v>
      </c>
      <c r="AC17" s="270"/>
      <c r="AD17" s="269" t="s">
        <v>160</v>
      </c>
      <c r="AE17" s="270"/>
      <c r="AF17" s="269" t="s">
        <v>161</v>
      </c>
      <c r="AG17" s="271"/>
      <c r="AH17" s="208"/>
      <c r="AI17" s="209"/>
      <c r="AJ17" s="272"/>
      <c r="AK17" s="176"/>
      <c r="AL17" s="175"/>
      <c r="AM17" s="175"/>
      <c r="AN17" s="175"/>
      <c r="AO17" s="175"/>
      <c r="AP17" s="175"/>
      <c r="AQ17" s="175"/>
    </row>
    <row r="18" spans="1:71" s="223" customFormat="1" ht="22.5" customHeight="1">
      <c r="A18" s="216"/>
      <c r="B18" s="273" t="s">
        <v>138</v>
      </c>
      <c r="C18" s="218" t="s">
        <v>42</v>
      </c>
      <c r="D18" s="273" t="s">
        <v>138</v>
      </c>
      <c r="E18" s="218" t="s">
        <v>42</v>
      </c>
      <c r="F18" s="273" t="s">
        <v>138</v>
      </c>
      <c r="G18" s="218" t="s">
        <v>42</v>
      </c>
      <c r="H18" s="273" t="s">
        <v>138</v>
      </c>
      <c r="I18" s="218" t="s">
        <v>42</v>
      </c>
      <c r="J18" s="273" t="s">
        <v>138</v>
      </c>
      <c r="K18" s="218" t="s">
        <v>42</v>
      </c>
      <c r="L18" s="273" t="s">
        <v>138</v>
      </c>
      <c r="M18" s="218" t="s">
        <v>42</v>
      </c>
      <c r="N18" s="273" t="s">
        <v>138</v>
      </c>
      <c r="O18" s="218" t="s">
        <v>42</v>
      </c>
      <c r="P18" s="273" t="s">
        <v>138</v>
      </c>
      <c r="Q18" s="218" t="s">
        <v>42</v>
      </c>
      <c r="R18" s="273" t="s">
        <v>138</v>
      </c>
      <c r="S18" s="219" t="s">
        <v>42</v>
      </c>
      <c r="T18" s="274" t="s">
        <v>138</v>
      </c>
      <c r="U18" s="218" t="s">
        <v>42</v>
      </c>
      <c r="V18" s="273" t="s">
        <v>138</v>
      </c>
      <c r="W18" s="218" t="s">
        <v>42</v>
      </c>
      <c r="X18" s="273" t="s">
        <v>138</v>
      </c>
      <c r="Y18" s="218" t="s">
        <v>42</v>
      </c>
      <c r="Z18" s="273" t="s">
        <v>138</v>
      </c>
      <c r="AA18" s="218" t="s">
        <v>42</v>
      </c>
      <c r="AB18" s="273" t="s">
        <v>138</v>
      </c>
      <c r="AC18" s="218" t="s">
        <v>42</v>
      </c>
      <c r="AD18" s="273" t="s">
        <v>138</v>
      </c>
      <c r="AE18" s="218" t="s">
        <v>42</v>
      </c>
      <c r="AF18" s="273" t="s">
        <v>138</v>
      </c>
      <c r="AG18" s="218" t="s">
        <v>42</v>
      </c>
      <c r="AH18" s="273" t="s">
        <v>138</v>
      </c>
      <c r="AI18" s="218" t="s">
        <v>42</v>
      </c>
      <c r="AJ18" s="275"/>
      <c r="AK18" s="276"/>
      <c r="AL18" s="222"/>
      <c r="AM18" s="222"/>
      <c r="AN18" s="222"/>
      <c r="AO18" s="222"/>
      <c r="AP18" s="222"/>
      <c r="AQ18" s="222"/>
    </row>
    <row r="19" spans="1:71" ht="30" customHeight="1">
      <c r="A19" s="224" t="s">
        <v>162</v>
      </c>
      <c r="B19" s="225">
        <v>286</v>
      </c>
      <c r="C19" s="226">
        <v>38.1</v>
      </c>
      <c r="D19" s="227">
        <v>22</v>
      </c>
      <c r="E19" s="226">
        <v>2.9</v>
      </c>
      <c r="F19" s="227">
        <v>144</v>
      </c>
      <c r="G19" s="226">
        <v>19.2</v>
      </c>
      <c r="H19" s="227">
        <v>69</v>
      </c>
      <c r="I19" s="226">
        <v>9.1999999999999993</v>
      </c>
      <c r="J19" s="227">
        <v>962</v>
      </c>
      <c r="K19" s="226">
        <v>128.30000000000001</v>
      </c>
      <c r="L19" s="227">
        <v>161</v>
      </c>
      <c r="M19" s="226">
        <v>21.5</v>
      </c>
      <c r="N19" s="227">
        <v>139</v>
      </c>
      <c r="O19" s="226">
        <v>18.5</v>
      </c>
      <c r="P19" s="227">
        <v>41</v>
      </c>
      <c r="Q19" s="226">
        <v>5.5</v>
      </c>
      <c r="R19" s="227">
        <v>76</v>
      </c>
      <c r="S19" s="226">
        <v>10.1</v>
      </c>
      <c r="T19" s="227">
        <v>51</v>
      </c>
      <c r="U19" s="226">
        <v>6.8</v>
      </c>
      <c r="V19" s="227">
        <v>291</v>
      </c>
      <c r="W19" s="226">
        <v>38.799999999999997</v>
      </c>
      <c r="X19" s="227">
        <v>267</v>
      </c>
      <c r="Y19" s="226">
        <v>35.6</v>
      </c>
      <c r="Z19" s="227">
        <v>114</v>
      </c>
      <c r="AA19" s="226">
        <v>15.2</v>
      </c>
      <c r="AB19" s="227">
        <v>33</v>
      </c>
      <c r="AC19" s="226">
        <v>4.4000000000000004</v>
      </c>
      <c r="AD19" s="227" t="s">
        <v>140</v>
      </c>
      <c r="AE19" s="226" t="s">
        <v>140</v>
      </c>
      <c r="AF19" s="227">
        <v>33</v>
      </c>
      <c r="AG19" s="226">
        <v>4.4000000000000004</v>
      </c>
      <c r="AH19" s="227">
        <v>104</v>
      </c>
      <c r="AI19" s="228">
        <v>13.9</v>
      </c>
      <c r="AJ19" s="277" t="s">
        <v>162</v>
      </c>
      <c r="AK19" s="278"/>
      <c r="AL19" s="175"/>
      <c r="AM19" s="175"/>
      <c r="AN19" s="175"/>
      <c r="AO19" s="175"/>
      <c r="AP19" s="175"/>
      <c r="AQ19" s="175"/>
    </row>
    <row r="20" spans="1:71" ht="30" customHeight="1">
      <c r="A20" s="230" t="s">
        <v>141</v>
      </c>
      <c r="B20" s="231">
        <v>347</v>
      </c>
      <c r="C20" s="232">
        <v>34.6</v>
      </c>
      <c r="D20" s="233">
        <v>40</v>
      </c>
      <c r="E20" s="232">
        <v>4</v>
      </c>
      <c r="F20" s="233">
        <v>199</v>
      </c>
      <c r="G20" s="232">
        <v>19.899999999999999</v>
      </c>
      <c r="H20" s="233">
        <v>154</v>
      </c>
      <c r="I20" s="232">
        <v>15.4</v>
      </c>
      <c r="J20" s="233">
        <v>1059</v>
      </c>
      <c r="K20" s="232">
        <v>105.7</v>
      </c>
      <c r="L20" s="233">
        <v>202</v>
      </c>
      <c r="M20" s="232">
        <v>20.2</v>
      </c>
      <c r="N20" s="233">
        <v>182</v>
      </c>
      <c r="O20" s="232">
        <v>18.2</v>
      </c>
      <c r="P20" s="233">
        <v>47</v>
      </c>
      <c r="Q20" s="232">
        <v>4.7</v>
      </c>
      <c r="R20" s="233">
        <v>137</v>
      </c>
      <c r="S20" s="232">
        <v>13.7</v>
      </c>
      <c r="T20" s="233">
        <v>47</v>
      </c>
      <c r="U20" s="232">
        <v>4.7</v>
      </c>
      <c r="V20" s="233">
        <v>88</v>
      </c>
      <c r="W20" s="232">
        <v>8.8000000000000007</v>
      </c>
      <c r="X20" s="233">
        <v>212</v>
      </c>
      <c r="Y20" s="232">
        <v>21.2</v>
      </c>
      <c r="Z20" s="233">
        <v>87</v>
      </c>
      <c r="AA20" s="232">
        <v>8.6999999999999993</v>
      </c>
      <c r="AB20" s="233">
        <v>20</v>
      </c>
      <c r="AC20" s="232">
        <v>2</v>
      </c>
      <c r="AD20" s="233">
        <v>10</v>
      </c>
      <c r="AE20" s="232">
        <v>1</v>
      </c>
      <c r="AF20" s="233">
        <v>24</v>
      </c>
      <c r="AG20" s="232">
        <v>2.4</v>
      </c>
      <c r="AH20" s="233">
        <v>174</v>
      </c>
      <c r="AI20" s="234">
        <v>17.399999999999999</v>
      </c>
      <c r="AJ20" s="279" t="s">
        <v>163</v>
      </c>
      <c r="AK20" s="280"/>
      <c r="AL20" s="175"/>
      <c r="AM20" s="175"/>
      <c r="AN20" s="175"/>
      <c r="AO20" s="175"/>
      <c r="AP20" s="175"/>
      <c r="AQ20" s="175"/>
    </row>
    <row r="21" spans="1:71" ht="30" customHeight="1">
      <c r="A21" s="230" t="s">
        <v>142</v>
      </c>
      <c r="B21" s="231">
        <v>452</v>
      </c>
      <c r="C21" s="232">
        <v>39</v>
      </c>
      <c r="D21" s="233">
        <v>44</v>
      </c>
      <c r="E21" s="232">
        <v>3.8</v>
      </c>
      <c r="F21" s="233">
        <v>122</v>
      </c>
      <c r="G21" s="232">
        <v>10.5</v>
      </c>
      <c r="H21" s="233">
        <v>102</v>
      </c>
      <c r="I21" s="232">
        <v>8.8000000000000007</v>
      </c>
      <c r="J21" s="233">
        <v>848</v>
      </c>
      <c r="K21" s="232">
        <v>73.099999999999994</v>
      </c>
      <c r="L21" s="233">
        <v>365</v>
      </c>
      <c r="M21" s="232">
        <v>31.5</v>
      </c>
      <c r="N21" s="233">
        <v>342</v>
      </c>
      <c r="O21" s="232">
        <v>29.5</v>
      </c>
      <c r="P21" s="233">
        <v>25</v>
      </c>
      <c r="Q21" s="232">
        <v>2.2000000000000002</v>
      </c>
      <c r="R21" s="233">
        <v>170</v>
      </c>
      <c r="S21" s="232">
        <v>14.6</v>
      </c>
      <c r="T21" s="233">
        <v>92</v>
      </c>
      <c r="U21" s="232">
        <v>7.9</v>
      </c>
      <c r="V21" s="233">
        <v>104</v>
      </c>
      <c r="W21" s="232">
        <v>9</v>
      </c>
      <c r="X21" s="233">
        <v>227</v>
      </c>
      <c r="Y21" s="232">
        <v>19.600000000000001</v>
      </c>
      <c r="Z21" s="233">
        <v>97</v>
      </c>
      <c r="AA21" s="232">
        <v>8.4</v>
      </c>
      <c r="AB21" s="233">
        <v>13</v>
      </c>
      <c r="AC21" s="232">
        <v>1.1000000000000001</v>
      </c>
      <c r="AD21" s="233">
        <v>14</v>
      </c>
      <c r="AE21" s="232">
        <v>1.2</v>
      </c>
      <c r="AF21" s="233">
        <v>19</v>
      </c>
      <c r="AG21" s="232">
        <v>1.6</v>
      </c>
      <c r="AH21" s="233">
        <v>225</v>
      </c>
      <c r="AI21" s="234">
        <v>19.399999999999999</v>
      </c>
      <c r="AJ21" s="279" t="s">
        <v>164</v>
      </c>
      <c r="AK21" s="280"/>
      <c r="AL21" s="175"/>
      <c r="AM21" s="175"/>
      <c r="AN21" s="175"/>
      <c r="AO21" s="175"/>
      <c r="AP21" s="175"/>
      <c r="AQ21" s="175"/>
    </row>
    <row r="22" spans="1:71" ht="30" customHeight="1">
      <c r="A22" s="230" t="s">
        <v>143</v>
      </c>
      <c r="B22" s="231">
        <v>451</v>
      </c>
      <c r="C22" s="232">
        <v>36.5</v>
      </c>
      <c r="D22" s="233">
        <v>37</v>
      </c>
      <c r="E22" s="232">
        <v>3</v>
      </c>
      <c r="F22" s="233">
        <v>95</v>
      </c>
      <c r="G22" s="232">
        <v>7.7</v>
      </c>
      <c r="H22" s="233">
        <v>78</v>
      </c>
      <c r="I22" s="232">
        <v>6.3</v>
      </c>
      <c r="J22" s="233">
        <v>729</v>
      </c>
      <c r="K22" s="232">
        <v>58.9</v>
      </c>
      <c r="L22" s="233">
        <v>549</v>
      </c>
      <c r="M22" s="232">
        <v>44.4</v>
      </c>
      <c r="N22" s="233">
        <v>508</v>
      </c>
      <c r="O22" s="232">
        <v>41.1</v>
      </c>
      <c r="P22" s="233">
        <v>25</v>
      </c>
      <c r="Q22" s="232">
        <v>2</v>
      </c>
      <c r="R22" s="233">
        <v>145</v>
      </c>
      <c r="S22" s="232">
        <v>11.7</v>
      </c>
      <c r="T22" s="233">
        <v>144</v>
      </c>
      <c r="U22" s="232">
        <v>11.6</v>
      </c>
      <c r="V22" s="233">
        <v>64</v>
      </c>
      <c r="W22" s="232">
        <v>5.2</v>
      </c>
      <c r="X22" s="233">
        <v>215</v>
      </c>
      <c r="Y22" s="232">
        <v>17.399999999999999</v>
      </c>
      <c r="Z22" s="233">
        <v>94</v>
      </c>
      <c r="AA22" s="232">
        <v>7.6</v>
      </c>
      <c r="AB22" s="233">
        <v>11</v>
      </c>
      <c r="AC22" s="232">
        <v>0.9</v>
      </c>
      <c r="AD22" s="233">
        <v>10</v>
      </c>
      <c r="AE22" s="232">
        <v>0.8</v>
      </c>
      <c r="AF22" s="233">
        <v>20</v>
      </c>
      <c r="AG22" s="232">
        <v>1.6</v>
      </c>
      <c r="AH22" s="233">
        <v>174</v>
      </c>
      <c r="AI22" s="234">
        <v>14.1</v>
      </c>
      <c r="AJ22" s="279" t="s">
        <v>165</v>
      </c>
      <c r="AK22" s="280"/>
      <c r="AL22" s="175"/>
      <c r="AM22" s="175"/>
      <c r="AN22" s="175"/>
      <c r="AO22" s="175"/>
      <c r="AP22" s="175"/>
      <c r="AQ22" s="175"/>
    </row>
    <row r="23" spans="1:71" ht="30" customHeight="1">
      <c r="A23" s="230" t="s">
        <v>144</v>
      </c>
      <c r="B23" s="231">
        <v>485</v>
      </c>
      <c r="C23" s="232">
        <v>38.799999999999997</v>
      </c>
      <c r="D23" s="233">
        <v>34</v>
      </c>
      <c r="E23" s="232">
        <v>2.7</v>
      </c>
      <c r="F23" s="233">
        <v>98</v>
      </c>
      <c r="G23" s="232">
        <v>7.8</v>
      </c>
      <c r="H23" s="233">
        <v>88</v>
      </c>
      <c r="I23" s="232">
        <v>7</v>
      </c>
      <c r="J23" s="233">
        <v>727</v>
      </c>
      <c r="K23" s="232">
        <v>58.2</v>
      </c>
      <c r="L23" s="233">
        <v>602</v>
      </c>
      <c r="M23" s="232">
        <v>48.2</v>
      </c>
      <c r="N23" s="233">
        <v>563</v>
      </c>
      <c r="O23" s="232">
        <v>45</v>
      </c>
      <c r="P23" s="233">
        <v>23</v>
      </c>
      <c r="Q23" s="232">
        <v>1.8</v>
      </c>
      <c r="R23" s="233">
        <v>150</v>
      </c>
      <c r="S23" s="232">
        <v>12</v>
      </c>
      <c r="T23" s="233">
        <v>135</v>
      </c>
      <c r="U23" s="232">
        <v>10.8</v>
      </c>
      <c r="V23" s="233">
        <v>71</v>
      </c>
      <c r="W23" s="232">
        <v>5.7</v>
      </c>
      <c r="X23" s="233">
        <v>243</v>
      </c>
      <c r="Y23" s="232">
        <v>19.399999999999999</v>
      </c>
      <c r="Z23" s="233">
        <v>102</v>
      </c>
      <c r="AA23" s="232">
        <v>8.1999999999999993</v>
      </c>
      <c r="AB23" s="233">
        <v>11</v>
      </c>
      <c r="AC23" s="232">
        <v>0.9</v>
      </c>
      <c r="AD23" s="233">
        <v>5</v>
      </c>
      <c r="AE23" s="232">
        <v>0.4</v>
      </c>
      <c r="AF23" s="233">
        <v>26</v>
      </c>
      <c r="AG23" s="232">
        <v>2.1</v>
      </c>
      <c r="AH23" s="233">
        <v>196</v>
      </c>
      <c r="AI23" s="234">
        <v>15.7</v>
      </c>
      <c r="AJ23" s="279" t="s">
        <v>166</v>
      </c>
      <c r="AK23" s="280"/>
      <c r="AL23" s="175"/>
      <c r="AM23" s="175"/>
      <c r="AN23" s="175"/>
      <c r="AO23" s="175"/>
      <c r="AP23" s="175"/>
      <c r="AQ23" s="175"/>
    </row>
    <row r="24" spans="1:71" ht="30" customHeight="1">
      <c r="A24" s="230" t="s">
        <v>145</v>
      </c>
      <c r="B24" s="231">
        <v>450</v>
      </c>
      <c r="C24" s="232">
        <v>35.6</v>
      </c>
      <c r="D24" s="233">
        <v>45</v>
      </c>
      <c r="E24" s="232">
        <v>3.6</v>
      </c>
      <c r="F24" s="233">
        <v>99</v>
      </c>
      <c r="G24" s="232">
        <v>7.8</v>
      </c>
      <c r="H24" s="233">
        <v>89</v>
      </c>
      <c r="I24" s="232">
        <v>7</v>
      </c>
      <c r="J24" s="233">
        <v>728</v>
      </c>
      <c r="K24" s="232">
        <v>57.6</v>
      </c>
      <c r="L24" s="233">
        <v>715</v>
      </c>
      <c r="M24" s="232">
        <v>56.6</v>
      </c>
      <c r="N24" s="233">
        <v>671</v>
      </c>
      <c r="O24" s="232">
        <v>53.1</v>
      </c>
      <c r="P24" s="233">
        <v>22</v>
      </c>
      <c r="Q24" s="232">
        <v>1.7</v>
      </c>
      <c r="R24" s="233">
        <v>151</v>
      </c>
      <c r="S24" s="232">
        <v>12</v>
      </c>
      <c r="T24" s="233">
        <v>152</v>
      </c>
      <c r="U24" s="232">
        <v>12</v>
      </c>
      <c r="V24" s="233">
        <v>56</v>
      </c>
      <c r="W24" s="232">
        <v>4.4000000000000004</v>
      </c>
      <c r="X24" s="233">
        <v>256</v>
      </c>
      <c r="Y24" s="232">
        <v>20.3</v>
      </c>
      <c r="Z24" s="233">
        <v>120</v>
      </c>
      <c r="AA24" s="232">
        <v>9.5</v>
      </c>
      <c r="AB24" s="233">
        <v>4</v>
      </c>
      <c r="AC24" s="232">
        <v>0.3</v>
      </c>
      <c r="AD24" s="233">
        <v>16</v>
      </c>
      <c r="AE24" s="232">
        <v>1.3</v>
      </c>
      <c r="AF24" s="233">
        <v>24</v>
      </c>
      <c r="AG24" s="232">
        <v>1.9</v>
      </c>
      <c r="AH24" s="233">
        <v>182</v>
      </c>
      <c r="AI24" s="234">
        <v>14.4</v>
      </c>
      <c r="AJ24" s="279" t="s">
        <v>167</v>
      </c>
      <c r="AK24" s="280"/>
      <c r="AL24" s="175"/>
      <c r="AM24" s="175"/>
      <c r="AN24" s="175"/>
      <c r="AO24" s="175"/>
      <c r="AP24" s="175"/>
      <c r="AQ24" s="175"/>
    </row>
    <row r="25" spans="1:71" ht="30" customHeight="1">
      <c r="A25" s="230" t="s">
        <v>146</v>
      </c>
      <c r="B25" s="231">
        <v>505</v>
      </c>
      <c r="C25" s="232">
        <v>39.700000000000003</v>
      </c>
      <c r="D25" s="233">
        <v>46</v>
      </c>
      <c r="E25" s="232">
        <v>3.6</v>
      </c>
      <c r="F25" s="233">
        <v>88</v>
      </c>
      <c r="G25" s="232">
        <v>6.9</v>
      </c>
      <c r="H25" s="233">
        <v>63</v>
      </c>
      <c r="I25" s="232">
        <v>5</v>
      </c>
      <c r="J25" s="233">
        <v>738</v>
      </c>
      <c r="K25" s="232">
        <v>58.1</v>
      </c>
      <c r="L25" s="233">
        <v>794</v>
      </c>
      <c r="M25" s="232">
        <v>62.5</v>
      </c>
      <c r="N25" s="233">
        <v>744</v>
      </c>
      <c r="O25" s="232">
        <v>58.6</v>
      </c>
      <c r="P25" s="233">
        <v>27</v>
      </c>
      <c r="Q25" s="232">
        <v>2.1</v>
      </c>
      <c r="R25" s="233">
        <v>141</v>
      </c>
      <c r="S25" s="232">
        <v>11.1</v>
      </c>
      <c r="T25" s="233">
        <v>143</v>
      </c>
      <c r="U25" s="232">
        <v>11.3</v>
      </c>
      <c r="V25" s="233">
        <v>75</v>
      </c>
      <c r="W25" s="232">
        <v>5.9</v>
      </c>
      <c r="X25" s="233">
        <v>260</v>
      </c>
      <c r="Y25" s="232">
        <v>20.5</v>
      </c>
      <c r="Z25" s="233">
        <v>100</v>
      </c>
      <c r="AA25" s="232">
        <v>7.9</v>
      </c>
      <c r="AB25" s="233">
        <v>7</v>
      </c>
      <c r="AC25" s="232">
        <v>0.6</v>
      </c>
      <c r="AD25" s="233">
        <v>7</v>
      </c>
      <c r="AE25" s="232">
        <v>0.6</v>
      </c>
      <c r="AF25" s="233">
        <v>36</v>
      </c>
      <c r="AG25" s="232">
        <v>2.8</v>
      </c>
      <c r="AH25" s="233">
        <v>189</v>
      </c>
      <c r="AI25" s="234">
        <v>14.9</v>
      </c>
      <c r="AJ25" s="279" t="s">
        <v>168</v>
      </c>
      <c r="AK25" s="280"/>
      <c r="AL25" s="175"/>
      <c r="AM25" s="175"/>
      <c r="AN25" s="175"/>
      <c r="AO25" s="175"/>
      <c r="AP25" s="175"/>
      <c r="AQ25" s="175"/>
    </row>
    <row r="26" spans="1:71" ht="30" customHeight="1" thickBot="1">
      <c r="A26" s="236" t="s">
        <v>147</v>
      </c>
      <c r="B26" s="281">
        <v>463</v>
      </c>
      <c r="C26" s="282">
        <v>36.200000000000003</v>
      </c>
      <c r="D26" s="283">
        <v>37</v>
      </c>
      <c r="E26" s="282">
        <v>2.9</v>
      </c>
      <c r="F26" s="283">
        <v>57</v>
      </c>
      <c r="G26" s="282">
        <v>4.5</v>
      </c>
      <c r="H26" s="283">
        <v>37</v>
      </c>
      <c r="I26" s="282">
        <v>2.9</v>
      </c>
      <c r="J26" s="283">
        <v>704</v>
      </c>
      <c r="K26" s="282">
        <v>55.1</v>
      </c>
      <c r="L26" s="283">
        <v>748</v>
      </c>
      <c r="M26" s="282">
        <v>58.5</v>
      </c>
      <c r="N26" s="283">
        <v>694</v>
      </c>
      <c r="O26" s="282">
        <v>54.3</v>
      </c>
      <c r="P26" s="283">
        <v>28</v>
      </c>
      <c r="Q26" s="282">
        <v>2.2000000000000002</v>
      </c>
      <c r="R26" s="283">
        <v>172</v>
      </c>
      <c r="S26" s="282">
        <v>13.5</v>
      </c>
      <c r="T26" s="283">
        <v>141</v>
      </c>
      <c r="U26" s="282">
        <v>11</v>
      </c>
      <c r="V26" s="283">
        <v>90</v>
      </c>
      <c r="W26" s="282">
        <v>7</v>
      </c>
      <c r="X26" s="283">
        <v>306</v>
      </c>
      <c r="Y26" s="282">
        <v>23.9</v>
      </c>
      <c r="Z26" s="283">
        <v>117</v>
      </c>
      <c r="AA26" s="282">
        <v>9.1999999999999993</v>
      </c>
      <c r="AB26" s="283">
        <v>10</v>
      </c>
      <c r="AC26" s="282">
        <v>0.8</v>
      </c>
      <c r="AD26" s="283">
        <v>11</v>
      </c>
      <c r="AE26" s="282">
        <v>0.9</v>
      </c>
      <c r="AF26" s="283">
        <v>56</v>
      </c>
      <c r="AG26" s="282">
        <v>4.4000000000000004</v>
      </c>
      <c r="AH26" s="283">
        <v>203</v>
      </c>
      <c r="AI26" s="284">
        <v>15.9</v>
      </c>
      <c r="AJ26" s="285" t="s">
        <v>169</v>
      </c>
      <c r="AK26" s="286"/>
      <c r="AL26" s="175"/>
      <c r="AM26" s="175"/>
      <c r="AN26" s="175"/>
      <c r="AO26" s="175"/>
      <c r="AP26" s="175"/>
      <c r="AQ26" s="175"/>
    </row>
    <row r="27" spans="1:71" ht="7.5" customHeight="1">
      <c r="A27" s="175"/>
      <c r="B27" s="287"/>
      <c r="C27" s="176"/>
      <c r="D27" s="176"/>
      <c r="E27" s="176"/>
      <c r="F27" s="287"/>
      <c r="G27" s="176"/>
      <c r="H27" s="287"/>
      <c r="I27" s="176"/>
      <c r="J27" s="287"/>
      <c r="K27" s="176"/>
      <c r="L27" s="287"/>
      <c r="M27" s="176"/>
      <c r="N27" s="287"/>
      <c r="O27" s="176"/>
      <c r="P27" s="287"/>
      <c r="Q27" s="176"/>
      <c r="R27" s="287"/>
      <c r="S27" s="176"/>
      <c r="T27" s="287"/>
      <c r="U27" s="176"/>
      <c r="V27" s="287"/>
      <c r="W27" s="176"/>
      <c r="X27" s="287"/>
      <c r="Y27" s="176"/>
      <c r="Z27" s="287"/>
      <c r="AA27" s="176"/>
      <c r="AB27" s="176"/>
      <c r="AC27" s="176"/>
      <c r="AD27" s="287"/>
      <c r="AE27" s="176"/>
      <c r="AF27" s="287"/>
      <c r="AG27" s="176"/>
      <c r="AH27" s="287"/>
      <c r="AI27" s="176"/>
      <c r="AJ27" s="287"/>
      <c r="AK27" s="176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</row>
    <row r="28" spans="1:71">
      <c r="AJ28" s="288" t="s">
        <v>170</v>
      </c>
      <c r="AK28" s="288"/>
      <c r="AL28" s="288"/>
    </row>
    <row r="31" spans="1:71">
      <c r="AI31" s="289"/>
      <c r="AJ31" s="289"/>
      <c r="AK31" s="289"/>
      <c r="AL31" s="289"/>
    </row>
  </sheetData>
  <mergeCells count="52">
    <mergeCell ref="AJ25:AK25"/>
    <mergeCell ref="AJ26:AK26"/>
    <mergeCell ref="AJ28:AL28"/>
    <mergeCell ref="AI31:AL31"/>
    <mergeCell ref="AJ19:AK19"/>
    <mergeCell ref="AJ20:AK20"/>
    <mergeCell ref="AJ21:AK21"/>
    <mergeCell ref="AJ22:AK22"/>
    <mergeCell ref="AJ23:AK23"/>
    <mergeCell ref="AJ24:AK24"/>
    <mergeCell ref="H17:I17"/>
    <mergeCell ref="N17:O17"/>
    <mergeCell ref="Z17:AA17"/>
    <mergeCell ref="AB17:AC17"/>
    <mergeCell ref="AD17:AE17"/>
    <mergeCell ref="AF17:AG17"/>
    <mergeCell ref="P16:Q17"/>
    <mergeCell ref="R16:S17"/>
    <mergeCell ref="T16:U17"/>
    <mergeCell ref="V16:W17"/>
    <mergeCell ref="X16:Y17"/>
    <mergeCell ref="AH16:AI17"/>
    <mergeCell ref="Z4:AA5"/>
    <mergeCell ref="AB4:AC5"/>
    <mergeCell ref="AD4:AE5"/>
    <mergeCell ref="AF5:AG5"/>
    <mergeCell ref="AH15:AK15"/>
    <mergeCell ref="B16:C17"/>
    <mergeCell ref="D16:E17"/>
    <mergeCell ref="F16:G17"/>
    <mergeCell ref="J16:K17"/>
    <mergeCell ref="L16:M17"/>
    <mergeCell ref="AH3:AI5"/>
    <mergeCell ref="AJ3:AK5"/>
    <mergeCell ref="J4:K5"/>
    <mergeCell ref="L4:M5"/>
    <mergeCell ref="N4:O5"/>
    <mergeCell ref="P4:Q5"/>
    <mergeCell ref="R4:S5"/>
    <mergeCell ref="T4:U5"/>
    <mergeCell ref="V4:W5"/>
    <mergeCell ref="X4:Y5"/>
    <mergeCell ref="A1:S1"/>
    <mergeCell ref="AJ1:AL1"/>
    <mergeCell ref="A2:R2"/>
    <mergeCell ref="B3:C5"/>
    <mergeCell ref="D3:E5"/>
    <mergeCell ref="F3:G5"/>
    <mergeCell ref="H3:I5"/>
    <mergeCell ref="J3:S3"/>
    <mergeCell ref="T3:AC3"/>
    <mergeCell ref="AF3:AG3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75" firstPageNumber="1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A77"/>
  <sheetViews>
    <sheetView showGridLines="0" zoomScaleNormal="100" zoomScaleSheetLayoutView="75" workbookViewId="0">
      <selection activeCell="Y1" sqref="Y1:Y1048576"/>
    </sheetView>
  </sheetViews>
  <sheetFormatPr defaultColWidth="8.796875" defaultRowHeight="17.25"/>
  <cols>
    <col min="1" max="1" width="8.796875" style="1" customWidth="1"/>
    <col min="2" max="2" width="6.296875" style="1" customWidth="1"/>
    <col min="3" max="3" width="5.59765625" style="1" customWidth="1"/>
    <col min="4" max="5" width="5" style="1" customWidth="1"/>
    <col min="6" max="7" width="5.3984375" style="1" customWidth="1"/>
    <col min="8" max="19" width="4.3984375" style="1" customWidth="1"/>
    <col min="20" max="21" width="4.5" style="1" customWidth="1"/>
    <col min="22" max="22" width="5.8984375" style="1" bestFit="1" customWidth="1"/>
    <col min="23" max="39" width="4.3984375" style="1" customWidth="1"/>
  </cols>
  <sheetData>
    <row r="1" spans="1:53" ht="22.5" customHeight="1">
      <c r="A1" s="290" t="s">
        <v>121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1"/>
      <c r="V1" s="292"/>
      <c r="W1" s="291"/>
      <c r="X1" s="292"/>
      <c r="Y1" s="291"/>
      <c r="Z1" s="292"/>
      <c r="AA1" s="291"/>
      <c r="AB1" s="291"/>
      <c r="AC1" s="291"/>
      <c r="AD1" s="292"/>
      <c r="AE1" s="291"/>
      <c r="AF1" s="292"/>
      <c r="AG1" s="291"/>
      <c r="AH1" s="292"/>
      <c r="AI1" s="291"/>
      <c r="AJ1" s="292"/>
      <c r="AK1" s="291"/>
      <c r="AL1" s="293"/>
      <c r="AM1" s="293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</row>
    <row r="2" spans="1:53" ht="22.5" customHeight="1" thickBot="1">
      <c r="A2" s="294" t="s">
        <v>171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3"/>
      <c r="W2" s="291"/>
      <c r="X2" s="293"/>
      <c r="Y2" s="291"/>
      <c r="Z2" s="293"/>
      <c r="AA2" s="291"/>
      <c r="AB2" s="293"/>
      <c r="AC2" s="291"/>
      <c r="AD2" s="293"/>
      <c r="AE2" s="291"/>
      <c r="AF2" s="293"/>
      <c r="AG2" s="291"/>
      <c r="AH2" s="295"/>
      <c r="AI2" s="291"/>
      <c r="AJ2" s="293"/>
      <c r="AK2" s="291"/>
      <c r="AM2" s="291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</row>
    <row r="3" spans="1:53" ht="13.5" customHeight="1">
      <c r="A3" s="296"/>
      <c r="B3" s="297" t="s">
        <v>123</v>
      </c>
      <c r="C3" s="298"/>
      <c r="D3" s="297" t="s">
        <v>125</v>
      </c>
      <c r="E3" s="298"/>
      <c r="F3" s="297" t="s">
        <v>45</v>
      </c>
      <c r="G3" s="299"/>
      <c r="H3" s="300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2"/>
      <c r="AF3" s="303" t="s">
        <v>87</v>
      </c>
      <c r="AG3" s="304"/>
      <c r="AH3" s="303" t="s">
        <v>150</v>
      </c>
      <c r="AI3" s="304"/>
      <c r="AJ3" s="305"/>
      <c r="AK3" s="306"/>
      <c r="AM3" s="291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</row>
    <row r="4" spans="1:53" ht="12.75" customHeight="1">
      <c r="A4" s="307"/>
      <c r="B4" s="308"/>
      <c r="C4" s="309"/>
      <c r="D4" s="308"/>
      <c r="E4" s="309"/>
      <c r="F4" s="308"/>
      <c r="G4" s="309"/>
      <c r="H4" s="310" t="s">
        <v>126</v>
      </c>
      <c r="I4" s="311"/>
      <c r="J4" s="310" t="s">
        <v>127</v>
      </c>
      <c r="K4" s="311"/>
      <c r="L4" s="312" t="s">
        <v>172</v>
      </c>
      <c r="M4" s="313"/>
      <c r="N4" s="314" t="s">
        <v>173</v>
      </c>
      <c r="O4" s="315"/>
      <c r="P4" s="310" t="s">
        <v>130</v>
      </c>
      <c r="Q4" s="311"/>
      <c r="R4" s="314" t="s">
        <v>174</v>
      </c>
      <c r="S4" s="316"/>
      <c r="T4" s="317" t="s">
        <v>175</v>
      </c>
      <c r="U4" s="318"/>
      <c r="V4" s="317" t="s">
        <v>133</v>
      </c>
      <c r="W4" s="318"/>
      <c r="X4" s="317" t="s">
        <v>134</v>
      </c>
      <c r="Y4" s="318"/>
      <c r="Z4" s="317" t="s">
        <v>136</v>
      </c>
      <c r="AA4" s="319"/>
      <c r="AB4" s="320"/>
      <c r="AC4" s="320"/>
      <c r="AD4" s="320"/>
      <c r="AE4" s="321"/>
      <c r="AF4" s="322"/>
      <c r="AG4" s="323"/>
      <c r="AH4" s="322"/>
      <c r="AI4" s="323"/>
      <c r="AJ4" s="324"/>
      <c r="AK4" s="293"/>
      <c r="AM4" s="291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</row>
    <row r="5" spans="1:53" ht="39.75" customHeight="1">
      <c r="A5" s="307"/>
      <c r="B5" s="325"/>
      <c r="C5" s="326"/>
      <c r="D5" s="325"/>
      <c r="E5" s="326"/>
      <c r="F5" s="325"/>
      <c r="G5" s="326"/>
      <c r="H5" s="325"/>
      <c r="I5" s="326"/>
      <c r="J5" s="325"/>
      <c r="K5" s="326"/>
      <c r="L5" s="327"/>
      <c r="M5" s="328"/>
      <c r="N5" s="329"/>
      <c r="O5" s="330"/>
      <c r="P5" s="325"/>
      <c r="Q5" s="326"/>
      <c r="R5" s="329"/>
      <c r="S5" s="331"/>
      <c r="T5" s="332"/>
      <c r="U5" s="333"/>
      <c r="V5" s="332"/>
      <c r="W5" s="333"/>
      <c r="X5" s="332"/>
      <c r="Y5" s="333"/>
      <c r="Z5" s="332"/>
      <c r="AA5" s="333"/>
      <c r="AB5" s="334" t="s">
        <v>137</v>
      </c>
      <c r="AC5" s="321"/>
      <c r="AD5" s="335" t="s">
        <v>176</v>
      </c>
      <c r="AE5" s="336"/>
      <c r="AF5" s="332"/>
      <c r="AG5" s="333"/>
      <c r="AH5" s="332"/>
      <c r="AI5" s="333"/>
      <c r="AJ5" s="337"/>
      <c r="AK5" s="338"/>
      <c r="AM5" s="293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</row>
    <row r="6" spans="1:53" s="348" customFormat="1" ht="17.25" customHeight="1">
      <c r="A6" s="339"/>
      <c r="B6" s="340" t="s">
        <v>138</v>
      </c>
      <c r="C6" s="341" t="s">
        <v>42</v>
      </c>
      <c r="D6" s="340" t="s">
        <v>138</v>
      </c>
      <c r="E6" s="341" t="s">
        <v>42</v>
      </c>
      <c r="F6" s="340" t="s">
        <v>138</v>
      </c>
      <c r="G6" s="341" t="s">
        <v>42</v>
      </c>
      <c r="H6" s="340" t="s">
        <v>138</v>
      </c>
      <c r="I6" s="341" t="s">
        <v>42</v>
      </c>
      <c r="J6" s="340" t="s">
        <v>138</v>
      </c>
      <c r="K6" s="341" t="s">
        <v>42</v>
      </c>
      <c r="L6" s="340" t="s">
        <v>138</v>
      </c>
      <c r="M6" s="341" t="s">
        <v>42</v>
      </c>
      <c r="N6" s="340" t="s">
        <v>138</v>
      </c>
      <c r="O6" s="341" t="s">
        <v>42</v>
      </c>
      <c r="P6" s="340" t="s">
        <v>138</v>
      </c>
      <c r="Q6" s="341" t="s">
        <v>42</v>
      </c>
      <c r="R6" s="340" t="s">
        <v>138</v>
      </c>
      <c r="S6" s="341" t="s">
        <v>42</v>
      </c>
      <c r="T6" s="342" t="s">
        <v>138</v>
      </c>
      <c r="U6" s="343" t="s">
        <v>42</v>
      </c>
      <c r="V6" s="340" t="s">
        <v>138</v>
      </c>
      <c r="W6" s="341" t="s">
        <v>42</v>
      </c>
      <c r="X6" s="340" t="s">
        <v>138</v>
      </c>
      <c r="Y6" s="341" t="s">
        <v>42</v>
      </c>
      <c r="Z6" s="340" t="s">
        <v>138</v>
      </c>
      <c r="AA6" s="341" t="s">
        <v>42</v>
      </c>
      <c r="AB6" s="340" t="s">
        <v>138</v>
      </c>
      <c r="AC6" s="341" t="s">
        <v>42</v>
      </c>
      <c r="AD6" s="340" t="s">
        <v>138</v>
      </c>
      <c r="AE6" s="341" t="s">
        <v>42</v>
      </c>
      <c r="AF6" s="340" t="s">
        <v>138</v>
      </c>
      <c r="AG6" s="341" t="s">
        <v>42</v>
      </c>
      <c r="AH6" s="340" t="s">
        <v>138</v>
      </c>
      <c r="AI6" s="344" t="s">
        <v>42</v>
      </c>
      <c r="AJ6" s="345"/>
      <c r="AK6" s="346"/>
      <c r="AL6" s="347"/>
      <c r="AM6" s="347"/>
    </row>
    <row r="7" spans="1:53">
      <c r="A7" s="349" t="s">
        <v>177</v>
      </c>
      <c r="B7" s="350">
        <v>7130</v>
      </c>
      <c r="C7" s="351">
        <v>561.5</v>
      </c>
      <c r="D7" s="352">
        <v>22</v>
      </c>
      <c r="E7" s="351">
        <v>1.7</v>
      </c>
      <c r="F7" s="352">
        <v>2324</v>
      </c>
      <c r="G7" s="351">
        <v>183</v>
      </c>
      <c r="H7" s="352">
        <v>63</v>
      </c>
      <c r="I7" s="351">
        <v>5</v>
      </c>
      <c r="J7" s="352">
        <v>365</v>
      </c>
      <c r="K7" s="351">
        <v>28.7</v>
      </c>
      <c r="L7" s="352">
        <v>394</v>
      </c>
      <c r="M7" s="351">
        <v>31</v>
      </c>
      <c r="N7" s="352">
        <v>109</v>
      </c>
      <c r="O7" s="351">
        <v>8.6</v>
      </c>
      <c r="P7" s="352">
        <v>138</v>
      </c>
      <c r="Q7" s="351">
        <v>10.9</v>
      </c>
      <c r="R7" s="352">
        <v>399</v>
      </c>
      <c r="S7" s="351">
        <v>31.4</v>
      </c>
      <c r="T7" s="352">
        <v>87</v>
      </c>
      <c r="U7" s="351">
        <v>6.9</v>
      </c>
      <c r="V7" s="352">
        <v>61</v>
      </c>
      <c r="W7" s="351">
        <v>4.8</v>
      </c>
      <c r="X7" s="352">
        <v>70</v>
      </c>
      <c r="Y7" s="351">
        <v>5.5</v>
      </c>
      <c r="Z7" s="352">
        <v>253</v>
      </c>
      <c r="AA7" s="351">
        <v>19.899999999999999</v>
      </c>
      <c r="AB7" s="352">
        <v>169</v>
      </c>
      <c r="AC7" s="351">
        <v>13.3</v>
      </c>
      <c r="AD7" s="352">
        <v>84</v>
      </c>
      <c r="AE7" s="351">
        <v>6.6</v>
      </c>
      <c r="AF7" s="352">
        <v>107</v>
      </c>
      <c r="AG7" s="351">
        <v>8.4</v>
      </c>
      <c r="AH7" s="352">
        <v>93</v>
      </c>
      <c r="AI7" s="353">
        <v>7.3</v>
      </c>
      <c r="AJ7" s="354" t="s">
        <v>177</v>
      </c>
      <c r="AK7" s="355"/>
    </row>
    <row r="8" spans="1:53">
      <c r="A8" s="356" t="s">
        <v>178</v>
      </c>
      <c r="B8" s="357">
        <v>6898</v>
      </c>
      <c r="C8" s="358">
        <v>532.29999999999995</v>
      </c>
      <c r="D8" s="359">
        <v>14</v>
      </c>
      <c r="E8" s="358">
        <v>1.1000000000000001</v>
      </c>
      <c r="F8" s="359">
        <v>2342</v>
      </c>
      <c r="G8" s="358">
        <v>180.7</v>
      </c>
      <c r="H8" s="359">
        <v>108</v>
      </c>
      <c r="I8" s="358">
        <v>8.3000000000000007</v>
      </c>
      <c r="J8" s="359">
        <v>376</v>
      </c>
      <c r="K8" s="358">
        <v>29</v>
      </c>
      <c r="L8" s="359">
        <v>355</v>
      </c>
      <c r="M8" s="358">
        <v>27.4</v>
      </c>
      <c r="N8" s="359">
        <v>101</v>
      </c>
      <c r="O8" s="358">
        <v>7.8</v>
      </c>
      <c r="P8" s="359">
        <v>129</v>
      </c>
      <c r="Q8" s="358">
        <v>10</v>
      </c>
      <c r="R8" s="359">
        <v>414</v>
      </c>
      <c r="S8" s="358">
        <v>31.9</v>
      </c>
      <c r="T8" s="359">
        <v>96</v>
      </c>
      <c r="U8" s="358">
        <v>7.4</v>
      </c>
      <c r="V8" s="359">
        <v>51</v>
      </c>
      <c r="W8" s="358">
        <v>3.9</v>
      </c>
      <c r="X8" s="359">
        <v>68</v>
      </c>
      <c r="Y8" s="358">
        <v>5.2</v>
      </c>
      <c r="Z8" s="359">
        <v>261</v>
      </c>
      <c r="AA8" s="358">
        <v>20.100000000000001</v>
      </c>
      <c r="AB8" s="359">
        <v>193</v>
      </c>
      <c r="AC8" s="358">
        <v>14.9</v>
      </c>
      <c r="AD8" s="359">
        <v>68</v>
      </c>
      <c r="AE8" s="358">
        <v>5.2</v>
      </c>
      <c r="AF8" s="359">
        <v>83</v>
      </c>
      <c r="AG8" s="358">
        <v>6.4</v>
      </c>
      <c r="AH8" s="359">
        <v>79</v>
      </c>
      <c r="AI8" s="360">
        <v>6.1</v>
      </c>
      <c r="AJ8" s="354" t="s">
        <v>178</v>
      </c>
      <c r="AK8" s="355"/>
    </row>
    <row r="9" spans="1:53">
      <c r="A9" s="356" t="s">
        <v>179</v>
      </c>
      <c r="B9" s="357">
        <v>7368</v>
      </c>
      <c r="C9" s="358">
        <v>563.1</v>
      </c>
      <c r="D9" s="359">
        <v>13</v>
      </c>
      <c r="E9" s="358">
        <v>1</v>
      </c>
      <c r="F9" s="359">
        <v>2494</v>
      </c>
      <c r="G9" s="358">
        <v>190.6</v>
      </c>
      <c r="H9" s="359">
        <v>98</v>
      </c>
      <c r="I9" s="358">
        <v>7.5</v>
      </c>
      <c r="J9" s="359">
        <v>375</v>
      </c>
      <c r="K9" s="358">
        <v>28.7</v>
      </c>
      <c r="L9" s="359">
        <v>383</v>
      </c>
      <c r="M9" s="358">
        <v>29.3</v>
      </c>
      <c r="N9" s="359">
        <v>118</v>
      </c>
      <c r="O9" s="358">
        <v>9</v>
      </c>
      <c r="P9" s="359">
        <v>137</v>
      </c>
      <c r="Q9" s="358">
        <v>10.5</v>
      </c>
      <c r="R9" s="359">
        <v>460</v>
      </c>
      <c r="S9" s="358">
        <v>35.200000000000003</v>
      </c>
      <c r="T9" s="359">
        <v>91</v>
      </c>
      <c r="U9" s="358">
        <v>7</v>
      </c>
      <c r="V9" s="359">
        <v>43</v>
      </c>
      <c r="W9" s="358">
        <v>3.3</v>
      </c>
      <c r="X9" s="359">
        <v>62</v>
      </c>
      <c r="Y9" s="358">
        <v>4.7</v>
      </c>
      <c r="Z9" s="359">
        <v>308</v>
      </c>
      <c r="AA9" s="358">
        <v>23.5</v>
      </c>
      <c r="AB9" s="359">
        <v>211</v>
      </c>
      <c r="AC9" s="358">
        <v>16.100000000000001</v>
      </c>
      <c r="AD9" s="359">
        <v>97</v>
      </c>
      <c r="AE9" s="358">
        <v>7.4</v>
      </c>
      <c r="AF9" s="359">
        <v>108</v>
      </c>
      <c r="AG9" s="358">
        <v>8.3000000000000007</v>
      </c>
      <c r="AH9" s="359">
        <v>88</v>
      </c>
      <c r="AI9" s="360">
        <v>6.7</v>
      </c>
      <c r="AJ9" s="354" t="s">
        <v>179</v>
      </c>
      <c r="AK9" s="355"/>
    </row>
    <row r="10" spans="1:53">
      <c r="A10" s="356" t="s">
        <v>180</v>
      </c>
      <c r="B10" s="357">
        <v>7627</v>
      </c>
      <c r="C10" s="358">
        <v>577.79999999999995</v>
      </c>
      <c r="D10" s="359">
        <v>18</v>
      </c>
      <c r="E10" s="358">
        <v>1.4</v>
      </c>
      <c r="F10" s="359">
        <v>2573</v>
      </c>
      <c r="G10" s="358">
        <v>194.9</v>
      </c>
      <c r="H10" s="359">
        <v>80</v>
      </c>
      <c r="I10" s="358">
        <v>6.1</v>
      </c>
      <c r="J10" s="359">
        <v>378</v>
      </c>
      <c r="K10" s="358">
        <v>28.6</v>
      </c>
      <c r="L10" s="359">
        <v>429</v>
      </c>
      <c r="M10" s="358">
        <v>32.5</v>
      </c>
      <c r="N10" s="359">
        <v>129</v>
      </c>
      <c r="O10" s="358">
        <v>9.8000000000000007</v>
      </c>
      <c r="P10" s="359">
        <v>133</v>
      </c>
      <c r="Q10" s="358">
        <v>10.1</v>
      </c>
      <c r="R10" s="359">
        <v>439</v>
      </c>
      <c r="S10" s="358">
        <v>33.299999999999997</v>
      </c>
      <c r="T10" s="359">
        <v>92</v>
      </c>
      <c r="U10" s="358">
        <v>7</v>
      </c>
      <c r="V10" s="359">
        <v>47</v>
      </c>
      <c r="W10" s="358">
        <v>3.6</v>
      </c>
      <c r="X10" s="359">
        <v>79</v>
      </c>
      <c r="Y10" s="358">
        <v>6</v>
      </c>
      <c r="Z10" s="359">
        <v>325</v>
      </c>
      <c r="AA10" s="358">
        <v>24.6</v>
      </c>
      <c r="AB10" s="359">
        <v>219</v>
      </c>
      <c r="AC10" s="358">
        <v>16.600000000000001</v>
      </c>
      <c r="AD10" s="359">
        <v>106</v>
      </c>
      <c r="AE10" s="358">
        <v>8</v>
      </c>
      <c r="AF10" s="359">
        <v>89</v>
      </c>
      <c r="AG10" s="358">
        <v>6.7</v>
      </c>
      <c r="AH10" s="359">
        <v>86</v>
      </c>
      <c r="AI10" s="360">
        <v>6.5</v>
      </c>
      <c r="AJ10" s="354" t="s">
        <v>180</v>
      </c>
      <c r="AK10" s="355"/>
    </row>
    <row r="11" spans="1:53">
      <c r="A11" s="356" t="s">
        <v>181</v>
      </c>
      <c r="B11" s="357">
        <v>7992</v>
      </c>
      <c r="C11" s="358">
        <v>600.9</v>
      </c>
      <c r="D11" s="359">
        <v>17</v>
      </c>
      <c r="E11" s="361">
        <v>1.3</v>
      </c>
      <c r="F11" s="359">
        <v>2615</v>
      </c>
      <c r="G11" s="361">
        <v>196.6</v>
      </c>
      <c r="H11" s="359">
        <v>91</v>
      </c>
      <c r="I11" s="361">
        <v>6.8</v>
      </c>
      <c r="J11" s="359">
        <v>357</v>
      </c>
      <c r="K11" s="361">
        <v>26.8</v>
      </c>
      <c r="L11" s="359">
        <v>406</v>
      </c>
      <c r="M11" s="361">
        <v>30.5</v>
      </c>
      <c r="N11" s="359">
        <v>119</v>
      </c>
      <c r="O11" s="361">
        <v>8.9</v>
      </c>
      <c r="P11" s="359">
        <v>179</v>
      </c>
      <c r="Q11" s="361">
        <v>13.5</v>
      </c>
      <c r="R11" s="359">
        <v>448</v>
      </c>
      <c r="S11" s="361">
        <v>33.700000000000003</v>
      </c>
      <c r="T11" s="359">
        <v>114</v>
      </c>
      <c r="U11" s="358">
        <v>8.6</v>
      </c>
      <c r="V11" s="359">
        <v>45</v>
      </c>
      <c r="W11" s="358">
        <v>3.4</v>
      </c>
      <c r="X11" s="359">
        <v>72</v>
      </c>
      <c r="Y11" s="358">
        <v>5.4</v>
      </c>
      <c r="Z11" s="359">
        <v>303</v>
      </c>
      <c r="AA11" s="358">
        <v>22.8</v>
      </c>
      <c r="AB11" s="359">
        <v>202</v>
      </c>
      <c r="AC11" s="358">
        <v>15.2</v>
      </c>
      <c r="AD11" s="359">
        <v>101</v>
      </c>
      <c r="AE11" s="358">
        <v>7.6</v>
      </c>
      <c r="AF11" s="359">
        <v>97</v>
      </c>
      <c r="AG11" s="358">
        <v>7.3</v>
      </c>
      <c r="AH11" s="359">
        <v>99</v>
      </c>
      <c r="AI11" s="360">
        <v>7.4</v>
      </c>
      <c r="AJ11" s="354" t="s">
        <v>181</v>
      </c>
      <c r="AK11" s="355"/>
    </row>
    <row r="12" spans="1:53">
      <c r="A12" s="356" t="s">
        <v>182</v>
      </c>
      <c r="B12" s="357">
        <v>7992</v>
      </c>
      <c r="C12" s="358">
        <v>601</v>
      </c>
      <c r="D12" s="359">
        <v>22</v>
      </c>
      <c r="E12" s="361">
        <v>1.7</v>
      </c>
      <c r="F12" s="359">
        <v>2652</v>
      </c>
      <c r="G12" s="361">
        <v>199.4</v>
      </c>
      <c r="H12" s="359">
        <v>111</v>
      </c>
      <c r="I12" s="361">
        <v>9.3000000000000007</v>
      </c>
      <c r="J12" s="359">
        <v>392</v>
      </c>
      <c r="K12" s="361">
        <v>29.5</v>
      </c>
      <c r="L12" s="359">
        <v>383</v>
      </c>
      <c r="M12" s="361">
        <v>28.8</v>
      </c>
      <c r="N12" s="359">
        <v>138</v>
      </c>
      <c r="O12" s="361">
        <v>10.4</v>
      </c>
      <c r="P12" s="359">
        <v>170</v>
      </c>
      <c r="Q12" s="361">
        <v>12.8</v>
      </c>
      <c r="R12" s="359">
        <v>458</v>
      </c>
      <c r="S12" s="361">
        <v>34.4</v>
      </c>
      <c r="T12" s="359">
        <v>104</v>
      </c>
      <c r="U12" s="361">
        <v>7.8</v>
      </c>
      <c r="V12" s="359">
        <v>49</v>
      </c>
      <c r="W12" s="361">
        <v>3.7</v>
      </c>
      <c r="X12" s="359">
        <v>77</v>
      </c>
      <c r="Y12" s="361">
        <v>5.8</v>
      </c>
      <c r="Z12" s="359">
        <v>320</v>
      </c>
      <c r="AA12" s="361">
        <v>24.1</v>
      </c>
      <c r="AB12" s="359">
        <v>223</v>
      </c>
      <c r="AC12" s="361">
        <v>16.8</v>
      </c>
      <c r="AD12" s="359">
        <v>97</v>
      </c>
      <c r="AE12" s="361">
        <v>7.3</v>
      </c>
      <c r="AF12" s="359">
        <v>121</v>
      </c>
      <c r="AG12" s="361">
        <v>9.1</v>
      </c>
      <c r="AH12" s="359">
        <v>72</v>
      </c>
      <c r="AI12" s="361">
        <v>5.4</v>
      </c>
      <c r="AJ12" s="354" t="s">
        <v>182</v>
      </c>
      <c r="AK12" s="355"/>
    </row>
    <row r="13" spans="1:53">
      <c r="A13" s="356" t="s">
        <v>183</v>
      </c>
      <c r="B13" s="357">
        <v>7891</v>
      </c>
      <c r="C13" s="358">
        <v>582.70000000000005</v>
      </c>
      <c r="D13" s="359">
        <v>18</v>
      </c>
      <c r="E13" s="361">
        <v>1.3</v>
      </c>
      <c r="F13" s="359">
        <v>2670</v>
      </c>
      <c r="G13" s="361">
        <v>197.1</v>
      </c>
      <c r="H13" s="359">
        <v>77</v>
      </c>
      <c r="I13" s="361">
        <v>5.7</v>
      </c>
      <c r="J13" s="359">
        <v>361</v>
      </c>
      <c r="K13" s="361">
        <v>26.7</v>
      </c>
      <c r="L13" s="359">
        <v>397</v>
      </c>
      <c r="M13" s="361">
        <v>29.3</v>
      </c>
      <c r="N13" s="359">
        <v>133</v>
      </c>
      <c r="O13" s="361">
        <v>9.8000000000000007</v>
      </c>
      <c r="P13" s="359">
        <v>168</v>
      </c>
      <c r="Q13" s="361">
        <v>12.4</v>
      </c>
      <c r="R13" s="359">
        <v>508</v>
      </c>
      <c r="S13" s="361">
        <v>37.5</v>
      </c>
      <c r="T13" s="362">
        <v>99</v>
      </c>
      <c r="U13" s="358">
        <v>7.3</v>
      </c>
      <c r="V13" s="362">
        <v>61</v>
      </c>
      <c r="W13" s="358">
        <v>4.5</v>
      </c>
      <c r="X13" s="362">
        <v>83</v>
      </c>
      <c r="Y13" s="358">
        <v>6.1</v>
      </c>
      <c r="Z13" s="362">
        <v>315</v>
      </c>
      <c r="AA13" s="358">
        <v>23.3</v>
      </c>
      <c r="AB13" s="362">
        <v>217</v>
      </c>
      <c r="AC13" s="358">
        <v>16</v>
      </c>
      <c r="AD13" s="362">
        <v>38</v>
      </c>
      <c r="AE13" s="358">
        <v>7.2</v>
      </c>
      <c r="AF13" s="362">
        <v>121</v>
      </c>
      <c r="AG13" s="358">
        <v>8.9</v>
      </c>
      <c r="AH13" s="362">
        <v>94</v>
      </c>
      <c r="AI13" s="360">
        <v>6.9</v>
      </c>
      <c r="AJ13" s="354" t="s">
        <v>183</v>
      </c>
      <c r="AK13" s="355"/>
    </row>
    <row r="14" spans="1:53">
      <c r="A14" s="356" t="s">
        <v>184</v>
      </c>
      <c r="B14" s="357">
        <v>8200</v>
      </c>
      <c r="C14" s="358">
        <v>599.20000000000005</v>
      </c>
      <c r="D14" s="359">
        <v>18</v>
      </c>
      <c r="E14" s="361">
        <v>1.3</v>
      </c>
      <c r="F14" s="359">
        <v>2736</v>
      </c>
      <c r="G14" s="361">
        <v>199.9</v>
      </c>
      <c r="H14" s="359">
        <v>113</v>
      </c>
      <c r="I14" s="361">
        <v>8.3000000000000007</v>
      </c>
      <c r="J14" s="359">
        <v>381</v>
      </c>
      <c r="K14" s="361">
        <v>27.8</v>
      </c>
      <c r="L14" s="359">
        <v>429</v>
      </c>
      <c r="M14" s="361">
        <v>31.3</v>
      </c>
      <c r="N14" s="359">
        <v>122</v>
      </c>
      <c r="O14" s="361">
        <v>8.9</v>
      </c>
      <c r="P14" s="359">
        <v>176</v>
      </c>
      <c r="Q14" s="361">
        <v>12.9</v>
      </c>
      <c r="R14" s="359">
        <v>459</v>
      </c>
      <c r="S14" s="361">
        <v>33.5</v>
      </c>
      <c r="T14" s="362">
        <v>97</v>
      </c>
      <c r="U14" s="358">
        <v>7.1</v>
      </c>
      <c r="V14" s="362">
        <v>53</v>
      </c>
      <c r="W14" s="358">
        <v>3.9</v>
      </c>
      <c r="X14" s="362">
        <v>93</v>
      </c>
      <c r="Y14" s="358">
        <v>6.8</v>
      </c>
      <c r="Z14" s="362">
        <v>310</v>
      </c>
      <c r="AA14" s="358">
        <v>22.7</v>
      </c>
      <c r="AB14" s="362">
        <v>194</v>
      </c>
      <c r="AC14" s="358">
        <v>14.2</v>
      </c>
      <c r="AD14" s="362">
        <v>116</v>
      </c>
      <c r="AE14" s="358">
        <v>8.5</v>
      </c>
      <c r="AF14" s="362">
        <v>110</v>
      </c>
      <c r="AG14" s="358">
        <v>8</v>
      </c>
      <c r="AH14" s="362">
        <v>82</v>
      </c>
      <c r="AI14" s="360">
        <v>6</v>
      </c>
      <c r="AJ14" s="354" t="s">
        <v>184</v>
      </c>
      <c r="AK14" s="355"/>
    </row>
    <row r="15" spans="1:53">
      <c r="A15" s="356" t="s">
        <v>185</v>
      </c>
      <c r="B15" s="357">
        <v>8348</v>
      </c>
      <c r="C15" s="358">
        <v>604.72683703524478</v>
      </c>
      <c r="D15" s="359">
        <v>21</v>
      </c>
      <c r="E15" s="361">
        <v>1.5212342570364328</v>
      </c>
      <c r="F15" s="359">
        <v>2823</v>
      </c>
      <c r="G15" s="361">
        <v>204.49734798161191</v>
      </c>
      <c r="H15" s="359">
        <v>81</v>
      </c>
      <c r="I15" s="361">
        <v>5.8676178485690977</v>
      </c>
      <c r="J15" s="359">
        <v>370</v>
      </c>
      <c r="K15" s="361">
        <v>26.802698814451432</v>
      </c>
      <c r="L15" s="359">
        <v>445</v>
      </c>
      <c r="M15" s="361">
        <v>32.235678303867267</v>
      </c>
      <c r="N15" s="359">
        <v>153</v>
      </c>
      <c r="O15" s="361">
        <v>11.083278158408296</v>
      </c>
      <c r="P15" s="359">
        <v>202</v>
      </c>
      <c r="Q15" s="361">
        <v>14.632824758159973</v>
      </c>
      <c r="R15" s="359">
        <v>490</v>
      </c>
      <c r="S15" s="361">
        <v>35.495465997516767</v>
      </c>
      <c r="T15" s="362">
        <v>97</v>
      </c>
      <c r="U15" s="358">
        <v>7.0266534729778085</v>
      </c>
      <c r="V15" s="362">
        <v>51</v>
      </c>
      <c r="W15" s="358">
        <v>3.6944260528027657</v>
      </c>
      <c r="X15" s="362">
        <v>84</v>
      </c>
      <c r="Y15" s="358">
        <v>6.0849370281457311</v>
      </c>
      <c r="Z15" s="362">
        <v>341</v>
      </c>
      <c r="AA15" s="358">
        <v>24.701946745210648</v>
      </c>
      <c r="AB15" s="362">
        <v>249</v>
      </c>
      <c r="AC15" s="358">
        <v>18.037491904860559</v>
      </c>
      <c r="AD15" s="362">
        <v>92</v>
      </c>
      <c r="AE15" s="358">
        <v>6.6644548403500865</v>
      </c>
      <c r="AF15" s="362">
        <v>97</v>
      </c>
      <c r="AG15" s="358">
        <v>7.0266534729778085</v>
      </c>
      <c r="AH15" s="362">
        <v>85</v>
      </c>
      <c r="AI15" s="358">
        <v>6.157376754671275</v>
      </c>
      <c r="AJ15" s="354" t="s">
        <v>185</v>
      </c>
      <c r="AK15" s="355"/>
    </row>
    <row r="16" spans="1:53" s="366" customFormat="1">
      <c r="A16" s="356" t="s">
        <v>186</v>
      </c>
      <c r="B16" s="357">
        <v>8492</v>
      </c>
      <c r="C16" s="358">
        <v>610.4</v>
      </c>
      <c r="D16" s="359">
        <v>14</v>
      </c>
      <c r="E16" s="358">
        <v>0.9</v>
      </c>
      <c r="F16" s="359">
        <v>2846</v>
      </c>
      <c r="G16" s="358">
        <v>204.6</v>
      </c>
      <c r="H16" s="359">
        <v>102</v>
      </c>
      <c r="I16" s="358">
        <v>7.3</v>
      </c>
      <c r="J16" s="359">
        <v>371</v>
      </c>
      <c r="K16" s="358">
        <v>26.7</v>
      </c>
      <c r="L16" s="359">
        <v>406</v>
      </c>
      <c r="M16" s="358">
        <v>29.2</v>
      </c>
      <c r="N16" s="359">
        <v>121</v>
      </c>
      <c r="O16" s="358">
        <v>8.6999999999999993</v>
      </c>
      <c r="P16" s="359">
        <v>199</v>
      </c>
      <c r="Q16" s="358">
        <v>14.3</v>
      </c>
      <c r="R16" s="359">
        <v>535</v>
      </c>
      <c r="S16" s="358">
        <v>38.5</v>
      </c>
      <c r="T16" s="363">
        <v>103</v>
      </c>
      <c r="U16" s="358">
        <v>7.4</v>
      </c>
      <c r="V16" s="363">
        <v>43</v>
      </c>
      <c r="W16" s="358">
        <v>3.1</v>
      </c>
      <c r="X16" s="363">
        <v>70</v>
      </c>
      <c r="Y16" s="358">
        <v>5</v>
      </c>
      <c r="Z16" s="363">
        <v>355</v>
      </c>
      <c r="AA16" s="358">
        <v>25.5</v>
      </c>
      <c r="AB16" s="363">
        <v>239</v>
      </c>
      <c r="AC16" s="358">
        <v>17.2</v>
      </c>
      <c r="AD16" s="363">
        <v>116</v>
      </c>
      <c r="AE16" s="358">
        <v>8.3000000000000007</v>
      </c>
      <c r="AF16" s="363">
        <v>108</v>
      </c>
      <c r="AG16" s="358">
        <v>7.8</v>
      </c>
      <c r="AH16" s="363">
        <v>80</v>
      </c>
      <c r="AI16" s="358">
        <v>5.8</v>
      </c>
      <c r="AJ16" s="364" t="s">
        <v>186</v>
      </c>
      <c r="AK16" s="355"/>
      <c r="AL16" s="365"/>
      <c r="AM16" s="365"/>
    </row>
    <row r="17" spans="1:39" s="366" customFormat="1">
      <c r="A17" s="356" t="s">
        <v>187</v>
      </c>
      <c r="B17" s="357">
        <v>8756</v>
      </c>
      <c r="C17" s="358">
        <v>625.15127218569478</v>
      </c>
      <c r="D17" s="359">
        <v>19</v>
      </c>
      <c r="E17" s="358">
        <v>1.3565411342540203</v>
      </c>
      <c r="F17" s="359">
        <v>2941</v>
      </c>
      <c r="G17" s="358">
        <v>209.97828820216176</v>
      </c>
      <c r="H17" s="359">
        <v>94</v>
      </c>
      <c r="I17" s="358">
        <v>6.7113087694672577</v>
      </c>
      <c r="J17" s="359">
        <v>387</v>
      </c>
      <c r="K17" s="358">
        <v>27.630600997700302</v>
      </c>
      <c r="L17" s="359">
        <v>426</v>
      </c>
      <c r="M17" s="358">
        <v>30.415080168011187</v>
      </c>
      <c r="N17" s="359">
        <v>122</v>
      </c>
      <c r="O17" s="358">
        <v>8.7104220199468667</v>
      </c>
      <c r="P17" s="359">
        <v>183</v>
      </c>
      <c r="Q17" s="358">
        <v>13.065633029920299</v>
      </c>
      <c r="R17" s="359">
        <v>556</v>
      </c>
      <c r="S17" s="358">
        <v>39.6966774023808</v>
      </c>
      <c r="T17" s="363">
        <v>120</v>
      </c>
      <c r="U17" s="358">
        <v>8.5676282163411805</v>
      </c>
      <c r="V17" s="363">
        <v>61</v>
      </c>
      <c r="W17" s="358">
        <v>4.3552110099734334</v>
      </c>
      <c r="X17" s="363">
        <v>95</v>
      </c>
      <c r="Y17" s="358">
        <v>6.7827056712701008</v>
      </c>
      <c r="Z17" s="363">
        <v>359</v>
      </c>
      <c r="AA17" s="358">
        <v>25.631487747220699</v>
      </c>
      <c r="AB17" s="363">
        <v>243</v>
      </c>
      <c r="AC17" s="358">
        <v>17.349447138090888</v>
      </c>
      <c r="AD17" s="363">
        <v>116</v>
      </c>
      <c r="AE17" s="358">
        <v>8.2820406091298082</v>
      </c>
      <c r="AF17" s="363">
        <v>108</v>
      </c>
      <c r="AG17" s="358">
        <v>7.7108653947070618</v>
      </c>
      <c r="AH17" s="363">
        <v>89</v>
      </c>
      <c r="AI17" s="358">
        <v>6.3543242604530414</v>
      </c>
      <c r="AJ17" s="364" t="s">
        <v>187</v>
      </c>
      <c r="AK17" s="355"/>
      <c r="AL17" s="365"/>
      <c r="AM17" s="365"/>
    </row>
    <row r="18" spans="1:39" s="366" customFormat="1">
      <c r="A18" s="356" t="s">
        <v>188</v>
      </c>
      <c r="B18" s="357">
        <v>8910</v>
      </c>
      <c r="C18" s="358">
        <v>629.94152361008105</v>
      </c>
      <c r="D18" s="359">
        <v>20</v>
      </c>
      <c r="E18" s="358">
        <v>1.4140101540069159</v>
      </c>
      <c r="F18" s="359">
        <v>2965</v>
      </c>
      <c r="G18" s="358">
        <v>209.62700533152528</v>
      </c>
      <c r="H18" s="359">
        <v>89</v>
      </c>
      <c r="I18" s="358">
        <v>6.2923451853307766</v>
      </c>
      <c r="J18" s="359">
        <v>380</v>
      </c>
      <c r="K18" s="358">
        <v>26.866192926131401</v>
      </c>
      <c r="L18" s="359">
        <v>423</v>
      </c>
      <c r="M18" s="358">
        <v>29.906314757246275</v>
      </c>
      <c r="N18" s="359">
        <v>147</v>
      </c>
      <c r="O18" s="358">
        <v>10.392974631950832</v>
      </c>
      <c r="P18" s="359">
        <v>193</v>
      </c>
      <c r="Q18" s="358">
        <v>13.645197986166739</v>
      </c>
      <c r="R18" s="359">
        <v>549</v>
      </c>
      <c r="S18" s="358">
        <v>38.814578727489845</v>
      </c>
      <c r="T18" s="363">
        <v>121</v>
      </c>
      <c r="U18" s="358">
        <v>8.5547614317418414</v>
      </c>
      <c r="V18" s="363">
        <v>53</v>
      </c>
      <c r="W18" s="358">
        <v>3.7471269081183274</v>
      </c>
      <c r="X18" s="363">
        <v>85</v>
      </c>
      <c r="Y18" s="358">
        <v>6.0095431545293927</v>
      </c>
      <c r="Z18" s="363">
        <v>381</v>
      </c>
      <c r="AA18" s="358">
        <v>26.936893433831745</v>
      </c>
      <c r="AB18" s="363">
        <v>275</v>
      </c>
      <c r="AC18" s="358">
        <v>19.442639617595095</v>
      </c>
      <c r="AD18" s="363">
        <v>106</v>
      </c>
      <c r="AE18" s="358">
        <v>7.4942538162366548</v>
      </c>
      <c r="AF18" s="363">
        <v>128</v>
      </c>
      <c r="AG18" s="358">
        <v>9.0496649856442613</v>
      </c>
      <c r="AH18" s="363">
        <v>88</v>
      </c>
      <c r="AI18" s="358">
        <v>6.2216446776304295</v>
      </c>
      <c r="AJ18" s="354" t="s">
        <v>188</v>
      </c>
      <c r="AK18" s="355"/>
      <c r="AL18" s="365"/>
      <c r="AM18" s="365"/>
    </row>
    <row r="19" spans="1:39" s="366" customFormat="1">
      <c r="A19" s="356" t="s">
        <v>189</v>
      </c>
      <c r="B19" s="357">
        <v>9092</v>
      </c>
      <c r="C19" s="358">
        <v>637.26410994698347</v>
      </c>
      <c r="D19" s="359">
        <v>16</v>
      </c>
      <c r="E19" s="358">
        <v>1.1214502594755538</v>
      </c>
      <c r="F19" s="359">
        <v>3030</v>
      </c>
      <c r="G19" s="358">
        <v>212.37464288818299</v>
      </c>
      <c r="H19" s="359">
        <v>105</v>
      </c>
      <c r="I19" s="358">
        <v>7.3595173278083221</v>
      </c>
      <c r="J19" s="359">
        <v>400</v>
      </c>
      <c r="K19" s="358">
        <v>28.036256486888846</v>
      </c>
      <c r="L19" s="359">
        <v>416</v>
      </c>
      <c r="M19" s="358">
        <v>29.157706746364401</v>
      </c>
      <c r="N19" s="359">
        <v>136</v>
      </c>
      <c r="O19" s="358">
        <v>9.5323272055422077</v>
      </c>
      <c r="P19" s="359">
        <v>226</v>
      </c>
      <c r="Q19" s="358">
        <v>15.840484915092198</v>
      </c>
      <c r="R19" s="359">
        <v>574</v>
      </c>
      <c r="S19" s="358">
        <v>40.232028058685493</v>
      </c>
      <c r="T19" s="363">
        <v>134</v>
      </c>
      <c r="U19" s="358">
        <v>9.392145923107762</v>
      </c>
      <c r="V19" s="363">
        <v>47</v>
      </c>
      <c r="W19" s="358">
        <v>3.2942601372094393</v>
      </c>
      <c r="X19" s="363">
        <v>96</v>
      </c>
      <c r="Y19" s="358">
        <v>6.7287015568533235</v>
      </c>
      <c r="Z19" s="363">
        <v>365</v>
      </c>
      <c r="AA19" s="358">
        <v>25.583084044286071</v>
      </c>
      <c r="AB19" s="363">
        <v>255</v>
      </c>
      <c r="AC19" s="358">
        <v>17.87311351039164</v>
      </c>
      <c r="AD19" s="363">
        <v>110</v>
      </c>
      <c r="AE19" s="358">
        <v>7.709970533894432</v>
      </c>
      <c r="AF19" s="363">
        <v>114</v>
      </c>
      <c r="AG19" s="358">
        <v>7.9903330987633217</v>
      </c>
      <c r="AH19" s="363">
        <v>88</v>
      </c>
      <c r="AI19" s="358">
        <v>6.1679764271155451</v>
      </c>
      <c r="AJ19" s="367" t="s">
        <v>190</v>
      </c>
      <c r="AK19" s="368"/>
      <c r="AL19" s="365"/>
      <c r="AM19" s="365"/>
    </row>
    <row r="20" spans="1:39" s="366" customFormat="1">
      <c r="A20" s="356" t="s">
        <v>191</v>
      </c>
      <c r="B20" s="357">
        <v>9722</v>
      </c>
      <c r="C20" s="358">
        <v>676.2104946867189</v>
      </c>
      <c r="D20" s="359">
        <v>19</v>
      </c>
      <c r="E20" s="358">
        <v>1.3215387162155583</v>
      </c>
      <c r="F20" s="359">
        <v>3261</v>
      </c>
      <c r="G20" s="358">
        <v>226.81777650415449</v>
      </c>
      <c r="H20" s="359">
        <v>118</v>
      </c>
      <c r="I20" s="358">
        <v>8.207450974391362</v>
      </c>
      <c r="J20" s="359">
        <v>393</v>
      </c>
      <c r="K20" s="358">
        <v>27.334985024879703</v>
      </c>
      <c r="L20" s="359">
        <v>426</v>
      </c>
      <c r="M20" s="358">
        <v>29.630289110938307</v>
      </c>
      <c r="N20" s="359">
        <v>143</v>
      </c>
      <c r="O20" s="358">
        <v>9.9463177062539394</v>
      </c>
      <c r="P20" s="359">
        <v>217</v>
      </c>
      <c r="Q20" s="358">
        <v>15.093363232567166</v>
      </c>
      <c r="R20" s="359">
        <v>664</v>
      </c>
      <c r="S20" s="358">
        <v>46.18430039827004</v>
      </c>
      <c r="T20" s="363">
        <v>148</v>
      </c>
      <c r="U20" s="358">
        <v>10.294091052626454</v>
      </c>
      <c r="V20" s="363">
        <v>70</v>
      </c>
      <c r="W20" s="358">
        <v>4.8688268492152149</v>
      </c>
      <c r="X20" s="363">
        <v>98</v>
      </c>
      <c r="Y20" s="358">
        <v>6.8163575889013011</v>
      </c>
      <c r="Z20" s="363">
        <v>409</v>
      </c>
      <c r="AA20" s="358">
        <v>28.447859733271752</v>
      </c>
      <c r="AB20" s="363">
        <v>279</v>
      </c>
      <c r="AC20" s="358">
        <v>19.405752727586354</v>
      </c>
      <c r="AD20" s="363">
        <v>130</v>
      </c>
      <c r="AE20" s="358">
        <v>9.0421070056853985</v>
      </c>
      <c r="AF20" s="363">
        <v>129</v>
      </c>
      <c r="AG20" s="358">
        <v>8.9725523364108959</v>
      </c>
      <c r="AH20" s="363">
        <v>94</v>
      </c>
      <c r="AI20" s="358">
        <v>6.538138911803288</v>
      </c>
      <c r="AJ20" s="354" t="s">
        <v>191</v>
      </c>
      <c r="AK20" s="355"/>
      <c r="AL20" s="365"/>
      <c r="AM20" s="365"/>
    </row>
    <row r="21" spans="1:39" s="366" customFormat="1">
      <c r="A21" s="356" t="s">
        <v>192</v>
      </c>
      <c r="B21" s="357">
        <v>9289</v>
      </c>
      <c r="C21" s="358">
        <v>640.2506689237531</v>
      </c>
      <c r="D21" s="359">
        <v>17</v>
      </c>
      <c r="E21" s="358">
        <v>1.1717366101522018</v>
      </c>
      <c r="F21" s="359">
        <v>3057</v>
      </c>
      <c r="G21" s="358">
        <v>210.70581277854592</v>
      </c>
      <c r="H21" s="359">
        <v>96</v>
      </c>
      <c r="I21" s="358">
        <v>6.6168655632124338</v>
      </c>
      <c r="J21" s="359">
        <v>410</v>
      </c>
      <c r="K21" s="358">
        <v>28.259530009553103</v>
      </c>
      <c r="L21" s="359">
        <v>355</v>
      </c>
      <c r="M21" s="358">
        <v>24.468617447295976</v>
      </c>
      <c r="N21" s="359">
        <v>143</v>
      </c>
      <c r="O21" s="358">
        <v>9.8563726618685195</v>
      </c>
      <c r="P21" s="359">
        <v>200</v>
      </c>
      <c r="Q21" s="358">
        <v>13.785136590025902</v>
      </c>
      <c r="R21" s="359">
        <v>603</v>
      </c>
      <c r="S21" s="358">
        <v>41.562186818928097</v>
      </c>
      <c r="T21" s="363">
        <v>125</v>
      </c>
      <c r="U21" s="358">
        <v>8.6157103687661891</v>
      </c>
      <c r="V21" s="363">
        <v>53</v>
      </c>
      <c r="W21" s="358">
        <v>3.6530611963568642</v>
      </c>
      <c r="X21" s="363">
        <v>91</v>
      </c>
      <c r="Y21" s="358">
        <v>6.2722371484617865</v>
      </c>
      <c r="Z21" s="363">
        <v>370</v>
      </c>
      <c r="AA21" s="358">
        <v>25.502502691547921</v>
      </c>
      <c r="AB21" s="363">
        <v>261</v>
      </c>
      <c r="AC21" s="358">
        <v>17.989603249983801</v>
      </c>
      <c r="AD21" s="363">
        <v>109</v>
      </c>
      <c r="AE21" s="358">
        <v>7.5128994415641168</v>
      </c>
      <c r="AF21" s="363">
        <v>126</v>
      </c>
      <c r="AG21" s="358">
        <v>8.6846360517163195</v>
      </c>
      <c r="AH21" s="363">
        <v>74</v>
      </c>
      <c r="AI21" s="358">
        <v>5.1005005383095838</v>
      </c>
      <c r="AJ21" s="354" t="s">
        <v>192</v>
      </c>
      <c r="AK21" s="355"/>
      <c r="AL21" s="365"/>
      <c r="AM21" s="365"/>
    </row>
    <row r="22" spans="1:39" s="366" customFormat="1">
      <c r="A22" s="356" t="s">
        <v>193</v>
      </c>
      <c r="B22" s="357">
        <v>10131</v>
      </c>
      <c r="C22" s="358">
        <v>692.1</v>
      </c>
      <c r="D22" s="359">
        <v>17</v>
      </c>
      <c r="E22" s="358">
        <v>1.2</v>
      </c>
      <c r="F22" s="359">
        <v>3310</v>
      </c>
      <c r="G22" s="358">
        <v>226.1</v>
      </c>
      <c r="H22" s="359">
        <v>114</v>
      </c>
      <c r="I22" s="358">
        <v>7.8</v>
      </c>
      <c r="J22" s="359">
        <v>371</v>
      </c>
      <c r="K22" s="358">
        <v>25.3</v>
      </c>
      <c r="L22" s="359">
        <v>391</v>
      </c>
      <c r="M22" s="358">
        <v>26.7</v>
      </c>
      <c r="N22" s="359">
        <v>157</v>
      </c>
      <c r="O22" s="358">
        <v>10.7</v>
      </c>
      <c r="P22" s="359">
        <v>248</v>
      </c>
      <c r="Q22" s="358">
        <v>16.899999999999999</v>
      </c>
      <c r="R22" s="359">
        <v>630</v>
      </c>
      <c r="S22" s="358">
        <v>43</v>
      </c>
      <c r="T22" s="363">
        <v>166</v>
      </c>
      <c r="U22" s="358">
        <v>11.3</v>
      </c>
      <c r="V22" s="363">
        <v>68</v>
      </c>
      <c r="W22" s="358">
        <v>4.5963554956527268</v>
      </c>
      <c r="X22" s="363">
        <v>81</v>
      </c>
      <c r="Y22" s="358">
        <v>5.4750705168804537</v>
      </c>
      <c r="Z22" s="363">
        <v>440</v>
      </c>
      <c r="AA22" s="358">
        <v>30.1</v>
      </c>
      <c r="AB22" s="363">
        <v>305</v>
      </c>
      <c r="AC22" s="358">
        <v>20.8</v>
      </c>
      <c r="AD22" s="363">
        <v>135</v>
      </c>
      <c r="AE22" s="358">
        <v>9.1999999999999993</v>
      </c>
      <c r="AF22" s="363">
        <v>125</v>
      </c>
      <c r="AG22" s="358">
        <v>8.5</v>
      </c>
      <c r="AH22" s="363">
        <v>92</v>
      </c>
      <c r="AI22" s="358">
        <v>6.3</v>
      </c>
      <c r="AJ22" s="354" t="s">
        <v>193</v>
      </c>
      <c r="AK22" s="369"/>
      <c r="AL22" s="365"/>
      <c r="AM22" s="365"/>
    </row>
    <row r="23" spans="1:39" s="366" customFormat="1">
      <c r="A23" s="356" t="s">
        <v>194</v>
      </c>
      <c r="B23" s="357">
        <v>10456</v>
      </c>
      <c r="C23" s="358">
        <v>706.75725091977802</v>
      </c>
      <c r="D23" s="359">
        <v>18</v>
      </c>
      <c r="E23" s="358">
        <v>1.2166823370845452</v>
      </c>
      <c r="F23" s="359">
        <v>3330</v>
      </c>
      <c r="G23" s="358">
        <v>225.08623236064088</v>
      </c>
      <c r="H23" s="359">
        <v>114</v>
      </c>
      <c r="I23" s="358">
        <v>7.7056548015354531</v>
      </c>
      <c r="J23" s="359">
        <v>396</v>
      </c>
      <c r="K23" s="358">
        <v>26.767011415859997</v>
      </c>
      <c r="L23" s="359">
        <v>342</v>
      </c>
      <c r="M23" s="358">
        <v>23.11696440460636</v>
      </c>
      <c r="N23" s="359">
        <v>160</v>
      </c>
      <c r="O23" s="358">
        <v>10.814954107418179</v>
      </c>
      <c r="P23" s="359">
        <v>237</v>
      </c>
      <c r="Q23" s="358">
        <v>16.019650771613179</v>
      </c>
      <c r="R23" s="359">
        <v>681</v>
      </c>
      <c r="S23" s="358">
        <v>46.031148419698631</v>
      </c>
      <c r="T23" s="363">
        <v>135</v>
      </c>
      <c r="U23" s="358">
        <v>9.1251175281340906</v>
      </c>
      <c r="V23" s="363">
        <v>71</v>
      </c>
      <c r="W23" s="358">
        <v>4.7991358851668169</v>
      </c>
      <c r="X23" s="363">
        <v>95</v>
      </c>
      <c r="Y23" s="358">
        <v>6.4213790012795444</v>
      </c>
      <c r="Z23" s="363">
        <v>443</v>
      </c>
      <c r="AA23" s="358">
        <v>29.943904184914082</v>
      </c>
      <c r="AB23" s="363">
        <v>311</v>
      </c>
      <c r="AC23" s="358">
        <v>21.021567046294088</v>
      </c>
      <c r="AD23" s="363">
        <v>132</v>
      </c>
      <c r="AE23" s="358">
        <v>8.9223371386199979</v>
      </c>
      <c r="AF23" s="363">
        <v>142</v>
      </c>
      <c r="AG23" s="358">
        <v>9.5982717703336338</v>
      </c>
      <c r="AH23" s="363">
        <v>105</v>
      </c>
      <c r="AI23" s="358">
        <v>7.0973136329931803</v>
      </c>
      <c r="AJ23" s="354" t="s">
        <v>194</v>
      </c>
      <c r="AK23" s="369"/>
      <c r="AL23" s="365"/>
      <c r="AM23" s="365"/>
    </row>
    <row r="24" spans="1:39" s="366" customFormat="1">
      <c r="A24" s="356" t="s">
        <v>195</v>
      </c>
      <c r="B24" s="357">
        <v>10708</v>
      </c>
      <c r="C24" s="358">
        <v>717.57220955681805</v>
      </c>
      <c r="D24" s="359">
        <v>23</v>
      </c>
      <c r="E24" s="358">
        <v>1.5412925681552871</v>
      </c>
      <c r="F24" s="359">
        <v>3480</v>
      </c>
      <c r="G24" s="358">
        <v>233.20426683393043</v>
      </c>
      <c r="H24" s="359">
        <v>105</v>
      </c>
      <c r="I24" s="358">
        <v>7.0363356372306587</v>
      </c>
      <c r="J24" s="359">
        <v>392</v>
      </c>
      <c r="K24" s="358">
        <v>26.268986378994459</v>
      </c>
      <c r="L24" s="359">
        <v>421</v>
      </c>
      <c r="M24" s="358">
        <v>28.212355269277214</v>
      </c>
      <c r="N24" s="359">
        <v>165</v>
      </c>
      <c r="O24" s="358">
        <v>11.05709885850532</v>
      </c>
      <c r="P24" s="359">
        <v>258</v>
      </c>
      <c r="Q24" s="358">
        <v>17.28928185148105</v>
      </c>
      <c r="R24" s="359">
        <v>650</v>
      </c>
      <c r="S24" s="358">
        <v>43.558268230475505</v>
      </c>
      <c r="T24" s="363">
        <v>148</v>
      </c>
      <c r="U24" s="358">
        <v>9.9178826124775004</v>
      </c>
      <c r="V24" s="363">
        <v>70</v>
      </c>
      <c r="W24" s="358">
        <v>4.6908904248204397</v>
      </c>
      <c r="X24" s="363">
        <v>93</v>
      </c>
      <c r="Y24" s="358">
        <v>6.2321829929757273</v>
      </c>
      <c r="Z24" s="363">
        <v>441</v>
      </c>
      <c r="AA24" s="358">
        <v>29.552609676368768</v>
      </c>
      <c r="AB24" s="363">
        <v>304</v>
      </c>
      <c r="AC24" s="358">
        <v>20.37186698779162</v>
      </c>
      <c r="AD24" s="363">
        <v>137</v>
      </c>
      <c r="AE24" s="358">
        <v>9.1807426885771459</v>
      </c>
      <c r="AF24" s="363">
        <v>140</v>
      </c>
      <c r="AG24" s="358">
        <v>9.3817808496408794</v>
      </c>
      <c r="AH24" s="363">
        <v>108</v>
      </c>
      <c r="AI24" s="358">
        <v>7.2373737982943922</v>
      </c>
      <c r="AJ24" s="354" t="s">
        <v>196</v>
      </c>
      <c r="AK24" s="355"/>
      <c r="AL24" s="365"/>
      <c r="AM24" s="365"/>
    </row>
    <row r="25" spans="1:39" s="366" customFormat="1">
      <c r="A25" s="356" t="s">
        <v>197</v>
      </c>
      <c r="B25" s="357">
        <v>10849</v>
      </c>
      <c r="C25" s="358">
        <v>727.02100312681353</v>
      </c>
      <c r="D25" s="359">
        <v>18</v>
      </c>
      <c r="E25" s="358">
        <v>1.2062289663823988</v>
      </c>
      <c r="F25" s="359">
        <v>3581</v>
      </c>
      <c r="G25" s="358">
        <v>239.97255158974278</v>
      </c>
      <c r="H25" s="359">
        <v>117</v>
      </c>
      <c r="I25" s="358">
        <v>7.8404882814855918</v>
      </c>
      <c r="J25" s="359">
        <v>403</v>
      </c>
      <c r="K25" s="358">
        <v>27.006126302894817</v>
      </c>
      <c r="L25" s="359">
        <v>380</v>
      </c>
      <c r="M25" s="358">
        <v>25.464833734739532</v>
      </c>
      <c r="N25" s="359">
        <v>139</v>
      </c>
      <c r="O25" s="358">
        <v>9.3147681292863016</v>
      </c>
      <c r="P25" s="359">
        <v>279</v>
      </c>
      <c r="Q25" s="358">
        <v>18.696548978927183</v>
      </c>
      <c r="R25" s="359">
        <v>710</v>
      </c>
      <c r="S25" s="358">
        <v>47.579031451750168</v>
      </c>
      <c r="T25" s="363">
        <v>146</v>
      </c>
      <c r="U25" s="358">
        <v>9.7838571717683465</v>
      </c>
      <c r="V25" s="363">
        <v>71</v>
      </c>
      <c r="W25" s="358">
        <v>4.7579031451750176</v>
      </c>
      <c r="X25" s="363">
        <v>110</v>
      </c>
      <c r="Y25" s="358">
        <v>7.3713992390035479</v>
      </c>
      <c r="Z25" s="363">
        <v>491</v>
      </c>
      <c r="AA25" s="358">
        <v>32.903245694097656</v>
      </c>
      <c r="AB25" s="363">
        <v>336</v>
      </c>
      <c r="AC25" s="358">
        <v>22.516274039138111</v>
      </c>
      <c r="AD25" s="363">
        <v>155</v>
      </c>
      <c r="AE25" s="358">
        <v>10.386971654959545</v>
      </c>
      <c r="AF25" s="363">
        <v>128</v>
      </c>
      <c r="AG25" s="358">
        <v>8.5776282053859454</v>
      </c>
      <c r="AH25" s="363">
        <v>115</v>
      </c>
      <c r="AI25" s="358">
        <v>7.7064628407764362</v>
      </c>
      <c r="AJ25" s="354" t="s">
        <v>197</v>
      </c>
      <c r="AK25" s="355"/>
      <c r="AL25" s="365"/>
      <c r="AM25" s="365"/>
    </row>
    <row r="26" spans="1:39" s="370" customFormat="1">
      <c r="A26" s="356" t="s">
        <v>198</v>
      </c>
      <c r="B26" s="357">
        <v>11052</v>
      </c>
      <c r="C26" s="358">
        <v>727.41680811979336</v>
      </c>
      <c r="D26" s="359">
        <v>9</v>
      </c>
      <c r="E26" s="358">
        <v>0.5923589642669328</v>
      </c>
      <c r="F26" s="359">
        <v>3597</v>
      </c>
      <c r="G26" s="358">
        <v>236.74613271868415</v>
      </c>
      <c r="H26" s="359">
        <v>113</v>
      </c>
      <c r="I26" s="358">
        <v>7.4373958846848218</v>
      </c>
      <c r="J26" s="359">
        <v>383</v>
      </c>
      <c r="K26" s="358">
        <v>25.208164812692804</v>
      </c>
      <c r="L26" s="359">
        <v>377</v>
      </c>
      <c r="M26" s="358">
        <v>24.813258836514851</v>
      </c>
      <c r="N26" s="359">
        <v>146</v>
      </c>
      <c r="O26" s="358">
        <v>9.6093787536635755</v>
      </c>
      <c r="P26" s="359">
        <v>311</v>
      </c>
      <c r="Q26" s="358">
        <v>20.469293098557344</v>
      </c>
      <c r="R26" s="359">
        <v>705</v>
      </c>
      <c r="S26" s="358">
        <v>46.401452200909731</v>
      </c>
      <c r="T26" s="363">
        <v>149</v>
      </c>
      <c r="U26" s="358">
        <v>9.8068317417525535</v>
      </c>
      <c r="V26" s="363">
        <v>58</v>
      </c>
      <c r="W26" s="358">
        <v>3.8174244363869003</v>
      </c>
      <c r="X26" s="363">
        <v>94</v>
      </c>
      <c r="Y26" s="358">
        <v>6.1868602934546306</v>
      </c>
      <c r="Z26" s="363">
        <v>495</v>
      </c>
      <c r="AA26" s="358">
        <v>32.5797430346813</v>
      </c>
      <c r="AB26" s="363">
        <v>355</v>
      </c>
      <c r="AC26" s="358">
        <v>23.365270257195679</v>
      </c>
      <c r="AD26" s="363">
        <v>140</v>
      </c>
      <c r="AE26" s="358">
        <v>9.2144727774856197</v>
      </c>
      <c r="AF26" s="363">
        <v>149</v>
      </c>
      <c r="AG26" s="358">
        <v>9.8068317417525535</v>
      </c>
      <c r="AH26" s="363">
        <v>102</v>
      </c>
      <c r="AI26" s="358">
        <v>6.7134015950252373</v>
      </c>
      <c r="AJ26" s="354" t="str">
        <f>A26</f>
        <v xml:space="preserve">26年  </v>
      </c>
      <c r="AK26" s="355"/>
      <c r="AL26" s="9"/>
      <c r="AM26" s="9"/>
    </row>
    <row r="27" spans="1:39" s="370" customFormat="1" ht="21.95" customHeight="1">
      <c r="A27" s="371" t="s">
        <v>199</v>
      </c>
      <c r="B27" s="357">
        <v>11166</v>
      </c>
      <c r="C27" s="358">
        <v>725.68648082351058</v>
      </c>
      <c r="D27" s="359">
        <v>18</v>
      </c>
      <c r="E27" s="358">
        <v>1.1698331233049606</v>
      </c>
      <c r="F27" s="359">
        <v>3607</v>
      </c>
      <c r="G27" s="358">
        <v>234.42155976449956</v>
      </c>
      <c r="H27" s="359">
        <v>105</v>
      </c>
      <c r="I27" s="358">
        <v>6.8240265526122696</v>
      </c>
      <c r="J27" s="359">
        <v>401</v>
      </c>
      <c r="K27" s="358">
        <v>26.061282358071622</v>
      </c>
      <c r="L27" s="359">
        <v>359</v>
      </c>
      <c r="M27" s="358">
        <v>23.331671737026713</v>
      </c>
      <c r="N27" s="359">
        <v>148</v>
      </c>
      <c r="O27" s="358">
        <v>9.6186279027296759</v>
      </c>
      <c r="P27" s="359">
        <v>298</v>
      </c>
      <c r="Q27" s="358">
        <v>19.367237263604348</v>
      </c>
      <c r="R27" s="359">
        <v>685</v>
      </c>
      <c r="S27" s="358">
        <v>44.518649414660999</v>
      </c>
      <c r="T27" s="363">
        <v>170</v>
      </c>
      <c r="U27" s="358">
        <v>11.048423942324629</v>
      </c>
      <c r="V27" s="363">
        <v>76</v>
      </c>
      <c r="W27" s="358">
        <v>4.9392954095098336</v>
      </c>
      <c r="X27" s="363">
        <v>105</v>
      </c>
      <c r="Y27" s="358">
        <v>6.8240265526122696</v>
      </c>
      <c r="Z27" s="363">
        <v>467</v>
      </c>
      <c r="AA27" s="358">
        <v>30.350670476856479</v>
      </c>
      <c r="AB27" s="363">
        <v>311</v>
      </c>
      <c r="AC27" s="358">
        <v>20.212116741546819</v>
      </c>
      <c r="AD27" s="363">
        <v>156</v>
      </c>
      <c r="AE27" s="358">
        <v>10.138553735309658</v>
      </c>
      <c r="AF27" s="363">
        <v>146</v>
      </c>
      <c r="AG27" s="358">
        <v>9.4886464445846794</v>
      </c>
      <c r="AH27" s="363">
        <v>111</v>
      </c>
      <c r="AI27" s="358">
        <v>7.2139709270472565</v>
      </c>
      <c r="AJ27" s="372" t="s">
        <v>200</v>
      </c>
      <c r="AK27" s="373"/>
      <c r="AL27" s="9"/>
      <c r="AM27" s="9"/>
    </row>
    <row r="28" spans="1:39" s="370" customFormat="1" ht="21.95" customHeight="1">
      <c r="A28" s="371" t="s">
        <v>201</v>
      </c>
      <c r="B28" s="357">
        <v>11521</v>
      </c>
      <c r="C28" s="358">
        <v>741.5</v>
      </c>
      <c r="D28" s="359">
        <v>13</v>
      </c>
      <c r="E28" s="358">
        <v>0.8</v>
      </c>
      <c r="F28" s="359">
        <v>3643</v>
      </c>
      <c r="G28" s="358">
        <v>234.5</v>
      </c>
      <c r="H28" s="359">
        <v>124</v>
      </c>
      <c r="I28" s="358">
        <v>8</v>
      </c>
      <c r="J28" s="359">
        <v>416</v>
      </c>
      <c r="K28" s="358">
        <v>26.8</v>
      </c>
      <c r="L28" s="359">
        <v>317</v>
      </c>
      <c r="M28" s="358">
        <v>20.399999999999999</v>
      </c>
      <c r="N28" s="359">
        <v>154</v>
      </c>
      <c r="O28" s="358">
        <v>9.9</v>
      </c>
      <c r="P28" s="359">
        <v>277</v>
      </c>
      <c r="Q28" s="358">
        <v>17.8</v>
      </c>
      <c r="R28" s="359">
        <v>687</v>
      </c>
      <c r="S28" s="358">
        <v>44.2</v>
      </c>
      <c r="T28" s="363">
        <v>174</v>
      </c>
      <c r="U28" s="358">
        <v>11.2</v>
      </c>
      <c r="V28" s="363">
        <v>86</v>
      </c>
      <c r="W28" s="358">
        <v>5.5</v>
      </c>
      <c r="X28" s="363">
        <v>87</v>
      </c>
      <c r="Y28" s="358">
        <v>5.6</v>
      </c>
      <c r="Z28" s="363">
        <v>502</v>
      </c>
      <c r="AA28" s="358">
        <v>32.299999999999997</v>
      </c>
      <c r="AB28" s="363">
        <v>343</v>
      </c>
      <c r="AC28" s="358">
        <v>22.1</v>
      </c>
      <c r="AD28" s="363">
        <v>159</v>
      </c>
      <c r="AE28" s="358">
        <v>10.199999999999999</v>
      </c>
      <c r="AF28" s="363">
        <v>135</v>
      </c>
      <c r="AG28" s="358">
        <v>8.6999999999999993</v>
      </c>
      <c r="AH28" s="363">
        <v>97</v>
      </c>
      <c r="AI28" s="358">
        <v>6.2</v>
      </c>
      <c r="AJ28" s="372" t="s">
        <v>202</v>
      </c>
      <c r="AK28" s="373"/>
      <c r="AL28" s="9"/>
      <c r="AM28" s="9"/>
    </row>
    <row r="29" spans="1:39" s="370" customFormat="1" ht="21.95" customHeight="1">
      <c r="A29" s="374" t="s">
        <v>203</v>
      </c>
      <c r="B29" s="375">
        <f>SUM(B31:B37)</f>
        <v>12101</v>
      </c>
      <c r="C29" s="376">
        <v>772.1</v>
      </c>
      <c r="D29" s="377">
        <f>SUM(D31:D37)</f>
        <v>12</v>
      </c>
      <c r="E29" s="376">
        <v>0.8</v>
      </c>
      <c r="F29" s="377">
        <f>SUM(F31:F37)</f>
        <v>3822</v>
      </c>
      <c r="G29" s="376">
        <v>243.9</v>
      </c>
      <c r="H29" s="377">
        <f>SUM(H31:H37)</f>
        <v>127</v>
      </c>
      <c r="I29" s="376">
        <v>8.1</v>
      </c>
      <c r="J29" s="377">
        <f>SUM(J31:J37)</f>
        <v>398</v>
      </c>
      <c r="K29" s="376">
        <v>25.4</v>
      </c>
      <c r="L29" s="377">
        <f>SUM(L31:L37)</f>
        <v>344</v>
      </c>
      <c r="M29" s="376">
        <v>22</v>
      </c>
      <c r="N29" s="377">
        <f>SUM(N31:N37)</f>
        <v>164</v>
      </c>
      <c r="O29" s="376">
        <v>10.5</v>
      </c>
      <c r="P29" s="377">
        <f>SUM(P31:P37)</f>
        <v>341</v>
      </c>
      <c r="Q29" s="376">
        <v>21.8</v>
      </c>
      <c r="R29" s="377">
        <f>SUM(R31:R37)</f>
        <v>743</v>
      </c>
      <c r="S29" s="376">
        <v>47.4</v>
      </c>
      <c r="T29" s="377">
        <f>SUM(T31:T37)</f>
        <v>170</v>
      </c>
      <c r="U29" s="376">
        <v>10.8</v>
      </c>
      <c r="V29" s="377">
        <f>SUM(V31:V37)</f>
        <v>86</v>
      </c>
      <c r="W29" s="376">
        <v>5.5</v>
      </c>
      <c r="X29" s="377">
        <f>SUM(X31:X37)</f>
        <v>123</v>
      </c>
      <c r="Y29" s="376">
        <v>7.8</v>
      </c>
      <c r="Z29" s="377">
        <f>SUM(Z31:Z37)</f>
        <v>515</v>
      </c>
      <c r="AA29" s="376">
        <v>32.9</v>
      </c>
      <c r="AB29" s="377">
        <f>SUM(AB31:AB37)</f>
        <v>347</v>
      </c>
      <c r="AC29" s="376">
        <v>22.1</v>
      </c>
      <c r="AD29" s="377">
        <f>SUM(AD31:AD37)</f>
        <v>168</v>
      </c>
      <c r="AE29" s="376">
        <v>10.7</v>
      </c>
      <c r="AF29" s="377">
        <f>SUM(AF31:AF37)</f>
        <v>149</v>
      </c>
      <c r="AG29" s="376">
        <v>9.5</v>
      </c>
      <c r="AH29" s="377">
        <f>SUM(AH31:AH37)</f>
        <v>138</v>
      </c>
      <c r="AI29" s="376">
        <v>8.8000000000000007</v>
      </c>
      <c r="AJ29" s="378" t="str">
        <f>A29</f>
        <v xml:space="preserve">  29年</v>
      </c>
      <c r="AK29" s="379"/>
      <c r="AL29" s="9"/>
      <c r="AM29" s="9"/>
    </row>
    <row r="30" spans="1:39" ht="5.25" customHeight="1">
      <c r="A30" s="356"/>
      <c r="B30" s="357"/>
      <c r="C30" s="358"/>
      <c r="D30" s="359"/>
      <c r="E30" s="358"/>
      <c r="F30" s="359"/>
      <c r="G30" s="358"/>
      <c r="H30" s="359"/>
      <c r="I30" s="358"/>
      <c r="J30" s="359"/>
      <c r="K30" s="358"/>
      <c r="L30" s="359"/>
      <c r="M30" s="358"/>
      <c r="N30" s="359"/>
      <c r="O30" s="358"/>
      <c r="P30" s="359"/>
      <c r="Q30" s="358"/>
      <c r="R30" s="359"/>
      <c r="S30" s="358"/>
      <c r="T30" s="363"/>
      <c r="U30" s="358"/>
      <c r="V30" s="363"/>
      <c r="W30" s="358"/>
      <c r="X30" s="363"/>
      <c r="Y30" s="358"/>
      <c r="Z30" s="363"/>
      <c r="AA30" s="358"/>
      <c r="AB30" s="363"/>
      <c r="AC30" s="358"/>
      <c r="AD30" s="363"/>
      <c r="AE30" s="358"/>
      <c r="AF30" s="363"/>
      <c r="AG30" s="358"/>
      <c r="AH30" s="363"/>
      <c r="AI30" s="358"/>
      <c r="AJ30" s="380"/>
      <c r="AK30" s="381"/>
    </row>
    <row r="31" spans="1:39" ht="21.95" customHeight="1">
      <c r="A31" s="382" t="s">
        <v>204</v>
      </c>
      <c r="B31" s="357">
        <v>2445</v>
      </c>
      <c r="C31" s="358">
        <v>779.7</v>
      </c>
      <c r="D31" s="359">
        <v>3</v>
      </c>
      <c r="E31" s="358">
        <v>1</v>
      </c>
      <c r="F31" s="359">
        <v>782</v>
      </c>
      <c r="G31" s="358">
        <v>249.4</v>
      </c>
      <c r="H31" s="359">
        <v>20</v>
      </c>
      <c r="I31" s="358">
        <v>6.4</v>
      </c>
      <c r="J31" s="359">
        <v>86</v>
      </c>
      <c r="K31" s="358">
        <v>27.4</v>
      </c>
      <c r="L31" s="359">
        <v>63</v>
      </c>
      <c r="M31" s="358">
        <v>20.100000000000001</v>
      </c>
      <c r="N31" s="359">
        <v>34</v>
      </c>
      <c r="O31" s="358">
        <v>10.8</v>
      </c>
      <c r="P31" s="359">
        <v>72</v>
      </c>
      <c r="Q31" s="358">
        <v>23</v>
      </c>
      <c r="R31" s="359">
        <v>180</v>
      </c>
      <c r="S31" s="358">
        <v>57.4</v>
      </c>
      <c r="T31" s="359">
        <v>28</v>
      </c>
      <c r="U31" s="358">
        <v>8.9</v>
      </c>
      <c r="V31" s="359">
        <v>16</v>
      </c>
      <c r="W31" s="358">
        <v>5.0999999999999996</v>
      </c>
      <c r="X31" s="359">
        <v>21</v>
      </c>
      <c r="Y31" s="358">
        <v>6.7</v>
      </c>
      <c r="Z31" s="359">
        <v>117</v>
      </c>
      <c r="AA31" s="358">
        <v>37.299999999999997</v>
      </c>
      <c r="AB31" s="359">
        <v>77</v>
      </c>
      <c r="AC31" s="358">
        <v>24.6</v>
      </c>
      <c r="AD31" s="359">
        <v>40</v>
      </c>
      <c r="AE31" s="358">
        <v>12.8</v>
      </c>
      <c r="AF31" s="359">
        <v>24</v>
      </c>
      <c r="AG31" s="358">
        <v>7.7</v>
      </c>
      <c r="AH31" s="359">
        <v>17</v>
      </c>
      <c r="AI31" s="358">
        <v>5.4</v>
      </c>
      <c r="AJ31" s="383" t="s">
        <v>204</v>
      </c>
      <c r="AK31" s="384"/>
    </row>
    <row r="32" spans="1:39" ht="21.95" customHeight="1">
      <c r="A32" s="382" t="s">
        <v>205</v>
      </c>
      <c r="B32" s="357">
        <v>1645</v>
      </c>
      <c r="C32" s="358">
        <v>694.5</v>
      </c>
      <c r="D32" s="359">
        <v>2</v>
      </c>
      <c r="E32" s="358">
        <v>0.8</v>
      </c>
      <c r="F32" s="359">
        <v>528</v>
      </c>
      <c r="G32" s="358">
        <v>222.9</v>
      </c>
      <c r="H32" s="359">
        <v>11</v>
      </c>
      <c r="I32" s="358">
        <v>4.5999999999999996</v>
      </c>
      <c r="J32" s="359">
        <v>52</v>
      </c>
      <c r="K32" s="358">
        <v>22</v>
      </c>
      <c r="L32" s="359">
        <v>53</v>
      </c>
      <c r="M32" s="358">
        <v>22.4</v>
      </c>
      <c r="N32" s="359">
        <v>17</v>
      </c>
      <c r="O32" s="358">
        <v>7.2</v>
      </c>
      <c r="P32" s="359">
        <v>44</v>
      </c>
      <c r="Q32" s="358">
        <v>18.600000000000001</v>
      </c>
      <c r="R32" s="359">
        <v>113</v>
      </c>
      <c r="S32" s="358">
        <v>47.7</v>
      </c>
      <c r="T32" s="359">
        <v>21</v>
      </c>
      <c r="U32" s="358">
        <v>8.9</v>
      </c>
      <c r="V32" s="359">
        <v>18</v>
      </c>
      <c r="W32" s="358">
        <v>7.6</v>
      </c>
      <c r="X32" s="359">
        <v>18</v>
      </c>
      <c r="Y32" s="358">
        <v>7.6</v>
      </c>
      <c r="Z32" s="359">
        <v>72</v>
      </c>
      <c r="AA32" s="358">
        <v>30.4</v>
      </c>
      <c r="AB32" s="359">
        <v>42</v>
      </c>
      <c r="AC32" s="358">
        <v>17.7</v>
      </c>
      <c r="AD32" s="359">
        <v>30</v>
      </c>
      <c r="AE32" s="358">
        <v>12.7</v>
      </c>
      <c r="AF32" s="359">
        <v>18</v>
      </c>
      <c r="AG32" s="358">
        <v>7.6</v>
      </c>
      <c r="AH32" s="359">
        <v>21</v>
      </c>
      <c r="AI32" s="358">
        <v>8.9</v>
      </c>
      <c r="AJ32" s="383" t="s">
        <v>205</v>
      </c>
      <c r="AK32" s="384"/>
    </row>
    <row r="33" spans="1:39" ht="21.95" customHeight="1">
      <c r="A33" s="382" t="s">
        <v>206</v>
      </c>
      <c r="B33" s="357">
        <v>1191</v>
      </c>
      <c r="C33" s="358">
        <v>605.20000000000005</v>
      </c>
      <c r="D33" s="385">
        <v>1</v>
      </c>
      <c r="E33" s="358">
        <v>0.5</v>
      </c>
      <c r="F33" s="359">
        <v>395</v>
      </c>
      <c r="G33" s="358">
        <v>200.7</v>
      </c>
      <c r="H33" s="359">
        <v>18</v>
      </c>
      <c r="I33" s="358">
        <v>9.1</v>
      </c>
      <c r="J33" s="359">
        <v>39</v>
      </c>
      <c r="K33" s="358">
        <v>19.8</v>
      </c>
      <c r="L33" s="359">
        <v>39</v>
      </c>
      <c r="M33" s="358">
        <v>19.8</v>
      </c>
      <c r="N33" s="359">
        <v>18</v>
      </c>
      <c r="O33" s="358">
        <v>9.1</v>
      </c>
      <c r="P33" s="359">
        <v>30</v>
      </c>
      <c r="Q33" s="358">
        <v>15.2</v>
      </c>
      <c r="R33" s="359">
        <v>67</v>
      </c>
      <c r="S33" s="358">
        <v>34</v>
      </c>
      <c r="T33" s="359">
        <v>28</v>
      </c>
      <c r="U33" s="358">
        <v>14.2</v>
      </c>
      <c r="V33" s="359">
        <v>6</v>
      </c>
      <c r="W33" s="358">
        <v>3</v>
      </c>
      <c r="X33" s="359">
        <v>11</v>
      </c>
      <c r="Y33" s="358">
        <v>5.6</v>
      </c>
      <c r="Z33" s="359">
        <v>65</v>
      </c>
      <c r="AA33" s="358">
        <v>33</v>
      </c>
      <c r="AB33" s="359">
        <v>39</v>
      </c>
      <c r="AC33" s="358">
        <v>19.8</v>
      </c>
      <c r="AD33" s="359">
        <v>26</v>
      </c>
      <c r="AE33" s="358">
        <v>13.2</v>
      </c>
      <c r="AF33" s="359">
        <v>14</v>
      </c>
      <c r="AG33" s="358">
        <v>7.1</v>
      </c>
      <c r="AH33" s="359">
        <v>14</v>
      </c>
      <c r="AI33" s="358">
        <v>7.1</v>
      </c>
      <c r="AJ33" s="383" t="s">
        <v>206</v>
      </c>
      <c r="AK33" s="384"/>
    </row>
    <row r="34" spans="1:39" ht="21.95" customHeight="1">
      <c r="A34" s="382" t="s">
        <v>207</v>
      </c>
      <c r="B34" s="357">
        <v>2187</v>
      </c>
      <c r="C34" s="358">
        <v>842.8</v>
      </c>
      <c r="D34" s="359">
        <v>3</v>
      </c>
      <c r="E34" s="358">
        <v>1.2</v>
      </c>
      <c r="F34" s="359">
        <v>665</v>
      </c>
      <c r="G34" s="358">
        <v>256.3</v>
      </c>
      <c r="H34" s="359">
        <v>25</v>
      </c>
      <c r="I34" s="358">
        <v>9.6</v>
      </c>
      <c r="J34" s="359">
        <v>62</v>
      </c>
      <c r="K34" s="358">
        <v>23.9</v>
      </c>
      <c r="L34" s="359">
        <v>52</v>
      </c>
      <c r="M34" s="358">
        <v>20</v>
      </c>
      <c r="N34" s="359">
        <v>31</v>
      </c>
      <c r="O34" s="358">
        <v>11.9</v>
      </c>
      <c r="P34" s="359">
        <v>55</v>
      </c>
      <c r="Q34" s="358">
        <v>21.2</v>
      </c>
      <c r="R34" s="359">
        <v>122</v>
      </c>
      <c r="S34" s="358">
        <v>47</v>
      </c>
      <c r="T34" s="359">
        <v>32</v>
      </c>
      <c r="U34" s="358">
        <v>12.3</v>
      </c>
      <c r="V34" s="359">
        <v>18</v>
      </c>
      <c r="W34" s="358">
        <v>6.9</v>
      </c>
      <c r="X34" s="359">
        <v>20</v>
      </c>
      <c r="Y34" s="358">
        <v>7.7</v>
      </c>
      <c r="Z34" s="359">
        <v>92</v>
      </c>
      <c r="AA34" s="358">
        <v>35.5</v>
      </c>
      <c r="AB34" s="359">
        <v>65</v>
      </c>
      <c r="AC34" s="358">
        <v>25.1</v>
      </c>
      <c r="AD34" s="359">
        <v>27</v>
      </c>
      <c r="AE34" s="358">
        <v>10.4</v>
      </c>
      <c r="AF34" s="359">
        <v>29</v>
      </c>
      <c r="AG34" s="358">
        <v>11.2</v>
      </c>
      <c r="AH34" s="359">
        <v>29</v>
      </c>
      <c r="AI34" s="358">
        <v>11.2</v>
      </c>
      <c r="AJ34" s="383" t="s">
        <v>207</v>
      </c>
      <c r="AK34" s="384"/>
    </row>
    <row r="35" spans="1:39" ht="21.95" customHeight="1">
      <c r="A35" s="382" t="s">
        <v>208</v>
      </c>
      <c r="B35" s="357">
        <v>1090</v>
      </c>
      <c r="C35" s="358">
        <v>830.5</v>
      </c>
      <c r="D35" s="385" t="s">
        <v>209</v>
      </c>
      <c r="E35" s="386" t="s">
        <v>209</v>
      </c>
      <c r="F35" s="385">
        <v>364</v>
      </c>
      <c r="G35" s="358">
        <v>277.39999999999998</v>
      </c>
      <c r="H35" s="385">
        <v>19</v>
      </c>
      <c r="I35" s="358">
        <v>14.5</v>
      </c>
      <c r="J35" s="385">
        <v>41</v>
      </c>
      <c r="K35" s="358">
        <v>31.2</v>
      </c>
      <c r="L35" s="385">
        <v>30</v>
      </c>
      <c r="M35" s="358">
        <v>22.9</v>
      </c>
      <c r="N35" s="385">
        <v>13</v>
      </c>
      <c r="O35" s="358">
        <v>9.9</v>
      </c>
      <c r="P35" s="385">
        <v>37</v>
      </c>
      <c r="Q35" s="358">
        <v>28.2</v>
      </c>
      <c r="R35" s="385">
        <v>61</v>
      </c>
      <c r="S35" s="358">
        <v>46.5</v>
      </c>
      <c r="T35" s="385">
        <v>16</v>
      </c>
      <c r="U35" s="358">
        <v>12.2</v>
      </c>
      <c r="V35" s="385">
        <v>3</v>
      </c>
      <c r="W35" s="358">
        <v>2.2999999999999998</v>
      </c>
      <c r="X35" s="385">
        <v>15</v>
      </c>
      <c r="Y35" s="358">
        <v>11.4</v>
      </c>
      <c r="Z35" s="385">
        <v>41</v>
      </c>
      <c r="AA35" s="358">
        <v>31.2</v>
      </c>
      <c r="AB35" s="385">
        <v>31</v>
      </c>
      <c r="AC35" s="358">
        <v>23.6</v>
      </c>
      <c r="AD35" s="385">
        <v>10</v>
      </c>
      <c r="AE35" s="358">
        <v>7.6</v>
      </c>
      <c r="AF35" s="385">
        <v>13</v>
      </c>
      <c r="AG35" s="358">
        <v>9.9</v>
      </c>
      <c r="AH35" s="385">
        <v>15</v>
      </c>
      <c r="AI35" s="358">
        <v>11.4</v>
      </c>
      <c r="AJ35" s="383" t="s">
        <v>208</v>
      </c>
      <c r="AK35" s="384"/>
    </row>
    <row r="36" spans="1:39" ht="21.95" customHeight="1">
      <c r="A36" s="382" t="s">
        <v>210</v>
      </c>
      <c r="B36" s="357">
        <v>1817</v>
      </c>
      <c r="C36" s="358">
        <v>830.5</v>
      </c>
      <c r="D36" s="385" t="s">
        <v>209</v>
      </c>
      <c r="E36" s="386" t="s">
        <v>209</v>
      </c>
      <c r="F36" s="359">
        <v>566</v>
      </c>
      <c r="G36" s="358">
        <v>258.7</v>
      </c>
      <c r="H36" s="359">
        <v>18</v>
      </c>
      <c r="I36" s="358">
        <v>8.1999999999999993</v>
      </c>
      <c r="J36" s="359">
        <v>66</v>
      </c>
      <c r="K36" s="358">
        <v>30.2</v>
      </c>
      <c r="L36" s="359">
        <v>55</v>
      </c>
      <c r="M36" s="358">
        <v>25.1</v>
      </c>
      <c r="N36" s="359">
        <v>26</v>
      </c>
      <c r="O36" s="358">
        <v>11.9</v>
      </c>
      <c r="P36" s="359">
        <v>52</v>
      </c>
      <c r="Q36" s="358">
        <v>23.8</v>
      </c>
      <c r="R36" s="359">
        <v>115</v>
      </c>
      <c r="S36" s="358">
        <v>52.6</v>
      </c>
      <c r="T36" s="359">
        <v>27</v>
      </c>
      <c r="U36" s="358">
        <v>12.3</v>
      </c>
      <c r="V36" s="359">
        <v>12</v>
      </c>
      <c r="W36" s="358">
        <v>5.5</v>
      </c>
      <c r="X36" s="359">
        <v>16</v>
      </c>
      <c r="Y36" s="358">
        <v>7.3</v>
      </c>
      <c r="Z36" s="359">
        <v>59</v>
      </c>
      <c r="AA36" s="358">
        <v>27</v>
      </c>
      <c r="AB36" s="359">
        <v>42</v>
      </c>
      <c r="AC36" s="358">
        <v>19.2</v>
      </c>
      <c r="AD36" s="359">
        <v>17</v>
      </c>
      <c r="AE36" s="358">
        <v>7.8</v>
      </c>
      <c r="AF36" s="359">
        <v>27</v>
      </c>
      <c r="AG36" s="358">
        <v>12.3</v>
      </c>
      <c r="AH36" s="359">
        <v>21</v>
      </c>
      <c r="AI36" s="358">
        <v>9.6</v>
      </c>
      <c r="AJ36" s="383" t="s">
        <v>210</v>
      </c>
      <c r="AK36" s="384"/>
    </row>
    <row r="37" spans="1:39" ht="21.95" customHeight="1" thickBot="1">
      <c r="A37" s="387" t="s">
        <v>211</v>
      </c>
      <c r="B37" s="388">
        <v>1726</v>
      </c>
      <c r="C37" s="389">
        <v>820.1</v>
      </c>
      <c r="D37" s="390">
        <v>3</v>
      </c>
      <c r="E37" s="389">
        <v>1.4</v>
      </c>
      <c r="F37" s="390">
        <v>522</v>
      </c>
      <c r="G37" s="389">
        <v>248</v>
      </c>
      <c r="H37" s="390">
        <v>16</v>
      </c>
      <c r="I37" s="389">
        <v>7.6</v>
      </c>
      <c r="J37" s="390">
        <v>52</v>
      </c>
      <c r="K37" s="389">
        <v>24.7</v>
      </c>
      <c r="L37" s="390">
        <v>52</v>
      </c>
      <c r="M37" s="389">
        <v>24.7</v>
      </c>
      <c r="N37" s="390">
        <v>25</v>
      </c>
      <c r="O37" s="389">
        <v>11.9</v>
      </c>
      <c r="P37" s="390">
        <v>51</v>
      </c>
      <c r="Q37" s="389">
        <v>24.2</v>
      </c>
      <c r="R37" s="390">
        <v>85</v>
      </c>
      <c r="S37" s="389">
        <v>40.4</v>
      </c>
      <c r="T37" s="390">
        <v>18</v>
      </c>
      <c r="U37" s="389">
        <v>8.6</v>
      </c>
      <c r="V37" s="390">
        <v>13</v>
      </c>
      <c r="W37" s="389">
        <v>6.2</v>
      </c>
      <c r="X37" s="390">
        <v>22</v>
      </c>
      <c r="Y37" s="389">
        <v>10.5</v>
      </c>
      <c r="Z37" s="390">
        <v>69</v>
      </c>
      <c r="AA37" s="389">
        <v>32.799999999999997</v>
      </c>
      <c r="AB37" s="390">
        <v>51</v>
      </c>
      <c r="AC37" s="389">
        <v>24.2</v>
      </c>
      <c r="AD37" s="390">
        <v>18</v>
      </c>
      <c r="AE37" s="389">
        <v>8.6</v>
      </c>
      <c r="AF37" s="390">
        <v>24</v>
      </c>
      <c r="AG37" s="389">
        <v>11.4</v>
      </c>
      <c r="AH37" s="390">
        <v>21</v>
      </c>
      <c r="AI37" s="389">
        <v>10</v>
      </c>
      <c r="AJ37" s="391" t="s">
        <v>212</v>
      </c>
      <c r="AK37" s="392"/>
    </row>
    <row r="38" spans="1:39" ht="6.75" customHeight="1">
      <c r="A38" s="292"/>
      <c r="B38" s="292"/>
      <c r="C38" s="291"/>
      <c r="D38" s="292"/>
      <c r="E38" s="291"/>
      <c r="F38" s="292"/>
      <c r="G38" s="291"/>
      <c r="H38" s="292"/>
      <c r="I38" s="291"/>
      <c r="J38" s="292"/>
      <c r="K38" s="291"/>
      <c r="L38" s="292"/>
      <c r="M38" s="291"/>
      <c r="N38" s="292"/>
      <c r="O38" s="291"/>
      <c r="P38" s="292"/>
      <c r="Q38" s="291"/>
      <c r="R38" s="292"/>
      <c r="S38" s="291"/>
      <c r="T38" s="292"/>
      <c r="U38" s="291"/>
      <c r="V38" s="292"/>
      <c r="W38" s="291"/>
      <c r="X38" s="292"/>
      <c r="Y38" s="291"/>
      <c r="Z38" s="292"/>
      <c r="AA38" s="291"/>
      <c r="AB38" s="292"/>
      <c r="AC38" s="291"/>
      <c r="AD38" s="292"/>
      <c r="AE38" s="291"/>
      <c r="AF38" s="292"/>
      <c r="AG38" s="291"/>
      <c r="AH38" s="292"/>
      <c r="AI38" s="291"/>
      <c r="AJ38" s="292"/>
      <c r="AK38" s="291"/>
      <c r="AL38" s="292"/>
    </row>
    <row r="39" spans="1:39" ht="13.5" customHeight="1" thickBot="1">
      <c r="A39" s="393"/>
      <c r="B39" s="393"/>
      <c r="C39" s="394"/>
      <c r="D39" s="393"/>
      <c r="E39" s="394"/>
      <c r="F39" s="393"/>
      <c r="G39" s="394"/>
      <c r="H39" s="393"/>
      <c r="I39" s="394"/>
      <c r="J39" s="393"/>
      <c r="K39" s="394"/>
      <c r="L39" s="393"/>
      <c r="M39" s="394"/>
      <c r="N39" s="393"/>
      <c r="O39" s="394"/>
      <c r="P39" s="393"/>
      <c r="Q39" s="394"/>
      <c r="R39" s="393"/>
      <c r="S39" s="394"/>
      <c r="T39" s="393"/>
      <c r="U39" s="394"/>
      <c r="V39" s="393"/>
      <c r="W39" s="394"/>
      <c r="X39" s="393"/>
      <c r="Y39" s="394"/>
      <c r="Z39" s="393"/>
      <c r="AA39" s="394"/>
      <c r="AB39" s="393"/>
      <c r="AC39" s="394"/>
      <c r="AD39" s="393"/>
      <c r="AE39" s="394"/>
      <c r="AF39" s="393"/>
      <c r="AG39" s="394"/>
      <c r="AH39" s="393"/>
      <c r="AI39" s="394"/>
      <c r="AJ39" s="393"/>
      <c r="AK39" s="394"/>
      <c r="AL39" s="393"/>
    </row>
    <row r="40" spans="1:39" ht="13.5" customHeight="1">
      <c r="A40" s="395"/>
      <c r="B40" s="303" t="s">
        <v>213</v>
      </c>
      <c r="C40" s="396"/>
      <c r="D40" s="397"/>
      <c r="E40" s="398"/>
      <c r="F40" s="397"/>
      <c r="G40" s="399"/>
      <c r="H40" s="397"/>
      <c r="I40" s="398"/>
      <c r="J40" s="397"/>
      <c r="K40" s="400"/>
      <c r="L40" s="401" t="s">
        <v>214</v>
      </c>
      <c r="M40" s="396"/>
      <c r="N40" s="402"/>
      <c r="O40" s="403"/>
      <c r="P40" s="402"/>
      <c r="Q40" s="403"/>
      <c r="R40" s="397"/>
      <c r="S40" s="400"/>
      <c r="T40" s="404" t="s">
        <v>215</v>
      </c>
      <c r="U40" s="405"/>
      <c r="V40" s="401" t="s">
        <v>53</v>
      </c>
      <c r="W40" s="304"/>
      <c r="X40" s="401" t="s">
        <v>216</v>
      </c>
      <c r="Y40" s="304"/>
      <c r="Z40" s="401" t="s">
        <v>217</v>
      </c>
      <c r="AA40" s="304"/>
      <c r="AB40" s="401" t="s">
        <v>64</v>
      </c>
      <c r="AC40" s="304"/>
      <c r="AD40" s="401" t="s">
        <v>69</v>
      </c>
      <c r="AE40" s="304"/>
      <c r="AF40" s="401" t="s">
        <v>86</v>
      </c>
      <c r="AG40" s="304"/>
      <c r="AH40" s="401" t="s">
        <v>218</v>
      </c>
      <c r="AI40" s="396"/>
      <c r="AJ40" s="397"/>
      <c r="AK40" s="400"/>
      <c r="AL40" s="401" t="s">
        <v>60</v>
      </c>
      <c r="AM40" s="396"/>
    </row>
    <row r="41" spans="1:39" ht="34.5" customHeight="1">
      <c r="A41" s="406"/>
      <c r="B41" s="332"/>
      <c r="C41" s="333"/>
      <c r="D41" s="407" t="s">
        <v>219</v>
      </c>
      <c r="E41" s="408"/>
      <c r="F41" s="409" t="s">
        <v>220</v>
      </c>
      <c r="G41" s="410"/>
      <c r="H41" s="409" t="s">
        <v>221</v>
      </c>
      <c r="I41" s="410"/>
      <c r="J41" s="411" t="s">
        <v>222</v>
      </c>
      <c r="K41" s="408"/>
      <c r="L41" s="332"/>
      <c r="M41" s="333"/>
      <c r="N41" s="407" t="s">
        <v>223</v>
      </c>
      <c r="O41" s="333"/>
      <c r="P41" s="407" t="s">
        <v>224</v>
      </c>
      <c r="Q41" s="333"/>
      <c r="R41" s="407" t="s">
        <v>225</v>
      </c>
      <c r="S41" s="333"/>
      <c r="T41" s="412"/>
      <c r="U41" s="410"/>
      <c r="V41" s="332"/>
      <c r="W41" s="333"/>
      <c r="X41" s="332"/>
      <c r="Y41" s="333"/>
      <c r="Z41" s="332"/>
      <c r="AA41" s="333"/>
      <c r="AB41" s="332"/>
      <c r="AC41" s="333"/>
      <c r="AD41" s="332"/>
      <c r="AE41" s="333"/>
      <c r="AF41" s="332"/>
      <c r="AG41" s="333"/>
      <c r="AH41" s="332"/>
      <c r="AI41" s="413"/>
      <c r="AJ41" s="407" t="s">
        <v>226</v>
      </c>
      <c r="AK41" s="333"/>
      <c r="AL41" s="332"/>
      <c r="AM41" s="413"/>
    </row>
    <row r="42" spans="1:39" s="417" customFormat="1" ht="17.25" customHeight="1">
      <c r="A42" s="414"/>
      <c r="B42" s="340" t="s">
        <v>138</v>
      </c>
      <c r="C42" s="341" t="s">
        <v>42</v>
      </c>
      <c r="D42" s="415" t="s">
        <v>138</v>
      </c>
      <c r="E42" s="341" t="s">
        <v>42</v>
      </c>
      <c r="F42" s="415" t="s">
        <v>138</v>
      </c>
      <c r="G42" s="341" t="s">
        <v>42</v>
      </c>
      <c r="H42" s="415" t="s">
        <v>138</v>
      </c>
      <c r="I42" s="341" t="s">
        <v>42</v>
      </c>
      <c r="J42" s="415" t="s">
        <v>138</v>
      </c>
      <c r="K42" s="341" t="s">
        <v>42</v>
      </c>
      <c r="L42" s="415" t="s">
        <v>138</v>
      </c>
      <c r="M42" s="341" t="s">
        <v>42</v>
      </c>
      <c r="N42" s="415" t="s">
        <v>138</v>
      </c>
      <c r="O42" s="341" t="s">
        <v>42</v>
      </c>
      <c r="P42" s="415" t="s">
        <v>138</v>
      </c>
      <c r="Q42" s="341" t="s">
        <v>42</v>
      </c>
      <c r="R42" s="415" t="s">
        <v>138</v>
      </c>
      <c r="S42" s="341" t="s">
        <v>42</v>
      </c>
      <c r="T42" s="416" t="s">
        <v>138</v>
      </c>
      <c r="U42" s="341" t="s">
        <v>42</v>
      </c>
      <c r="V42" s="415" t="s">
        <v>138</v>
      </c>
      <c r="W42" s="343" t="s">
        <v>42</v>
      </c>
      <c r="X42" s="415" t="s">
        <v>138</v>
      </c>
      <c r="Y42" s="341" t="s">
        <v>42</v>
      </c>
      <c r="Z42" s="415" t="s">
        <v>138</v>
      </c>
      <c r="AA42" s="341" t="s">
        <v>42</v>
      </c>
      <c r="AB42" s="415" t="s">
        <v>138</v>
      </c>
      <c r="AC42" s="341" t="s">
        <v>42</v>
      </c>
      <c r="AD42" s="415" t="s">
        <v>138</v>
      </c>
      <c r="AE42" s="341" t="s">
        <v>42</v>
      </c>
      <c r="AF42" s="415" t="s">
        <v>138</v>
      </c>
      <c r="AG42" s="341" t="s">
        <v>42</v>
      </c>
      <c r="AH42" s="415" t="s">
        <v>138</v>
      </c>
      <c r="AI42" s="341" t="s">
        <v>42</v>
      </c>
      <c r="AJ42" s="415" t="s">
        <v>138</v>
      </c>
      <c r="AK42" s="341" t="s">
        <v>42</v>
      </c>
      <c r="AL42" s="415" t="s">
        <v>138</v>
      </c>
      <c r="AM42" s="344" t="s">
        <v>42</v>
      </c>
    </row>
    <row r="43" spans="1:39">
      <c r="A43" s="349" t="s">
        <v>227</v>
      </c>
      <c r="B43" s="418">
        <v>938</v>
      </c>
      <c r="C43" s="419">
        <v>73.900000000000006</v>
      </c>
      <c r="D43" s="420">
        <v>346</v>
      </c>
      <c r="E43" s="421">
        <v>27.2</v>
      </c>
      <c r="F43" s="420">
        <v>155</v>
      </c>
      <c r="G43" s="421">
        <v>12.2</v>
      </c>
      <c r="H43" s="420">
        <v>93</v>
      </c>
      <c r="I43" s="421">
        <v>7.3</v>
      </c>
      <c r="J43" s="420">
        <v>257</v>
      </c>
      <c r="K43" s="421">
        <v>20.2</v>
      </c>
      <c r="L43" s="420">
        <v>878</v>
      </c>
      <c r="M43" s="421">
        <v>69.099999999999994</v>
      </c>
      <c r="N43" s="420">
        <v>127</v>
      </c>
      <c r="O43" s="421">
        <v>10</v>
      </c>
      <c r="P43" s="420">
        <v>219</v>
      </c>
      <c r="Q43" s="421">
        <v>17.2</v>
      </c>
      <c r="R43" s="420">
        <v>480</v>
      </c>
      <c r="S43" s="421">
        <v>37.799999999999997</v>
      </c>
      <c r="T43" s="420">
        <v>66</v>
      </c>
      <c r="U43" s="421">
        <v>5.2</v>
      </c>
      <c r="V43" s="420">
        <v>660</v>
      </c>
      <c r="W43" s="421">
        <v>52</v>
      </c>
      <c r="X43" s="420">
        <v>110</v>
      </c>
      <c r="Y43" s="421">
        <v>8.6999999999999993</v>
      </c>
      <c r="Z43" s="420">
        <v>56</v>
      </c>
      <c r="AA43" s="421">
        <v>4.4000000000000004</v>
      </c>
      <c r="AB43" s="420">
        <v>159</v>
      </c>
      <c r="AC43" s="421">
        <v>12.5</v>
      </c>
      <c r="AD43" s="420">
        <v>121</v>
      </c>
      <c r="AE43" s="421">
        <v>9.5</v>
      </c>
      <c r="AF43" s="420">
        <v>83</v>
      </c>
      <c r="AG43" s="421">
        <v>6.5</v>
      </c>
      <c r="AH43" s="420">
        <v>306</v>
      </c>
      <c r="AI43" s="421">
        <v>24.1</v>
      </c>
      <c r="AJ43" s="420">
        <v>101</v>
      </c>
      <c r="AK43" s="421">
        <v>8</v>
      </c>
      <c r="AL43" s="420">
        <v>184</v>
      </c>
      <c r="AM43" s="422">
        <v>14.5</v>
      </c>
    </row>
    <row r="44" spans="1:39">
      <c r="A44" s="356" t="s">
        <v>228</v>
      </c>
      <c r="B44" s="423">
        <v>871</v>
      </c>
      <c r="C44" s="386">
        <v>67.2</v>
      </c>
      <c r="D44" s="424">
        <v>285</v>
      </c>
      <c r="E44" s="361">
        <v>22</v>
      </c>
      <c r="F44" s="424">
        <v>129</v>
      </c>
      <c r="G44" s="361">
        <v>10</v>
      </c>
      <c r="H44" s="424">
        <v>90</v>
      </c>
      <c r="I44" s="361">
        <v>6.9</v>
      </c>
      <c r="J44" s="424">
        <v>247</v>
      </c>
      <c r="K44" s="361">
        <v>19.100000000000001</v>
      </c>
      <c r="L44" s="424">
        <v>881</v>
      </c>
      <c r="M44" s="361">
        <v>68</v>
      </c>
      <c r="N44" s="424">
        <v>90</v>
      </c>
      <c r="O44" s="361">
        <v>6.9</v>
      </c>
      <c r="P44" s="424">
        <v>238</v>
      </c>
      <c r="Q44" s="361">
        <v>18.399999999999999</v>
      </c>
      <c r="R44" s="424">
        <v>514</v>
      </c>
      <c r="S44" s="361">
        <v>39.700000000000003</v>
      </c>
      <c r="T44" s="424">
        <v>57</v>
      </c>
      <c r="U44" s="361">
        <v>4.4000000000000004</v>
      </c>
      <c r="V44" s="424">
        <v>608</v>
      </c>
      <c r="W44" s="361">
        <v>46.9</v>
      </c>
      <c r="X44" s="424">
        <v>93</v>
      </c>
      <c r="Y44" s="361">
        <v>7.2</v>
      </c>
      <c r="Z44" s="424">
        <v>38</v>
      </c>
      <c r="AA44" s="361">
        <v>2.9</v>
      </c>
      <c r="AB44" s="424">
        <v>152</v>
      </c>
      <c r="AC44" s="361">
        <v>11.7</v>
      </c>
      <c r="AD44" s="424">
        <v>101</v>
      </c>
      <c r="AE44" s="361">
        <v>7.8</v>
      </c>
      <c r="AF44" s="424">
        <v>79</v>
      </c>
      <c r="AG44" s="361">
        <v>6.1</v>
      </c>
      <c r="AH44" s="424">
        <v>309</v>
      </c>
      <c r="AI44" s="361">
        <v>23.8</v>
      </c>
      <c r="AJ44" s="424">
        <v>125</v>
      </c>
      <c r="AK44" s="361">
        <v>9.6</v>
      </c>
      <c r="AL44" s="424">
        <v>226</v>
      </c>
      <c r="AM44" s="425">
        <v>17.399999999999999</v>
      </c>
    </row>
    <row r="45" spans="1:39">
      <c r="A45" s="356" t="s">
        <v>229</v>
      </c>
      <c r="B45" s="423">
        <v>929</v>
      </c>
      <c r="C45" s="386">
        <v>71</v>
      </c>
      <c r="D45" s="424">
        <v>320</v>
      </c>
      <c r="E45" s="361">
        <v>24.5</v>
      </c>
      <c r="F45" s="424">
        <v>153</v>
      </c>
      <c r="G45" s="361">
        <v>11.7</v>
      </c>
      <c r="H45" s="424">
        <v>92</v>
      </c>
      <c r="I45" s="361">
        <v>7</v>
      </c>
      <c r="J45" s="424">
        <v>267</v>
      </c>
      <c r="K45" s="361">
        <v>20.399999999999999</v>
      </c>
      <c r="L45" s="424">
        <v>872</v>
      </c>
      <c r="M45" s="361">
        <v>66.599999999999994</v>
      </c>
      <c r="N45" s="424">
        <v>122</v>
      </c>
      <c r="O45" s="361">
        <v>9.3000000000000007</v>
      </c>
      <c r="P45" s="424">
        <v>200</v>
      </c>
      <c r="Q45" s="361">
        <v>15.3</v>
      </c>
      <c r="R45" s="424">
        <v>495</v>
      </c>
      <c r="S45" s="361">
        <v>37.799999999999997</v>
      </c>
      <c r="T45" s="424">
        <v>57</v>
      </c>
      <c r="U45" s="361">
        <v>4.4000000000000004</v>
      </c>
      <c r="V45" s="424">
        <v>709</v>
      </c>
      <c r="W45" s="361">
        <v>54.2</v>
      </c>
      <c r="X45" s="424">
        <v>84</v>
      </c>
      <c r="Y45" s="361">
        <v>6.4</v>
      </c>
      <c r="Z45" s="424">
        <v>45</v>
      </c>
      <c r="AA45" s="361">
        <v>3.4</v>
      </c>
      <c r="AB45" s="424">
        <v>156</v>
      </c>
      <c r="AC45" s="361">
        <v>11.9</v>
      </c>
      <c r="AD45" s="424">
        <v>128</v>
      </c>
      <c r="AE45" s="361">
        <v>9.8000000000000007</v>
      </c>
      <c r="AF45" s="424">
        <v>80</v>
      </c>
      <c r="AG45" s="361">
        <v>6.1</v>
      </c>
      <c r="AH45" s="424">
        <v>326</v>
      </c>
      <c r="AI45" s="361">
        <v>24.9</v>
      </c>
      <c r="AJ45" s="424">
        <v>124</v>
      </c>
      <c r="AK45" s="361">
        <v>9.5</v>
      </c>
      <c r="AL45" s="424">
        <v>250</v>
      </c>
      <c r="AM45" s="425">
        <v>19.100000000000001</v>
      </c>
    </row>
    <row r="46" spans="1:39">
      <c r="A46" s="356" t="s">
        <v>230</v>
      </c>
      <c r="B46" s="423">
        <v>971</v>
      </c>
      <c r="C46" s="386">
        <v>73.599999999999994</v>
      </c>
      <c r="D46" s="424">
        <v>321</v>
      </c>
      <c r="E46" s="361">
        <v>24.3</v>
      </c>
      <c r="F46" s="424">
        <v>169</v>
      </c>
      <c r="G46" s="361">
        <v>12.8</v>
      </c>
      <c r="H46" s="424">
        <v>105</v>
      </c>
      <c r="I46" s="361">
        <v>8</v>
      </c>
      <c r="J46" s="424">
        <v>260</v>
      </c>
      <c r="K46" s="361">
        <v>19.7</v>
      </c>
      <c r="L46" s="424">
        <v>885</v>
      </c>
      <c r="M46" s="361">
        <v>67</v>
      </c>
      <c r="N46" s="424">
        <v>114</v>
      </c>
      <c r="O46" s="361">
        <v>8.6</v>
      </c>
      <c r="P46" s="424">
        <v>256</v>
      </c>
      <c r="Q46" s="361">
        <v>19.399999999999999</v>
      </c>
      <c r="R46" s="424">
        <v>475</v>
      </c>
      <c r="S46" s="361">
        <v>37</v>
      </c>
      <c r="T46" s="424">
        <v>93</v>
      </c>
      <c r="U46" s="361">
        <v>7</v>
      </c>
      <c r="V46" s="424">
        <v>660</v>
      </c>
      <c r="W46" s="361">
        <v>50</v>
      </c>
      <c r="X46" s="424">
        <v>98</v>
      </c>
      <c r="Y46" s="361">
        <v>7.4</v>
      </c>
      <c r="Z46" s="424">
        <v>54</v>
      </c>
      <c r="AA46" s="361">
        <v>4.0999999999999996</v>
      </c>
      <c r="AB46" s="424">
        <v>128</v>
      </c>
      <c r="AC46" s="361">
        <v>9.6999999999999993</v>
      </c>
      <c r="AD46" s="424">
        <v>131</v>
      </c>
      <c r="AE46" s="361">
        <v>9.9</v>
      </c>
      <c r="AF46" s="424">
        <v>73</v>
      </c>
      <c r="AG46" s="361">
        <v>5.5</v>
      </c>
      <c r="AH46" s="424">
        <v>348</v>
      </c>
      <c r="AI46" s="361">
        <v>26.4</v>
      </c>
      <c r="AJ46" s="424">
        <v>108</v>
      </c>
      <c r="AK46" s="361">
        <v>8.1999999999999993</v>
      </c>
      <c r="AL46" s="424">
        <v>344</v>
      </c>
      <c r="AM46" s="425">
        <v>26.1</v>
      </c>
    </row>
    <row r="47" spans="1:39">
      <c r="A47" s="356" t="s">
        <v>231</v>
      </c>
      <c r="B47" s="423">
        <v>1035</v>
      </c>
      <c r="C47" s="386">
        <v>77.8</v>
      </c>
      <c r="D47" s="424">
        <v>228</v>
      </c>
      <c r="E47" s="361">
        <v>25</v>
      </c>
      <c r="F47" s="424">
        <v>103</v>
      </c>
      <c r="G47" s="361">
        <v>11.8</v>
      </c>
      <c r="H47" s="424">
        <v>90</v>
      </c>
      <c r="I47" s="361">
        <v>9.8000000000000007</v>
      </c>
      <c r="J47" s="424">
        <v>209</v>
      </c>
      <c r="K47" s="361">
        <v>23.8</v>
      </c>
      <c r="L47" s="424">
        <v>846</v>
      </c>
      <c r="M47" s="361">
        <v>63.6</v>
      </c>
      <c r="N47" s="424">
        <v>70</v>
      </c>
      <c r="O47" s="361">
        <v>8.6</v>
      </c>
      <c r="P47" s="424">
        <v>123</v>
      </c>
      <c r="Q47" s="361">
        <v>14</v>
      </c>
      <c r="R47" s="424">
        <v>308</v>
      </c>
      <c r="S47" s="361">
        <v>38.1</v>
      </c>
      <c r="T47" s="424">
        <v>58</v>
      </c>
      <c r="U47" s="361">
        <v>6.2</v>
      </c>
      <c r="V47" s="424">
        <v>543</v>
      </c>
      <c r="W47" s="361">
        <v>62</v>
      </c>
      <c r="X47" s="424">
        <v>50</v>
      </c>
      <c r="Y47" s="361">
        <v>6.1</v>
      </c>
      <c r="Z47" s="424">
        <v>34</v>
      </c>
      <c r="AA47" s="361">
        <v>3.8</v>
      </c>
      <c r="AB47" s="424">
        <v>94</v>
      </c>
      <c r="AC47" s="361">
        <v>11.4</v>
      </c>
      <c r="AD47" s="424">
        <v>90</v>
      </c>
      <c r="AE47" s="361">
        <v>10.4</v>
      </c>
      <c r="AF47" s="424">
        <v>52</v>
      </c>
      <c r="AG47" s="361">
        <v>5.6</v>
      </c>
      <c r="AH47" s="424">
        <v>203</v>
      </c>
      <c r="AI47" s="361">
        <v>24.6</v>
      </c>
      <c r="AJ47" s="424">
        <v>56</v>
      </c>
      <c r="AK47" s="361">
        <v>6.9</v>
      </c>
      <c r="AL47" s="424">
        <v>198</v>
      </c>
      <c r="AM47" s="425">
        <v>24.6</v>
      </c>
    </row>
    <row r="48" spans="1:39">
      <c r="A48" s="356" t="s">
        <v>232</v>
      </c>
      <c r="B48" s="423">
        <v>1010</v>
      </c>
      <c r="C48" s="361">
        <v>75.900000000000006</v>
      </c>
      <c r="D48" s="426">
        <v>303</v>
      </c>
      <c r="E48" s="426">
        <v>22.8</v>
      </c>
      <c r="F48" s="426">
        <v>143</v>
      </c>
      <c r="G48" s="426">
        <v>10.8</v>
      </c>
      <c r="H48" s="426">
        <v>127</v>
      </c>
      <c r="I48" s="426">
        <v>9.6</v>
      </c>
      <c r="J48" s="426">
        <v>333</v>
      </c>
      <c r="K48" s="361">
        <v>25</v>
      </c>
      <c r="L48" s="426">
        <v>900</v>
      </c>
      <c r="M48" s="426">
        <v>67.7</v>
      </c>
      <c r="N48" s="426">
        <v>114</v>
      </c>
      <c r="O48" s="426">
        <v>8.6</v>
      </c>
      <c r="P48" s="426">
        <v>238</v>
      </c>
      <c r="Q48" s="426">
        <v>17.899999999999999</v>
      </c>
      <c r="R48" s="426">
        <v>503</v>
      </c>
      <c r="S48" s="426">
        <v>37.799999999999997</v>
      </c>
      <c r="T48" s="426">
        <v>79</v>
      </c>
      <c r="U48" s="426">
        <v>5.9</v>
      </c>
      <c r="V48" s="426">
        <v>753</v>
      </c>
      <c r="W48" s="361">
        <v>56.6</v>
      </c>
      <c r="X48" s="426">
        <v>89</v>
      </c>
      <c r="Y48" s="361">
        <v>6.7</v>
      </c>
      <c r="Z48" s="426">
        <v>39</v>
      </c>
      <c r="AA48" s="361">
        <v>2.9</v>
      </c>
      <c r="AB48" s="426">
        <v>142</v>
      </c>
      <c r="AC48" s="361">
        <v>10.7</v>
      </c>
      <c r="AD48" s="426">
        <v>144</v>
      </c>
      <c r="AE48" s="361">
        <v>10.8</v>
      </c>
      <c r="AF48" s="426">
        <v>107</v>
      </c>
      <c r="AG48" s="361">
        <v>8</v>
      </c>
      <c r="AH48" s="426">
        <v>344</v>
      </c>
      <c r="AI48" s="361">
        <v>25.9</v>
      </c>
      <c r="AJ48" s="426">
        <v>88</v>
      </c>
      <c r="AK48" s="361">
        <v>6.6</v>
      </c>
      <c r="AL48" s="426">
        <v>306</v>
      </c>
      <c r="AM48" s="425">
        <v>23</v>
      </c>
    </row>
    <row r="49" spans="1:39">
      <c r="A49" s="356" t="s">
        <v>233</v>
      </c>
      <c r="B49" s="423">
        <v>982</v>
      </c>
      <c r="C49" s="386">
        <v>72.5</v>
      </c>
      <c r="D49" s="424">
        <v>330</v>
      </c>
      <c r="E49" s="361">
        <v>24.4</v>
      </c>
      <c r="F49" s="424">
        <v>135</v>
      </c>
      <c r="G49" s="361">
        <v>10</v>
      </c>
      <c r="H49" s="424">
        <v>126</v>
      </c>
      <c r="I49" s="361">
        <v>9.3000000000000007</v>
      </c>
      <c r="J49" s="424">
        <v>286</v>
      </c>
      <c r="K49" s="361">
        <v>21.1</v>
      </c>
      <c r="L49" s="424">
        <v>841</v>
      </c>
      <c r="M49" s="361">
        <v>62.1</v>
      </c>
      <c r="N49" s="424">
        <v>96</v>
      </c>
      <c r="O49" s="361">
        <v>7.1</v>
      </c>
      <c r="P49" s="424">
        <v>206</v>
      </c>
      <c r="Q49" s="361">
        <v>15.2</v>
      </c>
      <c r="R49" s="424">
        <v>517</v>
      </c>
      <c r="S49" s="361">
        <v>38.200000000000003</v>
      </c>
      <c r="T49" s="424">
        <v>104</v>
      </c>
      <c r="U49" s="361">
        <v>7.7</v>
      </c>
      <c r="V49" s="424">
        <v>695</v>
      </c>
      <c r="W49" s="361">
        <v>51.3</v>
      </c>
      <c r="X49" s="424">
        <v>91</v>
      </c>
      <c r="Y49" s="361">
        <v>6.7</v>
      </c>
      <c r="Z49" s="424">
        <v>24</v>
      </c>
      <c r="AA49" s="361">
        <v>1.8</v>
      </c>
      <c r="AB49" s="424">
        <v>131</v>
      </c>
      <c r="AC49" s="361">
        <v>9.6999999999999993</v>
      </c>
      <c r="AD49" s="424">
        <v>114</v>
      </c>
      <c r="AE49" s="361">
        <v>8.4</v>
      </c>
      <c r="AF49" s="424">
        <v>69</v>
      </c>
      <c r="AG49" s="361">
        <v>5.0999999999999996</v>
      </c>
      <c r="AH49" s="424">
        <v>313</v>
      </c>
      <c r="AI49" s="361">
        <v>23.1</v>
      </c>
      <c r="AJ49" s="424">
        <v>87</v>
      </c>
      <c r="AK49" s="361">
        <v>6.4</v>
      </c>
      <c r="AL49" s="424">
        <v>303</v>
      </c>
      <c r="AM49" s="425">
        <v>22.4</v>
      </c>
    </row>
    <row r="50" spans="1:39">
      <c r="A50" s="356" t="s">
        <v>234</v>
      </c>
      <c r="B50" s="423">
        <v>988</v>
      </c>
      <c r="C50" s="386">
        <v>72.2</v>
      </c>
      <c r="D50" s="424">
        <v>286</v>
      </c>
      <c r="E50" s="361">
        <v>20.9</v>
      </c>
      <c r="F50" s="424">
        <v>149</v>
      </c>
      <c r="G50" s="361">
        <v>10.9</v>
      </c>
      <c r="H50" s="424">
        <v>147</v>
      </c>
      <c r="I50" s="361">
        <v>10.7</v>
      </c>
      <c r="J50" s="424">
        <v>315</v>
      </c>
      <c r="K50" s="361">
        <v>23</v>
      </c>
      <c r="L50" s="424">
        <v>886</v>
      </c>
      <c r="M50" s="361">
        <v>64.7</v>
      </c>
      <c r="N50" s="424">
        <v>133</v>
      </c>
      <c r="O50" s="361">
        <v>9.6999999999999993</v>
      </c>
      <c r="P50" s="424">
        <v>216</v>
      </c>
      <c r="Q50" s="361">
        <v>15.8</v>
      </c>
      <c r="R50" s="424">
        <v>509</v>
      </c>
      <c r="S50" s="361">
        <v>37.200000000000003</v>
      </c>
      <c r="T50" s="424">
        <v>115</v>
      </c>
      <c r="U50" s="361">
        <v>8.4</v>
      </c>
      <c r="V50" s="424">
        <v>735</v>
      </c>
      <c r="W50" s="361">
        <v>53.7</v>
      </c>
      <c r="X50" s="424">
        <v>132</v>
      </c>
      <c r="Y50" s="361">
        <v>9.6</v>
      </c>
      <c r="Z50" s="424">
        <v>31</v>
      </c>
      <c r="AA50" s="361">
        <v>2.2999999999999998</v>
      </c>
      <c r="AB50" s="424">
        <v>128</v>
      </c>
      <c r="AC50" s="361">
        <v>9.4</v>
      </c>
      <c r="AD50" s="424">
        <v>131</v>
      </c>
      <c r="AE50" s="361">
        <v>9.6</v>
      </c>
      <c r="AF50" s="424">
        <v>91</v>
      </c>
      <c r="AG50" s="361">
        <v>6.6</v>
      </c>
      <c r="AH50" s="424">
        <v>326</v>
      </c>
      <c r="AI50" s="361">
        <v>23.8</v>
      </c>
      <c r="AJ50" s="424">
        <v>80</v>
      </c>
      <c r="AK50" s="361">
        <v>5.8</v>
      </c>
      <c r="AL50" s="424">
        <v>316</v>
      </c>
      <c r="AM50" s="425">
        <v>23.1</v>
      </c>
    </row>
    <row r="51" spans="1:39">
      <c r="A51" s="356" t="s">
        <v>235</v>
      </c>
      <c r="B51" s="423">
        <v>1020</v>
      </c>
      <c r="C51" s="386">
        <v>73.888521056055311</v>
      </c>
      <c r="D51" s="424">
        <v>336</v>
      </c>
      <c r="E51" s="361">
        <v>24.339748112582924</v>
      </c>
      <c r="F51" s="424">
        <v>174</v>
      </c>
      <c r="G51" s="361">
        <v>12.604512415444727</v>
      </c>
      <c r="H51" s="424">
        <v>156</v>
      </c>
      <c r="I51" s="361">
        <v>11.300597337984929</v>
      </c>
      <c r="J51" s="424">
        <v>257</v>
      </c>
      <c r="K51" s="361">
        <v>18.617009717064917</v>
      </c>
      <c r="L51" s="424">
        <v>809</v>
      </c>
      <c r="M51" s="361">
        <v>58.603738759165438</v>
      </c>
      <c r="N51" s="424">
        <v>112</v>
      </c>
      <c r="O51" s="361">
        <v>8.1132493708609754</v>
      </c>
      <c r="P51" s="424">
        <v>201</v>
      </c>
      <c r="Q51" s="361">
        <v>14.560385031634429</v>
      </c>
      <c r="R51" s="424">
        <v>473</v>
      </c>
      <c r="S51" s="361">
        <v>34.263990646582506</v>
      </c>
      <c r="T51" s="424">
        <v>110</v>
      </c>
      <c r="U51" s="361">
        <v>7.9683699178098859</v>
      </c>
      <c r="V51" s="424">
        <v>786</v>
      </c>
      <c r="W51" s="361">
        <v>56.937625049077916</v>
      </c>
      <c r="X51" s="424">
        <v>120</v>
      </c>
      <c r="Y51" s="361">
        <v>8.6927671830653299</v>
      </c>
      <c r="Z51" s="424">
        <v>25</v>
      </c>
      <c r="AA51" s="361">
        <v>1.8109931631386107</v>
      </c>
      <c r="AB51" s="424">
        <v>132</v>
      </c>
      <c r="AC51" s="361">
        <v>9.5620439013718634</v>
      </c>
      <c r="AD51" s="424">
        <v>125</v>
      </c>
      <c r="AE51" s="361">
        <v>9.0549658156930537</v>
      </c>
      <c r="AF51" s="424">
        <v>109</v>
      </c>
      <c r="AG51" s="361">
        <v>7.8959301912843411</v>
      </c>
      <c r="AH51" s="424">
        <v>356</v>
      </c>
      <c r="AI51" s="361">
        <v>25.788542643093816</v>
      </c>
      <c r="AJ51" s="424">
        <v>76</v>
      </c>
      <c r="AK51" s="361">
        <v>5.5054192159413757</v>
      </c>
      <c r="AL51" s="424">
        <v>325</v>
      </c>
      <c r="AM51" s="425">
        <v>23.542911120801936</v>
      </c>
    </row>
    <row r="52" spans="1:39" s="366" customFormat="1">
      <c r="A52" s="356" t="s">
        <v>236</v>
      </c>
      <c r="B52" s="423">
        <v>1099</v>
      </c>
      <c r="C52" s="358">
        <v>79</v>
      </c>
      <c r="D52" s="424">
        <v>318</v>
      </c>
      <c r="E52" s="358">
        <v>22.9</v>
      </c>
      <c r="F52" s="424">
        <v>141</v>
      </c>
      <c r="G52" s="358">
        <v>10.1</v>
      </c>
      <c r="H52" s="424">
        <v>161</v>
      </c>
      <c r="I52" s="358">
        <v>11.6</v>
      </c>
      <c r="J52" s="424">
        <v>352</v>
      </c>
      <c r="K52" s="358">
        <v>25.3</v>
      </c>
      <c r="L52" s="424">
        <v>810</v>
      </c>
      <c r="M52" s="358">
        <v>58.2</v>
      </c>
      <c r="N52" s="424">
        <v>116</v>
      </c>
      <c r="O52" s="358">
        <v>8.3000000000000007</v>
      </c>
      <c r="P52" s="424">
        <v>231</v>
      </c>
      <c r="Q52" s="358">
        <v>16.600000000000001</v>
      </c>
      <c r="R52" s="424">
        <v>444</v>
      </c>
      <c r="S52" s="358">
        <v>31.9</v>
      </c>
      <c r="T52" s="424">
        <v>123</v>
      </c>
      <c r="U52" s="358">
        <v>8.8000000000000007</v>
      </c>
      <c r="V52" s="424">
        <v>799</v>
      </c>
      <c r="W52" s="358">
        <v>57.4</v>
      </c>
      <c r="X52" s="424">
        <v>109</v>
      </c>
      <c r="Y52" s="358">
        <v>7.8</v>
      </c>
      <c r="Z52" s="424">
        <v>14</v>
      </c>
      <c r="AA52" s="358">
        <v>1</v>
      </c>
      <c r="AB52" s="424">
        <v>121</v>
      </c>
      <c r="AC52" s="358">
        <v>8.6999999999999993</v>
      </c>
      <c r="AD52" s="424">
        <v>170</v>
      </c>
      <c r="AE52" s="358">
        <v>12.2</v>
      </c>
      <c r="AF52" s="424">
        <v>82</v>
      </c>
      <c r="AG52" s="358">
        <v>5.9</v>
      </c>
      <c r="AH52" s="424">
        <v>363</v>
      </c>
      <c r="AI52" s="358">
        <v>26.1</v>
      </c>
      <c r="AJ52" s="424">
        <v>85</v>
      </c>
      <c r="AK52" s="358">
        <v>6.1</v>
      </c>
      <c r="AL52" s="424">
        <v>332</v>
      </c>
      <c r="AM52" s="360">
        <v>23.9</v>
      </c>
    </row>
    <row r="53" spans="1:39" s="366" customFormat="1">
      <c r="A53" s="356" t="s">
        <v>237</v>
      </c>
      <c r="B53" s="423">
        <v>1099</v>
      </c>
      <c r="C53" s="358">
        <v>78.465195081324637</v>
      </c>
      <c r="D53" s="424">
        <v>318</v>
      </c>
      <c r="E53" s="358">
        <v>22.704214773304127</v>
      </c>
      <c r="F53" s="424">
        <v>141</v>
      </c>
      <c r="G53" s="358">
        <v>10.066963154200886</v>
      </c>
      <c r="H53" s="424">
        <v>161</v>
      </c>
      <c r="I53" s="358">
        <v>11.49490119025775</v>
      </c>
      <c r="J53" s="424">
        <v>352</v>
      </c>
      <c r="K53" s="358">
        <v>25.131709434600793</v>
      </c>
      <c r="L53" s="424">
        <v>810</v>
      </c>
      <c r="M53" s="358">
        <v>57.831490460302966</v>
      </c>
      <c r="N53" s="424">
        <v>116</v>
      </c>
      <c r="O53" s="358">
        <v>8.2820406091298082</v>
      </c>
      <c r="P53" s="424">
        <v>231</v>
      </c>
      <c r="Q53" s="358">
        <v>16.492684316456771</v>
      </c>
      <c r="R53" s="424">
        <v>444</v>
      </c>
      <c r="S53" s="358">
        <v>31.700224400462368</v>
      </c>
      <c r="T53" s="424">
        <v>123</v>
      </c>
      <c r="U53" s="358">
        <v>8.7818189217497089</v>
      </c>
      <c r="V53" s="424">
        <v>799</v>
      </c>
      <c r="W53" s="358">
        <v>57.046124540471695</v>
      </c>
      <c r="X53" s="424">
        <v>109</v>
      </c>
      <c r="Y53" s="358">
        <v>7.7822622965099049</v>
      </c>
      <c r="Z53" s="424">
        <v>14</v>
      </c>
      <c r="AA53" s="358">
        <v>0.99955662523980437</v>
      </c>
      <c r="AB53" s="424">
        <v>121</v>
      </c>
      <c r="AC53" s="358">
        <v>8.6390251181440227</v>
      </c>
      <c r="AD53" s="424">
        <v>170</v>
      </c>
      <c r="AE53" s="358">
        <v>12.137473306483338</v>
      </c>
      <c r="AF53" s="424">
        <v>82</v>
      </c>
      <c r="AG53" s="358">
        <v>5.8545459478331399</v>
      </c>
      <c r="AH53" s="424">
        <v>363</v>
      </c>
      <c r="AI53" s="358">
        <v>25.917075354432072</v>
      </c>
      <c r="AJ53" s="424">
        <v>85</v>
      </c>
      <c r="AK53" s="358">
        <v>6.0687366532416691</v>
      </c>
      <c r="AL53" s="424">
        <v>332</v>
      </c>
      <c r="AM53" s="360">
        <v>23.703771398543932</v>
      </c>
    </row>
    <row r="54" spans="1:39" s="366" customFormat="1">
      <c r="A54" s="356" t="s">
        <v>188</v>
      </c>
      <c r="B54" s="423">
        <v>1033</v>
      </c>
      <c r="C54" s="358">
        <v>73.033624454457197</v>
      </c>
      <c r="D54" s="424">
        <v>317</v>
      </c>
      <c r="E54" s="358">
        <v>22.412060941009617</v>
      </c>
      <c r="F54" s="424">
        <v>125</v>
      </c>
      <c r="G54" s="358">
        <v>8.8375634625432244</v>
      </c>
      <c r="H54" s="424">
        <v>140</v>
      </c>
      <c r="I54" s="358">
        <v>9.898071078048412</v>
      </c>
      <c r="J54" s="424">
        <v>327</v>
      </c>
      <c r="K54" s="358">
        <v>23.119066018013076</v>
      </c>
      <c r="L54" s="424">
        <v>780</v>
      </c>
      <c r="M54" s="358">
        <v>55.146396006269718</v>
      </c>
      <c r="N54" s="424">
        <v>104</v>
      </c>
      <c r="O54" s="358">
        <v>7.3528528008359624</v>
      </c>
      <c r="P54" s="424">
        <v>200</v>
      </c>
      <c r="Q54" s="358">
        <v>14.140101540069159</v>
      </c>
      <c r="R54" s="424">
        <v>453</v>
      </c>
      <c r="S54" s="358">
        <v>32.027329988256646</v>
      </c>
      <c r="T54" s="424">
        <v>136</v>
      </c>
      <c r="U54" s="358">
        <v>9.6152690472470272</v>
      </c>
      <c r="V54" s="424">
        <v>877</v>
      </c>
      <c r="W54" s="358">
        <v>62.004345253203262</v>
      </c>
      <c r="X54" s="424">
        <v>125</v>
      </c>
      <c r="Y54" s="358">
        <v>8.8375634625432244</v>
      </c>
      <c r="Z54" s="424">
        <v>20</v>
      </c>
      <c r="AA54" s="358">
        <v>1.4140101540069159</v>
      </c>
      <c r="AB54" s="424">
        <v>131</v>
      </c>
      <c r="AC54" s="358">
        <v>9.2617665087452998</v>
      </c>
      <c r="AD54" s="424">
        <v>154</v>
      </c>
      <c r="AE54" s="358">
        <v>10.887878185853253</v>
      </c>
      <c r="AF54" s="424">
        <v>105</v>
      </c>
      <c r="AG54" s="358">
        <v>7.4235533085363077</v>
      </c>
      <c r="AH54" s="424">
        <v>347</v>
      </c>
      <c r="AI54" s="358">
        <v>24.533076172019992</v>
      </c>
      <c r="AJ54" s="424">
        <v>69</v>
      </c>
      <c r="AK54" s="358">
        <v>4.8783350313238598</v>
      </c>
      <c r="AL54" s="424">
        <v>351</v>
      </c>
      <c r="AM54" s="360">
        <v>24.815878202821374</v>
      </c>
    </row>
    <row r="55" spans="1:39" s="366" customFormat="1">
      <c r="A55" s="356" t="s">
        <v>189</v>
      </c>
      <c r="B55" s="423">
        <v>1112</v>
      </c>
      <c r="C55" s="358">
        <v>77.940793033550989</v>
      </c>
      <c r="D55" s="424">
        <v>335</v>
      </c>
      <c r="E55" s="358">
        <v>23.480364807769408</v>
      </c>
      <c r="F55" s="424">
        <v>151</v>
      </c>
      <c r="G55" s="358">
        <v>10.583686823800539</v>
      </c>
      <c r="H55" s="424">
        <v>125</v>
      </c>
      <c r="I55" s="358">
        <v>8.7613301521527642</v>
      </c>
      <c r="J55" s="424">
        <v>369</v>
      </c>
      <c r="K55" s="358">
        <v>25.863446609154956</v>
      </c>
      <c r="L55" s="424">
        <v>815</v>
      </c>
      <c r="M55" s="358">
        <v>57.123872592036022</v>
      </c>
      <c r="N55" s="424">
        <v>111</v>
      </c>
      <c r="O55" s="358">
        <v>7.780061175111654</v>
      </c>
      <c r="P55" s="424">
        <v>220</v>
      </c>
      <c r="Q55" s="358">
        <v>15.419941067788864</v>
      </c>
      <c r="R55" s="424">
        <v>462</v>
      </c>
      <c r="S55" s="358">
        <v>32.381876242356611</v>
      </c>
      <c r="T55" s="424">
        <v>120</v>
      </c>
      <c r="U55" s="358">
        <v>8.4108769460666526</v>
      </c>
      <c r="V55" s="424">
        <v>985</v>
      </c>
      <c r="W55" s="358">
        <v>69.039281598963782</v>
      </c>
      <c r="X55" s="424">
        <v>125</v>
      </c>
      <c r="Y55" s="358">
        <v>8.7613301521527642</v>
      </c>
      <c r="Z55" s="424">
        <v>19</v>
      </c>
      <c r="AA55" s="358">
        <v>1.3317221831272201</v>
      </c>
      <c r="AB55" s="424">
        <v>129</v>
      </c>
      <c r="AC55" s="358">
        <v>9.0416927170216521</v>
      </c>
      <c r="AD55" s="424">
        <v>146</v>
      </c>
      <c r="AE55" s="358">
        <v>10.233233617714427</v>
      </c>
      <c r="AF55" s="424">
        <v>125</v>
      </c>
      <c r="AG55" s="358">
        <v>8.7613301521527642</v>
      </c>
      <c r="AH55" s="424">
        <v>338</v>
      </c>
      <c r="AI55" s="358">
        <v>23.690636731421073</v>
      </c>
      <c r="AJ55" s="424">
        <v>51</v>
      </c>
      <c r="AK55" s="358">
        <v>3.5746227020783277</v>
      </c>
      <c r="AL55" s="424">
        <v>323</v>
      </c>
      <c r="AM55" s="360">
        <v>22.639277113162741</v>
      </c>
    </row>
    <row r="56" spans="1:39" s="366" customFormat="1">
      <c r="A56" s="356" t="s">
        <v>191</v>
      </c>
      <c r="B56" s="423">
        <v>1071</v>
      </c>
      <c r="C56" s="358">
        <v>74.493050792992776</v>
      </c>
      <c r="D56" s="424">
        <v>275</v>
      </c>
      <c r="E56" s="358">
        <v>19.127534050488343</v>
      </c>
      <c r="F56" s="424">
        <v>143</v>
      </c>
      <c r="G56" s="358">
        <v>9.9463177062539394</v>
      </c>
      <c r="H56" s="424">
        <v>162</v>
      </c>
      <c r="I56" s="358">
        <v>11.267856422469496</v>
      </c>
      <c r="J56" s="424">
        <v>364</v>
      </c>
      <c r="K56" s="358">
        <v>25.317899615919117</v>
      </c>
      <c r="L56" s="424">
        <v>820</v>
      </c>
      <c r="M56" s="358">
        <v>57.034828805092516</v>
      </c>
      <c r="N56" s="424">
        <v>108</v>
      </c>
      <c r="O56" s="358">
        <v>7.5119042816463315</v>
      </c>
      <c r="P56" s="424">
        <v>243</v>
      </c>
      <c r="Q56" s="358">
        <v>16.901784633704246</v>
      </c>
      <c r="R56" s="424">
        <v>456</v>
      </c>
      <c r="S56" s="358">
        <v>31.716929189173399</v>
      </c>
      <c r="T56" s="424">
        <v>142</v>
      </c>
      <c r="U56" s="358">
        <v>9.876763036979435</v>
      </c>
      <c r="V56" s="424">
        <v>1025</v>
      </c>
      <c r="W56" s="358">
        <v>71.293536006365642</v>
      </c>
      <c r="X56" s="424">
        <v>131</v>
      </c>
      <c r="Y56" s="358">
        <v>9.1116616749599029</v>
      </c>
      <c r="Z56" s="424">
        <v>24</v>
      </c>
      <c r="AA56" s="358">
        <v>1.6693120625880735</v>
      </c>
      <c r="AB56" s="424">
        <v>124</v>
      </c>
      <c r="AC56" s="358">
        <v>8.6247789900383811</v>
      </c>
      <c r="AD56" s="424">
        <v>162</v>
      </c>
      <c r="AE56" s="358">
        <v>11.267856422469496</v>
      </c>
      <c r="AF56" s="424">
        <v>153</v>
      </c>
      <c r="AG56" s="358">
        <v>10.641864398998969</v>
      </c>
      <c r="AH56" s="424">
        <v>347</v>
      </c>
      <c r="AI56" s="358">
        <v>24.135470238252566</v>
      </c>
      <c r="AJ56" s="424">
        <v>47</v>
      </c>
      <c r="AK56" s="358">
        <v>3.269069455901644</v>
      </c>
      <c r="AL56" s="424">
        <v>329</v>
      </c>
      <c r="AM56" s="360">
        <v>22.883486191311508</v>
      </c>
    </row>
    <row r="57" spans="1:39" s="366" customFormat="1">
      <c r="A57" s="356" t="s">
        <v>238</v>
      </c>
      <c r="B57" s="423">
        <v>1043</v>
      </c>
      <c r="C57" s="358">
        <v>71.889487316985083</v>
      </c>
      <c r="D57" s="424">
        <v>258</v>
      </c>
      <c r="E57" s="358">
        <v>17.782826201133414</v>
      </c>
      <c r="F57" s="424">
        <v>143</v>
      </c>
      <c r="G57" s="358">
        <v>9.8563726618685195</v>
      </c>
      <c r="H57" s="424">
        <v>174</v>
      </c>
      <c r="I57" s="358">
        <v>11.993068833322535</v>
      </c>
      <c r="J57" s="424">
        <v>335</v>
      </c>
      <c r="K57" s="358">
        <v>23.090103788293387</v>
      </c>
      <c r="L57" s="424">
        <v>797</v>
      </c>
      <c r="M57" s="358">
        <v>54.933769311253222</v>
      </c>
      <c r="N57" s="424">
        <v>117</v>
      </c>
      <c r="O57" s="358">
        <v>8.0643049051651534</v>
      </c>
      <c r="P57" s="424">
        <v>251</v>
      </c>
      <c r="Q57" s="358">
        <v>17.300346420482509</v>
      </c>
      <c r="R57" s="424">
        <v>408</v>
      </c>
      <c r="S57" s="358">
        <v>28.121678643652842</v>
      </c>
      <c r="T57" s="424">
        <v>147</v>
      </c>
      <c r="U57" s="358">
        <v>10.132075393669037</v>
      </c>
      <c r="V57" s="424">
        <v>942</v>
      </c>
      <c r="W57" s="358">
        <v>64.927993339022009</v>
      </c>
      <c r="X57" s="424">
        <v>120</v>
      </c>
      <c r="Y57" s="358">
        <v>8.2710819540155409</v>
      </c>
      <c r="Z57" s="424">
        <v>20</v>
      </c>
      <c r="AA57" s="358">
        <v>1.3785136590025902</v>
      </c>
      <c r="AB57" s="424">
        <v>145</v>
      </c>
      <c r="AC57" s="358">
        <v>9.9942240277687784</v>
      </c>
      <c r="AD57" s="424">
        <v>171</v>
      </c>
      <c r="AE57" s="358">
        <v>11.786291784472146</v>
      </c>
      <c r="AF57" s="424">
        <v>159</v>
      </c>
      <c r="AG57" s="358">
        <v>10.959183589070593</v>
      </c>
      <c r="AH57" s="424">
        <v>327</v>
      </c>
      <c r="AI57" s="358">
        <v>22.538698324692351</v>
      </c>
      <c r="AJ57" s="424">
        <v>57</v>
      </c>
      <c r="AK57" s="358">
        <v>3.9287639281573821</v>
      </c>
      <c r="AL57" s="424">
        <v>307</v>
      </c>
      <c r="AM57" s="360">
        <v>21.160184665689759</v>
      </c>
    </row>
    <row r="58" spans="1:39" s="366" customFormat="1">
      <c r="A58" s="356" t="s">
        <v>239</v>
      </c>
      <c r="B58" s="423">
        <v>1092</v>
      </c>
      <c r="C58" s="358">
        <v>74.599999999999994</v>
      </c>
      <c r="D58" s="424">
        <v>258</v>
      </c>
      <c r="E58" s="358">
        <v>17.600000000000001</v>
      </c>
      <c r="F58" s="424">
        <v>143</v>
      </c>
      <c r="G58" s="358">
        <v>9.8000000000000007</v>
      </c>
      <c r="H58" s="424">
        <v>153</v>
      </c>
      <c r="I58" s="358">
        <v>10.5</v>
      </c>
      <c r="J58" s="424">
        <v>401</v>
      </c>
      <c r="K58" s="358">
        <v>27.4</v>
      </c>
      <c r="L58" s="424">
        <v>844</v>
      </c>
      <c r="M58" s="358">
        <v>57.7</v>
      </c>
      <c r="N58" s="424">
        <v>113</v>
      </c>
      <c r="O58" s="358">
        <v>7.7</v>
      </c>
      <c r="P58" s="424">
        <v>249</v>
      </c>
      <c r="Q58" s="358">
        <v>17</v>
      </c>
      <c r="R58" s="424">
        <v>465</v>
      </c>
      <c r="S58" s="358">
        <v>31.8</v>
      </c>
      <c r="T58" s="424">
        <v>142</v>
      </c>
      <c r="U58" s="358">
        <v>9.6999999999999993</v>
      </c>
      <c r="V58" s="424">
        <v>1059</v>
      </c>
      <c r="W58" s="358">
        <v>72.3</v>
      </c>
      <c r="X58" s="424">
        <v>161</v>
      </c>
      <c r="Y58" s="358">
        <v>11</v>
      </c>
      <c r="Z58" s="424">
        <v>22</v>
      </c>
      <c r="AA58" s="358">
        <v>1.4870561897699999</v>
      </c>
      <c r="AB58" s="424">
        <v>126</v>
      </c>
      <c r="AC58" s="358">
        <v>8.6</v>
      </c>
      <c r="AD58" s="424">
        <v>177</v>
      </c>
      <c r="AE58" s="358">
        <v>12.1</v>
      </c>
      <c r="AF58" s="424">
        <v>197</v>
      </c>
      <c r="AG58" s="358">
        <v>13.5</v>
      </c>
      <c r="AH58" s="424">
        <v>355</v>
      </c>
      <c r="AI58" s="358">
        <v>24.3</v>
      </c>
      <c r="AJ58" s="424">
        <v>54</v>
      </c>
      <c r="AK58" s="358">
        <v>3.7</v>
      </c>
      <c r="AL58" s="424">
        <v>341</v>
      </c>
      <c r="AM58" s="360">
        <v>23.3</v>
      </c>
    </row>
    <row r="59" spans="1:39" s="366" customFormat="1">
      <c r="A59" s="356" t="s">
        <v>240</v>
      </c>
      <c r="B59" s="423">
        <v>1132</v>
      </c>
      <c r="C59" s="358">
        <v>76.515800309983618</v>
      </c>
      <c r="D59" s="424">
        <v>234</v>
      </c>
      <c r="E59" s="358">
        <v>15.816870382099088</v>
      </c>
      <c r="F59" s="424">
        <v>157</v>
      </c>
      <c r="G59" s="358">
        <v>10.612173717904088</v>
      </c>
      <c r="H59" s="424">
        <v>160</v>
      </c>
      <c r="I59" s="358">
        <v>10.814954107418179</v>
      </c>
      <c r="J59" s="424">
        <v>439</v>
      </c>
      <c r="K59" s="358">
        <v>29.67353033222863</v>
      </c>
      <c r="L59" s="424">
        <v>818</v>
      </c>
      <c r="M59" s="358">
        <v>55.291452874175441</v>
      </c>
      <c r="N59" s="424">
        <v>116</v>
      </c>
      <c r="O59" s="358">
        <v>7.8408417278781801</v>
      </c>
      <c r="P59" s="424">
        <v>215</v>
      </c>
      <c r="Q59" s="358">
        <v>14.532594581843179</v>
      </c>
      <c r="R59" s="424">
        <v>465</v>
      </c>
      <c r="S59" s="358">
        <v>31.430960374684087</v>
      </c>
      <c r="T59" s="424">
        <v>142</v>
      </c>
      <c r="U59" s="358">
        <v>9.5982717703336338</v>
      </c>
      <c r="V59" s="424">
        <v>1076</v>
      </c>
      <c r="W59" s="358">
        <v>72.730566372387258</v>
      </c>
      <c r="X59" s="424">
        <v>131</v>
      </c>
      <c r="Y59" s="358">
        <v>8.8547436754486348</v>
      </c>
      <c r="Z59" s="424">
        <v>20</v>
      </c>
      <c r="AA59" s="358">
        <v>1.3518692634272724</v>
      </c>
      <c r="AB59" s="424">
        <v>154</v>
      </c>
      <c r="AC59" s="358">
        <v>10.409393328389999</v>
      </c>
      <c r="AD59" s="424">
        <v>175</v>
      </c>
      <c r="AE59" s="358">
        <v>11.828856054988634</v>
      </c>
      <c r="AF59" s="424">
        <v>268</v>
      </c>
      <c r="AG59" s="358">
        <v>18.115048129925452</v>
      </c>
      <c r="AH59" s="424">
        <v>358</v>
      </c>
      <c r="AI59" s="358">
        <v>24.198459815348176</v>
      </c>
      <c r="AJ59" s="424">
        <v>48</v>
      </c>
      <c r="AK59" s="358">
        <v>3.2444862322254542</v>
      </c>
      <c r="AL59" s="424">
        <v>328</v>
      </c>
      <c r="AM59" s="360">
        <v>22.170655920207267</v>
      </c>
    </row>
    <row r="60" spans="1:39" s="366" customFormat="1">
      <c r="A60" s="356" t="s">
        <v>241</v>
      </c>
      <c r="B60" s="423">
        <v>1168</v>
      </c>
      <c r="C60" s="358">
        <v>78.270857374146772</v>
      </c>
      <c r="D60" s="424">
        <v>218</v>
      </c>
      <c r="E60" s="358">
        <v>14.60877303729794</v>
      </c>
      <c r="F60" s="424">
        <v>175</v>
      </c>
      <c r="G60" s="358">
        <v>11.727226062051098</v>
      </c>
      <c r="H60" s="424">
        <v>186</v>
      </c>
      <c r="I60" s="358">
        <v>12.464365985951455</v>
      </c>
      <c r="J60" s="424">
        <v>440</v>
      </c>
      <c r="K60" s="358">
        <v>29.485596956014192</v>
      </c>
      <c r="L60" s="424">
        <v>747</v>
      </c>
      <c r="M60" s="358">
        <v>50.058502104869547</v>
      </c>
      <c r="N60" s="424">
        <v>84</v>
      </c>
      <c r="O60" s="358">
        <v>5.6290685097845277</v>
      </c>
      <c r="P60" s="424">
        <v>222</v>
      </c>
      <c r="Q60" s="358">
        <v>14.87682391871625</v>
      </c>
      <c r="R60" s="424">
        <v>431</v>
      </c>
      <c r="S60" s="358">
        <v>28.882482472822989</v>
      </c>
      <c r="T60" s="424">
        <v>170</v>
      </c>
      <c r="U60" s="358">
        <v>11.392162460278211</v>
      </c>
      <c r="V60" s="424">
        <v>1064</v>
      </c>
      <c r="W60" s="358">
        <v>71.301534457270677</v>
      </c>
      <c r="X60" s="424">
        <v>123</v>
      </c>
      <c r="Y60" s="358">
        <v>8.242564603613058</v>
      </c>
      <c r="Z60" s="424">
        <v>16</v>
      </c>
      <c r="AA60" s="358">
        <v>1.0722035256732432</v>
      </c>
      <c r="AB60" s="424">
        <v>146</v>
      </c>
      <c r="AC60" s="358">
        <v>9.7838571717683465</v>
      </c>
      <c r="AD60" s="424">
        <v>165</v>
      </c>
      <c r="AE60" s="358">
        <v>11.05709885850532</v>
      </c>
      <c r="AF60" s="424">
        <v>330</v>
      </c>
      <c r="AG60" s="358">
        <v>22.11419771701064</v>
      </c>
      <c r="AH60" s="424">
        <v>389</v>
      </c>
      <c r="AI60" s="358">
        <v>26.067948217930727</v>
      </c>
      <c r="AJ60" s="424">
        <v>51</v>
      </c>
      <c r="AK60" s="358">
        <v>3.417648738083463</v>
      </c>
      <c r="AL60" s="424">
        <v>326</v>
      </c>
      <c r="AM60" s="360">
        <v>21.846146835592332</v>
      </c>
    </row>
    <row r="61" spans="1:39" s="366" customFormat="1">
      <c r="A61" s="356" t="s">
        <v>242</v>
      </c>
      <c r="B61" s="423">
        <v>1129</v>
      </c>
      <c r="C61" s="358">
        <v>75.657361280318227</v>
      </c>
      <c r="D61" s="424">
        <v>194</v>
      </c>
      <c r="E61" s="358">
        <v>13.000467748788076</v>
      </c>
      <c r="F61" s="424">
        <v>180</v>
      </c>
      <c r="G61" s="358">
        <v>12.062289663823988</v>
      </c>
      <c r="H61" s="424">
        <v>164</v>
      </c>
      <c r="I61" s="358">
        <v>10.990086138150744</v>
      </c>
      <c r="J61" s="424">
        <v>426</v>
      </c>
      <c r="K61" s="358">
        <v>28.547418871050102</v>
      </c>
      <c r="L61" s="424">
        <v>781</v>
      </c>
      <c r="M61" s="358">
        <v>52.33693459692519</v>
      </c>
      <c r="N61" s="424">
        <v>81</v>
      </c>
      <c r="O61" s="358">
        <v>5.4280303487207942</v>
      </c>
      <c r="P61" s="424">
        <v>203</v>
      </c>
      <c r="Q61" s="358">
        <v>13.603582231979276</v>
      </c>
      <c r="R61" s="424">
        <v>478</v>
      </c>
      <c r="S61" s="358">
        <v>32.032080329488146</v>
      </c>
      <c r="T61" s="424">
        <v>170</v>
      </c>
      <c r="U61" s="358">
        <v>9.5828190107046112</v>
      </c>
      <c r="V61" s="424">
        <v>1018</v>
      </c>
      <c r="W61" s="358">
        <v>68.218949320960107</v>
      </c>
      <c r="X61" s="424">
        <v>158</v>
      </c>
      <c r="Y61" s="358">
        <v>10.588009816023277</v>
      </c>
      <c r="Z61" s="424">
        <v>13</v>
      </c>
      <c r="AA61" s="358">
        <v>0.87116536460951022</v>
      </c>
      <c r="AB61" s="424">
        <v>162</v>
      </c>
      <c r="AC61" s="358">
        <v>10.856060697441588</v>
      </c>
      <c r="AD61" s="424">
        <v>164</v>
      </c>
      <c r="AE61" s="358">
        <v>10.990086138150744</v>
      </c>
      <c r="AF61" s="424">
        <v>342</v>
      </c>
      <c r="AG61" s="358">
        <v>22.918350361265574</v>
      </c>
      <c r="AH61" s="424">
        <v>358</v>
      </c>
      <c r="AI61" s="358">
        <v>23.99055388693882</v>
      </c>
      <c r="AJ61" s="424">
        <v>48</v>
      </c>
      <c r="AK61" s="358">
        <v>3.21661057701973</v>
      </c>
      <c r="AL61" s="424">
        <v>296</v>
      </c>
      <c r="AM61" s="360">
        <v>19.835765224955001</v>
      </c>
    </row>
    <row r="62" spans="1:39" s="43" customFormat="1">
      <c r="A62" s="356" t="str">
        <f>A26</f>
        <v xml:space="preserve">26年  </v>
      </c>
      <c r="B62" s="423">
        <v>1186</v>
      </c>
      <c r="C62" s="386">
        <v>78.099999999999994</v>
      </c>
      <c r="D62" s="385">
        <v>222</v>
      </c>
      <c r="E62" s="386">
        <v>14.6</v>
      </c>
      <c r="F62" s="385">
        <v>165</v>
      </c>
      <c r="G62" s="386">
        <v>10.9</v>
      </c>
      <c r="H62" s="385">
        <v>175</v>
      </c>
      <c r="I62" s="386">
        <v>11.5</v>
      </c>
      <c r="J62" s="385">
        <v>446</v>
      </c>
      <c r="K62" s="386">
        <v>29.4</v>
      </c>
      <c r="L62" s="385">
        <v>799</v>
      </c>
      <c r="M62" s="386">
        <v>52.6</v>
      </c>
      <c r="N62" s="385">
        <v>94</v>
      </c>
      <c r="O62" s="386">
        <v>6.2</v>
      </c>
      <c r="P62" s="385">
        <v>257</v>
      </c>
      <c r="Q62" s="386">
        <v>16.899999999999999</v>
      </c>
      <c r="R62" s="385">
        <v>431</v>
      </c>
      <c r="S62" s="386">
        <v>28.4</v>
      </c>
      <c r="T62" s="385">
        <v>167</v>
      </c>
      <c r="U62" s="386">
        <v>11</v>
      </c>
      <c r="V62" s="385">
        <v>1007</v>
      </c>
      <c r="W62" s="386">
        <v>66.3</v>
      </c>
      <c r="X62" s="385">
        <v>127</v>
      </c>
      <c r="Y62" s="386">
        <v>8.4</v>
      </c>
      <c r="Z62" s="385">
        <v>18</v>
      </c>
      <c r="AA62" s="386">
        <v>1.2</v>
      </c>
      <c r="AB62" s="385">
        <v>137</v>
      </c>
      <c r="AC62" s="386">
        <v>9</v>
      </c>
      <c r="AD62" s="385">
        <v>168</v>
      </c>
      <c r="AE62" s="386">
        <v>11.1</v>
      </c>
      <c r="AF62" s="385">
        <v>417</v>
      </c>
      <c r="AG62" s="386">
        <v>27.4</v>
      </c>
      <c r="AH62" s="385">
        <v>379</v>
      </c>
      <c r="AI62" s="386">
        <v>24.9</v>
      </c>
      <c r="AJ62" s="385">
        <v>49</v>
      </c>
      <c r="AK62" s="386">
        <v>3.2</v>
      </c>
      <c r="AL62" s="385">
        <v>292</v>
      </c>
      <c r="AM62" s="427">
        <v>19.2</v>
      </c>
    </row>
    <row r="63" spans="1:39" s="43" customFormat="1" ht="21.95" customHeight="1">
      <c r="A63" s="371" t="s">
        <v>199</v>
      </c>
      <c r="B63" s="423">
        <v>1188</v>
      </c>
      <c r="C63" s="358">
        <v>77.208986138127386</v>
      </c>
      <c r="D63" s="424">
        <v>203</v>
      </c>
      <c r="E63" s="358">
        <v>13.193118001717055</v>
      </c>
      <c r="F63" s="424">
        <v>164</v>
      </c>
      <c r="G63" s="358">
        <v>10.658479567889641</v>
      </c>
      <c r="H63" s="424">
        <v>201</v>
      </c>
      <c r="I63" s="358">
        <v>13.063136543572059</v>
      </c>
      <c r="J63" s="424">
        <v>462</v>
      </c>
      <c r="K63" s="358">
        <v>30.025716831493984</v>
      </c>
      <c r="L63" s="424">
        <v>809</v>
      </c>
      <c r="M63" s="358">
        <v>52.577499819650725</v>
      </c>
      <c r="N63" s="424">
        <v>96</v>
      </c>
      <c r="O63" s="358">
        <v>6.2391099909597898</v>
      </c>
      <c r="P63" s="424">
        <v>212</v>
      </c>
      <c r="Q63" s="358">
        <v>13.778034563369536</v>
      </c>
      <c r="R63" s="424">
        <v>481</v>
      </c>
      <c r="S63" s="358">
        <v>31.260540683871444</v>
      </c>
      <c r="T63" s="424">
        <v>185</v>
      </c>
      <c r="U63" s="358">
        <v>12.023284878412095</v>
      </c>
      <c r="V63" s="424">
        <v>1026</v>
      </c>
      <c r="W63" s="358">
        <v>66.680488028382754</v>
      </c>
      <c r="X63" s="424">
        <v>100</v>
      </c>
      <c r="Y63" s="358">
        <v>6.499072907249781</v>
      </c>
      <c r="Z63" s="424">
        <v>17</v>
      </c>
      <c r="AA63" s="358">
        <v>1.1048423942324628</v>
      </c>
      <c r="AB63" s="424">
        <v>138</v>
      </c>
      <c r="AC63" s="358">
        <v>8.9687206120046969</v>
      </c>
      <c r="AD63" s="424">
        <v>195</v>
      </c>
      <c r="AE63" s="358">
        <v>12.673192169137073</v>
      </c>
      <c r="AF63" s="424">
        <v>475</v>
      </c>
      <c r="AG63" s="358">
        <v>30.870596309436461</v>
      </c>
      <c r="AH63" s="424">
        <v>327</v>
      </c>
      <c r="AI63" s="358">
        <v>21.251968406706784</v>
      </c>
      <c r="AJ63" s="424">
        <v>42</v>
      </c>
      <c r="AK63" s="358">
        <v>2.729610621044908</v>
      </c>
      <c r="AL63" s="424">
        <v>243</v>
      </c>
      <c r="AM63" s="360">
        <v>15.792747164616966</v>
      </c>
    </row>
    <row r="64" spans="1:39" s="43" customFormat="1" ht="21.95" customHeight="1">
      <c r="A64" s="371" t="s">
        <v>201</v>
      </c>
      <c r="B64" s="423">
        <v>1277</v>
      </c>
      <c r="C64" s="358">
        <v>82.2</v>
      </c>
      <c r="D64" s="424">
        <v>232</v>
      </c>
      <c r="E64" s="358">
        <v>14.9</v>
      </c>
      <c r="F64" s="424">
        <v>194</v>
      </c>
      <c r="G64" s="358">
        <v>12.5</v>
      </c>
      <c r="H64" s="424">
        <v>215</v>
      </c>
      <c r="I64" s="358">
        <v>13.8</v>
      </c>
      <c r="J64" s="424">
        <v>477</v>
      </c>
      <c r="K64" s="358">
        <v>30.7</v>
      </c>
      <c r="L64" s="424">
        <v>801</v>
      </c>
      <c r="M64" s="358">
        <v>51.6</v>
      </c>
      <c r="N64" s="424">
        <v>103</v>
      </c>
      <c r="O64" s="358">
        <v>6.6</v>
      </c>
      <c r="P64" s="424">
        <v>226</v>
      </c>
      <c r="Q64" s="358">
        <v>14.5</v>
      </c>
      <c r="R64" s="424">
        <v>450</v>
      </c>
      <c r="S64" s="358">
        <v>29</v>
      </c>
      <c r="T64" s="424">
        <v>169</v>
      </c>
      <c r="U64" s="358">
        <v>10.9</v>
      </c>
      <c r="V64" s="424">
        <v>1088</v>
      </c>
      <c r="W64" s="358">
        <v>70</v>
      </c>
      <c r="X64" s="424">
        <v>122</v>
      </c>
      <c r="Y64" s="358">
        <v>7.9</v>
      </c>
      <c r="Z64" s="424">
        <v>14</v>
      </c>
      <c r="AA64" s="358">
        <v>0.9</v>
      </c>
      <c r="AB64" s="424">
        <v>155</v>
      </c>
      <c r="AC64" s="358">
        <v>10</v>
      </c>
      <c r="AD64" s="424">
        <v>185</v>
      </c>
      <c r="AE64" s="358">
        <v>11.9</v>
      </c>
      <c r="AF64" s="424">
        <v>510</v>
      </c>
      <c r="AG64" s="358">
        <v>32.799999999999997</v>
      </c>
      <c r="AH64" s="424">
        <v>377</v>
      </c>
      <c r="AI64" s="358">
        <v>24.3</v>
      </c>
      <c r="AJ64" s="424">
        <v>46</v>
      </c>
      <c r="AK64" s="358">
        <v>3</v>
      </c>
      <c r="AL64" s="424">
        <v>233</v>
      </c>
      <c r="AM64" s="360">
        <v>15</v>
      </c>
    </row>
    <row r="65" spans="1:39" s="370" customFormat="1" ht="21.95" customHeight="1">
      <c r="A65" s="374" t="s">
        <v>203</v>
      </c>
      <c r="B65" s="375">
        <f>SUM(B67:B73)</f>
        <v>1291</v>
      </c>
      <c r="C65" s="376">
        <v>82.4</v>
      </c>
      <c r="D65" s="428">
        <f>SUM(D67:D73)</f>
        <v>212</v>
      </c>
      <c r="E65" s="376">
        <v>13.5</v>
      </c>
      <c r="F65" s="428">
        <f>SUM(F67:F73)</f>
        <v>175</v>
      </c>
      <c r="G65" s="376">
        <v>11.2</v>
      </c>
      <c r="H65" s="428">
        <f>SUM(H67:H73)</f>
        <v>211</v>
      </c>
      <c r="I65" s="376">
        <v>13.5</v>
      </c>
      <c r="J65" s="428">
        <f>SUM(J67:J73)</f>
        <v>519</v>
      </c>
      <c r="K65" s="376">
        <v>33.1</v>
      </c>
      <c r="L65" s="428">
        <f>SUM(L67:L73)</f>
        <v>810</v>
      </c>
      <c r="M65" s="376">
        <v>51.7</v>
      </c>
      <c r="N65" s="428">
        <f>SUM(N67:N73)</f>
        <v>86</v>
      </c>
      <c r="O65" s="376">
        <v>5.5</v>
      </c>
      <c r="P65" s="428">
        <f>SUM(P67:P73)</f>
        <v>236</v>
      </c>
      <c r="Q65" s="376">
        <v>15.1</v>
      </c>
      <c r="R65" s="428">
        <f>SUM(R67:R73)</f>
        <v>477</v>
      </c>
      <c r="S65" s="376">
        <v>30.4</v>
      </c>
      <c r="T65" s="428">
        <f>SUM(T67:T73)</f>
        <v>184</v>
      </c>
      <c r="U65" s="376">
        <v>11.7</v>
      </c>
      <c r="V65" s="428">
        <f>SUM(V67:V73)</f>
        <v>817</v>
      </c>
      <c r="W65" s="376">
        <v>52.1</v>
      </c>
      <c r="X65" s="428">
        <f>SUM(X67:X73)</f>
        <v>160</v>
      </c>
      <c r="Y65" s="376">
        <v>10.199999999999999</v>
      </c>
      <c r="Z65" s="428">
        <f>SUM(Z67:Z73)</f>
        <v>20</v>
      </c>
      <c r="AA65" s="376">
        <v>1.3</v>
      </c>
      <c r="AB65" s="428">
        <f>SUM(AB67:AB73)</f>
        <v>181</v>
      </c>
      <c r="AC65" s="376">
        <v>11.5</v>
      </c>
      <c r="AD65" s="428">
        <f>SUM(AD67:AD73)</f>
        <v>209</v>
      </c>
      <c r="AE65" s="376">
        <v>13.3</v>
      </c>
      <c r="AF65" s="428">
        <f>SUM(AF67:AF73)</f>
        <v>619</v>
      </c>
      <c r="AG65" s="376">
        <v>39.5</v>
      </c>
      <c r="AH65" s="428">
        <f>SUM(AH67:AH73)</f>
        <v>418</v>
      </c>
      <c r="AI65" s="376">
        <v>26.7</v>
      </c>
      <c r="AJ65" s="428">
        <f>SUM(AJ67:AJ73)</f>
        <v>38</v>
      </c>
      <c r="AK65" s="376">
        <v>2.4</v>
      </c>
      <c r="AL65" s="428">
        <f>SUM(AL67:AL73)</f>
        <v>249</v>
      </c>
      <c r="AM65" s="429">
        <v>15.9</v>
      </c>
    </row>
    <row r="66" spans="1:39" ht="6.75" customHeight="1">
      <c r="A66" s="356"/>
      <c r="B66" s="423"/>
      <c r="C66" s="358"/>
      <c r="D66" s="424"/>
      <c r="E66" s="358"/>
      <c r="F66" s="424"/>
      <c r="G66" s="358"/>
      <c r="H66" s="424"/>
      <c r="I66" s="358"/>
      <c r="J66" s="424"/>
      <c r="K66" s="358"/>
      <c r="L66" s="424"/>
      <c r="M66" s="358"/>
      <c r="N66" s="424"/>
      <c r="O66" s="358"/>
      <c r="P66" s="424"/>
      <c r="Q66" s="358"/>
      <c r="R66" s="424"/>
      <c r="S66" s="358"/>
      <c r="T66" s="424"/>
      <c r="U66" s="358"/>
      <c r="V66" s="424"/>
      <c r="W66" s="358"/>
      <c r="X66" s="424"/>
      <c r="Y66" s="358"/>
      <c r="Z66" s="424"/>
      <c r="AA66" s="358"/>
      <c r="AB66" s="424"/>
      <c r="AC66" s="358"/>
      <c r="AD66" s="424"/>
      <c r="AE66" s="358"/>
      <c r="AF66" s="424"/>
      <c r="AG66" s="358"/>
      <c r="AH66" s="424"/>
      <c r="AI66" s="358"/>
      <c r="AJ66" s="424"/>
      <c r="AK66" s="358"/>
      <c r="AL66" s="424"/>
      <c r="AM66" s="360"/>
    </row>
    <row r="67" spans="1:39" ht="21.95" customHeight="1">
      <c r="A67" s="382" t="s">
        <v>204</v>
      </c>
      <c r="B67" s="359">
        <v>235</v>
      </c>
      <c r="C67" s="358">
        <v>74.900000000000006</v>
      </c>
      <c r="D67" s="359">
        <v>32</v>
      </c>
      <c r="E67" s="358">
        <v>10.199999999999999</v>
      </c>
      <c r="F67" s="359">
        <v>31</v>
      </c>
      <c r="G67" s="358">
        <v>9.9</v>
      </c>
      <c r="H67" s="359">
        <v>54</v>
      </c>
      <c r="I67" s="358">
        <v>17.2</v>
      </c>
      <c r="J67" s="359">
        <v>89</v>
      </c>
      <c r="K67" s="358">
        <v>28.4</v>
      </c>
      <c r="L67" s="359">
        <v>163</v>
      </c>
      <c r="M67" s="358">
        <v>52</v>
      </c>
      <c r="N67" s="359">
        <v>19</v>
      </c>
      <c r="O67" s="358">
        <v>6.1</v>
      </c>
      <c r="P67" s="359">
        <v>51</v>
      </c>
      <c r="Q67" s="358">
        <v>16.3</v>
      </c>
      <c r="R67" s="359">
        <v>92</v>
      </c>
      <c r="S67" s="358">
        <v>29.3</v>
      </c>
      <c r="T67" s="359">
        <v>43</v>
      </c>
      <c r="U67" s="358">
        <v>13.7</v>
      </c>
      <c r="V67" s="359">
        <v>202</v>
      </c>
      <c r="W67" s="358">
        <v>64.400000000000006</v>
      </c>
      <c r="X67" s="359">
        <v>33</v>
      </c>
      <c r="Y67" s="358">
        <v>10.5</v>
      </c>
      <c r="Z67" s="359">
        <v>2</v>
      </c>
      <c r="AA67" s="358">
        <v>0.6</v>
      </c>
      <c r="AB67" s="359">
        <v>32</v>
      </c>
      <c r="AC67" s="358">
        <v>10.199999999999999</v>
      </c>
      <c r="AD67" s="359">
        <v>41</v>
      </c>
      <c r="AE67" s="358">
        <v>13.1</v>
      </c>
      <c r="AF67" s="359">
        <v>99</v>
      </c>
      <c r="AG67" s="358">
        <v>31.6</v>
      </c>
      <c r="AH67" s="359">
        <v>86</v>
      </c>
      <c r="AI67" s="358">
        <v>27.4</v>
      </c>
      <c r="AJ67" s="359">
        <v>12</v>
      </c>
      <c r="AK67" s="358">
        <v>3.8</v>
      </c>
      <c r="AL67" s="359">
        <v>59</v>
      </c>
      <c r="AM67" s="360">
        <v>18.8</v>
      </c>
    </row>
    <row r="68" spans="1:39" ht="21.95" customHeight="1">
      <c r="A68" s="382" t="s">
        <v>205</v>
      </c>
      <c r="B68" s="359">
        <v>159</v>
      </c>
      <c r="C68" s="358">
        <v>67.099999999999994</v>
      </c>
      <c r="D68" s="359">
        <v>26</v>
      </c>
      <c r="E68" s="358">
        <v>11</v>
      </c>
      <c r="F68" s="359">
        <v>26</v>
      </c>
      <c r="G68" s="358">
        <v>11</v>
      </c>
      <c r="H68" s="359">
        <v>27</v>
      </c>
      <c r="I68" s="358">
        <v>11.4</v>
      </c>
      <c r="J68" s="359">
        <v>62</v>
      </c>
      <c r="K68" s="358">
        <v>26.2</v>
      </c>
      <c r="L68" s="359">
        <v>110</v>
      </c>
      <c r="M68" s="358">
        <v>46.4</v>
      </c>
      <c r="N68" s="359">
        <v>6</v>
      </c>
      <c r="O68" s="358">
        <v>2.5</v>
      </c>
      <c r="P68" s="359">
        <v>27</v>
      </c>
      <c r="Q68" s="358">
        <v>11.4</v>
      </c>
      <c r="R68" s="359">
        <v>76</v>
      </c>
      <c r="S68" s="358">
        <v>32.1</v>
      </c>
      <c r="T68" s="359">
        <v>20</v>
      </c>
      <c r="U68" s="358">
        <v>8.4</v>
      </c>
      <c r="V68" s="359">
        <v>99</v>
      </c>
      <c r="W68" s="358">
        <v>41.8</v>
      </c>
      <c r="X68" s="359">
        <v>30</v>
      </c>
      <c r="Y68" s="358">
        <v>12.7</v>
      </c>
      <c r="Z68" s="359">
        <v>1</v>
      </c>
      <c r="AA68" s="358">
        <v>0.4</v>
      </c>
      <c r="AB68" s="359">
        <v>31</v>
      </c>
      <c r="AC68" s="358">
        <v>13.1</v>
      </c>
      <c r="AD68" s="359">
        <v>31</v>
      </c>
      <c r="AE68" s="358">
        <v>13.1</v>
      </c>
      <c r="AF68" s="359">
        <v>64</v>
      </c>
      <c r="AG68" s="358">
        <v>27</v>
      </c>
      <c r="AH68" s="359">
        <v>57</v>
      </c>
      <c r="AI68" s="358">
        <v>24.1</v>
      </c>
      <c r="AJ68" s="359">
        <v>4</v>
      </c>
      <c r="AK68" s="358">
        <v>1.7</v>
      </c>
      <c r="AL68" s="359">
        <v>41</v>
      </c>
      <c r="AM68" s="360">
        <v>17.3</v>
      </c>
    </row>
    <row r="69" spans="1:39" ht="21.95" customHeight="1">
      <c r="A69" s="382" t="s">
        <v>206</v>
      </c>
      <c r="B69" s="359">
        <v>130</v>
      </c>
      <c r="C69" s="358">
        <v>66.099999999999994</v>
      </c>
      <c r="D69" s="359">
        <v>16</v>
      </c>
      <c r="E69" s="358">
        <v>8.1</v>
      </c>
      <c r="F69" s="359">
        <v>23</v>
      </c>
      <c r="G69" s="358">
        <v>11.7</v>
      </c>
      <c r="H69" s="359">
        <v>21</v>
      </c>
      <c r="I69" s="358">
        <v>10.7</v>
      </c>
      <c r="J69" s="359">
        <v>54</v>
      </c>
      <c r="K69" s="358">
        <v>27.4</v>
      </c>
      <c r="L69" s="359">
        <v>79</v>
      </c>
      <c r="M69" s="358">
        <v>40.1</v>
      </c>
      <c r="N69" s="359">
        <v>6</v>
      </c>
      <c r="O69" s="358">
        <v>3</v>
      </c>
      <c r="P69" s="359">
        <v>24</v>
      </c>
      <c r="Q69" s="358">
        <v>12.2</v>
      </c>
      <c r="R69" s="359">
        <v>46</v>
      </c>
      <c r="S69" s="358">
        <v>23.4</v>
      </c>
      <c r="T69" s="359">
        <v>21</v>
      </c>
      <c r="U69" s="358">
        <v>10.7</v>
      </c>
      <c r="V69" s="359">
        <v>64</v>
      </c>
      <c r="W69" s="358">
        <v>32.5</v>
      </c>
      <c r="X69" s="359">
        <v>15</v>
      </c>
      <c r="Y69" s="358">
        <v>7.6</v>
      </c>
      <c r="Z69" s="359">
        <v>3</v>
      </c>
      <c r="AA69" s="358">
        <v>1.5</v>
      </c>
      <c r="AB69" s="359">
        <v>17</v>
      </c>
      <c r="AC69" s="358">
        <v>8.6</v>
      </c>
      <c r="AD69" s="359">
        <v>18</v>
      </c>
      <c r="AE69" s="358">
        <v>9.1</v>
      </c>
      <c r="AF69" s="359">
        <v>69</v>
      </c>
      <c r="AG69" s="358">
        <v>35.1</v>
      </c>
      <c r="AH69" s="359">
        <v>48</v>
      </c>
      <c r="AI69" s="358">
        <v>24.4</v>
      </c>
      <c r="AJ69" s="359">
        <v>4</v>
      </c>
      <c r="AK69" s="358">
        <v>2</v>
      </c>
      <c r="AL69" s="359">
        <v>22</v>
      </c>
      <c r="AM69" s="360">
        <v>11.2</v>
      </c>
    </row>
    <row r="70" spans="1:39" ht="21.95" customHeight="1">
      <c r="A70" s="382" t="s">
        <v>207</v>
      </c>
      <c r="B70" s="359">
        <v>247</v>
      </c>
      <c r="C70" s="358">
        <v>95.2</v>
      </c>
      <c r="D70" s="359">
        <v>50</v>
      </c>
      <c r="E70" s="358">
        <v>19.3</v>
      </c>
      <c r="F70" s="359">
        <v>28</v>
      </c>
      <c r="G70" s="358">
        <v>10.8</v>
      </c>
      <c r="H70" s="359">
        <v>43</v>
      </c>
      <c r="I70" s="358">
        <v>16.600000000000001</v>
      </c>
      <c r="J70" s="359">
        <v>90</v>
      </c>
      <c r="K70" s="358">
        <v>34.700000000000003</v>
      </c>
      <c r="L70" s="359">
        <v>160</v>
      </c>
      <c r="M70" s="358">
        <v>61.7</v>
      </c>
      <c r="N70" s="359">
        <v>15</v>
      </c>
      <c r="O70" s="358">
        <v>5.8</v>
      </c>
      <c r="P70" s="359">
        <v>53</v>
      </c>
      <c r="Q70" s="358">
        <v>20.399999999999999</v>
      </c>
      <c r="R70" s="359">
        <v>89</v>
      </c>
      <c r="S70" s="358">
        <v>34.299999999999997</v>
      </c>
      <c r="T70" s="359">
        <v>33</v>
      </c>
      <c r="U70" s="358">
        <v>12.7</v>
      </c>
      <c r="V70" s="359">
        <v>134</v>
      </c>
      <c r="W70" s="358">
        <v>51.6</v>
      </c>
      <c r="X70" s="359">
        <v>21</v>
      </c>
      <c r="Y70" s="358">
        <v>8.1</v>
      </c>
      <c r="Z70" s="359">
        <v>5</v>
      </c>
      <c r="AA70" s="358">
        <v>1.9</v>
      </c>
      <c r="AB70" s="359">
        <v>32</v>
      </c>
      <c r="AC70" s="358">
        <v>12.3</v>
      </c>
      <c r="AD70" s="359">
        <v>40</v>
      </c>
      <c r="AE70" s="358">
        <v>15.4</v>
      </c>
      <c r="AF70" s="359">
        <v>113</v>
      </c>
      <c r="AG70" s="358">
        <v>43.5</v>
      </c>
      <c r="AH70" s="359">
        <v>73</v>
      </c>
      <c r="AI70" s="358">
        <v>28.1</v>
      </c>
      <c r="AJ70" s="359">
        <v>8</v>
      </c>
      <c r="AK70" s="358">
        <v>3.1</v>
      </c>
      <c r="AL70" s="359">
        <v>46</v>
      </c>
      <c r="AM70" s="360">
        <v>17.7</v>
      </c>
    </row>
    <row r="71" spans="1:39" ht="21.95" customHeight="1">
      <c r="A71" s="382" t="s">
        <v>208</v>
      </c>
      <c r="B71" s="385">
        <v>123</v>
      </c>
      <c r="C71" s="358">
        <v>93.7</v>
      </c>
      <c r="D71" s="385">
        <v>18</v>
      </c>
      <c r="E71" s="358">
        <v>13.7</v>
      </c>
      <c r="F71" s="385">
        <v>13</v>
      </c>
      <c r="G71" s="358">
        <v>9.9</v>
      </c>
      <c r="H71" s="385">
        <v>11</v>
      </c>
      <c r="I71" s="358">
        <v>8.4</v>
      </c>
      <c r="J71" s="385">
        <v>64</v>
      </c>
      <c r="K71" s="358">
        <v>48.8</v>
      </c>
      <c r="L71" s="385">
        <v>47</v>
      </c>
      <c r="M71" s="358">
        <v>35.799999999999997</v>
      </c>
      <c r="N71" s="385">
        <v>8</v>
      </c>
      <c r="O71" s="358">
        <v>6.1</v>
      </c>
      <c r="P71" s="385">
        <v>15</v>
      </c>
      <c r="Q71" s="358">
        <v>11.4</v>
      </c>
      <c r="R71" s="385">
        <v>23</v>
      </c>
      <c r="S71" s="358">
        <v>17.5</v>
      </c>
      <c r="T71" s="385">
        <v>16</v>
      </c>
      <c r="U71" s="358">
        <v>12.2</v>
      </c>
      <c r="V71" s="385">
        <v>57</v>
      </c>
      <c r="W71" s="358">
        <v>43.4</v>
      </c>
      <c r="X71" s="385">
        <v>18</v>
      </c>
      <c r="Y71" s="358">
        <v>13.7</v>
      </c>
      <c r="Z71" s="385">
        <v>2</v>
      </c>
      <c r="AA71" s="358">
        <v>1.5</v>
      </c>
      <c r="AB71" s="385">
        <v>15</v>
      </c>
      <c r="AC71" s="358">
        <v>11.4</v>
      </c>
      <c r="AD71" s="385">
        <v>17</v>
      </c>
      <c r="AE71" s="358">
        <v>13</v>
      </c>
      <c r="AF71" s="385">
        <v>82</v>
      </c>
      <c r="AG71" s="358">
        <v>62.5</v>
      </c>
      <c r="AH71" s="385">
        <v>31</v>
      </c>
      <c r="AI71" s="358">
        <v>23.6</v>
      </c>
      <c r="AJ71" s="385">
        <v>1</v>
      </c>
      <c r="AK71" s="358">
        <v>0.8</v>
      </c>
      <c r="AL71" s="385">
        <v>21</v>
      </c>
      <c r="AM71" s="360">
        <v>16</v>
      </c>
    </row>
    <row r="72" spans="1:39" ht="21.95" customHeight="1">
      <c r="A72" s="382" t="s">
        <v>210</v>
      </c>
      <c r="B72" s="359">
        <v>210</v>
      </c>
      <c r="C72" s="358">
        <v>96</v>
      </c>
      <c r="D72" s="359">
        <v>34</v>
      </c>
      <c r="E72" s="358">
        <v>15.5</v>
      </c>
      <c r="F72" s="359">
        <v>22</v>
      </c>
      <c r="G72" s="358">
        <v>10.1</v>
      </c>
      <c r="H72" s="359">
        <v>35</v>
      </c>
      <c r="I72" s="358">
        <v>16</v>
      </c>
      <c r="J72" s="359">
        <v>86</v>
      </c>
      <c r="K72" s="358">
        <v>39.299999999999997</v>
      </c>
      <c r="L72" s="359">
        <v>129</v>
      </c>
      <c r="M72" s="358">
        <v>59</v>
      </c>
      <c r="N72" s="359">
        <v>19</v>
      </c>
      <c r="O72" s="358">
        <v>8.6999999999999993</v>
      </c>
      <c r="P72" s="359">
        <v>33</v>
      </c>
      <c r="Q72" s="358">
        <v>15.1</v>
      </c>
      <c r="R72" s="359">
        <v>77</v>
      </c>
      <c r="S72" s="358">
        <v>35.200000000000003</v>
      </c>
      <c r="T72" s="359">
        <v>27</v>
      </c>
      <c r="U72" s="358">
        <v>12.3</v>
      </c>
      <c r="V72" s="359">
        <v>135</v>
      </c>
      <c r="W72" s="358">
        <v>61.7</v>
      </c>
      <c r="X72" s="359">
        <v>29</v>
      </c>
      <c r="Y72" s="358">
        <v>13.3</v>
      </c>
      <c r="Z72" s="359">
        <v>2</v>
      </c>
      <c r="AA72" s="358">
        <v>0.9</v>
      </c>
      <c r="AB72" s="359">
        <v>28</v>
      </c>
      <c r="AC72" s="358">
        <v>12.8</v>
      </c>
      <c r="AD72" s="359">
        <v>37</v>
      </c>
      <c r="AE72" s="358">
        <v>16.899999999999999</v>
      </c>
      <c r="AF72" s="359">
        <v>101</v>
      </c>
      <c r="AG72" s="358">
        <v>46.2</v>
      </c>
      <c r="AH72" s="359">
        <v>55</v>
      </c>
      <c r="AI72" s="358">
        <v>25.1</v>
      </c>
      <c r="AJ72" s="359">
        <v>3</v>
      </c>
      <c r="AK72" s="358">
        <v>1.4</v>
      </c>
      <c r="AL72" s="359">
        <v>30</v>
      </c>
      <c r="AM72" s="360">
        <v>13.7</v>
      </c>
    </row>
    <row r="73" spans="1:39" ht="21.95" customHeight="1" thickBot="1">
      <c r="A73" s="387" t="s">
        <v>212</v>
      </c>
      <c r="B73" s="390">
        <v>187</v>
      </c>
      <c r="C73" s="389">
        <v>88.8</v>
      </c>
      <c r="D73" s="390">
        <v>36</v>
      </c>
      <c r="E73" s="389">
        <v>17.100000000000001</v>
      </c>
      <c r="F73" s="390">
        <v>32</v>
      </c>
      <c r="G73" s="389">
        <v>15.2</v>
      </c>
      <c r="H73" s="390">
        <v>20</v>
      </c>
      <c r="I73" s="389">
        <v>9.5</v>
      </c>
      <c r="J73" s="390">
        <v>74</v>
      </c>
      <c r="K73" s="389">
        <v>35.200000000000003</v>
      </c>
      <c r="L73" s="390">
        <v>122</v>
      </c>
      <c r="M73" s="389">
        <v>58</v>
      </c>
      <c r="N73" s="390">
        <v>13</v>
      </c>
      <c r="O73" s="389">
        <v>6.2</v>
      </c>
      <c r="P73" s="390">
        <v>33</v>
      </c>
      <c r="Q73" s="389">
        <v>15.7</v>
      </c>
      <c r="R73" s="390">
        <v>74</v>
      </c>
      <c r="S73" s="389">
        <v>35.200000000000003</v>
      </c>
      <c r="T73" s="390">
        <v>24</v>
      </c>
      <c r="U73" s="389">
        <v>11.4</v>
      </c>
      <c r="V73" s="390">
        <v>126</v>
      </c>
      <c r="W73" s="389">
        <v>59.9</v>
      </c>
      <c r="X73" s="390">
        <v>14</v>
      </c>
      <c r="Y73" s="389">
        <v>6.7</v>
      </c>
      <c r="Z73" s="390">
        <v>5</v>
      </c>
      <c r="AA73" s="430">
        <v>2.4</v>
      </c>
      <c r="AB73" s="390">
        <v>26</v>
      </c>
      <c r="AC73" s="389">
        <v>12.4</v>
      </c>
      <c r="AD73" s="390">
        <v>25</v>
      </c>
      <c r="AE73" s="389">
        <v>11.9</v>
      </c>
      <c r="AF73" s="390">
        <v>91</v>
      </c>
      <c r="AG73" s="389">
        <v>43.2</v>
      </c>
      <c r="AH73" s="390">
        <v>68</v>
      </c>
      <c r="AI73" s="389">
        <v>32.299999999999997</v>
      </c>
      <c r="AJ73" s="390">
        <v>6</v>
      </c>
      <c r="AK73" s="389">
        <v>2.9</v>
      </c>
      <c r="AL73" s="390">
        <v>30</v>
      </c>
      <c r="AM73" s="431">
        <v>14.3</v>
      </c>
    </row>
    <row r="74" spans="1:39">
      <c r="A74" s="432" t="s">
        <v>243</v>
      </c>
      <c r="B74" s="432"/>
      <c r="C74" s="432"/>
      <c r="D74" s="432"/>
      <c r="E74" s="432"/>
      <c r="F74" s="432"/>
      <c r="G74" s="432"/>
      <c r="H74" s="432"/>
      <c r="I74" s="432"/>
      <c r="J74" s="432"/>
      <c r="K74" s="432"/>
      <c r="L74" s="432"/>
      <c r="M74" s="432"/>
      <c r="N74" s="432"/>
      <c r="O74" s="432"/>
      <c r="P74" s="432"/>
      <c r="Q74" s="432"/>
      <c r="R74" s="432"/>
      <c r="S74" s="432"/>
      <c r="AF74" s="433"/>
      <c r="AK74" s="38" t="s">
        <v>120</v>
      </c>
      <c r="AL74" s="38"/>
      <c r="AM74" s="38"/>
    </row>
    <row r="75" spans="1:39">
      <c r="AK75" s="38"/>
      <c r="AL75" s="38"/>
      <c r="AM75" s="38"/>
    </row>
    <row r="77" spans="1:39">
      <c r="B77" s="434"/>
    </row>
  </sheetData>
  <mergeCells count="73">
    <mergeCell ref="A74:S74"/>
    <mergeCell ref="AK74:AM74"/>
    <mergeCell ref="AK75:AM75"/>
    <mergeCell ref="AH40:AI41"/>
    <mergeCell ref="AL40:AM41"/>
    <mergeCell ref="D41:E41"/>
    <mergeCell ref="F41:G41"/>
    <mergeCell ref="H41:I41"/>
    <mergeCell ref="J41:K41"/>
    <mergeCell ref="N41:O41"/>
    <mergeCell ref="P41:Q41"/>
    <mergeCell ref="R41:S41"/>
    <mergeCell ref="AJ41:AK41"/>
    <mergeCell ref="AJ37:AK37"/>
    <mergeCell ref="B40:C41"/>
    <mergeCell ref="L40:M41"/>
    <mergeCell ref="T40:U41"/>
    <mergeCell ref="V40:W41"/>
    <mergeCell ref="X40:Y41"/>
    <mergeCell ref="Z40:AA41"/>
    <mergeCell ref="AB40:AC41"/>
    <mergeCell ref="AD40:AE41"/>
    <mergeCell ref="AF40:AG41"/>
    <mergeCell ref="AJ31:AK31"/>
    <mergeCell ref="AJ32:AK32"/>
    <mergeCell ref="AJ33:AK33"/>
    <mergeCell ref="AJ34:AK34"/>
    <mergeCell ref="AJ35:AK35"/>
    <mergeCell ref="AJ36:AK36"/>
    <mergeCell ref="AJ24:AK24"/>
    <mergeCell ref="AJ25:AK25"/>
    <mergeCell ref="AJ26:AK26"/>
    <mergeCell ref="AJ27:AK27"/>
    <mergeCell ref="AJ28:AK28"/>
    <mergeCell ref="AJ29:AK29"/>
    <mergeCell ref="AJ18:AK18"/>
    <mergeCell ref="AJ19:AK19"/>
    <mergeCell ref="AJ20:AK20"/>
    <mergeCell ref="AJ21:AK21"/>
    <mergeCell ref="AJ22:AK22"/>
    <mergeCell ref="AJ23:AK23"/>
    <mergeCell ref="AJ12:AK12"/>
    <mergeCell ref="AJ13:AK13"/>
    <mergeCell ref="AJ14:AK14"/>
    <mergeCell ref="AJ15:AK15"/>
    <mergeCell ref="AJ16:AK16"/>
    <mergeCell ref="AJ17:AK17"/>
    <mergeCell ref="AD5:AE5"/>
    <mergeCell ref="AJ7:AK7"/>
    <mergeCell ref="AJ8:AK8"/>
    <mergeCell ref="AJ9:AK9"/>
    <mergeCell ref="AJ10:AK10"/>
    <mergeCell ref="AJ11:AK11"/>
    <mergeCell ref="AF3:AG5"/>
    <mergeCell ref="AH3:AI5"/>
    <mergeCell ref="H4:I5"/>
    <mergeCell ref="J4:K5"/>
    <mergeCell ref="L4:M5"/>
    <mergeCell ref="N4:O5"/>
    <mergeCell ref="P4:Q5"/>
    <mergeCell ref="R4:S5"/>
    <mergeCell ref="T4:U5"/>
    <mergeCell ref="V4:W5"/>
    <mergeCell ref="A1:T1"/>
    <mergeCell ref="A2:U2"/>
    <mergeCell ref="B3:C5"/>
    <mergeCell ref="D3:E5"/>
    <mergeCell ref="F3:G5"/>
    <mergeCell ref="H3:AE3"/>
    <mergeCell ref="X4:Y5"/>
    <mergeCell ref="Z4:AA5"/>
    <mergeCell ref="AB4:AE4"/>
    <mergeCell ref="AB5:AC5"/>
  </mergeCells>
  <phoneticPr fontId="3"/>
  <conditionalFormatting sqref="D31:D37">
    <cfRule type="cellIs" dxfId="45" priority="36" operator="equal">
      <formula>0</formula>
    </cfRule>
  </conditionalFormatting>
  <conditionalFormatting sqref="F31:F37">
    <cfRule type="cellIs" dxfId="44" priority="35" operator="equal">
      <formula>0</formula>
    </cfRule>
  </conditionalFormatting>
  <conditionalFormatting sqref="H31:H37">
    <cfRule type="cellIs" dxfId="43" priority="34" operator="equal">
      <formula>0</formula>
    </cfRule>
  </conditionalFormatting>
  <conditionalFormatting sqref="J31:J37">
    <cfRule type="cellIs" dxfId="42" priority="33" operator="equal">
      <formula>0</formula>
    </cfRule>
  </conditionalFormatting>
  <conditionalFormatting sqref="L31:L37">
    <cfRule type="cellIs" dxfId="41" priority="32" operator="equal">
      <formula>0</formula>
    </cfRule>
  </conditionalFormatting>
  <conditionalFormatting sqref="N31:N37">
    <cfRule type="cellIs" dxfId="40" priority="31" operator="equal">
      <formula>0</formula>
    </cfRule>
  </conditionalFormatting>
  <conditionalFormatting sqref="P31:P37">
    <cfRule type="cellIs" dxfId="39" priority="30" operator="equal">
      <formula>0</formula>
    </cfRule>
  </conditionalFormatting>
  <conditionalFormatting sqref="R31:R37">
    <cfRule type="cellIs" dxfId="38" priority="29" operator="equal">
      <formula>0</formula>
    </cfRule>
  </conditionalFormatting>
  <conditionalFormatting sqref="T31:T37">
    <cfRule type="cellIs" dxfId="37" priority="28" operator="equal">
      <formula>0</formula>
    </cfRule>
  </conditionalFormatting>
  <conditionalFormatting sqref="V31:V37">
    <cfRule type="cellIs" dxfId="36" priority="27" operator="equal">
      <formula>0</formula>
    </cfRule>
  </conditionalFormatting>
  <conditionalFormatting sqref="X31:X37">
    <cfRule type="cellIs" dxfId="35" priority="26" operator="equal">
      <formula>0</formula>
    </cfRule>
  </conditionalFormatting>
  <conditionalFormatting sqref="Z31:Z37">
    <cfRule type="cellIs" dxfId="34" priority="25" operator="equal">
      <formula>0</formula>
    </cfRule>
  </conditionalFormatting>
  <conditionalFormatting sqref="AB31:AB37">
    <cfRule type="cellIs" dxfId="33" priority="24" operator="equal">
      <formula>0</formula>
    </cfRule>
  </conditionalFormatting>
  <conditionalFormatting sqref="AD31:AD37">
    <cfRule type="cellIs" dxfId="32" priority="23" operator="equal">
      <formula>0</formula>
    </cfRule>
  </conditionalFormatting>
  <conditionalFormatting sqref="AF31:AF37">
    <cfRule type="cellIs" dxfId="31" priority="22" operator="equal">
      <formula>0</formula>
    </cfRule>
  </conditionalFormatting>
  <conditionalFormatting sqref="AH31:AH37">
    <cfRule type="cellIs" dxfId="30" priority="21" operator="equal">
      <formula>0</formula>
    </cfRule>
  </conditionalFormatting>
  <conditionalFormatting sqref="B31:B37">
    <cfRule type="cellIs" dxfId="29" priority="20" operator="equal">
      <formula>0</formula>
    </cfRule>
  </conditionalFormatting>
  <conditionalFormatting sqref="D67:D73">
    <cfRule type="cellIs" dxfId="28" priority="19" operator="equal">
      <formula>0</formula>
    </cfRule>
  </conditionalFormatting>
  <conditionalFormatting sqref="F67:F73">
    <cfRule type="cellIs" dxfId="27" priority="18" operator="equal">
      <formula>0</formula>
    </cfRule>
  </conditionalFormatting>
  <conditionalFormatting sqref="H67:H73">
    <cfRule type="cellIs" dxfId="26" priority="17" operator="equal">
      <formula>0</formula>
    </cfRule>
  </conditionalFormatting>
  <conditionalFormatting sqref="J67:J73">
    <cfRule type="cellIs" dxfId="25" priority="16" operator="equal">
      <formula>0</formula>
    </cfRule>
  </conditionalFormatting>
  <conditionalFormatting sqref="L67:L73">
    <cfRule type="cellIs" dxfId="24" priority="15" operator="equal">
      <formula>0</formula>
    </cfRule>
  </conditionalFormatting>
  <conditionalFormatting sqref="N67:N73">
    <cfRule type="cellIs" dxfId="23" priority="14" operator="equal">
      <formula>0</formula>
    </cfRule>
  </conditionalFormatting>
  <conditionalFormatting sqref="P67:P73">
    <cfRule type="cellIs" dxfId="22" priority="13" operator="equal">
      <formula>0</formula>
    </cfRule>
  </conditionalFormatting>
  <conditionalFormatting sqref="R67:R73">
    <cfRule type="cellIs" dxfId="21" priority="12" operator="equal">
      <formula>0</formula>
    </cfRule>
  </conditionalFormatting>
  <conditionalFormatting sqref="T67:T73">
    <cfRule type="cellIs" dxfId="20" priority="11" operator="equal">
      <formula>0</formula>
    </cfRule>
  </conditionalFormatting>
  <conditionalFormatting sqref="V67:V73">
    <cfRule type="cellIs" dxfId="19" priority="10" operator="equal">
      <formula>0</formula>
    </cfRule>
  </conditionalFormatting>
  <conditionalFormatting sqref="X67:X73">
    <cfRule type="cellIs" dxfId="18" priority="9" operator="equal">
      <formula>0</formula>
    </cfRule>
  </conditionalFormatting>
  <conditionalFormatting sqref="Z67:Z73">
    <cfRule type="cellIs" dxfId="17" priority="8" operator="equal">
      <formula>0</formula>
    </cfRule>
  </conditionalFormatting>
  <conditionalFormatting sqref="AB67:AB73">
    <cfRule type="cellIs" dxfId="16" priority="7" operator="equal">
      <formula>0</formula>
    </cfRule>
  </conditionalFormatting>
  <conditionalFormatting sqref="AD67:AD73">
    <cfRule type="cellIs" dxfId="15" priority="6" operator="equal">
      <formula>0</formula>
    </cfRule>
  </conditionalFormatting>
  <conditionalFormatting sqref="AF67:AF73">
    <cfRule type="cellIs" dxfId="14" priority="5" operator="equal">
      <formula>0</formula>
    </cfRule>
  </conditionalFormatting>
  <conditionalFormatting sqref="AH67:AH73">
    <cfRule type="cellIs" dxfId="13" priority="4" operator="equal">
      <formula>0</formula>
    </cfRule>
  </conditionalFormatting>
  <conditionalFormatting sqref="AJ67:AJ73">
    <cfRule type="cellIs" dxfId="12" priority="3" operator="equal">
      <formula>0</formula>
    </cfRule>
  </conditionalFormatting>
  <conditionalFormatting sqref="AL67:AL73">
    <cfRule type="cellIs" dxfId="11" priority="2" operator="equal">
      <formula>0</formula>
    </cfRule>
  </conditionalFormatting>
  <conditionalFormatting sqref="B67:B73">
    <cfRule type="cellIs" dxfId="10" priority="1" operator="equal">
      <formula>0</formula>
    </cfRule>
  </conditionalFormatting>
  <pageMargins left="0.39370078740157483" right="0" top="0.27559055118110237" bottom="0" header="0.51181102362204722" footer="0.39370078740157483"/>
  <pageSetup paperSize="8" scale="66" firstPageNumber="20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9"/>
  <sheetViews>
    <sheetView showGridLines="0" zoomScale="115" zoomScaleNormal="115" zoomScaleSheetLayoutView="75" workbookViewId="0">
      <selection activeCell="A29" sqref="A29:XFD29"/>
    </sheetView>
  </sheetViews>
  <sheetFormatPr defaultColWidth="8.796875" defaultRowHeight="17.25"/>
  <cols>
    <col min="1" max="1" width="7.59765625" bestFit="1" customWidth="1"/>
    <col min="2" max="4" width="7.8984375" customWidth="1"/>
    <col min="5" max="7" width="7.19921875" customWidth="1"/>
    <col min="8" max="10" width="7.8984375" customWidth="1"/>
    <col min="11" max="13" width="7.19921875" customWidth="1"/>
  </cols>
  <sheetData>
    <row r="1" spans="1:14" ht="18.75">
      <c r="A1" s="44" t="s">
        <v>244</v>
      </c>
      <c r="B1" s="44"/>
      <c r="C1" s="44"/>
      <c r="D1" s="44"/>
      <c r="E1" s="44"/>
      <c r="F1" s="44"/>
      <c r="G1" s="44"/>
      <c r="H1" s="44"/>
      <c r="I1" s="44"/>
      <c r="J1" s="44"/>
      <c r="K1" s="176"/>
      <c r="L1" s="176"/>
      <c r="M1" s="175"/>
    </row>
    <row r="2" spans="1:14" ht="18" thickBot="1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435" t="s">
        <v>245</v>
      </c>
      <c r="L2" s="435"/>
      <c r="M2" s="435"/>
    </row>
    <row r="3" spans="1:14" s="223" customFormat="1" ht="24" customHeight="1">
      <c r="A3" s="436"/>
      <c r="B3" s="437" t="s">
        <v>246</v>
      </c>
      <c r="C3" s="438"/>
      <c r="D3" s="438"/>
      <c r="E3" s="438"/>
      <c r="F3" s="438"/>
      <c r="G3" s="439"/>
      <c r="H3" s="437" t="s">
        <v>247</v>
      </c>
      <c r="I3" s="438"/>
      <c r="J3" s="438"/>
      <c r="K3" s="438"/>
      <c r="L3" s="438"/>
      <c r="M3" s="438"/>
    </row>
    <row r="4" spans="1:14" s="223" customFormat="1" ht="24" customHeight="1">
      <c r="A4" s="440"/>
      <c r="B4" s="441" t="s">
        <v>138</v>
      </c>
      <c r="C4" s="442"/>
      <c r="D4" s="443"/>
      <c r="E4" s="444" t="s">
        <v>42</v>
      </c>
      <c r="F4" s="445"/>
      <c r="G4" s="446"/>
      <c r="H4" s="441" t="s">
        <v>138</v>
      </c>
      <c r="I4" s="442"/>
      <c r="J4" s="443"/>
      <c r="K4" s="444" t="s">
        <v>42</v>
      </c>
      <c r="L4" s="445"/>
      <c r="M4" s="445"/>
    </row>
    <row r="5" spans="1:14" s="223" customFormat="1" ht="24" customHeight="1">
      <c r="A5" s="216"/>
      <c r="B5" s="447" t="s">
        <v>0</v>
      </c>
      <c r="C5" s="447" t="s">
        <v>248</v>
      </c>
      <c r="D5" s="447" t="s">
        <v>249</v>
      </c>
      <c r="E5" s="448" t="s">
        <v>0</v>
      </c>
      <c r="F5" s="448" t="s">
        <v>248</v>
      </c>
      <c r="G5" s="448" t="s">
        <v>249</v>
      </c>
      <c r="H5" s="447" t="s">
        <v>0</v>
      </c>
      <c r="I5" s="447" t="s">
        <v>248</v>
      </c>
      <c r="J5" s="447" t="s">
        <v>249</v>
      </c>
      <c r="K5" s="448" t="s">
        <v>0</v>
      </c>
      <c r="L5" s="448" t="s">
        <v>248</v>
      </c>
      <c r="M5" s="448" t="s">
        <v>249</v>
      </c>
    </row>
    <row r="6" spans="1:14" s="370" customFormat="1" ht="30" customHeight="1">
      <c r="A6" s="449" t="s">
        <v>0</v>
      </c>
      <c r="B6" s="450">
        <f>B8+B15+B16+B17+B18+B19+B20+B21+B22+B23+B24+B25+B26+B27+B28+B29+B30+B31+B32+B33+B34+B35</f>
        <v>12101</v>
      </c>
      <c r="C6" s="451">
        <f>C8+C15+C16+C17+C18+C19+C20+C21+C22+C23+C24+C25+C26+C27+C28+C29+C30+C31+C32+C33+C34+C35</f>
        <v>6152</v>
      </c>
      <c r="D6" s="451">
        <f>D8+D15+D16+D17+D18+D19+D20+D21+D22+D23+D24+D25+D26+D27+D28+D29+D30+D31+D32+D33+D34+D35</f>
        <v>5949</v>
      </c>
      <c r="E6" s="452">
        <v>77.2</v>
      </c>
      <c r="F6" s="452">
        <v>83.1</v>
      </c>
      <c r="G6" s="452">
        <v>71.900000000000006</v>
      </c>
      <c r="H6" s="450">
        <v>11521</v>
      </c>
      <c r="I6" s="451">
        <v>5909</v>
      </c>
      <c r="J6" s="451">
        <v>5612</v>
      </c>
      <c r="K6" s="452">
        <v>74.099999999999994</v>
      </c>
      <c r="L6" s="452">
        <v>80.5</v>
      </c>
      <c r="M6" s="452">
        <v>68.400000000000006</v>
      </c>
    </row>
    <row r="7" spans="1:14" ht="15.75" customHeight="1">
      <c r="A7" s="453"/>
      <c r="B7" s="454"/>
      <c r="C7" s="455"/>
      <c r="D7" s="455"/>
      <c r="E7" s="456"/>
      <c r="F7" s="456"/>
      <c r="G7" s="456"/>
      <c r="H7" s="454"/>
      <c r="I7" s="455"/>
      <c r="J7" s="455"/>
      <c r="K7" s="456"/>
      <c r="L7" s="456"/>
      <c r="M7" s="456"/>
    </row>
    <row r="8" spans="1:14" ht="30" customHeight="1">
      <c r="A8" s="457" t="s">
        <v>250</v>
      </c>
      <c r="B8" s="454">
        <f>SUM(C8:D8)</f>
        <v>34</v>
      </c>
      <c r="C8" s="455">
        <f>SUM(C9:C13)</f>
        <v>21</v>
      </c>
      <c r="D8" s="455">
        <f>SUM(D9:D13)</f>
        <v>13</v>
      </c>
      <c r="E8" s="458">
        <v>4.8878665999999997</v>
      </c>
      <c r="F8" s="458">
        <v>5.8682166000000002</v>
      </c>
      <c r="G8" s="458">
        <v>3.8491146999999999</v>
      </c>
      <c r="H8" s="454">
        <v>32</v>
      </c>
      <c r="I8" s="455">
        <v>14</v>
      </c>
      <c r="J8" s="455">
        <v>18</v>
      </c>
      <c r="K8" s="456">
        <v>4.6113496844100004</v>
      </c>
      <c r="L8" s="456">
        <v>3.9246467817899999</v>
      </c>
      <c r="M8" s="456">
        <v>5.3377616985899996</v>
      </c>
      <c r="N8" t="s">
        <v>251</v>
      </c>
    </row>
    <row r="9" spans="1:14" ht="30" customHeight="1">
      <c r="A9" s="457" t="s">
        <v>252</v>
      </c>
      <c r="B9" s="454">
        <f t="shared" ref="B9:B13" si="0">SUM(C9:D9)</f>
        <v>25</v>
      </c>
      <c r="C9" s="459">
        <v>17</v>
      </c>
      <c r="D9" s="459">
        <v>8</v>
      </c>
      <c r="E9" s="458">
        <v>17.860970200000001</v>
      </c>
      <c r="F9" s="458">
        <v>23.819531999999999</v>
      </c>
      <c r="G9" s="458">
        <v>11.661807599999999</v>
      </c>
      <c r="H9" s="454">
        <v>24</v>
      </c>
      <c r="I9" s="459">
        <v>10</v>
      </c>
      <c r="J9" s="459">
        <v>14</v>
      </c>
      <c r="K9" s="456">
        <v>16.576875259009999</v>
      </c>
      <c r="L9" s="456">
        <v>13.372559507889999</v>
      </c>
      <c r="M9" s="456">
        <v>20</v>
      </c>
    </row>
    <row r="10" spans="1:14" ht="30" customHeight="1">
      <c r="A10" s="457" t="s">
        <v>253</v>
      </c>
      <c r="B10" s="454">
        <f t="shared" si="0"/>
        <v>5</v>
      </c>
      <c r="C10" s="459">
        <v>3</v>
      </c>
      <c r="D10" s="459">
        <v>2</v>
      </c>
      <c r="E10" s="458">
        <v>3.4354817</v>
      </c>
      <c r="F10" s="458">
        <v>3.9787797999999999</v>
      </c>
      <c r="G10" s="458">
        <v>2.8514400000000002</v>
      </c>
      <c r="H10" s="454">
        <v>5</v>
      </c>
      <c r="I10" s="459">
        <v>1</v>
      </c>
      <c r="J10" s="459">
        <v>4</v>
      </c>
      <c r="K10" s="456">
        <v>3.58886017801</v>
      </c>
      <c r="L10" s="456">
        <v>1.40331181589</v>
      </c>
      <c r="M10" s="460">
        <v>5.8771672054100002</v>
      </c>
    </row>
    <row r="11" spans="1:14" ht="30" customHeight="1">
      <c r="A11" s="457" t="s">
        <v>254</v>
      </c>
      <c r="B11" s="454">
        <f t="shared" si="0"/>
        <v>1</v>
      </c>
      <c r="C11" s="461">
        <v>1</v>
      </c>
      <c r="D11" s="461" t="s">
        <v>209</v>
      </c>
      <c r="E11" s="458">
        <v>0.72966070000000005</v>
      </c>
      <c r="F11" s="458">
        <v>1.4208582000000001</v>
      </c>
      <c r="G11" s="462" t="s">
        <v>209</v>
      </c>
      <c r="H11" s="454">
        <v>2</v>
      </c>
      <c r="I11" s="461">
        <v>2</v>
      </c>
      <c r="J11" s="461" t="s">
        <v>209</v>
      </c>
      <c r="K11" s="456">
        <v>1.4632718759100001</v>
      </c>
      <c r="L11" s="463">
        <v>2.8360748723799998</v>
      </c>
      <c r="M11" s="460">
        <v>0</v>
      </c>
    </row>
    <row r="12" spans="1:14" ht="30" customHeight="1">
      <c r="A12" s="457" t="s">
        <v>255</v>
      </c>
      <c r="B12" s="454">
        <f t="shared" si="0"/>
        <v>1</v>
      </c>
      <c r="C12" s="461" t="s">
        <v>209</v>
      </c>
      <c r="D12" s="461">
        <v>1</v>
      </c>
      <c r="E12" s="462">
        <v>0.73491589999999996</v>
      </c>
      <c r="F12" s="462" t="s">
        <v>209</v>
      </c>
      <c r="G12" s="462">
        <v>1.5188334999999999</v>
      </c>
      <c r="H12" s="464">
        <v>0</v>
      </c>
      <c r="I12" s="461" t="s">
        <v>209</v>
      </c>
      <c r="J12" s="461" t="s">
        <v>209</v>
      </c>
      <c r="K12" s="465">
        <v>0</v>
      </c>
      <c r="L12" s="465">
        <v>0</v>
      </c>
      <c r="M12" s="465">
        <v>0</v>
      </c>
    </row>
    <row r="13" spans="1:14" ht="30" customHeight="1">
      <c r="A13" s="457" t="s">
        <v>256</v>
      </c>
      <c r="B13" s="454">
        <f t="shared" si="0"/>
        <v>2</v>
      </c>
      <c r="C13" s="461" t="s">
        <v>209</v>
      </c>
      <c r="D13" s="461">
        <v>2</v>
      </c>
      <c r="E13" s="458">
        <v>1.4601738</v>
      </c>
      <c r="F13" s="462" t="s">
        <v>209</v>
      </c>
      <c r="G13" s="458">
        <v>3.0079710999999998</v>
      </c>
      <c r="H13" s="454">
        <v>1</v>
      </c>
      <c r="I13" s="459">
        <v>1</v>
      </c>
      <c r="J13" s="461" t="s">
        <v>209</v>
      </c>
      <c r="K13" s="463">
        <v>0.73702830189000001</v>
      </c>
      <c r="L13" s="463">
        <v>1.44237703736</v>
      </c>
      <c r="M13" s="466">
        <v>0</v>
      </c>
    </row>
    <row r="14" spans="1:14" ht="11.25" customHeight="1">
      <c r="A14" s="453"/>
      <c r="B14" s="454"/>
      <c r="C14" s="467"/>
      <c r="D14" s="467"/>
      <c r="E14" s="458"/>
      <c r="F14" s="458"/>
      <c r="G14" s="458"/>
      <c r="H14" s="454"/>
      <c r="I14" s="467"/>
      <c r="J14" s="467"/>
      <c r="K14" s="456"/>
      <c r="L14" s="456"/>
      <c r="M14" s="456"/>
    </row>
    <row r="15" spans="1:14" ht="33.75" customHeight="1">
      <c r="A15" s="457" t="s">
        <v>257</v>
      </c>
      <c r="B15" s="454">
        <f t="shared" ref="B15:B34" si="1">SUM(C15:D15)</f>
        <v>6</v>
      </c>
      <c r="C15" s="459">
        <v>5</v>
      </c>
      <c r="D15" s="459">
        <v>1</v>
      </c>
      <c r="E15" s="458">
        <v>0.87662910000000005</v>
      </c>
      <c r="F15" s="458">
        <v>1.4277963</v>
      </c>
      <c r="G15" s="458">
        <v>0.29917729999999998</v>
      </c>
      <c r="H15" s="454">
        <v>9</v>
      </c>
      <c r="I15" s="459">
        <v>6</v>
      </c>
      <c r="J15" s="459">
        <v>3</v>
      </c>
      <c r="K15" s="456">
        <v>1.3212560741099999</v>
      </c>
      <c r="L15" s="460">
        <v>1.72304864741</v>
      </c>
      <c r="M15" s="465">
        <v>0.90103619162000004</v>
      </c>
    </row>
    <row r="16" spans="1:14" ht="33.75" customHeight="1">
      <c r="A16" s="457" t="s">
        <v>258</v>
      </c>
      <c r="B16" s="454">
        <f t="shared" si="1"/>
        <v>3</v>
      </c>
      <c r="C16" s="459">
        <v>2</v>
      </c>
      <c r="D16" s="459">
        <v>1</v>
      </c>
      <c r="E16" s="458">
        <v>0.46697689999999997</v>
      </c>
      <c r="F16" s="458">
        <v>0.60910609999999998</v>
      </c>
      <c r="G16" s="458">
        <v>0.31839020000000001</v>
      </c>
      <c r="H16" s="454">
        <v>5</v>
      </c>
      <c r="I16" s="459">
        <v>3</v>
      </c>
      <c r="J16" s="459">
        <v>2</v>
      </c>
      <c r="K16" s="456">
        <v>0.78264408478000003</v>
      </c>
      <c r="L16" s="456">
        <v>0.91776798825000006</v>
      </c>
      <c r="M16" s="460">
        <v>0.64106673505</v>
      </c>
    </row>
    <row r="17" spans="1:13" ht="33.75" customHeight="1">
      <c r="A17" s="457" t="s">
        <v>6</v>
      </c>
      <c r="B17" s="454">
        <f t="shared" si="1"/>
        <v>14</v>
      </c>
      <c r="C17" s="459">
        <v>11</v>
      </c>
      <c r="D17" s="459">
        <v>3</v>
      </c>
      <c r="E17" s="458">
        <v>1.9733039999999999</v>
      </c>
      <c r="F17" s="458">
        <v>3.0589544000000002</v>
      </c>
      <c r="G17" s="458">
        <v>0.85746129999999998</v>
      </c>
      <c r="H17" s="454">
        <v>13</v>
      </c>
      <c r="I17" s="459">
        <v>7</v>
      </c>
      <c r="J17" s="459">
        <v>6</v>
      </c>
      <c r="K17" s="456">
        <v>1.77020071353</v>
      </c>
      <c r="L17" s="456">
        <v>1.8804061677299999</v>
      </c>
      <c r="M17" s="456">
        <v>1.65690931183</v>
      </c>
    </row>
    <row r="18" spans="1:13" ht="33.75" customHeight="1">
      <c r="A18" s="457" t="s">
        <v>7</v>
      </c>
      <c r="B18" s="454">
        <f t="shared" si="1"/>
        <v>20</v>
      </c>
      <c r="C18" s="459">
        <v>11</v>
      </c>
      <c r="D18" s="459">
        <v>9</v>
      </c>
      <c r="E18" s="458">
        <v>1.8709423999999999</v>
      </c>
      <c r="F18" s="458">
        <v>2.0934835999999999</v>
      </c>
      <c r="G18" s="458">
        <v>1.6558119</v>
      </c>
      <c r="H18" s="454">
        <v>25</v>
      </c>
      <c r="I18" s="459">
        <v>19</v>
      </c>
      <c r="J18" s="459">
        <v>6</v>
      </c>
      <c r="K18" s="456">
        <v>2.4526154691399999</v>
      </c>
      <c r="L18" s="456">
        <v>3.7877277620499998</v>
      </c>
      <c r="M18" s="456">
        <v>1.1589723778300001</v>
      </c>
    </row>
    <row r="19" spans="1:13" ht="33.75" customHeight="1">
      <c r="A19" s="457" t="s">
        <v>8</v>
      </c>
      <c r="B19" s="454">
        <f t="shared" si="1"/>
        <v>31</v>
      </c>
      <c r="C19" s="459">
        <v>21</v>
      </c>
      <c r="D19" s="459">
        <v>10</v>
      </c>
      <c r="E19" s="458">
        <v>3.259144</v>
      </c>
      <c r="F19" s="458">
        <v>4.7019837999999998</v>
      </c>
      <c r="G19" s="458">
        <v>1.9819640999999999</v>
      </c>
      <c r="H19" s="454">
        <v>37</v>
      </c>
      <c r="I19" s="459">
        <v>23</v>
      </c>
      <c r="J19" s="459">
        <v>14</v>
      </c>
      <c r="K19" s="456">
        <v>3.8935482852600001</v>
      </c>
      <c r="L19" s="456">
        <v>5.2069184098500001</v>
      </c>
      <c r="M19" s="456">
        <v>2.7528167213999999</v>
      </c>
    </row>
    <row r="20" spans="1:13" ht="33.75" customHeight="1">
      <c r="A20" s="457" t="s">
        <v>9</v>
      </c>
      <c r="B20" s="454">
        <f t="shared" si="1"/>
        <v>40</v>
      </c>
      <c r="C20" s="459">
        <v>25</v>
      </c>
      <c r="D20" s="459">
        <v>15</v>
      </c>
      <c r="E20" s="458">
        <v>3.8150464999999998</v>
      </c>
      <c r="F20" s="458">
        <v>5.0792361000000001</v>
      </c>
      <c r="G20" s="458">
        <v>2.6964838000000002</v>
      </c>
      <c r="H20" s="454">
        <v>44</v>
      </c>
      <c r="I20" s="459">
        <v>24</v>
      </c>
      <c r="J20" s="459">
        <v>20</v>
      </c>
      <c r="K20" s="456">
        <v>4.1309899354099997</v>
      </c>
      <c r="L20" s="456">
        <v>4.7992321228600003</v>
      </c>
      <c r="M20" s="456">
        <v>3.5395724196499998</v>
      </c>
    </row>
    <row r="21" spans="1:13" ht="33.75" customHeight="1">
      <c r="A21" s="457" t="s">
        <v>10</v>
      </c>
      <c r="B21" s="454">
        <f t="shared" si="1"/>
        <v>57</v>
      </c>
      <c r="C21" s="459">
        <v>37</v>
      </c>
      <c r="D21" s="459">
        <v>20</v>
      </c>
      <c r="E21" s="458">
        <v>5.0906038000000002</v>
      </c>
      <c r="F21" s="458">
        <v>6.9534494999999996</v>
      </c>
      <c r="G21" s="458">
        <v>3.4036759999999999</v>
      </c>
      <c r="H21" s="454">
        <v>73</v>
      </c>
      <c r="I21" s="459">
        <v>49</v>
      </c>
      <c r="J21" s="459">
        <v>24</v>
      </c>
      <c r="K21" s="456">
        <v>6.4178645215200003</v>
      </c>
      <c r="L21" s="456">
        <v>9.0692035758599996</v>
      </c>
      <c r="M21" s="456">
        <v>4.0190233773199999</v>
      </c>
    </row>
    <row r="22" spans="1:13" ht="33.75" customHeight="1">
      <c r="A22" s="457" t="s">
        <v>11</v>
      </c>
      <c r="B22" s="454">
        <f t="shared" si="1"/>
        <v>122</v>
      </c>
      <c r="C22" s="459">
        <v>74</v>
      </c>
      <c r="D22" s="459">
        <v>48</v>
      </c>
      <c r="E22" s="458">
        <v>9.8785425</v>
      </c>
      <c r="F22" s="458">
        <v>12.442621000000001</v>
      </c>
      <c r="G22" s="458">
        <v>7.4968373000000001</v>
      </c>
      <c r="H22" s="454">
        <v>117</v>
      </c>
      <c r="I22" s="459">
        <v>76</v>
      </c>
      <c r="J22" s="459">
        <v>41</v>
      </c>
      <c r="K22" s="456">
        <v>9.36479477492</v>
      </c>
      <c r="L22" s="456">
        <v>12.569047067770001</v>
      </c>
      <c r="M22" s="456">
        <v>6.3595470761600001</v>
      </c>
    </row>
    <row r="23" spans="1:13" ht="33.75" customHeight="1">
      <c r="A23" s="457" t="s">
        <v>259</v>
      </c>
      <c r="B23" s="454">
        <f t="shared" si="1"/>
        <v>180</v>
      </c>
      <c r="C23" s="459">
        <v>115</v>
      </c>
      <c r="D23" s="459">
        <v>65</v>
      </c>
      <c r="E23" s="458">
        <v>15.3763358</v>
      </c>
      <c r="F23" s="458">
        <v>20.324843999999999</v>
      </c>
      <c r="G23" s="458">
        <v>10.7469991</v>
      </c>
      <c r="H23" s="454">
        <v>170</v>
      </c>
      <c r="I23" s="459">
        <v>98</v>
      </c>
      <c r="J23" s="459">
        <v>72</v>
      </c>
      <c r="K23" s="456">
        <v>14.94715740236</v>
      </c>
      <c r="L23" s="456">
        <v>17.814942737679999</v>
      </c>
      <c r="M23" s="456">
        <v>12.26074518085</v>
      </c>
    </row>
    <row r="24" spans="1:13" ht="33.75" customHeight="1">
      <c r="A24" s="457" t="s">
        <v>260</v>
      </c>
      <c r="B24" s="454">
        <f t="shared" si="1"/>
        <v>222</v>
      </c>
      <c r="C24" s="459">
        <v>130</v>
      </c>
      <c r="D24" s="459">
        <v>92</v>
      </c>
      <c r="E24" s="458">
        <v>22.814860500000002</v>
      </c>
      <c r="F24" s="458">
        <v>27.648985499999998</v>
      </c>
      <c r="G24" s="458">
        <v>18.2949868</v>
      </c>
      <c r="H24" s="454">
        <v>247</v>
      </c>
      <c r="I24" s="459">
        <v>153</v>
      </c>
      <c r="J24" s="459">
        <v>94</v>
      </c>
      <c r="K24" s="456">
        <v>26.35678767313</v>
      </c>
      <c r="L24" s="456">
        <v>33.77781702579</v>
      </c>
      <c r="M24" s="456">
        <v>19.414267421209999</v>
      </c>
    </row>
    <row r="25" spans="1:13" ht="33.75" customHeight="1">
      <c r="A25" s="457" t="s">
        <v>261</v>
      </c>
      <c r="B25" s="454">
        <f t="shared" si="1"/>
        <v>327</v>
      </c>
      <c r="C25" s="459">
        <v>217</v>
      </c>
      <c r="D25" s="459">
        <v>110</v>
      </c>
      <c r="E25" s="458">
        <v>37.3189688</v>
      </c>
      <c r="F25" s="458">
        <v>50.887601699999998</v>
      </c>
      <c r="G25" s="458">
        <v>24.455313499999999</v>
      </c>
      <c r="H25" s="454">
        <v>294</v>
      </c>
      <c r="I25" s="459">
        <v>200</v>
      </c>
      <c r="J25" s="459">
        <v>94</v>
      </c>
      <c r="K25" s="456">
        <v>34.166976571219998</v>
      </c>
      <c r="L25" s="456">
        <v>47.780591523719998</v>
      </c>
      <c r="M25" s="456">
        <v>21.27178094592</v>
      </c>
    </row>
    <row r="26" spans="1:13" ht="33.75" customHeight="1">
      <c r="A26" s="457" t="s">
        <v>262</v>
      </c>
      <c r="B26" s="454">
        <f t="shared" si="1"/>
        <v>501</v>
      </c>
      <c r="C26" s="459">
        <v>354</v>
      </c>
      <c r="D26" s="459">
        <v>147</v>
      </c>
      <c r="E26" s="458">
        <v>57.598123700000002</v>
      </c>
      <c r="F26" s="458">
        <v>85.053218299999997</v>
      </c>
      <c r="G26" s="458">
        <v>32.406692999999997</v>
      </c>
      <c r="H26" s="454">
        <v>498</v>
      </c>
      <c r="I26" s="459">
        <v>338</v>
      </c>
      <c r="J26" s="459">
        <v>160</v>
      </c>
      <c r="K26" s="456">
        <v>55.435581183069999</v>
      </c>
      <c r="L26" s="456">
        <v>78.646718101196001</v>
      </c>
      <c r="M26" s="456">
        <v>34.146445568430003</v>
      </c>
    </row>
    <row r="27" spans="1:13" ht="33.75" customHeight="1">
      <c r="A27" s="457" t="s">
        <v>263</v>
      </c>
      <c r="B27" s="454">
        <f t="shared" si="1"/>
        <v>1007</v>
      </c>
      <c r="C27" s="459">
        <v>676</v>
      </c>
      <c r="D27" s="459">
        <v>331</v>
      </c>
      <c r="E27" s="458">
        <v>97.159507500000004</v>
      </c>
      <c r="F27" s="458">
        <v>138.9574083</v>
      </c>
      <c r="G27" s="458">
        <v>60.186195400000003</v>
      </c>
      <c r="H27" s="454">
        <v>916</v>
      </c>
      <c r="I27" s="459">
        <v>628</v>
      </c>
      <c r="J27" s="459">
        <v>288</v>
      </c>
      <c r="K27" s="456">
        <v>86.792560096269995</v>
      </c>
      <c r="L27" s="456">
        <v>126.95333241697</v>
      </c>
      <c r="M27" s="456">
        <v>51.362533885010002</v>
      </c>
    </row>
    <row r="28" spans="1:13" ht="33.75" customHeight="1">
      <c r="A28" s="457" t="s">
        <v>264</v>
      </c>
      <c r="B28" s="454">
        <f t="shared" si="1"/>
        <v>1035</v>
      </c>
      <c r="C28" s="459">
        <v>676</v>
      </c>
      <c r="D28" s="459">
        <v>359</v>
      </c>
      <c r="E28" s="458">
        <v>140.90643</v>
      </c>
      <c r="F28" s="458">
        <v>205.40869040000001</v>
      </c>
      <c r="G28" s="458">
        <v>88.547961400000005</v>
      </c>
      <c r="H28" s="454">
        <v>963</v>
      </c>
      <c r="I28" s="459">
        <v>640</v>
      </c>
      <c r="J28" s="459">
        <v>323</v>
      </c>
      <c r="K28" s="456">
        <v>140.41994750655999</v>
      </c>
      <c r="L28" s="456">
        <v>211.7662698723</v>
      </c>
      <c r="M28" s="456">
        <v>84.206684394389995</v>
      </c>
    </row>
    <row r="29" spans="1:13" ht="33.75" customHeight="1">
      <c r="A29" s="457" t="s">
        <v>265</v>
      </c>
      <c r="B29" s="454">
        <f t="shared" si="1"/>
        <v>1377</v>
      </c>
      <c r="C29" s="459">
        <v>855</v>
      </c>
      <c r="D29" s="459">
        <v>522</v>
      </c>
      <c r="E29" s="458">
        <v>227.71998880000001</v>
      </c>
      <c r="F29" s="458">
        <v>342.19162729999999</v>
      </c>
      <c r="G29" s="458">
        <v>147.11270189999999</v>
      </c>
      <c r="H29" s="454">
        <v>1367</v>
      </c>
      <c r="I29" s="459">
        <v>857</v>
      </c>
      <c r="J29" s="459">
        <v>510</v>
      </c>
      <c r="K29" s="456">
        <v>234.05530348428999</v>
      </c>
      <c r="L29" s="456">
        <v>355.60165975104002</v>
      </c>
      <c r="M29" s="456">
        <v>148.66637516397</v>
      </c>
    </row>
    <row r="30" spans="1:13" ht="33.75" customHeight="1">
      <c r="A30" s="457" t="s">
        <v>266</v>
      </c>
      <c r="B30" s="454">
        <f t="shared" si="1"/>
        <v>1831</v>
      </c>
      <c r="C30" s="459">
        <v>1027</v>
      </c>
      <c r="D30" s="459">
        <v>804</v>
      </c>
      <c r="E30" s="458">
        <v>389.38391849999999</v>
      </c>
      <c r="F30" s="458">
        <v>582.26556300000004</v>
      </c>
      <c r="G30" s="458">
        <v>273.60898420000001</v>
      </c>
      <c r="H30" s="454">
        <v>1820</v>
      </c>
      <c r="I30" s="459">
        <v>1043</v>
      </c>
      <c r="J30" s="459">
        <v>777</v>
      </c>
      <c r="K30" s="456">
        <v>398.05782774157001</v>
      </c>
      <c r="L30" s="456">
        <v>609.87019062098</v>
      </c>
      <c r="M30" s="456">
        <v>271.48846960167998</v>
      </c>
    </row>
    <row r="31" spans="1:13" ht="33.75" customHeight="1">
      <c r="A31" s="457" t="s">
        <v>267</v>
      </c>
      <c r="B31" s="454">
        <f t="shared" si="1"/>
        <v>2201</v>
      </c>
      <c r="C31" s="459">
        <v>1016</v>
      </c>
      <c r="D31" s="459">
        <v>1185</v>
      </c>
      <c r="E31" s="458">
        <v>740.90281749999997</v>
      </c>
      <c r="F31" s="458">
        <v>1074.6773851999999</v>
      </c>
      <c r="G31" s="458">
        <v>585.09850389999997</v>
      </c>
      <c r="H31" s="454">
        <v>2047</v>
      </c>
      <c r="I31" s="459">
        <v>935</v>
      </c>
      <c r="J31" s="459">
        <v>1112</v>
      </c>
      <c r="K31" s="456">
        <v>734.21807747489004</v>
      </c>
      <c r="L31" s="456">
        <v>1071.01947308133</v>
      </c>
      <c r="M31" s="456">
        <v>580.67885117493995</v>
      </c>
    </row>
    <row r="32" spans="1:13" ht="33.75" customHeight="1">
      <c r="A32" s="457" t="s">
        <v>268</v>
      </c>
      <c r="B32" s="454">
        <f t="shared" si="1"/>
        <v>1911</v>
      </c>
      <c r="C32" s="459">
        <v>655</v>
      </c>
      <c r="D32" s="459">
        <v>1256</v>
      </c>
      <c r="E32" s="458">
        <v>1357.7264654000001</v>
      </c>
      <c r="F32" s="458">
        <v>1898.0005795</v>
      </c>
      <c r="G32" s="458">
        <v>1182.2289157</v>
      </c>
      <c r="H32" s="454">
        <v>1788</v>
      </c>
      <c r="I32" s="459">
        <v>571</v>
      </c>
      <c r="J32" s="459">
        <v>1217</v>
      </c>
      <c r="K32" s="456">
        <v>1352.3939187655999</v>
      </c>
      <c r="L32" s="456">
        <v>1771.6413279553201</v>
      </c>
      <c r="M32" s="456">
        <v>1217.24344868974</v>
      </c>
    </row>
    <row r="33" spans="1:13" ht="33.75" customHeight="1">
      <c r="A33" s="457" t="s">
        <v>269</v>
      </c>
      <c r="B33" s="454">
        <f t="shared" si="1"/>
        <v>881</v>
      </c>
      <c r="C33" s="459">
        <v>180</v>
      </c>
      <c r="D33" s="459">
        <v>701</v>
      </c>
      <c r="E33" s="458">
        <v>2387.5338753000001</v>
      </c>
      <c r="F33" s="458">
        <v>3351.9553073000002</v>
      </c>
      <c r="G33" s="458">
        <v>2223.2794164000002</v>
      </c>
      <c r="H33" s="454">
        <v>807</v>
      </c>
      <c r="I33" s="459">
        <v>192</v>
      </c>
      <c r="J33" s="459">
        <v>615</v>
      </c>
      <c r="K33" s="456">
        <v>2329.6766743649</v>
      </c>
      <c r="L33" s="456">
        <v>3692.3076923076901</v>
      </c>
      <c r="M33" s="456">
        <v>2088.9945652173901</v>
      </c>
    </row>
    <row r="34" spans="1:13" ht="33.75" customHeight="1">
      <c r="A34" s="457" t="s">
        <v>270</v>
      </c>
      <c r="B34" s="454">
        <f t="shared" si="1"/>
        <v>298</v>
      </c>
      <c r="C34" s="459">
        <v>41</v>
      </c>
      <c r="D34" s="459">
        <v>257</v>
      </c>
      <c r="E34" s="458">
        <v>4775.6410255999999</v>
      </c>
      <c r="F34" s="458">
        <v>7192.9824560999996</v>
      </c>
      <c r="G34" s="458">
        <v>4532.6278659999998</v>
      </c>
      <c r="H34" s="454">
        <v>247</v>
      </c>
      <c r="I34" s="459">
        <v>32</v>
      </c>
      <c r="J34" s="459">
        <v>215</v>
      </c>
      <c r="K34" s="456">
        <v>3889.76377952756</v>
      </c>
      <c r="L34" s="456">
        <v>5333.3333333330002</v>
      </c>
      <c r="M34" s="456">
        <v>3739.1304347826099</v>
      </c>
    </row>
    <row r="35" spans="1:13" ht="33.75" customHeight="1" thickBot="1">
      <c r="A35" s="457" t="s">
        <v>23</v>
      </c>
      <c r="B35" s="454">
        <f>SUM(C35:D35)</f>
        <v>3</v>
      </c>
      <c r="C35" s="459">
        <v>3</v>
      </c>
      <c r="D35" s="461" t="s">
        <v>209</v>
      </c>
      <c r="E35" s="468" t="s">
        <v>271</v>
      </c>
      <c r="F35" s="468" t="s">
        <v>271</v>
      </c>
      <c r="G35" s="468" t="s">
        <v>271</v>
      </c>
      <c r="H35" s="454">
        <v>2</v>
      </c>
      <c r="I35" s="459">
        <v>1</v>
      </c>
      <c r="J35" s="459">
        <v>1</v>
      </c>
      <c r="K35" s="469" t="s">
        <v>140</v>
      </c>
      <c r="L35" s="469" t="s">
        <v>140</v>
      </c>
      <c r="M35" s="469" t="s">
        <v>140</v>
      </c>
    </row>
    <row r="36" spans="1:13">
      <c r="A36" s="470" t="s">
        <v>272</v>
      </c>
      <c r="B36" s="470"/>
      <c r="C36" s="470"/>
      <c r="D36" s="470"/>
      <c r="E36" s="470"/>
      <c r="F36" s="470"/>
      <c r="G36" s="470"/>
      <c r="H36" s="470"/>
      <c r="I36" s="239"/>
      <c r="J36" s="239"/>
      <c r="K36" s="240"/>
      <c r="L36" s="471" t="s">
        <v>273</v>
      </c>
      <c r="M36" s="240"/>
    </row>
    <row r="37" spans="1:13">
      <c r="B37" s="287"/>
      <c r="C37" s="287"/>
      <c r="D37" s="287"/>
      <c r="E37" s="176"/>
      <c r="F37" s="176"/>
      <c r="G37" s="176"/>
      <c r="H37" s="287"/>
      <c r="I37" s="287"/>
      <c r="J37" s="287"/>
      <c r="K37" s="176"/>
      <c r="L37" s="472"/>
      <c r="M37" s="472"/>
    </row>
    <row r="38" spans="1:13">
      <c r="A38" s="175"/>
      <c r="B38" s="287"/>
      <c r="C38" s="287"/>
      <c r="D38" s="287"/>
      <c r="E38" s="176"/>
      <c r="F38" s="176"/>
      <c r="G38" s="176"/>
      <c r="H38" s="287"/>
      <c r="I38" s="287"/>
      <c r="J38" s="287"/>
      <c r="K38" s="176"/>
    </row>
    <row r="39" spans="1:13">
      <c r="A39" s="175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</row>
  </sheetData>
  <mergeCells count="10">
    <mergeCell ref="A36:H36"/>
    <mergeCell ref="L37:M37"/>
    <mergeCell ref="A1:J1"/>
    <mergeCell ref="K2:M2"/>
    <mergeCell ref="B3:G3"/>
    <mergeCell ref="H3:M3"/>
    <mergeCell ref="B4:D4"/>
    <mergeCell ref="E4:G4"/>
    <mergeCell ref="H4:J4"/>
    <mergeCell ref="K4:M4"/>
  </mergeCells>
  <phoneticPr fontId="3"/>
  <conditionalFormatting sqref="C9:D10 C15:D34 C35 C11 D12:D13">
    <cfRule type="cellIs" dxfId="9" priority="7" operator="equal">
      <formula>0</formula>
    </cfRule>
  </conditionalFormatting>
  <conditionalFormatting sqref="I9:I13 I15:I35">
    <cfRule type="cellIs" dxfId="8" priority="6" operator="equal">
      <formula>0</formula>
    </cfRule>
  </conditionalFormatting>
  <conditionalFormatting sqref="J9:J13 J15:J35">
    <cfRule type="cellIs" dxfId="7" priority="5" operator="equal">
      <formula>0</formula>
    </cfRule>
  </conditionalFormatting>
  <conditionalFormatting sqref="D35">
    <cfRule type="cellIs" dxfId="6" priority="4" operator="equal">
      <formula>0</formula>
    </cfRule>
  </conditionalFormatting>
  <conditionalFormatting sqref="D11">
    <cfRule type="cellIs" dxfId="5" priority="3" operator="equal">
      <formula>0</formula>
    </cfRule>
  </conditionalFormatting>
  <conditionalFormatting sqref="C12">
    <cfRule type="cellIs" dxfId="4" priority="2" operator="equal">
      <formula>0</formula>
    </cfRule>
  </conditionalFormatting>
  <conditionalFormatting sqref="C13">
    <cfRule type="cellIs" dxfId="3" priority="1" operator="equal">
      <formula>0</formula>
    </cfRule>
  </conditionalFormatting>
  <printOptions horizontalCentered="1"/>
  <pageMargins left="0.39370078740157483" right="0.39370078740157483" top="0.59055118110236227" bottom="0.78740157480314965" header="0.51181102362204722" footer="0.39370078740157483"/>
  <pageSetup paperSize="9" scale="75" orientation="portrait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94"/>
  <sheetViews>
    <sheetView showGridLines="0" view="pageBreakPreview" zoomScale="85" zoomScaleNormal="100" zoomScaleSheetLayoutView="85" workbookViewId="0">
      <selection activeCell="Q56" sqref="Q56"/>
    </sheetView>
  </sheetViews>
  <sheetFormatPr defaultColWidth="8.796875" defaultRowHeight="17.25"/>
  <cols>
    <col min="1" max="1" width="8.69921875" customWidth="1"/>
    <col min="2" max="12" width="7.69921875" customWidth="1"/>
    <col min="13" max="13" width="7.59765625" customWidth="1"/>
    <col min="14" max="14" width="8.69921875" customWidth="1"/>
    <col min="15" max="25" width="7.69921875" customWidth="1"/>
    <col min="26" max="26" width="8.296875" customWidth="1"/>
  </cols>
  <sheetData>
    <row r="1" spans="1:26" ht="22.5" customHeight="1">
      <c r="A1" s="473" t="s">
        <v>274</v>
      </c>
      <c r="B1" s="473"/>
      <c r="C1" s="473"/>
      <c r="D1" s="473"/>
      <c r="E1" s="473"/>
      <c r="F1" s="473"/>
      <c r="G1" s="473"/>
      <c r="H1" s="473"/>
      <c r="I1" s="473"/>
      <c r="J1" s="473"/>
      <c r="K1" s="287"/>
      <c r="L1" s="287"/>
      <c r="M1" s="287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22.5" customHeight="1" thickBot="1">
      <c r="A2" s="474" t="s">
        <v>275</v>
      </c>
      <c r="B2" s="474"/>
      <c r="C2" s="474"/>
      <c r="D2" s="474"/>
      <c r="E2" s="474"/>
      <c r="F2" s="474"/>
      <c r="G2" s="475"/>
      <c r="H2" s="475"/>
      <c r="I2" s="475"/>
      <c r="J2" s="475"/>
      <c r="K2" s="475"/>
      <c r="L2" s="475"/>
      <c r="M2" s="283" t="s">
        <v>32</v>
      </c>
      <c r="N2" s="476" t="s">
        <v>276</v>
      </c>
      <c r="O2" s="477"/>
      <c r="P2" s="477"/>
      <c r="Q2" s="477"/>
      <c r="R2" s="477"/>
      <c r="S2" s="477"/>
      <c r="T2" s="477"/>
      <c r="U2" s="477"/>
      <c r="V2" s="478"/>
      <c r="W2" s="478"/>
      <c r="X2" s="478"/>
      <c r="Y2" s="478"/>
      <c r="Z2" s="283" t="str">
        <f>M2</f>
        <v>平成29年</v>
      </c>
    </row>
    <row r="3" spans="1:26" ht="42" customHeight="1">
      <c r="A3" s="189"/>
      <c r="B3" s="479" t="s">
        <v>277</v>
      </c>
      <c r="C3" s="480" t="s">
        <v>87</v>
      </c>
      <c r="D3" s="481" t="s">
        <v>150</v>
      </c>
      <c r="E3" s="482" t="s">
        <v>278</v>
      </c>
      <c r="F3" s="483" t="s">
        <v>279</v>
      </c>
      <c r="G3" s="483" t="s">
        <v>53</v>
      </c>
      <c r="H3" s="483" t="s">
        <v>64</v>
      </c>
      <c r="I3" s="483" t="s">
        <v>69</v>
      </c>
      <c r="J3" s="483" t="s">
        <v>280</v>
      </c>
      <c r="K3" s="483" t="s">
        <v>60</v>
      </c>
      <c r="L3" s="484" t="s">
        <v>281</v>
      </c>
      <c r="M3" s="483" t="s">
        <v>282</v>
      </c>
      <c r="N3" s="182" t="s">
        <v>283</v>
      </c>
      <c r="O3" s="483" t="s">
        <v>277</v>
      </c>
      <c r="P3" s="485" t="s">
        <v>87</v>
      </c>
      <c r="Q3" s="483" t="s">
        <v>150</v>
      </c>
      <c r="R3" s="482" t="s">
        <v>278</v>
      </c>
      <c r="S3" s="483" t="s">
        <v>279</v>
      </c>
      <c r="T3" s="483" t="s">
        <v>53</v>
      </c>
      <c r="U3" s="483" t="s">
        <v>64</v>
      </c>
      <c r="V3" s="483" t="s">
        <v>69</v>
      </c>
      <c r="W3" s="483" t="s">
        <v>280</v>
      </c>
      <c r="X3" s="483" t="s">
        <v>60</v>
      </c>
      <c r="Y3" s="483" t="s">
        <v>281</v>
      </c>
      <c r="Z3" s="483" t="s">
        <v>282</v>
      </c>
    </row>
    <row r="4" spans="1:26">
      <c r="A4" s="486" t="s">
        <v>284</v>
      </c>
      <c r="B4" s="487">
        <f>+B7+B10+B13+B16+B19+B22+B25+B28+B31+B34</f>
        <v>2151</v>
      </c>
      <c r="C4" s="488">
        <f t="shared" ref="C4:K4" si="0">+C7+C10+C13+C16+C19+C22+C25+C28+C31+C34</f>
        <v>96</v>
      </c>
      <c r="D4" s="488">
        <f t="shared" si="0"/>
        <v>66</v>
      </c>
      <c r="E4" s="488">
        <f t="shared" si="0"/>
        <v>562</v>
      </c>
      <c r="F4" s="488">
        <f t="shared" si="0"/>
        <v>403</v>
      </c>
      <c r="G4" s="488">
        <f t="shared" si="0"/>
        <v>439</v>
      </c>
      <c r="H4" s="488">
        <f t="shared" si="0"/>
        <v>117</v>
      </c>
      <c r="I4" s="488">
        <f t="shared" si="0"/>
        <v>96</v>
      </c>
      <c r="J4" s="488">
        <f>+J7+J10+J13+J16+J19+J22+J25+J28+J31+J34</f>
        <v>228</v>
      </c>
      <c r="K4" s="488">
        <f t="shared" si="0"/>
        <v>154</v>
      </c>
      <c r="L4" s="488">
        <f>+L7+L10+L13+L16+L19+L22+L25+L28+L31+L34</f>
        <v>1820</v>
      </c>
      <c r="M4" s="488">
        <f>+M7+M10+M13+M16+M19+M22+M25+M28+M31+M34</f>
        <v>6132</v>
      </c>
      <c r="N4" s="486" t="s">
        <v>284</v>
      </c>
      <c r="O4" s="487">
        <f t="shared" ref="O4:Z4" si="1">B4+B40</f>
        <v>3822</v>
      </c>
      <c r="P4" s="488">
        <f t="shared" si="1"/>
        <v>149</v>
      </c>
      <c r="Q4" s="488">
        <f t="shared" si="1"/>
        <v>137</v>
      </c>
      <c r="R4" s="488">
        <f t="shared" si="1"/>
        <v>1291</v>
      </c>
      <c r="S4" s="488">
        <f t="shared" si="1"/>
        <v>810</v>
      </c>
      <c r="T4" s="488">
        <f t="shared" si="1"/>
        <v>817</v>
      </c>
      <c r="U4" s="488">
        <f t="shared" si="1"/>
        <v>181</v>
      </c>
      <c r="V4" s="488">
        <f t="shared" si="1"/>
        <v>209</v>
      </c>
      <c r="W4" s="488">
        <f t="shared" si="1"/>
        <v>418</v>
      </c>
      <c r="X4" s="488">
        <f t="shared" si="1"/>
        <v>249</v>
      </c>
      <c r="Y4" s="488">
        <f t="shared" si="1"/>
        <v>3990</v>
      </c>
      <c r="Z4" s="488">
        <f t="shared" si="1"/>
        <v>12073</v>
      </c>
    </row>
    <row r="5" spans="1:26">
      <c r="A5" s="489"/>
      <c r="B5" s="490">
        <f>+B4/$M$4</f>
        <v>0.35078277886497067</v>
      </c>
      <c r="C5" s="491">
        <f>+C4/$M$4</f>
        <v>1.5655577299412915E-2</v>
      </c>
      <c r="D5" s="491">
        <f>+D4/$M$4</f>
        <v>1.0763209393346379E-2</v>
      </c>
      <c r="E5" s="491">
        <f t="shared" ref="E5:M5" si="2">+E4/$M$4</f>
        <v>9.165035877364644E-2</v>
      </c>
      <c r="F5" s="491">
        <f t="shared" si="2"/>
        <v>6.5720808871493799E-2</v>
      </c>
      <c r="G5" s="491">
        <f t="shared" si="2"/>
        <v>7.1591650358773642E-2</v>
      </c>
      <c r="H5" s="491">
        <f t="shared" si="2"/>
        <v>1.908023483365949E-2</v>
      </c>
      <c r="I5" s="491">
        <f t="shared" si="2"/>
        <v>1.5655577299412915E-2</v>
      </c>
      <c r="J5" s="491">
        <f t="shared" si="2"/>
        <v>3.7181996086105673E-2</v>
      </c>
      <c r="K5" s="491">
        <f t="shared" si="2"/>
        <v>2.5114155251141551E-2</v>
      </c>
      <c r="L5" s="491">
        <f>+L4/$M$4</f>
        <v>0.29680365296803651</v>
      </c>
      <c r="M5" s="491">
        <f t="shared" si="2"/>
        <v>1</v>
      </c>
      <c r="N5" s="492"/>
      <c r="O5" s="493">
        <f>+O4/$Z$4</f>
        <v>0.31657417377619479</v>
      </c>
      <c r="P5" s="494">
        <f t="shared" ref="P5:Z5" si="3">+P4/$Z$4</f>
        <v>1.2341588668930672E-2</v>
      </c>
      <c r="Q5" s="494">
        <f>+Q4/$Z$4</f>
        <v>1.1347635219083906E-2</v>
      </c>
      <c r="R5" s="494">
        <f t="shared" si="3"/>
        <v>0.1069328253126812</v>
      </c>
      <c r="S5" s="494">
        <f t="shared" si="3"/>
        <v>6.709185786465667E-2</v>
      </c>
      <c r="T5" s="494">
        <f t="shared" si="3"/>
        <v>6.7671664043733953E-2</v>
      </c>
      <c r="U5" s="494">
        <f t="shared" si="3"/>
        <v>1.499213120185538E-2</v>
      </c>
      <c r="V5" s="494">
        <f t="shared" si="3"/>
        <v>1.73113559181645E-2</v>
      </c>
      <c r="W5" s="494">
        <f t="shared" si="3"/>
        <v>3.4622711836329E-2</v>
      </c>
      <c r="X5" s="494">
        <f t="shared" si="3"/>
        <v>2.0624534084320384E-2</v>
      </c>
      <c r="Y5" s="494">
        <f t="shared" si="3"/>
        <v>0.33048952207404952</v>
      </c>
      <c r="Z5" s="494">
        <f t="shared" si="3"/>
        <v>1</v>
      </c>
    </row>
    <row r="6" spans="1:26" ht="6.75" customHeight="1">
      <c r="A6" s="495"/>
      <c r="B6" s="496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8"/>
      <c r="O6" s="493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</row>
    <row r="7" spans="1:26">
      <c r="A7" s="499" t="s">
        <v>285</v>
      </c>
      <c r="B7" s="500">
        <v>1</v>
      </c>
      <c r="C7" s="501">
        <v>0</v>
      </c>
      <c r="D7" s="501">
        <v>0</v>
      </c>
      <c r="E7" s="501">
        <v>0</v>
      </c>
      <c r="F7" s="501">
        <v>0</v>
      </c>
      <c r="G7" s="501">
        <v>0</v>
      </c>
      <c r="H7" s="501">
        <v>0</v>
      </c>
      <c r="I7" s="501">
        <v>0</v>
      </c>
      <c r="J7" s="501">
        <v>1</v>
      </c>
      <c r="K7" s="501">
        <v>0</v>
      </c>
      <c r="L7" s="501">
        <v>7</v>
      </c>
      <c r="M7" s="501">
        <f>SUM(B7:L7)</f>
        <v>9</v>
      </c>
      <c r="N7" s="502" t="s">
        <v>285</v>
      </c>
      <c r="O7" s="503">
        <f>B7+B43</f>
        <v>2</v>
      </c>
      <c r="P7" s="504">
        <f t="shared" ref="P7:Z8" si="4">C7+C43</f>
        <v>0</v>
      </c>
      <c r="Q7" s="504">
        <f t="shared" si="4"/>
        <v>0</v>
      </c>
      <c r="R7" s="504">
        <f>E7+E43</f>
        <v>0</v>
      </c>
      <c r="S7" s="504">
        <f t="shared" si="4"/>
        <v>0</v>
      </c>
      <c r="T7" s="504">
        <f t="shared" si="4"/>
        <v>0</v>
      </c>
      <c r="U7" s="504">
        <f>H7+H43</f>
        <v>0</v>
      </c>
      <c r="V7" s="504">
        <f t="shared" si="4"/>
        <v>0</v>
      </c>
      <c r="W7" s="504">
        <f t="shared" si="4"/>
        <v>1</v>
      </c>
      <c r="X7" s="504">
        <f t="shared" si="4"/>
        <v>0</v>
      </c>
      <c r="Y7" s="504">
        <f t="shared" si="4"/>
        <v>12</v>
      </c>
      <c r="Z7" s="504">
        <f t="shared" si="4"/>
        <v>15</v>
      </c>
    </row>
    <row r="8" spans="1:26">
      <c r="A8" s="489"/>
      <c r="B8" s="490">
        <f>+B7/$M$7</f>
        <v>0.1111111111111111</v>
      </c>
      <c r="C8" s="505">
        <v>0</v>
      </c>
      <c r="D8" s="505">
        <v>0</v>
      </c>
      <c r="E8" s="505">
        <v>0</v>
      </c>
      <c r="F8" s="506">
        <v>0</v>
      </c>
      <c r="G8" s="506">
        <v>0</v>
      </c>
      <c r="H8" s="507">
        <v>0</v>
      </c>
      <c r="I8" s="508">
        <v>0</v>
      </c>
      <c r="J8" s="509">
        <f>+J7/$M$7</f>
        <v>0.1111111111111111</v>
      </c>
      <c r="K8" s="508">
        <v>0</v>
      </c>
      <c r="L8" s="509">
        <f>+L7/$M$7</f>
        <v>0.77777777777777779</v>
      </c>
      <c r="M8" s="509">
        <f>+M7/$M$7</f>
        <v>1</v>
      </c>
      <c r="N8" s="492"/>
      <c r="O8" s="493">
        <f>+O7/$Z$7</f>
        <v>0.13333333333333333</v>
      </c>
      <c r="P8" s="510">
        <f t="shared" ref="P8:S8" si="5">+P7/$Z$7</f>
        <v>0</v>
      </c>
      <c r="Q8" s="510">
        <f t="shared" si="5"/>
        <v>0</v>
      </c>
      <c r="R8" s="510">
        <f t="shared" si="5"/>
        <v>0</v>
      </c>
      <c r="S8" s="510">
        <f t="shared" si="5"/>
        <v>0</v>
      </c>
      <c r="T8" s="505">
        <f t="shared" si="4"/>
        <v>0</v>
      </c>
      <c r="U8" s="510">
        <f>+U7/$Z$7</f>
        <v>0</v>
      </c>
      <c r="V8" s="510">
        <f>+V7/$Z$7</f>
        <v>0</v>
      </c>
      <c r="W8" s="494">
        <f t="shared" ref="W8:Y8" si="6">+W7/$Z$7</f>
        <v>6.6666666666666666E-2</v>
      </c>
      <c r="X8" s="510">
        <f t="shared" si="6"/>
        <v>0</v>
      </c>
      <c r="Y8" s="494">
        <f t="shared" si="6"/>
        <v>0.8</v>
      </c>
      <c r="Z8" s="494">
        <f>+Z7/$Z$7</f>
        <v>1</v>
      </c>
    </row>
    <row r="9" spans="1:26" ht="7.5" customHeight="1">
      <c r="A9" s="495"/>
      <c r="B9" s="500"/>
      <c r="C9" s="501"/>
      <c r="D9" s="501"/>
      <c r="E9" s="501"/>
      <c r="F9" s="501"/>
      <c r="G9" s="511"/>
      <c r="H9" s="501"/>
      <c r="I9" s="501"/>
      <c r="J9" s="511"/>
      <c r="K9" s="501"/>
      <c r="L9" s="511"/>
      <c r="M9" s="497"/>
      <c r="N9" s="498"/>
      <c r="O9" s="512"/>
      <c r="P9" s="505"/>
      <c r="Q9" s="505"/>
      <c r="R9" s="494"/>
      <c r="S9" s="505"/>
      <c r="T9" s="494"/>
      <c r="U9" s="505"/>
      <c r="V9" s="505"/>
      <c r="W9" s="494"/>
      <c r="X9" s="505"/>
      <c r="Y9" s="494"/>
      <c r="Z9" s="494"/>
    </row>
    <row r="10" spans="1:26">
      <c r="A10" s="499" t="s">
        <v>286</v>
      </c>
      <c r="B10" s="501">
        <v>0</v>
      </c>
      <c r="C10" s="501">
        <v>0</v>
      </c>
      <c r="D10" s="501">
        <v>0</v>
      </c>
      <c r="E10" s="501">
        <v>1</v>
      </c>
      <c r="F10" s="501">
        <v>0</v>
      </c>
      <c r="G10" s="501">
        <v>0</v>
      </c>
      <c r="H10" s="501">
        <v>0</v>
      </c>
      <c r="I10" s="501">
        <v>0</v>
      </c>
      <c r="J10" s="501">
        <v>4</v>
      </c>
      <c r="K10" s="501">
        <v>3</v>
      </c>
      <c r="L10" s="501">
        <v>5</v>
      </c>
      <c r="M10" s="513">
        <f>SUM(B10:L10)</f>
        <v>13</v>
      </c>
      <c r="N10" s="502" t="s">
        <v>286</v>
      </c>
      <c r="O10" s="503">
        <f t="shared" ref="O10:Z11" si="7">B10+B46</f>
        <v>3</v>
      </c>
      <c r="P10" s="504">
        <f t="shared" si="7"/>
        <v>0</v>
      </c>
      <c r="Q10" s="504">
        <f t="shared" si="7"/>
        <v>0</v>
      </c>
      <c r="R10" s="504">
        <f t="shared" si="7"/>
        <v>1</v>
      </c>
      <c r="S10" s="504">
        <f t="shared" si="7"/>
        <v>0</v>
      </c>
      <c r="T10" s="504">
        <f t="shared" si="7"/>
        <v>0</v>
      </c>
      <c r="U10" s="504">
        <f t="shared" si="7"/>
        <v>0</v>
      </c>
      <c r="V10" s="504">
        <f t="shared" si="7"/>
        <v>0</v>
      </c>
      <c r="W10" s="504">
        <f t="shared" si="7"/>
        <v>5</v>
      </c>
      <c r="X10" s="504">
        <f t="shared" si="7"/>
        <v>3</v>
      </c>
      <c r="Y10" s="504">
        <f t="shared" si="7"/>
        <v>5</v>
      </c>
      <c r="Z10" s="504">
        <f t="shared" si="7"/>
        <v>17</v>
      </c>
    </row>
    <row r="11" spans="1:26">
      <c r="A11" s="489"/>
      <c r="B11" s="506">
        <v>0</v>
      </c>
      <c r="C11" s="506">
        <f t="shared" ref="C11:F11" si="8">+C10/$M$10</f>
        <v>0</v>
      </c>
      <c r="D11" s="506">
        <v>0</v>
      </c>
      <c r="E11" s="509">
        <f>+E10/$M$10</f>
        <v>7.6923076923076927E-2</v>
      </c>
      <c r="F11" s="506">
        <f t="shared" si="8"/>
        <v>0</v>
      </c>
      <c r="G11" s="508">
        <v>0</v>
      </c>
      <c r="H11" s="508">
        <v>0</v>
      </c>
      <c r="I11" s="506">
        <v>0</v>
      </c>
      <c r="J11" s="509">
        <f>+J10/$M$10</f>
        <v>0.30769230769230771</v>
      </c>
      <c r="K11" s="509">
        <f>+K10/$M$10</f>
        <v>0.23076923076923078</v>
      </c>
      <c r="L11" s="509">
        <f>+L10/$M$10</f>
        <v>0.38461538461538464</v>
      </c>
      <c r="M11" s="491">
        <f>+M10/$M$10</f>
        <v>1</v>
      </c>
      <c r="N11" s="489"/>
      <c r="O11" s="493">
        <f>+O10/$Z$10</f>
        <v>0.17647058823529413</v>
      </c>
      <c r="P11" s="505">
        <f t="shared" ref="P11:X11" si="9">+P10/$Z$10</f>
        <v>0</v>
      </c>
      <c r="Q11" s="505">
        <f t="shared" si="9"/>
        <v>0</v>
      </c>
      <c r="R11" s="494">
        <f>+R10/$Z$10</f>
        <v>5.8823529411764705E-2</v>
      </c>
      <c r="S11" s="510">
        <f t="shared" si="9"/>
        <v>0</v>
      </c>
      <c r="T11" s="505">
        <f t="shared" si="7"/>
        <v>0</v>
      </c>
      <c r="U11" s="505">
        <f t="shared" si="9"/>
        <v>0</v>
      </c>
      <c r="V11" s="505">
        <f t="shared" si="9"/>
        <v>0</v>
      </c>
      <c r="W11" s="494">
        <f t="shared" si="9"/>
        <v>0.29411764705882354</v>
      </c>
      <c r="X11" s="494">
        <f t="shared" si="9"/>
        <v>0.17647058823529413</v>
      </c>
      <c r="Y11" s="494">
        <f>+Y10/$Z$10</f>
        <v>0.29411764705882354</v>
      </c>
      <c r="Z11" s="494">
        <f>+Z10/$Z$10</f>
        <v>1</v>
      </c>
    </row>
    <row r="12" spans="1:26" ht="7.5" customHeight="1">
      <c r="A12" s="495"/>
      <c r="B12" s="514"/>
      <c r="C12" s="501"/>
      <c r="D12" s="501"/>
      <c r="E12" s="501"/>
      <c r="F12" s="501"/>
      <c r="G12" s="501"/>
      <c r="H12" s="501"/>
      <c r="I12" s="501"/>
      <c r="J12" s="511"/>
      <c r="K12" s="511"/>
      <c r="L12" s="511"/>
      <c r="M12" s="497"/>
      <c r="N12" s="495"/>
      <c r="O12" s="493"/>
      <c r="P12" s="505"/>
      <c r="Q12" s="505"/>
      <c r="R12" s="494"/>
      <c r="S12" s="505"/>
      <c r="T12" s="505"/>
      <c r="U12" s="505"/>
      <c r="V12" s="505"/>
      <c r="W12" s="494"/>
      <c r="X12" s="494"/>
      <c r="Y12" s="494"/>
      <c r="Z12" s="494"/>
    </row>
    <row r="13" spans="1:26">
      <c r="A13" s="499" t="s">
        <v>287</v>
      </c>
      <c r="B13" s="500">
        <v>1</v>
      </c>
      <c r="C13" s="501">
        <v>0</v>
      </c>
      <c r="D13" s="501">
        <v>0</v>
      </c>
      <c r="E13" s="501">
        <v>2</v>
      </c>
      <c r="F13" s="501">
        <v>0</v>
      </c>
      <c r="G13" s="501">
        <v>0</v>
      </c>
      <c r="H13" s="501">
        <v>1</v>
      </c>
      <c r="I13" s="501">
        <v>0</v>
      </c>
      <c r="J13" s="501">
        <v>6</v>
      </c>
      <c r="K13" s="501">
        <v>15</v>
      </c>
      <c r="L13" s="501">
        <v>7</v>
      </c>
      <c r="M13" s="513">
        <f>SUM(B13:L13)</f>
        <v>32</v>
      </c>
      <c r="N13" s="499" t="s">
        <v>287</v>
      </c>
      <c r="O13" s="503">
        <f t="shared" ref="O13:Z14" si="10">B13+B49</f>
        <v>2</v>
      </c>
      <c r="P13" s="504">
        <f t="shared" si="10"/>
        <v>0</v>
      </c>
      <c r="Q13" s="504">
        <f t="shared" si="10"/>
        <v>0</v>
      </c>
      <c r="R13" s="504">
        <f t="shared" si="10"/>
        <v>2</v>
      </c>
      <c r="S13" s="504">
        <f t="shared" si="10"/>
        <v>0</v>
      </c>
      <c r="T13" s="504">
        <f t="shared" si="10"/>
        <v>0</v>
      </c>
      <c r="U13" s="504">
        <f t="shared" si="10"/>
        <v>1</v>
      </c>
      <c r="V13" s="504">
        <f t="shared" si="10"/>
        <v>0</v>
      </c>
      <c r="W13" s="504">
        <f t="shared" si="10"/>
        <v>7</v>
      </c>
      <c r="X13" s="504">
        <f t="shared" si="10"/>
        <v>28</v>
      </c>
      <c r="Y13" s="504">
        <f t="shared" si="10"/>
        <v>11</v>
      </c>
      <c r="Z13" s="504">
        <f t="shared" si="10"/>
        <v>51</v>
      </c>
    </row>
    <row r="14" spans="1:26">
      <c r="A14" s="489"/>
      <c r="B14" s="515">
        <f>+B13/$M$13</f>
        <v>3.125E-2</v>
      </c>
      <c r="C14" s="506">
        <v>0</v>
      </c>
      <c r="D14" s="506">
        <v>0</v>
      </c>
      <c r="E14" s="509">
        <f>+E13/$M$13</f>
        <v>6.25E-2</v>
      </c>
      <c r="F14" s="506">
        <v>0</v>
      </c>
      <c r="G14" s="506">
        <v>0</v>
      </c>
      <c r="H14" s="509">
        <f>+H13/$M$13</f>
        <v>3.125E-2</v>
      </c>
      <c r="I14" s="506">
        <v>0</v>
      </c>
      <c r="J14" s="509">
        <f>+J13/$M$13</f>
        <v>0.1875</v>
      </c>
      <c r="K14" s="509">
        <f>+K13/$M$13</f>
        <v>0.46875</v>
      </c>
      <c r="L14" s="509">
        <f>+L13/$M$13</f>
        <v>0.21875</v>
      </c>
      <c r="M14" s="491">
        <f>+M13/$M$13</f>
        <v>1</v>
      </c>
      <c r="N14" s="489"/>
      <c r="O14" s="493">
        <f>+O13/$Z$13</f>
        <v>3.9215686274509803E-2</v>
      </c>
      <c r="P14" s="505">
        <f t="shared" ref="P14:Y14" si="11">+P13/$Z$13</f>
        <v>0</v>
      </c>
      <c r="Q14" s="505">
        <f t="shared" si="11"/>
        <v>0</v>
      </c>
      <c r="R14" s="494">
        <f t="shared" si="11"/>
        <v>3.9215686274509803E-2</v>
      </c>
      <c r="S14" s="505">
        <f t="shared" si="10"/>
        <v>0</v>
      </c>
      <c r="T14" s="505">
        <f t="shared" si="10"/>
        <v>0</v>
      </c>
      <c r="U14" s="494">
        <f t="shared" si="11"/>
        <v>1.9607843137254902E-2</v>
      </c>
      <c r="V14" s="505">
        <f t="shared" si="11"/>
        <v>0</v>
      </c>
      <c r="W14" s="494">
        <f t="shared" si="11"/>
        <v>0.13725490196078433</v>
      </c>
      <c r="X14" s="494">
        <f t="shared" si="11"/>
        <v>0.5490196078431373</v>
      </c>
      <c r="Y14" s="494">
        <f t="shared" si="11"/>
        <v>0.21568627450980393</v>
      </c>
      <c r="Z14" s="494">
        <f>+Z13/$Z$13</f>
        <v>1</v>
      </c>
    </row>
    <row r="15" spans="1:26" ht="7.5" customHeight="1">
      <c r="A15" s="495"/>
      <c r="B15" s="514"/>
      <c r="C15" s="501"/>
      <c r="D15" s="501"/>
      <c r="E15" s="511"/>
      <c r="F15" s="511"/>
      <c r="G15" s="501"/>
      <c r="H15" s="501"/>
      <c r="I15" s="501"/>
      <c r="J15" s="511"/>
      <c r="K15" s="511"/>
      <c r="L15" s="511"/>
      <c r="M15" s="497"/>
      <c r="N15" s="495"/>
      <c r="O15" s="493"/>
      <c r="P15" s="504"/>
      <c r="Q15" s="504"/>
      <c r="R15" s="494"/>
      <c r="S15" s="494"/>
      <c r="T15" s="504"/>
      <c r="U15" s="494"/>
      <c r="V15" s="504"/>
      <c r="W15" s="494"/>
      <c r="X15" s="494"/>
      <c r="Y15" s="494"/>
      <c r="Z15" s="494"/>
    </row>
    <row r="16" spans="1:26">
      <c r="A16" s="499" t="s">
        <v>288</v>
      </c>
      <c r="B16" s="500">
        <v>9</v>
      </c>
      <c r="C16" s="501">
        <v>1</v>
      </c>
      <c r="D16" s="501">
        <v>1</v>
      </c>
      <c r="E16" s="501">
        <v>3</v>
      </c>
      <c r="F16" s="501">
        <v>3</v>
      </c>
      <c r="G16" s="501">
        <v>0</v>
      </c>
      <c r="H16" s="501">
        <v>2</v>
      </c>
      <c r="I16" s="501">
        <v>1</v>
      </c>
      <c r="J16" s="501">
        <v>5</v>
      </c>
      <c r="K16" s="501">
        <v>23</v>
      </c>
      <c r="L16" s="501">
        <v>14</v>
      </c>
      <c r="M16" s="513">
        <f>SUM(B16:L16)</f>
        <v>62</v>
      </c>
      <c r="N16" s="499" t="s">
        <v>288</v>
      </c>
      <c r="O16" s="503">
        <f t="shared" ref="O16:Z16" si="12">B16+B52</f>
        <v>22</v>
      </c>
      <c r="P16" s="504">
        <f t="shared" si="12"/>
        <v>2</v>
      </c>
      <c r="Q16" s="504">
        <f t="shared" si="12"/>
        <v>1</v>
      </c>
      <c r="R16" s="504">
        <f t="shared" si="12"/>
        <v>3</v>
      </c>
      <c r="S16" s="504">
        <f t="shared" si="12"/>
        <v>4</v>
      </c>
      <c r="T16" s="504">
        <f t="shared" si="12"/>
        <v>0</v>
      </c>
      <c r="U16" s="504">
        <f t="shared" si="12"/>
        <v>3</v>
      </c>
      <c r="V16" s="504">
        <f t="shared" si="12"/>
        <v>1</v>
      </c>
      <c r="W16" s="504">
        <f t="shared" si="12"/>
        <v>7</v>
      </c>
      <c r="X16" s="504">
        <f t="shared" si="12"/>
        <v>33</v>
      </c>
      <c r="Y16" s="504">
        <f t="shared" si="12"/>
        <v>21</v>
      </c>
      <c r="Z16" s="504">
        <f t="shared" si="12"/>
        <v>97</v>
      </c>
    </row>
    <row r="17" spans="1:26">
      <c r="A17" s="489"/>
      <c r="B17" s="515">
        <f t="shared" ref="B17:M17" si="13">+B16/$M$16</f>
        <v>0.14516129032258066</v>
      </c>
      <c r="C17" s="509">
        <f>+C16/$M$16</f>
        <v>1.6129032258064516E-2</v>
      </c>
      <c r="D17" s="509">
        <f>+D16/$M$16</f>
        <v>1.6129032258064516E-2</v>
      </c>
      <c r="E17" s="509">
        <f t="shared" si="13"/>
        <v>4.8387096774193547E-2</v>
      </c>
      <c r="F17" s="509">
        <f t="shared" si="13"/>
        <v>4.8387096774193547E-2</v>
      </c>
      <c r="G17" s="506">
        <v>0</v>
      </c>
      <c r="H17" s="509">
        <f>+H16/$M$16</f>
        <v>3.2258064516129031E-2</v>
      </c>
      <c r="I17" s="509">
        <f>+I16/$M$16</f>
        <v>1.6129032258064516E-2</v>
      </c>
      <c r="J17" s="509">
        <f t="shared" si="13"/>
        <v>8.0645161290322578E-2</v>
      </c>
      <c r="K17" s="509">
        <f t="shared" si="13"/>
        <v>0.37096774193548387</v>
      </c>
      <c r="L17" s="509">
        <f t="shared" si="13"/>
        <v>0.22580645161290322</v>
      </c>
      <c r="M17" s="491">
        <f t="shared" si="13"/>
        <v>1</v>
      </c>
      <c r="N17" s="492"/>
      <c r="O17" s="493">
        <f>+O16/$Z$16</f>
        <v>0.22680412371134021</v>
      </c>
      <c r="P17" s="494">
        <f>+P16/$Z$16</f>
        <v>2.0618556701030927E-2</v>
      </c>
      <c r="Q17" s="494">
        <f>+Q16/$Z$16</f>
        <v>1.0309278350515464E-2</v>
      </c>
      <c r="R17" s="494">
        <f t="shared" ref="R17:Z17" si="14">+R16/$Z$16</f>
        <v>3.0927835051546393E-2</v>
      </c>
      <c r="S17" s="494">
        <f t="shared" si="14"/>
        <v>4.1237113402061855E-2</v>
      </c>
      <c r="T17" s="510">
        <v>0</v>
      </c>
      <c r="U17" s="494">
        <f t="shared" si="14"/>
        <v>3.0927835051546393E-2</v>
      </c>
      <c r="V17" s="494">
        <f>+V16/$Z$16</f>
        <v>1.0309278350515464E-2</v>
      </c>
      <c r="W17" s="494">
        <f t="shared" si="14"/>
        <v>7.2164948453608241E-2</v>
      </c>
      <c r="X17" s="494">
        <f t="shared" si="14"/>
        <v>0.34020618556701032</v>
      </c>
      <c r="Y17" s="494">
        <f t="shared" si="14"/>
        <v>0.21649484536082475</v>
      </c>
      <c r="Z17" s="494">
        <f t="shared" si="14"/>
        <v>1</v>
      </c>
    </row>
    <row r="18" spans="1:26" ht="7.5" customHeight="1">
      <c r="A18" s="495"/>
      <c r="B18" s="514"/>
      <c r="C18" s="511"/>
      <c r="D18" s="511"/>
      <c r="E18" s="511"/>
      <c r="F18" s="511"/>
      <c r="G18" s="511"/>
      <c r="H18" s="511"/>
      <c r="I18" s="511"/>
      <c r="J18" s="511"/>
      <c r="K18" s="511"/>
      <c r="L18" s="511"/>
      <c r="M18" s="497"/>
      <c r="N18" s="495"/>
      <c r="O18" s="493"/>
      <c r="P18" s="494"/>
      <c r="Q18" s="494"/>
      <c r="R18" s="494"/>
      <c r="S18" s="494"/>
      <c r="T18" s="494"/>
      <c r="U18" s="494"/>
      <c r="V18" s="494"/>
      <c r="W18" s="494"/>
      <c r="X18" s="494"/>
      <c r="Y18" s="494"/>
      <c r="Z18" s="494"/>
    </row>
    <row r="19" spans="1:26">
      <c r="A19" s="499" t="s">
        <v>289</v>
      </c>
      <c r="B19" s="500">
        <v>36</v>
      </c>
      <c r="C19" s="501">
        <v>4</v>
      </c>
      <c r="D19" s="501">
        <v>2</v>
      </c>
      <c r="E19" s="501">
        <v>15</v>
      </c>
      <c r="F19" s="501">
        <v>16</v>
      </c>
      <c r="G19" s="501">
        <v>0</v>
      </c>
      <c r="H19" s="501">
        <v>10</v>
      </c>
      <c r="I19" s="501">
        <v>1</v>
      </c>
      <c r="J19" s="501">
        <v>16</v>
      </c>
      <c r="K19" s="501">
        <v>44</v>
      </c>
      <c r="L19" s="501">
        <v>45</v>
      </c>
      <c r="M19" s="513">
        <f>SUM(B19:L19)</f>
        <v>189</v>
      </c>
      <c r="N19" s="499" t="s">
        <v>289</v>
      </c>
      <c r="O19" s="503">
        <f t="shared" ref="O19:Z19" si="15">B19+B55</f>
        <v>81</v>
      </c>
      <c r="P19" s="504">
        <f t="shared" si="15"/>
        <v>4</v>
      </c>
      <c r="Q19" s="504">
        <f t="shared" si="15"/>
        <v>2</v>
      </c>
      <c r="R19" s="504">
        <f t="shared" si="15"/>
        <v>16</v>
      </c>
      <c r="S19" s="504">
        <f t="shared" si="15"/>
        <v>23</v>
      </c>
      <c r="T19" s="504">
        <f t="shared" si="15"/>
        <v>0</v>
      </c>
      <c r="U19" s="504">
        <f t="shared" si="15"/>
        <v>14</v>
      </c>
      <c r="V19" s="504">
        <f t="shared" si="15"/>
        <v>1</v>
      </c>
      <c r="W19" s="504">
        <f t="shared" si="15"/>
        <v>24</v>
      </c>
      <c r="X19" s="504">
        <f t="shared" si="15"/>
        <v>66</v>
      </c>
      <c r="Y19" s="504">
        <f t="shared" si="15"/>
        <v>71</v>
      </c>
      <c r="Z19" s="504">
        <f t="shared" si="15"/>
        <v>302</v>
      </c>
    </row>
    <row r="20" spans="1:26">
      <c r="A20" s="489"/>
      <c r="B20" s="515">
        <f>+B19/$M$19</f>
        <v>0.19047619047619047</v>
      </c>
      <c r="C20" s="509">
        <f>+C19/$M$19</f>
        <v>2.1164021164021163E-2</v>
      </c>
      <c r="D20" s="509">
        <f t="shared" ref="D20:M20" si="16">+D19/$M$19</f>
        <v>1.0582010582010581E-2</v>
      </c>
      <c r="E20" s="509">
        <f t="shared" si="16"/>
        <v>7.9365079365079361E-2</v>
      </c>
      <c r="F20" s="509">
        <f t="shared" si="16"/>
        <v>8.4656084656084651E-2</v>
      </c>
      <c r="G20" s="506">
        <v>0</v>
      </c>
      <c r="H20" s="509">
        <f t="shared" si="16"/>
        <v>5.2910052910052907E-2</v>
      </c>
      <c r="I20" s="509">
        <f t="shared" si="16"/>
        <v>5.2910052910052907E-3</v>
      </c>
      <c r="J20" s="509">
        <f t="shared" si="16"/>
        <v>8.4656084656084651E-2</v>
      </c>
      <c r="K20" s="509">
        <f t="shared" si="16"/>
        <v>0.23280423280423279</v>
      </c>
      <c r="L20" s="509">
        <f t="shared" si="16"/>
        <v>0.23809523809523808</v>
      </c>
      <c r="M20" s="491">
        <f t="shared" si="16"/>
        <v>1</v>
      </c>
      <c r="N20" s="489"/>
      <c r="O20" s="493">
        <f>+O19/$Z$19</f>
        <v>0.26821192052980131</v>
      </c>
      <c r="P20" s="494">
        <f>+P19/$Z$19</f>
        <v>1.3245033112582781E-2</v>
      </c>
      <c r="Q20" s="494">
        <f t="shared" ref="Q20:Z20" si="17">+Q19/$Z$19</f>
        <v>6.6225165562913907E-3</v>
      </c>
      <c r="R20" s="494">
        <f t="shared" si="17"/>
        <v>5.2980132450331126E-2</v>
      </c>
      <c r="S20" s="494">
        <f t="shared" si="17"/>
        <v>7.6158940397350994E-2</v>
      </c>
      <c r="T20" s="510">
        <v>0</v>
      </c>
      <c r="U20" s="494">
        <f t="shared" si="17"/>
        <v>4.6357615894039736E-2</v>
      </c>
      <c r="V20" s="494">
        <f t="shared" si="17"/>
        <v>3.3112582781456954E-3</v>
      </c>
      <c r="W20" s="494">
        <f t="shared" si="17"/>
        <v>7.9470198675496692E-2</v>
      </c>
      <c r="X20" s="494">
        <f t="shared" si="17"/>
        <v>0.2185430463576159</v>
      </c>
      <c r="Y20" s="494">
        <f t="shared" si="17"/>
        <v>0.23509933774834438</v>
      </c>
      <c r="Z20" s="494">
        <f t="shared" si="17"/>
        <v>1</v>
      </c>
    </row>
    <row r="21" spans="1:26" ht="7.5" customHeight="1">
      <c r="A21" s="495"/>
      <c r="B21" s="515"/>
      <c r="C21" s="509"/>
      <c r="D21" s="509"/>
      <c r="E21" s="509"/>
      <c r="F21" s="509"/>
      <c r="G21" s="509"/>
      <c r="H21" s="509"/>
      <c r="I21" s="509"/>
      <c r="J21" s="509"/>
      <c r="K21" s="509"/>
      <c r="L21" s="509"/>
      <c r="M21" s="491"/>
      <c r="N21" s="495"/>
      <c r="O21" s="493"/>
      <c r="P21" s="494"/>
      <c r="Q21" s="494"/>
      <c r="R21" s="494"/>
      <c r="S21" s="494"/>
      <c r="T21" s="494"/>
      <c r="U21" s="494"/>
      <c r="V21" s="504"/>
      <c r="W21" s="494"/>
      <c r="X21" s="494"/>
      <c r="Y21" s="494"/>
      <c r="Z21" s="494"/>
    </row>
    <row r="22" spans="1:26">
      <c r="A22" s="499" t="s">
        <v>290</v>
      </c>
      <c r="B22" s="500">
        <v>129</v>
      </c>
      <c r="C22" s="501">
        <v>8</v>
      </c>
      <c r="D22" s="501">
        <v>3</v>
      </c>
      <c r="E22" s="501">
        <v>27</v>
      </c>
      <c r="F22" s="501">
        <v>30</v>
      </c>
      <c r="G22" s="501">
        <v>6</v>
      </c>
      <c r="H22" s="501">
        <v>18</v>
      </c>
      <c r="I22" s="501">
        <v>5</v>
      </c>
      <c r="J22" s="501">
        <v>17</v>
      </c>
      <c r="K22" s="501">
        <v>25</v>
      </c>
      <c r="L22" s="501">
        <v>79</v>
      </c>
      <c r="M22" s="513">
        <f>SUM(B22:L22)</f>
        <v>347</v>
      </c>
      <c r="N22" s="499" t="s">
        <v>290</v>
      </c>
      <c r="O22" s="503">
        <f t="shared" ref="O22:Z22" si="18">B22+B58</f>
        <v>253</v>
      </c>
      <c r="P22" s="504">
        <f t="shared" si="18"/>
        <v>8</v>
      </c>
      <c r="Q22" s="504">
        <f t="shared" si="18"/>
        <v>4</v>
      </c>
      <c r="R22" s="504">
        <f t="shared" si="18"/>
        <v>31</v>
      </c>
      <c r="S22" s="504">
        <f t="shared" si="18"/>
        <v>38</v>
      </c>
      <c r="T22" s="504">
        <f t="shared" si="18"/>
        <v>7</v>
      </c>
      <c r="U22" s="504">
        <f t="shared" si="18"/>
        <v>26</v>
      </c>
      <c r="V22" s="504">
        <f t="shared" si="18"/>
        <v>5</v>
      </c>
      <c r="W22" s="504">
        <f t="shared" si="18"/>
        <v>22</v>
      </c>
      <c r="X22" s="504">
        <f t="shared" si="18"/>
        <v>41</v>
      </c>
      <c r="Y22" s="504">
        <f t="shared" si="18"/>
        <v>114</v>
      </c>
      <c r="Z22" s="504">
        <f t="shared" si="18"/>
        <v>549</v>
      </c>
    </row>
    <row r="23" spans="1:26">
      <c r="A23" s="489"/>
      <c r="B23" s="515">
        <f>+B22/$M$22</f>
        <v>0.37175792507204614</v>
      </c>
      <c r="C23" s="509">
        <f t="shared" ref="C23:M23" si="19">+C22/$M$22</f>
        <v>2.3054755043227664E-2</v>
      </c>
      <c r="D23" s="509">
        <f t="shared" si="19"/>
        <v>8.6455331412103754E-3</v>
      </c>
      <c r="E23" s="509">
        <f t="shared" si="19"/>
        <v>7.7809798270893377E-2</v>
      </c>
      <c r="F23" s="509">
        <f t="shared" si="19"/>
        <v>8.645533141210375E-2</v>
      </c>
      <c r="G23" s="509">
        <f t="shared" si="19"/>
        <v>1.7291066282420751E-2</v>
      </c>
      <c r="H23" s="509">
        <f t="shared" si="19"/>
        <v>5.1873198847262249E-2</v>
      </c>
      <c r="I23" s="509">
        <f t="shared" si="19"/>
        <v>1.4409221902017291E-2</v>
      </c>
      <c r="J23" s="509">
        <f t="shared" si="19"/>
        <v>4.8991354466858789E-2</v>
      </c>
      <c r="K23" s="509">
        <f t="shared" si="19"/>
        <v>7.2046109510086456E-2</v>
      </c>
      <c r="L23" s="509">
        <f t="shared" si="19"/>
        <v>0.2276657060518732</v>
      </c>
      <c r="M23" s="491">
        <f t="shared" si="19"/>
        <v>1</v>
      </c>
      <c r="N23" s="489"/>
      <c r="O23" s="493">
        <f>+O22/$Z$22</f>
        <v>0.46083788706739526</v>
      </c>
      <c r="P23" s="494">
        <f t="shared" ref="P23:Z23" si="20">+P22/$Z$22</f>
        <v>1.4571948998178506E-2</v>
      </c>
      <c r="Q23" s="494">
        <f t="shared" si="20"/>
        <v>7.2859744990892532E-3</v>
      </c>
      <c r="R23" s="494">
        <f t="shared" si="20"/>
        <v>5.6466302367941715E-2</v>
      </c>
      <c r="S23" s="494">
        <f t="shared" si="20"/>
        <v>6.9216757741347903E-2</v>
      </c>
      <c r="T23" s="494">
        <f t="shared" si="20"/>
        <v>1.2750455373406194E-2</v>
      </c>
      <c r="U23" s="494">
        <f t="shared" si="20"/>
        <v>4.7358834244080147E-2</v>
      </c>
      <c r="V23" s="494">
        <f t="shared" si="20"/>
        <v>9.1074681238615673E-3</v>
      </c>
      <c r="W23" s="494">
        <f t="shared" si="20"/>
        <v>4.0072859744990891E-2</v>
      </c>
      <c r="X23" s="494">
        <f t="shared" si="20"/>
        <v>7.4681238615664849E-2</v>
      </c>
      <c r="Y23" s="494">
        <f t="shared" si="20"/>
        <v>0.20765027322404372</v>
      </c>
      <c r="Z23" s="494">
        <f t="shared" si="20"/>
        <v>1</v>
      </c>
    </row>
    <row r="24" spans="1:26" ht="7.5" customHeight="1">
      <c r="A24" s="495"/>
      <c r="B24" s="514"/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M24" s="497"/>
      <c r="N24" s="495"/>
      <c r="O24" s="493"/>
      <c r="P24" s="494"/>
      <c r="Q24" s="494"/>
      <c r="R24" s="494"/>
      <c r="S24" s="494"/>
      <c r="T24" s="494"/>
      <c r="U24" s="494"/>
      <c r="V24" s="494"/>
      <c r="W24" s="494"/>
      <c r="X24" s="494"/>
      <c r="Y24" s="494"/>
      <c r="Z24" s="494"/>
    </row>
    <row r="25" spans="1:26">
      <c r="A25" s="499" t="s">
        <v>291</v>
      </c>
      <c r="B25" s="500">
        <v>489</v>
      </c>
      <c r="C25" s="501">
        <v>32</v>
      </c>
      <c r="D25" s="501">
        <v>15</v>
      </c>
      <c r="E25" s="501">
        <v>74</v>
      </c>
      <c r="F25" s="501">
        <v>48</v>
      </c>
      <c r="G25" s="501">
        <v>31</v>
      </c>
      <c r="H25" s="501">
        <v>30</v>
      </c>
      <c r="I25" s="501">
        <v>9</v>
      </c>
      <c r="J25" s="501">
        <v>29</v>
      </c>
      <c r="K25" s="501">
        <v>22</v>
      </c>
      <c r="L25" s="501">
        <v>251</v>
      </c>
      <c r="M25" s="513">
        <f>SUM(B25:L25)</f>
        <v>1030</v>
      </c>
      <c r="N25" s="499" t="s">
        <v>291</v>
      </c>
      <c r="O25" s="503">
        <f t="shared" ref="O25:Z25" si="21">B25+B61</f>
        <v>775</v>
      </c>
      <c r="P25" s="504">
        <f t="shared" si="21"/>
        <v>41</v>
      </c>
      <c r="Q25" s="504">
        <f t="shared" si="21"/>
        <v>21</v>
      </c>
      <c r="R25" s="504">
        <f t="shared" si="21"/>
        <v>95</v>
      </c>
      <c r="S25" s="504">
        <f t="shared" si="21"/>
        <v>74</v>
      </c>
      <c r="T25" s="504">
        <f t="shared" si="21"/>
        <v>37</v>
      </c>
      <c r="U25" s="504">
        <f t="shared" si="21"/>
        <v>41</v>
      </c>
      <c r="V25" s="504">
        <f t="shared" si="21"/>
        <v>11</v>
      </c>
      <c r="W25" s="504">
        <f t="shared" si="21"/>
        <v>38</v>
      </c>
      <c r="X25" s="504">
        <f t="shared" si="21"/>
        <v>37</v>
      </c>
      <c r="Y25" s="504">
        <f t="shared" si="21"/>
        <v>338</v>
      </c>
      <c r="Z25" s="504">
        <f t="shared" si="21"/>
        <v>1508</v>
      </c>
    </row>
    <row r="26" spans="1:26">
      <c r="A26" s="489"/>
      <c r="B26" s="515">
        <f>+B25/$M$25</f>
        <v>0.47475728155339808</v>
      </c>
      <c r="C26" s="509">
        <f t="shared" ref="C26:M26" si="22">+C25/$M$25</f>
        <v>3.1067961165048542E-2</v>
      </c>
      <c r="D26" s="509">
        <f t="shared" si="22"/>
        <v>1.4563106796116505E-2</v>
      </c>
      <c r="E26" s="509">
        <f t="shared" si="22"/>
        <v>7.184466019417475E-2</v>
      </c>
      <c r="F26" s="509">
        <f t="shared" si="22"/>
        <v>4.6601941747572817E-2</v>
      </c>
      <c r="G26" s="509">
        <f t="shared" si="22"/>
        <v>3.0097087378640777E-2</v>
      </c>
      <c r="H26" s="509">
        <f t="shared" si="22"/>
        <v>2.9126213592233011E-2</v>
      </c>
      <c r="I26" s="509">
        <f t="shared" si="22"/>
        <v>8.7378640776699032E-3</v>
      </c>
      <c r="J26" s="509">
        <f t="shared" si="22"/>
        <v>2.8155339805825241E-2</v>
      </c>
      <c r="K26" s="509">
        <f t="shared" si="22"/>
        <v>2.1359223300970873E-2</v>
      </c>
      <c r="L26" s="509">
        <f t="shared" si="22"/>
        <v>0.24368932038834951</v>
      </c>
      <c r="M26" s="491">
        <f t="shared" si="22"/>
        <v>1</v>
      </c>
      <c r="N26" s="489"/>
      <c r="O26" s="493">
        <f>+O25/$Z$25</f>
        <v>0.51392572944297077</v>
      </c>
      <c r="P26" s="494">
        <f t="shared" ref="P26:Z26" si="23">+P25/$Z$25</f>
        <v>2.7188328912466843E-2</v>
      </c>
      <c r="Q26" s="494">
        <f t="shared" si="23"/>
        <v>1.3925729442970823E-2</v>
      </c>
      <c r="R26" s="494">
        <f t="shared" si="23"/>
        <v>6.2997347480106103E-2</v>
      </c>
      <c r="S26" s="494">
        <f t="shared" si="23"/>
        <v>4.9071618037135278E-2</v>
      </c>
      <c r="T26" s="494">
        <f t="shared" si="23"/>
        <v>2.4535809018567639E-2</v>
      </c>
      <c r="U26" s="494">
        <f t="shared" si="23"/>
        <v>2.7188328912466843E-2</v>
      </c>
      <c r="V26" s="494">
        <f t="shared" si="23"/>
        <v>7.2944297082228118E-3</v>
      </c>
      <c r="W26" s="494">
        <f>+W25/$Z$25</f>
        <v>2.5198938992042442E-2</v>
      </c>
      <c r="X26" s="494">
        <f t="shared" si="23"/>
        <v>2.4535809018567639E-2</v>
      </c>
      <c r="Y26" s="494">
        <f t="shared" si="23"/>
        <v>0.22413793103448276</v>
      </c>
      <c r="Z26" s="494">
        <f t="shared" si="23"/>
        <v>1</v>
      </c>
    </row>
    <row r="27" spans="1:26" ht="7.5" customHeight="1">
      <c r="A27" s="495"/>
      <c r="B27" s="514"/>
      <c r="C27" s="511"/>
      <c r="D27" s="511"/>
      <c r="E27" s="511"/>
      <c r="F27" s="511"/>
      <c r="G27" s="511"/>
      <c r="H27" s="511"/>
      <c r="I27" s="511"/>
      <c r="J27" s="511"/>
      <c r="K27" s="511"/>
      <c r="L27" s="511"/>
      <c r="M27" s="497"/>
      <c r="N27" s="495"/>
      <c r="O27" s="493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4"/>
    </row>
    <row r="28" spans="1:26">
      <c r="A28" s="499" t="s">
        <v>292</v>
      </c>
      <c r="B28" s="500">
        <v>704</v>
      </c>
      <c r="C28" s="501">
        <v>25</v>
      </c>
      <c r="D28" s="501">
        <v>13</v>
      </c>
      <c r="E28" s="501">
        <v>118</v>
      </c>
      <c r="F28" s="501">
        <v>94</v>
      </c>
      <c r="G28" s="501">
        <v>77</v>
      </c>
      <c r="H28" s="501">
        <v>32</v>
      </c>
      <c r="I28" s="501">
        <v>24</v>
      </c>
      <c r="J28" s="501">
        <v>49</v>
      </c>
      <c r="K28" s="501">
        <v>16</v>
      </c>
      <c r="L28" s="501">
        <v>379</v>
      </c>
      <c r="M28" s="513">
        <f>SUM(B28:L28)</f>
        <v>1531</v>
      </c>
      <c r="N28" s="499" t="s">
        <v>292</v>
      </c>
      <c r="O28" s="503">
        <f t="shared" ref="O28:Z28" si="24">B28+B64</f>
        <v>1096</v>
      </c>
      <c r="P28" s="504">
        <f t="shared" si="24"/>
        <v>34</v>
      </c>
      <c r="Q28" s="504">
        <f t="shared" si="24"/>
        <v>21</v>
      </c>
      <c r="R28" s="504">
        <f t="shared" si="24"/>
        <v>196</v>
      </c>
      <c r="S28" s="504">
        <f t="shared" si="24"/>
        <v>142</v>
      </c>
      <c r="T28" s="504">
        <f t="shared" si="24"/>
        <v>102</v>
      </c>
      <c r="U28" s="504">
        <f t="shared" si="24"/>
        <v>44</v>
      </c>
      <c r="V28" s="504">
        <f t="shared" si="24"/>
        <v>42</v>
      </c>
      <c r="W28" s="504">
        <f t="shared" si="24"/>
        <v>89</v>
      </c>
      <c r="X28" s="504">
        <f t="shared" si="24"/>
        <v>30</v>
      </c>
      <c r="Y28" s="504">
        <f t="shared" si="24"/>
        <v>616</v>
      </c>
      <c r="Z28" s="504">
        <f t="shared" si="24"/>
        <v>2412</v>
      </c>
    </row>
    <row r="29" spans="1:26">
      <c r="A29" s="489"/>
      <c r="B29" s="515">
        <f>+B28/$M$28</f>
        <v>0.45983017635532331</v>
      </c>
      <c r="C29" s="509">
        <f t="shared" ref="C29:M29" si="25">+C28/$M$28</f>
        <v>1.6329196603527107E-2</v>
      </c>
      <c r="D29" s="509">
        <f t="shared" si="25"/>
        <v>8.4911822338340961E-3</v>
      </c>
      <c r="E29" s="509">
        <f t="shared" si="25"/>
        <v>7.7073807968647948E-2</v>
      </c>
      <c r="F29" s="509">
        <f t="shared" si="25"/>
        <v>6.1397779229261921E-2</v>
      </c>
      <c r="G29" s="509">
        <f t="shared" si="25"/>
        <v>5.0293925538863485E-2</v>
      </c>
      <c r="H29" s="509">
        <f t="shared" si="25"/>
        <v>2.0901371652514697E-2</v>
      </c>
      <c r="I29" s="509">
        <f t="shared" si="25"/>
        <v>1.5676028739386023E-2</v>
      </c>
      <c r="J29" s="509">
        <f t="shared" si="25"/>
        <v>3.2005225342913127E-2</v>
      </c>
      <c r="K29" s="509">
        <f t="shared" si="25"/>
        <v>1.0450685826257348E-2</v>
      </c>
      <c r="L29" s="509">
        <f t="shared" si="25"/>
        <v>0.24755062050947094</v>
      </c>
      <c r="M29" s="491">
        <f t="shared" si="25"/>
        <v>1</v>
      </c>
      <c r="N29" s="489"/>
      <c r="O29" s="493">
        <f>+O28/$Z$28</f>
        <v>0.45439469320066334</v>
      </c>
      <c r="P29" s="494">
        <f t="shared" ref="P29:Z29" si="26">+P28/$Z$28</f>
        <v>1.4096185737976783E-2</v>
      </c>
      <c r="Q29" s="494">
        <f t="shared" si="26"/>
        <v>8.7064676616915426E-3</v>
      </c>
      <c r="R29" s="494">
        <f t="shared" si="26"/>
        <v>8.12603648424544E-2</v>
      </c>
      <c r="S29" s="494">
        <f t="shared" si="26"/>
        <v>5.887230514096186E-2</v>
      </c>
      <c r="T29" s="494">
        <f t="shared" si="26"/>
        <v>4.228855721393035E-2</v>
      </c>
      <c r="U29" s="494">
        <f t="shared" si="26"/>
        <v>1.824212271973466E-2</v>
      </c>
      <c r="V29" s="494">
        <f t="shared" si="26"/>
        <v>1.7412935323383085E-2</v>
      </c>
      <c r="W29" s="494">
        <f t="shared" si="26"/>
        <v>3.6898839137645106E-2</v>
      </c>
      <c r="X29" s="494">
        <f t="shared" si="26"/>
        <v>1.2437810945273632E-2</v>
      </c>
      <c r="Y29" s="494">
        <f t="shared" si="26"/>
        <v>0.25538971807628524</v>
      </c>
      <c r="Z29" s="494">
        <f t="shared" si="26"/>
        <v>1</v>
      </c>
    </row>
    <row r="30" spans="1:26" ht="7.5" customHeight="1">
      <c r="A30" s="495"/>
      <c r="B30" s="514"/>
      <c r="C30" s="511"/>
      <c r="D30" s="511"/>
      <c r="E30" s="511"/>
      <c r="F30" s="511"/>
      <c r="G30" s="511"/>
      <c r="H30" s="511"/>
      <c r="I30" s="511"/>
      <c r="J30" s="511"/>
      <c r="K30" s="511"/>
      <c r="L30" s="511"/>
      <c r="M30" s="497"/>
      <c r="N30" s="495"/>
      <c r="O30" s="493"/>
      <c r="P30" s="494"/>
      <c r="Q30" s="494"/>
      <c r="R30" s="494"/>
      <c r="S30" s="494"/>
      <c r="T30" s="494"/>
      <c r="U30" s="494"/>
      <c r="V30" s="494"/>
      <c r="W30" s="494"/>
      <c r="X30" s="494"/>
      <c r="Y30" s="494"/>
      <c r="Z30" s="494"/>
    </row>
    <row r="31" spans="1:26">
      <c r="A31" s="499" t="s">
        <v>293</v>
      </c>
      <c r="B31" s="500">
        <v>613</v>
      </c>
      <c r="C31" s="501">
        <v>24</v>
      </c>
      <c r="D31" s="501">
        <v>25</v>
      </c>
      <c r="E31" s="501">
        <v>197</v>
      </c>
      <c r="F31" s="501">
        <v>148</v>
      </c>
      <c r="G31" s="501">
        <v>216</v>
      </c>
      <c r="H31" s="501">
        <v>21</v>
      </c>
      <c r="I31" s="501">
        <v>35</v>
      </c>
      <c r="J31" s="501">
        <v>72</v>
      </c>
      <c r="K31" s="501">
        <v>6</v>
      </c>
      <c r="L31" s="501">
        <v>686</v>
      </c>
      <c r="M31" s="513">
        <f>SUM(B31:L31)</f>
        <v>2043</v>
      </c>
      <c r="N31" s="499" t="s">
        <v>293</v>
      </c>
      <c r="O31" s="503">
        <f t="shared" ref="O31:Z31" si="27">B31+B67</f>
        <v>1123</v>
      </c>
      <c r="P31" s="504">
        <f t="shared" si="27"/>
        <v>49</v>
      </c>
      <c r="Q31" s="504">
        <f t="shared" si="27"/>
        <v>50</v>
      </c>
      <c r="R31" s="504">
        <f t="shared" si="27"/>
        <v>464</v>
      </c>
      <c r="S31" s="504">
        <f t="shared" si="27"/>
        <v>294</v>
      </c>
      <c r="T31" s="504">
        <f t="shared" si="27"/>
        <v>348</v>
      </c>
      <c r="U31" s="504">
        <f t="shared" si="27"/>
        <v>41</v>
      </c>
      <c r="V31" s="504">
        <f t="shared" si="27"/>
        <v>73</v>
      </c>
      <c r="W31" s="504">
        <f t="shared" si="27"/>
        <v>140</v>
      </c>
      <c r="X31" s="504">
        <f t="shared" si="27"/>
        <v>11</v>
      </c>
      <c r="Y31" s="504">
        <f t="shared" si="27"/>
        <v>1439</v>
      </c>
      <c r="Z31" s="504">
        <f t="shared" si="27"/>
        <v>4032</v>
      </c>
    </row>
    <row r="32" spans="1:26">
      <c r="A32" s="489"/>
      <c r="B32" s="515">
        <f>+B31/$M$31</f>
        <v>0.30004894762604012</v>
      </c>
      <c r="C32" s="509">
        <f t="shared" ref="C32:M32" si="28">+C31/$M$31</f>
        <v>1.1747430249632892E-2</v>
      </c>
      <c r="D32" s="509">
        <f t="shared" si="28"/>
        <v>1.2236906510034264E-2</v>
      </c>
      <c r="E32" s="509">
        <f t="shared" si="28"/>
        <v>9.642682329907E-2</v>
      </c>
      <c r="F32" s="509">
        <f t="shared" si="28"/>
        <v>7.2442486539402842E-2</v>
      </c>
      <c r="G32" s="509">
        <f t="shared" si="28"/>
        <v>0.10572687224669604</v>
      </c>
      <c r="H32" s="509">
        <f t="shared" si="28"/>
        <v>1.0279001468428781E-2</v>
      </c>
      <c r="I32" s="509">
        <f t="shared" si="28"/>
        <v>1.7131669114047968E-2</v>
      </c>
      <c r="J32" s="509">
        <f t="shared" si="28"/>
        <v>3.5242290748898682E-2</v>
      </c>
      <c r="K32" s="509">
        <f>+K31/$M$31</f>
        <v>2.936857562408223E-3</v>
      </c>
      <c r="L32" s="509">
        <f t="shared" si="28"/>
        <v>0.33578071463534021</v>
      </c>
      <c r="M32" s="491">
        <f t="shared" si="28"/>
        <v>1</v>
      </c>
      <c r="N32" s="489"/>
      <c r="O32" s="493">
        <f>+O31/$Z$31</f>
        <v>0.27852182539682541</v>
      </c>
      <c r="P32" s="494">
        <f t="shared" ref="P32:Z32" si="29">+P31/$Z$31</f>
        <v>1.2152777777777778E-2</v>
      </c>
      <c r="Q32" s="494">
        <f t="shared" si="29"/>
        <v>1.240079365079365E-2</v>
      </c>
      <c r="R32" s="494">
        <f t="shared" si="29"/>
        <v>0.11507936507936507</v>
      </c>
      <c r="S32" s="494">
        <f t="shared" si="29"/>
        <v>7.2916666666666671E-2</v>
      </c>
      <c r="T32" s="494">
        <f t="shared" si="29"/>
        <v>8.6309523809523808E-2</v>
      </c>
      <c r="U32" s="494">
        <f t="shared" si="29"/>
        <v>1.0168650793650794E-2</v>
      </c>
      <c r="V32" s="494">
        <f t="shared" si="29"/>
        <v>1.8105158730158732E-2</v>
      </c>
      <c r="W32" s="494">
        <f t="shared" si="29"/>
        <v>3.4722222222222224E-2</v>
      </c>
      <c r="X32" s="494">
        <f t="shared" si="29"/>
        <v>2.728174603174603E-3</v>
      </c>
      <c r="Y32" s="494">
        <f t="shared" si="29"/>
        <v>0.35689484126984128</v>
      </c>
      <c r="Z32" s="494">
        <f t="shared" si="29"/>
        <v>1</v>
      </c>
    </row>
    <row r="33" spans="1:26" ht="7.5" customHeight="1">
      <c r="A33" s="495"/>
      <c r="B33" s="514"/>
      <c r="C33" s="511"/>
      <c r="D33" s="511"/>
      <c r="E33" s="511"/>
      <c r="F33" s="511"/>
      <c r="G33" s="511"/>
      <c r="H33" s="511"/>
      <c r="I33" s="511"/>
      <c r="J33" s="511"/>
      <c r="K33" s="511"/>
      <c r="L33" s="511"/>
      <c r="M33" s="497"/>
      <c r="N33" s="495"/>
      <c r="O33" s="493"/>
      <c r="P33" s="494"/>
      <c r="Q33" s="494"/>
      <c r="R33" s="494"/>
      <c r="S33" s="494"/>
      <c r="T33" s="494"/>
      <c r="U33" s="494"/>
      <c r="V33" s="494"/>
      <c r="W33" s="494"/>
      <c r="X33" s="494"/>
      <c r="Y33" s="494"/>
      <c r="Z33" s="494"/>
    </row>
    <row r="34" spans="1:26">
      <c r="A34" s="499" t="s">
        <v>294</v>
      </c>
      <c r="B34" s="500">
        <v>169</v>
      </c>
      <c r="C34" s="501">
        <v>2</v>
      </c>
      <c r="D34" s="501">
        <v>7</v>
      </c>
      <c r="E34" s="501">
        <v>125</v>
      </c>
      <c r="F34" s="501">
        <v>64</v>
      </c>
      <c r="G34" s="501">
        <v>109</v>
      </c>
      <c r="H34" s="501">
        <v>3</v>
      </c>
      <c r="I34" s="501">
        <v>21</v>
      </c>
      <c r="J34" s="501">
        <v>29</v>
      </c>
      <c r="K34" s="501">
        <v>0</v>
      </c>
      <c r="L34" s="501">
        <v>347</v>
      </c>
      <c r="M34" s="513">
        <f>SUM(B34:L34)</f>
        <v>876</v>
      </c>
      <c r="N34" s="499" t="s">
        <v>294</v>
      </c>
      <c r="O34" s="503">
        <f t="shared" ref="O34:Z35" si="30">B34+B70</f>
        <v>465</v>
      </c>
      <c r="P34" s="504">
        <f t="shared" si="30"/>
        <v>11</v>
      </c>
      <c r="Q34" s="504">
        <f t="shared" si="30"/>
        <v>38</v>
      </c>
      <c r="R34" s="504">
        <f t="shared" si="30"/>
        <v>483</v>
      </c>
      <c r="S34" s="504">
        <f t="shared" si="30"/>
        <v>235</v>
      </c>
      <c r="T34" s="504">
        <f t="shared" si="30"/>
        <v>323</v>
      </c>
      <c r="U34" s="504">
        <f t="shared" si="30"/>
        <v>11</v>
      </c>
      <c r="V34" s="504">
        <f t="shared" si="30"/>
        <v>76</v>
      </c>
      <c r="W34" s="504">
        <f t="shared" si="30"/>
        <v>85</v>
      </c>
      <c r="X34" s="504">
        <f t="shared" si="30"/>
        <v>0</v>
      </c>
      <c r="Y34" s="504">
        <f t="shared" si="30"/>
        <v>1363</v>
      </c>
      <c r="Z34" s="504">
        <f t="shared" si="30"/>
        <v>3090</v>
      </c>
    </row>
    <row r="35" spans="1:26" s="175" customFormat="1">
      <c r="A35" s="489"/>
      <c r="B35" s="490">
        <f>+B34/$M$34</f>
        <v>0.19292237442922375</v>
      </c>
      <c r="C35" s="491">
        <f>+C34/$M$34</f>
        <v>2.2831050228310501E-3</v>
      </c>
      <c r="D35" s="491">
        <f t="shared" ref="D35:M35" si="31">+D34/$M$34</f>
        <v>7.9908675799086754E-3</v>
      </c>
      <c r="E35" s="491">
        <f t="shared" si="31"/>
        <v>0.14269406392694065</v>
      </c>
      <c r="F35" s="491">
        <f t="shared" si="31"/>
        <v>7.3059360730593603E-2</v>
      </c>
      <c r="G35" s="491">
        <f t="shared" si="31"/>
        <v>0.12442922374429223</v>
      </c>
      <c r="H35" s="491">
        <f t="shared" si="31"/>
        <v>3.4246575342465752E-3</v>
      </c>
      <c r="I35" s="491">
        <f t="shared" si="31"/>
        <v>2.3972602739726026E-2</v>
      </c>
      <c r="J35" s="491">
        <f t="shared" si="31"/>
        <v>3.3105022831050226E-2</v>
      </c>
      <c r="K35" s="506">
        <v>0</v>
      </c>
      <c r="L35" s="491">
        <f t="shared" si="31"/>
        <v>0.39611872146118721</v>
      </c>
      <c r="M35" s="491">
        <f t="shared" si="31"/>
        <v>1</v>
      </c>
      <c r="N35" s="489"/>
      <c r="O35" s="493">
        <f>+O34/$Z$34</f>
        <v>0.15048543689320387</v>
      </c>
      <c r="P35" s="494">
        <f t="shared" ref="P35:Z35" si="32">+P34/$Z$34</f>
        <v>3.5598705501618125E-3</v>
      </c>
      <c r="Q35" s="494">
        <f t="shared" si="32"/>
        <v>1.2297734627831715E-2</v>
      </c>
      <c r="R35" s="494">
        <f t="shared" si="32"/>
        <v>0.15631067961165049</v>
      </c>
      <c r="S35" s="494">
        <f t="shared" si="32"/>
        <v>7.605177993527508E-2</v>
      </c>
      <c r="T35" s="494">
        <f t="shared" si="32"/>
        <v>0.10453074433656957</v>
      </c>
      <c r="U35" s="494">
        <f t="shared" si="32"/>
        <v>3.5598705501618125E-3</v>
      </c>
      <c r="V35" s="494">
        <f t="shared" si="32"/>
        <v>2.459546925566343E-2</v>
      </c>
      <c r="W35" s="494">
        <f t="shared" si="32"/>
        <v>2.7508090614886731E-2</v>
      </c>
      <c r="X35" s="505">
        <f t="shared" si="30"/>
        <v>0</v>
      </c>
      <c r="Y35" s="494">
        <f t="shared" si="32"/>
        <v>0.44110032362459545</v>
      </c>
      <c r="Z35" s="494">
        <f t="shared" si="32"/>
        <v>1</v>
      </c>
    </row>
    <row r="36" spans="1:26" s="175" customFormat="1" ht="7.5" customHeight="1" thickBot="1">
      <c r="A36" s="516"/>
      <c r="B36" s="517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9"/>
      <c r="N36" s="516"/>
      <c r="O36" s="520"/>
      <c r="P36" s="521"/>
      <c r="Q36" s="521"/>
      <c r="R36" s="521"/>
      <c r="S36" s="521"/>
      <c r="T36" s="521"/>
      <c r="U36" s="521"/>
      <c r="V36" s="521"/>
      <c r="W36" s="521"/>
      <c r="X36" s="521"/>
      <c r="Y36" s="521"/>
      <c r="Z36" s="521"/>
    </row>
    <row r="37" spans="1:26">
      <c r="A37" s="175"/>
      <c r="B37" s="287"/>
      <c r="C37" s="287"/>
      <c r="D37" s="287"/>
      <c r="E37" s="287"/>
      <c r="F37" s="287"/>
      <c r="G37" s="287"/>
      <c r="H37" s="287"/>
      <c r="I37" s="175"/>
      <c r="J37" s="287"/>
      <c r="K37" s="287"/>
      <c r="L37" s="287"/>
      <c r="M37" s="287"/>
      <c r="N37" s="287"/>
      <c r="O37" s="175"/>
    </row>
    <row r="38" spans="1:26" ht="22.5" customHeight="1" thickBot="1">
      <c r="A38" s="474" t="s">
        <v>295</v>
      </c>
      <c r="B38" s="474"/>
      <c r="C38" s="474"/>
      <c r="D38" s="474"/>
      <c r="E38" s="474"/>
      <c r="F38" s="474"/>
      <c r="G38" s="475"/>
      <c r="H38" s="475"/>
      <c r="I38" s="475"/>
      <c r="J38" s="475"/>
      <c r="K38" s="475"/>
      <c r="L38" s="475"/>
      <c r="M38" s="283" t="str">
        <f>M2</f>
        <v>平成29年</v>
      </c>
      <c r="N38" s="287"/>
      <c r="O38" s="175"/>
      <c r="Y38" s="289" t="s">
        <v>120</v>
      </c>
      <c r="Z38" s="289"/>
    </row>
    <row r="39" spans="1:26" ht="42" customHeight="1">
      <c r="A39" s="522"/>
      <c r="B39" s="484" t="s">
        <v>277</v>
      </c>
      <c r="C39" s="523" t="s">
        <v>87</v>
      </c>
      <c r="D39" s="483" t="s">
        <v>150</v>
      </c>
      <c r="E39" s="482" t="s">
        <v>278</v>
      </c>
      <c r="F39" s="483" t="s">
        <v>279</v>
      </c>
      <c r="G39" s="483" t="s">
        <v>53</v>
      </c>
      <c r="H39" s="483" t="s">
        <v>64</v>
      </c>
      <c r="I39" s="483" t="s">
        <v>69</v>
      </c>
      <c r="J39" s="483" t="s">
        <v>280</v>
      </c>
      <c r="K39" s="483" t="s">
        <v>60</v>
      </c>
      <c r="L39" s="484" t="s">
        <v>281</v>
      </c>
      <c r="M39" s="483" t="s">
        <v>282</v>
      </c>
      <c r="N39" s="287"/>
      <c r="O39" s="175"/>
    </row>
    <row r="40" spans="1:26">
      <c r="A40" s="486" t="s">
        <v>284</v>
      </c>
      <c r="B40" s="487">
        <f t="shared" ref="B40:L40" si="33">+B43+B46+B49+B52+B55+B58+B61+B64+B67+B70</f>
        <v>1671</v>
      </c>
      <c r="C40" s="488">
        <f t="shared" si="33"/>
        <v>53</v>
      </c>
      <c r="D40" s="488">
        <f t="shared" si="33"/>
        <v>71</v>
      </c>
      <c r="E40" s="488">
        <f t="shared" si="33"/>
        <v>729</v>
      </c>
      <c r="F40" s="488">
        <f t="shared" si="33"/>
        <v>407</v>
      </c>
      <c r="G40" s="488">
        <f t="shared" si="33"/>
        <v>378</v>
      </c>
      <c r="H40" s="488">
        <f t="shared" si="33"/>
        <v>64</v>
      </c>
      <c r="I40" s="488">
        <f t="shared" si="33"/>
        <v>113</v>
      </c>
      <c r="J40" s="488">
        <f t="shared" si="33"/>
        <v>190</v>
      </c>
      <c r="K40" s="488">
        <f t="shared" si="33"/>
        <v>95</v>
      </c>
      <c r="L40" s="488">
        <f t="shared" si="33"/>
        <v>2170</v>
      </c>
      <c r="M40" s="488">
        <f>+M43+M46+M49+M52+M55+M58+M61+M64+M67+M70</f>
        <v>5941</v>
      </c>
      <c r="N40" s="287"/>
      <c r="O40" s="175"/>
    </row>
    <row r="41" spans="1:26">
      <c r="A41" s="489"/>
      <c r="B41" s="490">
        <f>+B40/$M$40</f>
        <v>0.2812657801716883</v>
      </c>
      <c r="C41" s="491">
        <f t="shared" ref="C41:L41" si="34">+C40/$M$40</f>
        <v>8.9210570611008254E-3</v>
      </c>
      <c r="D41" s="491">
        <f t="shared" si="34"/>
        <v>1.1950850025248275E-2</v>
      </c>
      <c r="E41" s="491">
        <f t="shared" si="34"/>
        <v>0.12270661504797173</v>
      </c>
      <c r="F41" s="491">
        <f t="shared" si="34"/>
        <v>6.850698535600068E-2</v>
      </c>
      <c r="G41" s="491">
        <f t="shared" si="34"/>
        <v>6.3625652247096445E-2</v>
      </c>
      <c r="H41" s="491">
        <f t="shared" si="34"/>
        <v>1.07725972058576E-2</v>
      </c>
      <c r="I41" s="491">
        <f t="shared" si="34"/>
        <v>1.9020366941592325E-2</v>
      </c>
      <c r="J41" s="491">
        <f t="shared" si="34"/>
        <v>3.1981147954889752E-2</v>
      </c>
      <c r="K41" s="491">
        <f t="shared" si="34"/>
        <v>1.5990573977444876E-2</v>
      </c>
      <c r="L41" s="491">
        <f t="shared" si="34"/>
        <v>0.36525837401110922</v>
      </c>
      <c r="M41" s="491">
        <f>+M40/$M$40</f>
        <v>1</v>
      </c>
      <c r="N41" s="287"/>
      <c r="O41" s="175"/>
    </row>
    <row r="42" spans="1:26" ht="7.5" customHeight="1">
      <c r="A42" s="495"/>
      <c r="B42" s="496"/>
      <c r="C42" s="497"/>
      <c r="D42" s="497"/>
      <c r="E42" s="497"/>
      <c r="F42" s="497"/>
      <c r="G42" s="497"/>
      <c r="H42" s="497"/>
      <c r="I42" s="497"/>
      <c r="J42" s="497"/>
      <c r="K42" s="497"/>
      <c r="L42" s="497"/>
      <c r="M42" s="497"/>
      <c r="N42" s="287"/>
      <c r="O42" s="175"/>
    </row>
    <row r="43" spans="1:26">
      <c r="A43" s="499" t="s">
        <v>285</v>
      </c>
      <c r="B43" s="500">
        <v>1</v>
      </c>
      <c r="C43" s="501">
        <v>0</v>
      </c>
      <c r="D43" s="501">
        <v>0</v>
      </c>
      <c r="E43" s="501">
        <v>0</v>
      </c>
      <c r="F43" s="501">
        <v>0</v>
      </c>
      <c r="G43" s="501">
        <v>0</v>
      </c>
      <c r="H43" s="501">
        <v>0</v>
      </c>
      <c r="I43" s="501">
        <v>0</v>
      </c>
      <c r="J43" s="501">
        <v>0</v>
      </c>
      <c r="K43" s="501">
        <v>0</v>
      </c>
      <c r="L43" s="501">
        <v>5</v>
      </c>
      <c r="M43" s="501">
        <f>SUM(B43:L43)</f>
        <v>6</v>
      </c>
      <c r="N43" s="524"/>
      <c r="O43" s="175"/>
    </row>
    <row r="44" spans="1:26">
      <c r="A44" s="489"/>
      <c r="B44" s="509">
        <f>+B43/$M$43</f>
        <v>0.16666666666666666</v>
      </c>
      <c r="C44" s="506">
        <v>0</v>
      </c>
      <c r="D44" s="506">
        <v>0</v>
      </c>
      <c r="E44" s="506">
        <v>0</v>
      </c>
      <c r="F44" s="506">
        <v>0</v>
      </c>
      <c r="G44" s="506">
        <v>0</v>
      </c>
      <c r="H44" s="506">
        <f t="shared" ref="H44:K44" si="35">+H43/$M$43</f>
        <v>0</v>
      </c>
      <c r="I44" s="506">
        <f t="shared" si="35"/>
        <v>0</v>
      </c>
      <c r="J44" s="506">
        <f t="shared" si="35"/>
        <v>0</v>
      </c>
      <c r="K44" s="506">
        <f t="shared" si="35"/>
        <v>0</v>
      </c>
      <c r="L44" s="509">
        <f>+L43/$M$43</f>
        <v>0.83333333333333337</v>
      </c>
      <c r="M44" s="509">
        <f>+M43/$M$43</f>
        <v>1</v>
      </c>
      <c r="N44" s="524"/>
      <c r="O44" s="525"/>
    </row>
    <row r="45" spans="1:26" ht="7.5" customHeight="1">
      <c r="A45" s="495"/>
      <c r="B45" s="501"/>
      <c r="C45" s="501"/>
      <c r="D45" s="501"/>
      <c r="E45" s="501"/>
      <c r="F45" s="501"/>
      <c r="G45" s="501"/>
      <c r="H45" s="501"/>
      <c r="I45" s="501"/>
      <c r="J45" s="511"/>
      <c r="K45" s="501"/>
      <c r="L45" s="511"/>
      <c r="M45" s="511"/>
      <c r="N45" s="524"/>
      <c r="O45" s="525"/>
    </row>
    <row r="46" spans="1:26">
      <c r="A46" s="499" t="s">
        <v>286</v>
      </c>
      <c r="B46" s="500">
        <v>3</v>
      </c>
      <c r="C46" s="501">
        <v>0</v>
      </c>
      <c r="D46" s="501">
        <v>0</v>
      </c>
      <c r="E46" s="501">
        <v>0</v>
      </c>
      <c r="F46" s="501">
        <v>0</v>
      </c>
      <c r="G46" s="501">
        <v>0</v>
      </c>
      <c r="H46" s="501">
        <v>0</v>
      </c>
      <c r="I46" s="501">
        <v>0</v>
      </c>
      <c r="J46" s="501">
        <v>1</v>
      </c>
      <c r="K46" s="501">
        <v>0</v>
      </c>
      <c r="L46" s="501">
        <v>0</v>
      </c>
      <c r="M46" s="501">
        <f>SUM(B46:L46)</f>
        <v>4</v>
      </c>
      <c r="N46" s="524"/>
      <c r="O46" s="525"/>
    </row>
    <row r="47" spans="1:26">
      <c r="A47" s="489"/>
      <c r="B47" s="509">
        <f>+B46/$M$46</f>
        <v>0.75</v>
      </c>
      <c r="C47" s="506">
        <v>0</v>
      </c>
      <c r="D47" s="506">
        <f t="shared" ref="D47:F47" si="36">+D46/$M$46</f>
        <v>0</v>
      </c>
      <c r="E47" s="506">
        <f t="shared" si="36"/>
        <v>0</v>
      </c>
      <c r="F47" s="506">
        <f t="shared" si="36"/>
        <v>0</v>
      </c>
      <c r="G47" s="506">
        <v>0</v>
      </c>
      <c r="H47" s="506">
        <v>0</v>
      </c>
      <c r="I47" s="506">
        <v>0</v>
      </c>
      <c r="J47" s="509">
        <f>+J46/$M$46</f>
        <v>0.25</v>
      </c>
      <c r="K47" s="506">
        <v>0</v>
      </c>
      <c r="L47" s="506">
        <f>+L46/$M$46</f>
        <v>0</v>
      </c>
      <c r="M47" s="509">
        <f>+M46/$M$46</f>
        <v>1</v>
      </c>
      <c r="N47" s="524"/>
      <c r="O47" s="525"/>
    </row>
    <row r="48" spans="1:26" ht="7.5" customHeight="1">
      <c r="A48" s="495"/>
      <c r="B48" s="501"/>
      <c r="C48" s="501"/>
      <c r="D48" s="501"/>
      <c r="E48" s="501"/>
      <c r="F48" s="501"/>
      <c r="G48" s="501"/>
      <c r="H48" s="501"/>
      <c r="I48" s="501"/>
      <c r="J48" s="511"/>
      <c r="K48" s="501"/>
      <c r="L48" s="501"/>
      <c r="M48" s="511"/>
      <c r="N48" s="524"/>
      <c r="O48" s="525"/>
    </row>
    <row r="49" spans="1:15">
      <c r="A49" s="499" t="s">
        <v>287</v>
      </c>
      <c r="B49" s="500">
        <v>1</v>
      </c>
      <c r="C49" s="501">
        <v>0</v>
      </c>
      <c r="D49" s="501">
        <v>0</v>
      </c>
      <c r="E49" s="501">
        <v>0</v>
      </c>
      <c r="F49" s="501">
        <v>0</v>
      </c>
      <c r="G49" s="501">
        <v>0</v>
      </c>
      <c r="H49" s="501">
        <v>0</v>
      </c>
      <c r="I49" s="501">
        <v>0</v>
      </c>
      <c r="J49" s="501">
        <v>1</v>
      </c>
      <c r="K49" s="501">
        <v>13</v>
      </c>
      <c r="L49" s="501">
        <v>4</v>
      </c>
      <c r="M49" s="501">
        <f>SUM(B49:L49)</f>
        <v>19</v>
      </c>
      <c r="N49" s="524"/>
      <c r="O49" s="525"/>
    </row>
    <row r="50" spans="1:15">
      <c r="A50" s="489"/>
      <c r="B50" s="509">
        <f t="shared" ref="B50" si="37">+B49/$M$49</f>
        <v>5.2631578947368418E-2</v>
      </c>
      <c r="C50" s="506">
        <v>0</v>
      </c>
      <c r="D50" s="506">
        <v>0</v>
      </c>
      <c r="E50" s="506">
        <v>0</v>
      </c>
      <c r="F50" s="506">
        <v>0</v>
      </c>
      <c r="G50" s="506">
        <v>0</v>
      </c>
      <c r="H50" s="506">
        <v>0</v>
      </c>
      <c r="I50" s="506">
        <v>0</v>
      </c>
      <c r="J50" s="509">
        <f>+J49/$M$49</f>
        <v>5.2631578947368418E-2</v>
      </c>
      <c r="K50" s="509">
        <f>+K49/$M$49</f>
        <v>0.68421052631578949</v>
      </c>
      <c r="L50" s="509">
        <f>+L49/$M$49</f>
        <v>0.21052631578947367</v>
      </c>
      <c r="M50" s="509">
        <f>+M49/$M$49</f>
        <v>1</v>
      </c>
      <c r="N50" s="524"/>
      <c r="O50" s="525"/>
    </row>
    <row r="51" spans="1:15" ht="7.5" customHeight="1">
      <c r="A51" s="495"/>
      <c r="B51" s="511"/>
      <c r="C51" s="501"/>
      <c r="D51" s="501"/>
      <c r="E51" s="511"/>
      <c r="F51" s="511"/>
      <c r="G51" s="501"/>
      <c r="H51" s="501"/>
      <c r="I51" s="501"/>
      <c r="J51" s="511"/>
      <c r="K51" s="511"/>
      <c r="L51" s="511"/>
      <c r="M51" s="511"/>
      <c r="N51" s="524"/>
      <c r="O51" s="525"/>
    </row>
    <row r="52" spans="1:15">
      <c r="A52" s="499" t="s">
        <v>288</v>
      </c>
      <c r="B52" s="500">
        <v>13</v>
      </c>
      <c r="C52" s="501">
        <v>1</v>
      </c>
      <c r="D52" s="501">
        <v>0</v>
      </c>
      <c r="E52" s="501">
        <v>0</v>
      </c>
      <c r="F52" s="501">
        <v>1</v>
      </c>
      <c r="G52" s="501">
        <v>0</v>
      </c>
      <c r="H52" s="501">
        <v>1</v>
      </c>
      <c r="I52" s="501">
        <v>0</v>
      </c>
      <c r="J52" s="501">
        <v>2</v>
      </c>
      <c r="K52" s="501">
        <v>10</v>
      </c>
      <c r="L52" s="501">
        <v>7</v>
      </c>
      <c r="M52" s="501">
        <f>SUM(B52:L52)</f>
        <v>35</v>
      </c>
      <c r="N52" s="524"/>
      <c r="O52" s="525"/>
    </row>
    <row r="53" spans="1:15">
      <c r="A53" s="489"/>
      <c r="B53" s="509">
        <f>+B52/$M$52</f>
        <v>0.37142857142857144</v>
      </c>
      <c r="C53" s="509">
        <f>+C52/$M$52</f>
        <v>2.8571428571428571E-2</v>
      </c>
      <c r="D53" s="506">
        <v>0</v>
      </c>
      <c r="E53" s="506">
        <v>0</v>
      </c>
      <c r="F53" s="509">
        <f>+F52/$M$52</f>
        <v>2.8571428571428571E-2</v>
      </c>
      <c r="G53" s="506">
        <v>0</v>
      </c>
      <c r="H53" s="509">
        <f>+H52/$M$52</f>
        <v>2.8571428571428571E-2</v>
      </c>
      <c r="I53" s="506">
        <f t="shared" ref="I53" si="38">+I52/$M$52</f>
        <v>0</v>
      </c>
      <c r="J53" s="509">
        <f>+J52/$M$52</f>
        <v>5.7142857142857141E-2</v>
      </c>
      <c r="K53" s="509">
        <f>+K52/$M$52</f>
        <v>0.2857142857142857</v>
      </c>
      <c r="L53" s="509">
        <f>+L52/$M$52</f>
        <v>0.2</v>
      </c>
      <c r="M53" s="509">
        <f>+M52/$M$52</f>
        <v>1</v>
      </c>
      <c r="N53" s="524"/>
      <c r="O53" s="525"/>
    </row>
    <row r="54" spans="1:15" ht="7.5" customHeight="1">
      <c r="A54" s="495"/>
      <c r="B54" s="511"/>
      <c r="C54" s="511"/>
      <c r="D54" s="501"/>
      <c r="E54" s="511"/>
      <c r="F54" s="501"/>
      <c r="G54" s="511"/>
      <c r="H54" s="501"/>
      <c r="I54" s="511"/>
      <c r="J54" s="511"/>
      <c r="K54" s="511"/>
      <c r="L54" s="511"/>
      <c r="M54" s="511"/>
      <c r="N54" s="524"/>
      <c r="O54" s="525"/>
    </row>
    <row r="55" spans="1:15">
      <c r="A55" s="499" t="s">
        <v>289</v>
      </c>
      <c r="B55" s="500">
        <v>45</v>
      </c>
      <c r="C55" s="501">
        <v>0</v>
      </c>
      <c r="D55" s="501">
        <v>0</v>
      </c>
      <c r="E55" s="501">
        <v>1</v>
      </c>
      <c r="F55" s="501">
        <v>7</v>
      </c>
      <c r="G55" s="501">
        <v>0</v>
      </c>
      <c r="H55" s="501">
        <v>4</v>
      </c>
      <c r="I55" s="501">
        <v>0</v>
      </c>
      <c r="J55" s="501">
        <v>8</v>
      </c>
      <c r="K55" s="501">
        <v>22</v>
      </c>
      <c r="L55" s="501">
        <v>26</v>
      </c>
      <c r="M55" s="501">
        <f>SUM(B55:L55)</f>
        <v>113</v>
      </c>
      <c r="N55" s="524"/>
      <c r="O55" s="525"/>
    </row>
    <row r="56" spans="1:15">
      <c r="A56" s="489"/>
      <c r="B56" s="509">
        <f>+B55/$M$55</f>
        <v>0.39823008849557523</v>
      </c>
      <c r="C56" s="506">
        <v>0</v>
      </c>
      <c r="D56" s="506">
        <v>0</v>
      </c>
      <c r="E56" s="509">
        <f t="shared" ref="E56:K56" si="39">+E55/$M$55</f>
        <v>8.8495575221238937E-3</v>
      </c>
      <c r="F56" s="509">
        <f t="shared" si="39"/>
        <v>6.1946902654867256E-2</v>
      </c>
      <c r="G56" s="506">
        <v>0</v>
      </c>
      <c r="H56" s="509">
        <f t="shared" si="39"/>
        <v>3.5398230088495575E-2</v>
      </c>
      <c r="I56" s="506">
        <v>0</v>
      </c>
      <c r="J56" s="509">
        <f t="shared" si="39"/>
        <v>7.0796460176991149E-2</v>
      </c>
      <c r="K56" s="509">
        <f t="shared" si="39"/>
        <v>0.19469026548672566</v>
      </c>
      <c r="L56" s="509">
        <f>+L55/$M$55</f>
        <v>0.23008849557522124</v>
      </c>
      <c r="M56" s="509">
        <f>+M55/$M$55</f>
        <v>1</v>
      </c>
      <c r="N56" s="524"/>
      <c r="O56" s="525"/>
    </row>
    <row r="57" spans="1:15" ht="7.5" customHeight="1">
      <c r="A57" s="495"/>
      <c r="B57" s="511"/>
      <c r="C57" s="511"/>
      <c r="D57" s="501"/>
      <c r="E57" s="511"/>
      <c r="F57" s="511"/>
      <c r="G57" s="511"/>
      <c r="H57" s="511"/>
      <c r="I57" s="501"/>
      <c r="J57" s="511"/>
      <c r="K57" s="511"/>
      <c r="L57" s="511"/>
      <c r="M57" s="511"/>
      <c r="N57" s="524"/>
      <c r="O57" s="525"/>
    </row>
    <row r="58" spans="1:15">
      <c r="A58" s="499" t="s">
        <v>290</v>
      </c>
      <c r="B58" s="500">
        <v>124</v>
      </c>
      <c r="C58" s="501">
        <v>0</v>
      </c>
      <c r="D58" s="501">
        <v>1</v>
      </c>
      <c r="E58" s="501">
        <v>4</v>
      </c>
      <c r="F58" s="501">
        <v>8</v>
      </c>
      <c r="G58" s="501">
        <v>1</v>
      </c>
      <c r="H58" s="501">
        <v>8</v>
      </c>
      <c r="I58" s="501">
        <v>0</v>
      </c>
      <c r="J58" s="501">
        <v>5</v>
      </c>
      <c r="K58" s="501">
        <v>16</v>
      </c>
      <c r="L58" s="501">
        <v>35</v>
      </c>
      <c r="M58" s="501">
        <f>SUM(B58:L58)</f>
        <v>202</v>
      </c>
      <c r="N58" s="524"/>
      <c r="O58" s="525"/>
    </row>
    <row r="59" spans="1:15">
      <c r="A59" s="489"/>
      <c r="B59" s="509">
        <f>+B58/$M$58</f>
        <v>0.61386138613861385</v>
      </c>
      <c r="C59" s="506">
        <v>0</v>
      </c>
      <c r="D59" s="509">
        <f t="shared" ref="D59:J59" si="40">+D58/$M$58</f>
        <v>4.9504950495049506E-3</v>
      </c>
      <c r="E59" s="509">
        <f t="shared" si="40"/>
        <v>1.9801980198019802E-2</v>
      </c>
      <c r="F59" s="509">
        <f t="shared" si="40"/>
        <v>3.9603960396039604E-2</v>
      </c>
      <c r="G59" s="509">
        <f t="shared" si="40"/>
        <v>4.9504950495049506E-3</v>
      </c>
      <c r="H59" s="509">
        <f t="shared" si="40"/>
        <v>3.9603960396039604E-2</v>
      </c>
      <c r="I59" s="506">
        <v>0</v>
      </c>
      <c r="J59" s="509">
        <f t="shared" si="40"/>
        <v>2.4752475247524754E-2</v>
      </c>
      <c r="K59" s="509">
        <f>+K58/$M$58</f>
        <v>7.9207920792079209E-2</v>
      </c>
      <c r="L59" s="509">
        <f>+L58/$M$58</f>
        <v>0.17326732673267325</v>
      </c>
      <c r="M59" s="509">
        <f>+M58/$M$58</f>
        <v>1</v>
      </c>
      <c r="N59" s="524"/>
      <c r="O59" s="525"/>
    </row>
    <row r="60" spans="1:15" ht="7.5" customHeight="1">
      <c r="A60" s="495"/>
      <c r="B60" s="526"/>
      <c r="C60" s="511"/>
      <c r="D60" s="501"/>
      <c r="E60" s="511"/>
      <c r="F60" s="511"/>
      <c r="G60" s="511"/>
      <c r="H60" s="511"/>
      <c r="I60" s="501"/>
      <c r="J60" s="511"/>
      <c r="K60" s="511"/>
      <c r="L60" s="511"/>
      <c r="M60" s="511"/>
      <c r="N60" s="524"/>
      <c r="O60" s="525"/>
    </row>
    <row r="61" spans="1:15">
      <c r="A61" s="499" t="s">
        <v>291</v>
      </c>
      <c r="B61" s="500">
        <v>286</v>
      </c>
      <c r="C61" s="501">
        <v>9</v>
      </c>
      <c r="D61" s="501">
        <v>6</v>
      </c>
      <c r="E61" s="501">
        <v>21</v>
      </c>
      <c r="F61" s="501">
        <v>26</v>
      </c>
      <c r="G61" s="501">
        <v>6</v>
      </c>
      <c r="H61" s="501">
        <v>11</v>
      </c>
      <c r="I61" s="501">
        <v>2</v>
      </c>
      <c r="J61" s="501">
        <v>9</v>
      </c>
      <c r="K61" s="501">
        <v>15</v>
      </c>
      <c r="L61" s="501">
        <v>87</v>
      </c>
      <c r="M61" s="501">
        <f>SUM(B61:L61)</f>
        <v>478</v>
      </c>
      <c r="N61" s="524"/>
      <c r="O61" s="525"/>
    </row>
    <row r="62" spans="1:15">
      <c r="A62" s="489"/>
      <c r="B62" s="509">
        <f>+B61/$M$61</f>
        <v>0.59832635983263593</v>
      </c>
      <c r="C62" s="509">
        <f t="shared" ref="C62:L62" si="41">+C61/$M$61</f>
        <v>1.8828451882845189E-2</v>
      </c>
      <c r="D62" s="509">
        <f t="shared" si="41"/>
        <v>1.2552301255230125E-2</v>
      </c>
      <c r="E62" s="509">
        <f t="shared" si="41"/>
        <v>4.3933054393305436E-2</v>
      </c>
      <c r="F62" s="509">
        <f t="shared" si="41"/>
        <v>5.4393305439330547E-2</v>
      </c>
      <c r="G62" s="509">
        <f t="shared" si="41"/>
        <v>1.2552301255230125E-2</v>
      </c>
      <c r="H62" s="509">
        <f t="shared" si="41"/>
        <v>2.3012552301255231E-2</v>
      </c>
      <c r="I62" s="509">
        <f t="shared" si="41"/>
        <v>4.1841004184100415E-3</v>
      </c>
      <c r="J62" s="509">
        <f t="shared" si="41"/>
        <v>1.8828451882845189E-2</v>
      </c>
      <c r="K62" s="509">
        <f t="shared" si="41"/>
        <v>3.1380753138075312E-2</v>
      </c>
      <c r="L62" s="509">
        <f t="shared" si="41"/>
        <v>0.18200836820083682</v>
      </c>
      <c r="M62" s="509">
        <f>+M61/$M$61</f>
        <v>1</v>
      </c>
      <c r="N62" s="524"/>
      <c r="O62" s="525"/>
    </row>
    <row r="63" spans="1:15" ht="7.5" customHeight="1">
      <c r="A63" s="495"/>
      <c r="B63" s="526"/>
      <c r="C63" s="511"/>
      <c r="D63" s="511"/>
      <c r="E63" s="511"/>
      <c r="F63" s="511"/>
      <c r="G63" s="511"/>
      <c r="H63" s="511"/>
      <c r="I63" s="511"/>
      <c r="J63" s="511"/>
      <c r="K63" s="511"/>
      <c r="L63" s="511"/>
      <c r="M63" s="511"/>
      <c r="N63" s="524"/>
      <c r="O63" s="525"/>
    </row>
    <row r="64" spans="1:15">
      <c r="A64" s="499" t="s">
        <v>292</v>
      </c>
      <c r="B64" s="500">
        <v>392</v>
      </c>
      <c r="C64" s="501">
        <v>9</v>
      </c>
      <c r="D64" s="501">
        <v>8</v>
      </c>
      <c r="E64" s="501">
        <v>78</v>
      </c>
      <c r="F64" s="501">
        <v>48</v>
      </c>
      <c r="G64" s="501">
        <v>25</v>
      </c>
      <c r="H64" s="501">
        <v>12</v>
      </c>
      <c r="I64" s="501">
        <v>18</v>
      </c>
      <c r="J64" s="501">
        <v>40</v>
      </c>
      <c r="K64" s="501">
        <v>14</v>
      </c>
      <c r="L64" s="501">
        <v>237</v>
      </c>
      <c r="M64" s="501">
        <f>SUM(B64:L64)</f>
        <v>881</v>
      </c>
      <c r="N64" s="524"/>
      <c r="O64" s="525"/>
    </row>
    <row r="65" spans="1:15">
      <c r="A65" s="489"/>
      <c r="B65" s="509">
        <f>+B64/$M$64</f>
        <v>0.44494892167990918</v>
      </c>
      <c r="C65" s="509">
        <f t="shared" ref="C65:L65" si="42">+C64/$M$64</f>
        <v>1.021566401816118E-2</v>
      </c>
      <c r="D65" s="509">
        <f t="shared" si="42"/>
        <v>9.0805902383654935E-3</v>
      </c>
      <c r="E65" s="509">
        <f t="shared" si="42"/>
        <v>8.8535754824063562E-2</v>
      </c>
      <c r="F65" s="509">
        <f t="shared" si="42"/>
        <v>5.4483541430192961E-2</v>
      </c>
      <c r="G65" s="509">
        <f t="shared" si="42"/>
        <v>2.8376844494892167E-2</v>
      </c>
      <c r="H65" s="509">
        <f t="shared" si="42"/>
        <v>1.362088535754824E-2</v>
      </c>
      <c r="I65" s="509">
        <f t="shared" si="42"/>
        <v>2.043132803632236E-2</v>
      </c>
      <c r="J65" s="509">
        <f t="shared" si="42"/>
        <v>4.5402951191827468E-2</v>
      </c>
      <c r="K65" s="509">
        <f t="shared" si="42"/>
        <v>1.5891032917139614E-2</v>
      </c>
      <c r="L65" s="509">
        <f t="shared" si="42"/>
        <v>0.26901248581157777</v>
      </c>
      <c r="M65" s="509">
        <f>+M64/$M$64</f>
        <v>1</v>
      </c>
      <c r="N65" s="524"/>
      <c r="O65" s="525"/>
    </row>
    <row r="66" spans="1:15" ht="7.5" customHeight="1">
      <c r="A66" s="495"/>
      <c r="B66" s="511"/>
      <c r="C66" s="511"/>
      <c r="D66" s="511"/>
      <c r="E66" s="511"/>
      <c r="F66" s="511"/>
      <c r="G66" s="511"/>
      <c r="H66" s="511"/>
      <c r="I66" s="511"/>
      <c r="J66" s="511"/>
      <c r="K66" s="511"/>
      <c r="L66" s="511"/>
      <c r="M66" s="511"/>
      <c r="N66" s="524"/>
      <c r="O66" s="525"/>
    </row>
    <row r="67" spans="1:15">
      <c r="A67" s="499" t="s">
        <v>293</v>
      </c>
      <c r="B67" s="500">
        <v>510</v>
      </c>
      <c r="C67" s="501">
        <v>25</v>
      </c>
      <c r="D67" s="501">
        <v>25</v>
      </c>
      <c r="E67" s="501">
        <v>267</v>
      </c>
      <c r="F67" s="501">
        <v>146</v>
      </c>
      <c r="G67" s="501">
        <v>132</v>
      </c>
      <c r="H67" s="501">
        <v>20</v>
      </c>
      <c r="I67" s="501">
        <v>38</v>
      </c>
      <c r="J67" s="501">
        <v>68</v>
      </c>
      <c r="K67" s="501">
        <v>5</v>
      </c>
      <c r="L67" s="501">
        <v>753</v>
      </c>
      <c r="M67" s="501">
        <f>SUM(B67:L67)</f>
        <v>1989</v>
      </c>
      <c r="N67" s="524"/>
      <c r="O67" s="525"/>
    </row>
    <row r="68" spans="1:15">
      <c r="A68" s="489"/>
      <c r="B68" s="509">
        <f>+B67/$M$67</f>
        <v>0.25641025641025639</v>
      </c>
      <c r="C68" s="509">
        <f t="shared" ref="C68:L68" si="43">+C67/$M$67</f>
        <v>1.256913021618904E-2</v>
      </c>
      <c r="D68" s="509">
        <f t="shared" si="43"/>
        <v>1.256913021618904E-2</v>
      </c>
      <c r="E68" s="509">
        <f t="shared" si="43"/>
        <v>0.13423831070889894</v>
      </c>
      <c r="F68" s="509">
        <f t="shared" si="43"/>
        <v>7.3403720462543995E-2</v>
      </c>
      <c r="G68" s="509">
        <f t="shared" si="43"/>
        <v>6.636500754147813E-2</v>
      </c>
      <c r="H68" s="509">
        <f t="shared" si="43"/>
        <v>1.0055304172951232E-2</v>
      </c>
      <c r="I68" s="509">
        <f t="shared" si="43"/>
        <v>1.9105077928607342E-2</v>
      </c>
      <c r="J68" s="509">
        <f t="shared" si="43"/>
        <v>3.4188034188034191E-2</v>
      </c>
      <c r="K68" s="509">
        <f t="shared" si="43"/>
        <v>2.5138260432378081E-3</v>
      </c>
      <c r="L68" s="509">
        <f t="shared" si="43"/>
        <v>0.37858220211161386</v>
      </c>
      <c r="M68" s="509">
        <f>+M67/$M$67</f>
        <v>1</v>
      </c>
      <c r="N68" s="524"/>
      <c r="O68" s="525"/>
    </row>
    <row r="69" spans="1:15" ht="7.5" customHeight="1">
      <c r="A69" s="495"/>
      <c r="B69" s="509"/>
      <c r="C69" s="509"/>
      <c r="D69" s="509"/>
      <c r="E69" s="509"/>
      <c r="F69" s="509"/>
      <c r="G69" s="509"/>
      <c r="H69" s="509"/>
      <c r="I69" s="509"/>
      <c r="J69" s="509"/>
      <c r="K69" s="509"/>
      <c r="L69" s="509"/>
      <c r="M69" s="509"/>
      <c r="N69" s="524"/>
      <c r="O69" s="525"/>
    </row>
    <row r="70" spans="1:15">
      <c r="A70" s="499" t="s">
        <v>294</v>
      </c>
      <c r="B70" s="500">
        <v>296</v>
      </c>
      <c r="C70" s="501">
        <v>9</v>
      </c>
      <c r="D70" s="501">
        <v>31</v>
      </c>
      <c r="E70" s="501">
        <v>358</v>
      </c>
      <c r="F70" s="501">
        <v>171</v>
      </c>
      <c r="G70" s="501">
        <v>214</v>
      </c>
      <c r="H70" s="501">
        <v>8</v>
      </c>
      <c r="I70" s="501">
        <v>55</v>
      </c>
      <c r="J70" s="501">
        <v>56</v>
      </c>
      <c r="K70" s="501">
        <v>0</v>
      </c>
      <c r="L70" s="501">
        <v>1016</v>
      </c>
      <c r="M70" s="501">
        <f>SUM(B70:L70)</f>
        <v>2214</v>
      </c>
      <c r="N70" s="524"/>
      <c r="O70" s="525"/>
    </row>
    <row r="71" spans="1:15" s="175" customFormat="1">
      <c r="A71" s="489"/>
      <c r="B71" s="490">
        <f>+B70/$M$70</f>
        <v>0.13369467028003612</v>
      </c>
      <c r="C71" s="491">
        <f t="shared" ref="C71:L71" si="44">+C70/$M$70</f>
        <v>4.0650406504065045E-3</v>
      </c>
      <c r="D71" s="491">
        <f t="shared" si="44"/>
        <v>1.4001806684733513E-2</v>
      </c>
      <c r="E71" s="491">
        <f t="shared" si="44"/>
        <v>0.16169828364950317</v>
      </c>
      <c r="F71" s="491">
        <f t="shared" si="44"/>
        <v>7.7235772357723581E-2</v>
      </c>
      <c r="G71" s="491">
        <f t="shared" si="44"/>
        <v>9.66576332429991E-2</v>
      </c>
      <c r="H71" s="491">
        <f t="shared" si="44"/>
        <v>3.6133694670280035E-3</v>
      </c>
      <c r="I71" s="491">
        <f t="shared" si="44"/>
        <v>2.4841915085817526E-2</v>
      </c>
      <c r="J71" s="491">
        <f t="shared" si="44"/>
        <v>2.5293586269196026E-2</v>
      </c>
      <c r="K71" s="506">
        <v>0</v>
      </c>
      <c r="L71" s="491">
        <f t="shared" si="44"/>
        <v>0.45889792231255644</v>
      </c>
      <c r="M71" s="491">
        <f>+M70/$M$70</f>
        <v>1</v>
      </c>
      <c r="O71" s="525"/>
    </row>
    <row r="72" spans="1:15" ht="7.5" customHeight="1" thickBot="1">
      <c r="A72" s="516"/>
      <c r="B72" s="518"/>
      <c r="C72" s="518"/>
      <c r="D72" s="518"/>
      <c r="E72" s="518"/>
      <c r="F72" s="518"/>
      <c r="G72" s="518"/>
      <c r="H72" s="518"/>
      <c r="I72" s="518"/>
      <c r="J72" s="518"/>
      <c r="K72" s="518"/>
      <c r="L72" s="518"/>
      <c r="M72" s="518"/>
      <c r="N72" s="524"/>
      <c r="O72" s="525"/>
    </row>
    <row r="73" spans="1:15">
      <c r="N73" s="175"/>
      <c r="O73" s="175"/>
    </row>
    <row r="74" spans="1:15">
      <c r="A74" s="527" t="s">
        <v>296</v>
      </c>
      <c r="N74" s="175"/>
      <c r="O74" s="175"/>
    </row>
    <row r="75" spans="1:15">
      <c r="N75" s="175"/>
      <c r="O75" s="175"/>
    </row>
    <row r="76" spans="1:15">
      <c r="N76" s="175"/>
      <c r="O76" s="175"/>
    </row>
    <row r="77" spans="1:15">
      <c r="N77" s="175"/>
      <c r="O77" s="175"/>
    </row>
    <row r="78" spans="1:15">
      <c r="N78" s="175"/>
      <c r="O78" s="175"/>
    </row>
    <row r="79" spans="1:15">
      <c r="N79" s="175"/>
      <c r="O79" s="175"/>
    </row>
    <row r="80" spans="1:15">
      <c r="N80" s="175"/>
      <c r="O80" s="175"/>
    </row>
    <row r="81" spans="1:15">
      <c r="N81" s="175"/>
      <c r="O81" s="175"/>
    </row>
    <row r="82" spans="1:15">
      <c r="N82" s="175"/>
      <c r="O82" s="175"/>
    </row>
    <row r="83" spans="1:15">
      <c r="N83" s="175"/>
      <c r="O83" s="175"/>
    </row>
    <row r="84" spans="1:15">
      <c r="N84" s="175"/>
      <c r="O84" s="175"/>
    </row>
    <row r="85" spans="1:15">
      <c r="N85" s="175"/>
      <c r="O85" s="175"/>
    </row>
    <row r="86" spans="1:15">
      <c r="A86" s="287"/>
      <c r="B86" s="287"/>
      <c r="C86" s="287"/>
      <c r="D86" s="287"/>
      <c r="E86" s="287"/>
      <c r="F86" s="287"/>
      <c r="G86" s="287"/>
      <c r="H86" s="287"/>
      <c r="I86" s="287"/>
      <c r="J86" s="287"/>
      <c r="K86" s="287"/>
      <c r="L86" s="287"/>
      <c r="M86" s="287"/>
      <c r="N86" s="175"/>
      <c r="O86" s="175"/>
    </row>
    <row r="87" spans="1:15">
      <c r="A87" s="175"/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</row>
    <row r="88" spans="1:15">
      <c r="A88" s="175"/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</row>
    <row r="89" spans="1:15">
      <c r="A89" s="175"/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</row>
    <row r="90" spans="1:15">
      <c r="N90" s="175"/>
    </row>
    <row r="91" spans="1:15">
      <c r="N91" s="175"/>
    </row>
    <row r="92" spans="1:15">
      <c r="N92" s="175"/>
    </row>
    <row r="93" spans="1:15">
      <c r="N93" s="175"/>
    </row>
    <row r="94" spans="1:15">
      <c r="N94" s="175"/>
    </row>
  </sheetData>
  <mergeCells count="38">
    <mergeCell ref="A70:A71"/>
    <mergeCell ref="A52:A53"/>
    <mergeCell ref="A55:A56"/>
    <mergeCell ref="A58:A59"/>
    <mergeCell ref="A61:A62"/>
    <mergeCell ref="A64:A65"/>
    <mergeCell ref="A67:A68"/>
    <mergeCell ref="A38:F38"/>
    <mergeCell ref="Y38:Z38"/>
    <mergeCell ref="A40:A41"/>
    <mergeCell ref="A43:A44"/>
    <mergeCell ref="A46:A47"/>
    <mergeCell ref="A49:A50"/>
    <mergeCell ref="A28:A29"/>
    <mergeCell ref="N28:N29"/>
    <mergeCell ref="A31:A32"/>
    <mergeCell ref="N31:N32"/>
    <mergeCell ref="A34:A35"/>
    <mergeCell ref="N34:N35"/>
    <mergeCell ref="A19:A20"/>
    <mergeCell ref="N19:N20"/>
    <mergeCell ref="A22:A23"/>
    <mergeCell ref="N22:N23"/>
    <mergeCell ref="A25:A26"/>
    <mergeCell ref="N25:N26"/>
    <mergeCell ref="A10:A11"/>
    <mergeCell ref="N10:N11"/>
    <mergeCell ref="A13:A14"/>
    <mergeCell ref="N13:N14"/>
    <mergeCell ref="A16:A17"/>
    <mergeCell ref="N16:N17"/>
    <mergeCell ref="A1:J1"/>
    <mergeCell ref="A2:F2"/>
    <mergeCell ref="N2:U2"/>
    <mergeCell ref="A4:A5"/>
    <mergeCell ref="N4:N5"/>
    <mergeCell ref="A7:A8"/>
    <mergeCell ref="N7:N8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8" scale="74" firstPageNumber="23" orientation="landscape" useFirstPageNumber="1" r:id="rId1"/>
  <headerFooter alignWithMargins="0"/>
  <rowBreaks count="1" manualBreakCount="1">
    <brk id="10" max="12" man="1"/>
  </rowBreaks>
  <colBreaks count="2" manualBreakCount="2">
    <brk id="13" max="1048575" man="1"/>
    <brk id="20" max="7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A53"/>
  <sheetViews>
    <sheetView showGridLines="0" zoomScaleNormal="100" zoomScaleSheetLayoutView="75" workbookViewId="0">
      <selection activeCell="U10" sqref="U10"/>
    </sheetView>
  </sheetViews>
  <sheetFormatPr defaultColWidth="8.796875" defaultRowHeight="17.25"/>
  <cols>
    <col min="1" max="1" width="8.69921875" customWidth="1"/>
    <col min="2" max="18" width="5.3984375" customWidth="1"/>
    <col min="19" max="26" width="8.69921875" customWidth="1"/>
  </cols>
  <sheetData>
    <row r="1" spans="1:27" ht="22.5" customHeight="1" thickBot="1">
      <c r="A1" s="179" t="s">
        <v>297</v>
      </c>
      <c r="B1" s="179"/>
      <c r="C1" s="179"/>
      <c r="D1" s="179"/>
      <c r="E1" s="179"/>
      <c r="F1" s="179"/>
      <c r="G1" s="179"/>
      <c r="H1" s="179"/>
      <c r="I1" s="179"/>
      <c r="J1" s="179"/>
      <c r="K1" s="478"/>
      <c r="L1" s="478"/>
      <c r="M1" s="478"/>
      <c r="N1" s="478"/>
      <c r="O1" s="528" t="s">
        <v>298</v>
      </c>
      <c r="P1" s="528"/>
      <c r="Q1" s="528"/>
      <c r="R1" s="528"/>
      <c r="S1" s="175"/>
      <c r="T1" s="175"/>
      <c r="U1" s="175"/>
      <c r="V1" s="175"/>
      <c r="W1" s="175"/>
      <c r="X1" s="175"/>
      <c r="Y1" s="175"/>
      <c r="Z1" s="175"/>
      <c r="AA1" s="175"/>
    </row>
    <row r="2" spans="1:27" ht="33" customHeight="1">
      <c r="A2" s="182"/>
      <c r="B2" s="529" t="s">
        <v>299</v>
      </c>
      <c r="C2" s="530" t="s">
        <v>300</v>
      </c>
      <c r="D2" s="531"/>
      <c r="E2" s="531"/>
      <c r="F2" s="531"/>
      <c r="G2" s="531"/>
      <c r="H2" s="531"/>
      <c r="I2" s="531"/>
      <c r="J2" s="531"/>
      <c r="K2" s="531"/>
      <c r="L2" s="531"/>
      <c r="M2" s="532"/>
      <c r="N2" s="533" t="s">
        <v>60</v>
      </c>
      <c r="O2" s="533" t="s">
        <v>301</v>
      </c>
      <c r="P2" s="529" t="s">
        <v>302</v>
      </c>
      <c r="Q2" s="534" t="s">
        <v>303</v>
      </c>
      <c r="R2" s="535"/>
      <c r="S2" s="175"/>
      <c r="T2" s="175"/>
      <c r="U2" s="175"/>
      <c r="V2" s="175"/>
      <c r="W2" s="175"/>
      <c r="X2" s="175"/>
      <c r="Y2" s="175"/>
      <c r="Z2" s="175"/>
      <c r="AA2" s="175"/>
    </row>
    <row r="3" spans="1:27" ht="136.5" customHeight="1">
      <c r="A3" s="536"/>
      <c r="B3" s="537"/>
      <c r="C3" s="538" t="s">
        <v>158</v>
      </c>
      <c r="D3" s="539" t="s">
        <v>304</v>
      </c>
      <c r="E3" s="538" t="s">
        <v>305</v>
      </c>
      <c r="F3" s="538" t="s">
        <v>306</v>
      </c>
      <c r="G3" s="540" t="s">
        <v>307</v>
      </c>
      <c r="H3" s="538" t="s">
        <v>308</v>
      </c>
      <c r="I3" s="538" t="s">
        <v>309</v>
      </c>
      <c r="J3" s="541" t="s">
        <v>310</v>
      </c>
      <c r="K3" s="538" t="s">
        <v>311</v>
      </c>
      <c r="L3" s="542" t="s">
        <v>312</v>
      </c>
      <c r="M3" s="543" t="s">
        <v>313</v>
      </c>
      <c r="N3" s="544"/>
      <c r="O3" s="545"/>
      <c r="P3" s="537"/>
      <c r="Q3" s="485" t="s">
        <v>314</v>
      </c>
      <c r="R3" s="485" t="s">
        <v>315</v>
      </c>
      <c r="S3" s="175"/>
      <c r="T3" s="175"/>
      <c r="U3" s="175"/>
      <c r="V3" s="175"/>
      <c r="W3" s="175"/>
      <c r="X3" s="175"/>
      <c r="Y3" s="175"/>
      <c r="Z3" s="175"/>
      <c r="AA3" s="175"/>
    </row>
    <row r="4" spans="1:27" ht="22.5" customHeight="1">
      <c r="A4" s="230" t="s">
        <v>316</v>
      </c>
      <c r="B4" s="512">
        <f t="shared" ref="B4:B13" si="0">SUM(C4:P4)</f>
        <v>450</v>
      </c>
      <c r="C4" s="505">
        <v>152</v>
      </c>
      <c r="D4" s="505">
        <v>26</v>
      </c>
      <c r="E4" s="505" t="s">
        <v>140</v>
      </c>
      <c r="F4" s="505">
        <v>35</v>
      </c>
      <c r="G4" s="505">
        <v>11</v>
      </c>
      <c r="H4" s="505" t="s">
        <v>317</v>
      </c>
      <c r="I4" s="505">
        <v>28</v>
      </c>
      <c r="J4" s="505" t="s">
        <v>140</v>
      </c>
      <c r="K4" s="505" t="s">
        <v>140</v>
      </c>
      <c r="L4" s="505">
        <v>17</v>
      </c>
      <c r="M4" s="505">
        <v>36</v>
      </c>
      <c r="N4" s="505">
        <v>110</v>
      </c>
      <c r="O4" s="505">
        <v>27</v>
      </c>
      <c r="P4" s="505">
        <v>8</v>
      </c>
      <c r="Q4" s="546">
        <v>52.7</v>
      </c>
      <c r="R4" s="546">
        <v>60.2</v>
      </c>
      <c r="S4" s="175"/>
      <c r="T4" s="175"/>
      <c r="U4" s="175"/>
      <c r="V4" s="175"/>
      <c r="W4" s="175"/>
      <c r="X4" s="175"/>
      <c r="Y4" s="175"/>
      <c r="Z4" s="175"/>
      <c r="AA4" s="175"/>
    </row>
    <row r="5" spans="1:27" ht="22.5" customHeight="1">
      <c r="A5" s="230" t="s">
        <v>141</v>
      </c>
      <c r="B5" s="512">
        <f t="shared" si="0"/>
        <v>419</v>
      </c>
      <c r="C5" s="505">
        <v>87</v>
      </c>
      <c r="D5" s="505">
        <v>20</v>
      </c>
      <c r="E5" s="505" t="s">
        <v>140</v>
      </c>
      <c r="F5" s="505">
        <v>27</v>
      </c>
      <c r="G5" s="505">
        <v>10</v>
      </c>
      <c r="H5" s="505" t="s">
        <v>317</v>
      </c>
      <c r="I5" s="505">
        <v>24</v>
      </c>
      <c r="J5" s="505" t="s">
        <v>140</v>
      </c>
      <c r="K5" s="505" t="s">
        <v>140</v>
      </c>
      <c r="L5" s="505">
        <v>10</v>
      </c>
      <c r="M5" s="505">
        <v>34</v>
      </c>
      <c r="N5" s="505">
        <v>174</v>
      </c>
      <c r="O5" s="505">
        <v>16</v>
      </c>
      <c r="P5" s="505">
        <v>17</v>
      </c>
      <c r="Q5" s="546">
        <v>41.8</v>
      </c>
      <c r="R5" s="546">
        <v>50.7</v>
      </c>
      <c r="S5" s="175"/>
      <c r="T5" s="175"/>
      <c r="U5" s="175"/>
      <c r="V5" s="175"/>
      <c r="W5" s="175"/>
      <c r="X5" s="175"/>
      <c r="Y5" s="175"/>
      <c r="Z5" s="175"/>
      <c r="AA5" s="175"/>
    </row>
    <row r="6" spans="1:27" ht="22.5" customHeight="1">
      <c r="A6" s="230" t="s">
        <v>318</v>
      </c>
      <c r="B6" s="512">
        <f t="shared" si="0"/>
        <v>404</v>
      </c>
      <c r="C6" s="505">
        <v>85</v>
      </c>
      <c r="D6" s="505">
        <v>10</v>
      </c>
      <c r="E6" s="505">
        <v>5</v>
      </c>
      <c r="F6" s="505">
        <v>36</v>
      </c>
      <c r="G6" s="505">
        <v>5</v>
      </c>
      <c r="H6" s="505" t="s">
        <v>317</v>
      </c>
      <c r="I6" s="505">
        <v>25</v>
      </c>
      <c r="J6" s="505">
        <v>17</v>
      </c>
      <c r="K6" s="505">
        <v>4</v>
      </c>
      <c r="L6" s="505">
        <v>11</v>
      </c>
      <c r="M6" s="505">
        <v>6</v>
      </c>
      <c r="N6" s="505">
        <v>165</v>
      </c>
      <c r="O6" s="505">
        <v>13</v>
      </c>
      <c r="P6" s="505">
        <v>22</v>
      </c>
      <c r="Q6" s="546">
        <v>37.1</v>
      </c>
      <c r="R6" s="546">
        <v>45.4</v>
      </c>
      <c r="S6" s="175"/>
      <c r="T6" s="175"/>
      <c r="U6" s="175"/>
      <c r="V6" s="175"/>
      <c r="W6" s="175"/>
      <c r="X6" s="175"/>
      <c r="Y6" s="175"/>
      <c r="Z6" s="175"/>
      <c r="AA6" s="175"/>
    </row>
    <row r="7" spans="1:27" ht="22.5" customHeight="1">
      <c r="A7" s="230" t="s">
        <v>142</v>
      </c>
      <c r="B7" s="512">
        <f t="shared" si="0"/>
        <v>492</v>
      </c>
      <c r="C7" s="505">
        <v>97</v>
      </c>
      <c r="D7" s="505">
        <v>13</v>
      </c>
      <c r="E7" s="505">
        <v>11</v>
      </c>
      <c r="F7" s="505">
        <v>40</v>
      </c>
      <c r="G7" s="505">
        <v>14</v>
      </c>
      <c r="H7" s="505" t="s">
        <v>317</v>
      </c>
      <c r="I7" s="505">
        <v>19</v>
      </c>
      <c r="J7" s="505">
        <v>22</v>
      </c>
      <c r="K7" s="505">
        <v>2</v>
      </c>
      <c r="L7" s="505">
        <v>3</v>
      </c>
      <c r="M7" s="505">
        <v>6</v>
      </c>
      <c r="N7" s="505">
        <v>225</v>
      </c>
      <c r="O7" s="505">
        <v>17</v>
      </c>
      <c r="P7" s="505">
        <v>23</v>
      </c>
      <c r="Q7" s="546">
        <v>42.4</v>
      </c>
      <c r="R7" s="546">
        <v>46.9</v>
      </c>
      <c r="S7" s="175"/>
      <c r="T7" s="175"/>
      <c r="U7" s="175"/>
      <c r="V7" s="175"/>
      <c r="W7" s="175"/>
      <c r="X7" s="175"/>
      <c r="Y7" s="175"/>
      <c r="Z7" s="175"/>
      <c r="AA7" s="175"/>
    </row>
    <row r="8" spans="1:27" ht="22.5" customHeight="1">
      <c r="A8" s="230" t="s">
        <v>319</v>
      </c>
      <c r="B8" s="512">
        <f t="shared" si="0"/>
        <v>419</v>
      </c>
      <c r="C8" s="505">
        <v>92</v>
      </c>
      <c r="D8" s="505">
        <v>7</v>
      </c>
      <c r="E8" s="505">
        <v>3</v>
      </c>
      <c r="F8" s="505">
        <v>29</v>
      </c>
      <c r="G8" s="505">
        <v>5</v>
      </c>
      <c r="H8" s="505" t="s">
        <v>317</v>
      </c>
      <c r="I8" s="505">
        <v>27</v>
      </c>
      <c r="J8" s="505">
        <v>24</v>
      </c>
      <c r="K8" s="505">
        <v>3</v>
      </c>
      <c r="L8" s="505">
        <v>0</v>
      </c>
      <c r="M8" s="505">
        <v>3</v>
      </c>
      <c r="N8" s="505">
        <v>180</v>
      </c>
      <c r="O8" s="505">
        <v>12</v>
      </c>
      <c r="P8" s="505">
        <v>34</v>
      </c>
      <c r="Q8" s="546">
        <v>34.200000000000003</v>
      </c>
      <c r="R8" s="546">
        <v>45.4</v>
      </c>
      <c r="S8" s="175"/>
      <c r="T8" s="175"/>
      <c r="U8" s="175"/>
      <c r="V8" s="175"/>
      <c r="W8" s="175"/>
      <c r="X8" s="175"/>
      <c r="Y8" s="175"/>
      <c r="Z8" s="175"/>
      <c r="AA8" s="175"/>
    </row>
    <row r="9" spans="1:27" ht="22.5" customHeight="1">
      <c r="A9" s="230" t="s">
        <v>320</v>
      </c>
      <c r="B9" s="512">
        <f t="shared" si="0"/>
        <v>437</v>
      </c>
      <c r="C9" s="505">
        <v>94</v>
      </c>
      <c r="D9" s="505">
        <v>11</v>
      </c>
      <c r="E9" s="505">
        <v>5</v>
      </c>
      <c r="F9" s="505">
        <v>32</v>
      </c>
      <c r="G9" s="505">
        <v>10</v>
      </c>
      <c r="H9" s="505" t="s">
        <v>317</v>
      </c>
      <c r="I9" s="505">
        <v>20</v>
      </c>
      <c r="J9" s="505">
        <v>30</v>
      </c>
      <c r="K9" s="505">
        <v>1</v>
      </c>
      <c r="L9" s="505">
        <v>8</v>
      </c>
      <c r="M9" s="505">
        <v>4</v>
      </c>
      <c r="N9" s="505">
        <v>174</v>
      </c>
      <c r="O9" s="505">
        <v>13</v>
      </c>
      <c r="P9" s="505">
        <v>35</v>
      </c>
      <c r="Q9" s="546">
        <v>35.299999999999997</v>
      </c>
      <c r="R9" s="546">
        <v>45.3</v>
      </c>
      <c r="S9" s="175"/>
      <c r="T9" s="175"/>
      <c r="U9" s="175"/>
      <c r="V9" s="175"/>
      <c r="W9" s="175"/>
      <c r="X9" s="175"/>
      <c r="Y9" s="175"/>
      <c r="Z9" s="175"/>
      <c r="AA9" s="175"/>
    </row>
    <row r="10" spans="1:27" ht="22.5" customHeight="1">
      <c r="A10" s="230" t="s">
        <v>144</v>
      </c>
      <c r="B10" s="512">
        <f t="shared" si="0"/>
        <v>495</v>
      </c>
      <c r="C10" s="505">
        <v>102</v>
      </c>
      <c r="D10" s="505">
        <v>11</v>
      </c>
      <c r="E10" s="505">
        <v>2</v>
      </c>
      <c r="F10" s="505">
        <v>50</v>
      </c>
      <c r="G10" s="505">
        <v>5</v>
      </c>
      <c r="H10" s="505">
        <v>1</v>
      </c>
      <c r="I10" s="505">
        <v>26</v>
      </c>
      <c r="J10" s="505">
        <v>29</v>
      </c>
      <c r="K10" s="505">
        <v>1</v>
      </c>
      <c r="L10" s="505">
        <v>4</v>
      </c>
      <c r="M10" s="505">
        <v>12</v>
      </c>
      <c r="N10" s="505">
        <v>196</v>
      </c>
      <c r="O10" s="505">
        <v>15</v>
      </c>
      <c r="P10" s="505">
        <v>41</v>
      </c>
      <c r="Q10" s="546">
        <v>39.6</v>
      </c>
      <c r="R10" s="546">
        <v>45.8</v>
      </c>
      <c r="S10" s="175"/>
      <c r="T10" s="175"/>
      <c r="U10" s="175"/>
      <c r="V10" s="175"/>
      <c r="W10" s="175"/>
      <c r="X10" s="175"/>
      <c r="Y10" s="175"/>
      <c r="Z10" s="175"/>
      <c r="AA10" s="175"/>
    </row>
    <row r="11" spans="1:27" ht="22.5" customHeight="1">
      <c r="A11" s="230" t="s">
        <v>145</v>
      </c>
      <c r="B11" s="512">
        <f t="shared" si="0"/>
        <v>472</v>
      </c>
      <c r="C11" s="505">
        <v>120</v>
      </c>
      <c r="D11" s="505">
        <v>4</v>
      </c>
      <c r="E11" s="505">
        <v>3</v>
      </c>
      <c r="F11" s="505">
        <v>28</v>
      </c>
      <c r="G11" s="505">
        <v>16</v>
      </c>
      <c r="H11" s="505" t="s">
        <v>317</v>
      </c>
      <c r="I11" s="505">
        <v>24</v>
      </c>
      <c r="J11" s="505">
        <v>32</v>
      </c>
      <c r="K11" s="505">
        <v>1</v>
      </c>
      <c r="L11" s="505">
        <v>4</v>
      </c>
      <c r="M11" s="505">
        <v>24</v>
      </c>
      <c r="N11" s="505">
        <v>182</v>
      </c>
      <c r="O11" s="505">
        <v>11</v>
      </c>
      <c r="P11" s="505">
        <v>23</v>
      </c>
      <c r="Q11" s="546">
        <v>37.4</v>
      </c>
      <c r="R11" s="546">
        <v>47.7</v>
      </c>
      <c r="S11" s="175"/>
      <c r="T11" s="175"/>
      <c r="U11" s="175"/>
      <c r="V11" s="175"/>
      <c r="W11" s="175"/>
      <c r="X11" s="175"/>
      <c r="Y11" s="175"/>
      <c r="Z11" s="175"/>
      <c r="AA11" s="175"/>
    </row>
    <row r="12" spans="1:27" ht="22.5" customHeight="1">
      <c r="A12" s="230" t="s">
        <v>146</v>
      </c>
      <c r="B12" s="512">
        <f t="shared" si="0"/>
        <v>486</v>
      </c>
      <c r="C12" s="505">
        <v>100</v>
      </c>
      <c r="D12" s="505">
        <v>7</v>
      </c>
      <c r="E12" s="505">
        <v>5</v>
      </c>
      <c r="F12" s="505">
        <v>38</v>
      </c>
      <c r="G12" s="505">
        <v>7</v>
      </c>
      <c r="H12" s="505" t="s">
        <v>317</v>
      </c>
      <c r="I12" s="505">
        <v>36</v>
      </c>
      <c r="J12" s="505">
        <v>37</v>
      </c>
      <c r="K12" s="505">
        <v>3</v>
      </c>
      <c r="L12" s="505">
        <v>4</v>
      </c>
      <c r="M12" s="505">
        <v>23</v>
      </c>
      <c r="N12" s="505">
        <v>189</v>
      </c>
      <c r="O12" s="505">
        <v>9</v>
      </c>
      <c r="P12" s="505">
        <v>28</v>
      </c>
      <c r="Q12" s="546">
        <v>38.299999999999997</v>
      </c>
      <c r="R12" s="546">
        <v>47.7</v>
      </c>
      <c r="S12" s="175"/>
      <c r="T12" s="175"/>
      <c r="U12" s="175"/>
      <c r="V12" s="175"/>
      <c r="W12" s="175"/>
      <c r="X12" s="175"/>
      <c r="Y12" s="175"/>
      <c r="Z12" s="175"/>
      <c r="AA12" s="175"/>
    </row>
    <row r="13" spans="1:27" ht="22.5" customHeight="1">
      <c r="A13" s="547" t="s">
        <v>147</v>
      </c>
      <c r="B13" s="548">
        <f t="shared" si="0"/>
        <v>548</v>
      </c>
      <c r="C13" s="549">
        <v>117</v>
      </c>
      <c r="D13" s="549">
        <v>10</v>
      </c>
      <c r="E13" s="549">
        <v>4</v>
      </c>
      <c r="F13" s="549">
        <v>42</v>
      </c>
      <c r="G13" s="549">
        <v>11</v>
      </c>
      <c r="H13" s="549" t="s">
        <v>317</v>
      </c>
      <c r="I13" s="549">
        <v>56</v>
      </c>
      <c r="J13" s="549">
        <v>43</v>
      </c>
      <c r="K13" s="549">
        <v>4</v>
      </c>
      <c r="L13" s="549">
        <v>4</v>
      </c>
      <c r="M13" s="549">
        <v>15</v>
      </c>
      <c r="N13" s="505">
        <v>203</v>
      </c>
      <c r="O13" s="505">
        <v>12</v>
      </c>
      <c r="P13" s="549">
        <v>27</v>
      </c>
      <c r="Q13" s="550">
        <v>43</v>
      </c>
      <c r="R13" s="550">
        <v>49.1</v>
      </c>
      <c r="S13" s="175"/>
      <c r="T13" s="175"/>
      <c r="U13" s="175"/>
      <c r="V13" s="175"/>
      <c r="W13" s="175"/>
      <c r="X13" s="175"/>
      <c r="Y13" s="175"/>
      <c r="Z13" s="175"/>
      <c r="AA13" s="175"/>
    </row>
    <row r="14" spans="1:27">
      <c r="A14" s="551"/>
      <c r="B14" s="552" t="s">
        <v>321</v>
      </c>
      <c r="C14" s="553"/>
      <c r="D14" s="553"/>
      <c r="E14" s="553"/>
      <c r="F14" s="553"/>
      <c r="G14" s="553"/>
      <c r="H14" s="553"/>
      <c r="I14" s="553"/>
      <c r="J14" s="553"/>
      <c r="K14" s="553"/>
      <c r="L14" s="553"/>
      <c r="M14" s="554"/>
      <c r="N14" s="555" t="s">
        <v>303</v>
      </c>
      <c r="O14" s="556"/>
      <c r="P14" s="557"/>
      <c r="Q14" s="557"/>
      <c r="R14" s="557"/>
      <c r="S14" s="175"/>
      <c r="T14" s="175"/>
      <c r="U14" s="175"/>
      <c r="V14" s="175"/>
      <c r="W14" s="175"/>
      <c r="X14" s="175"/>
      <c r="Y14" s="175"/>
      <c r="Z14" s="175"/>
      <c r="AA14" s="175"/>
    </row>
    <row r="15" spans="1:27" ht="44.25" customHeight="1">
      <c r="A15" s="558"/>
      <c r="B15" s="559"/>
      <c r="C15" s="552" t="s">
        <v>322</v>
      </c>
      <c r="D15" s="560"/>
      <c r="E15" s="553"/>
      <c r="F15" s="553"/>
      <c r="G15" s="553"/>
      <c r="H15" s="553"/>
      <c r="I15" s="553"/>
      <c r="J15" s="554"/>
      <c r="K15" s="561" t="s">
        <v>60</v>
      </c>
      <c r="L15" s="561" t="s">
        <v>301</v>
      </c>
      <c r="M15" s="562" t="s">
        <v>302</v>
      </c>
      <c r="N15" s="563"/>
      <c r="O15" s="564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</row>
    <row r="16" spans="1:27" ht="153" customHeight="1">
      <c r="A16" s="565"/>
      <c r="B16" s="566"/>
      <c r="C16" s="567"/>
      <c r="D16" s="568" t="s">
        <v>226</v>
      </c>
      <c r="E16" s="568" t="s">
        <v>323</v>
      </c>
      <c r="F16" s="543" t="s">
        <v>324</v>
      </c>
      <c r="G16" s="568" t="s">
        <v>325</v>
      </c>
      <c r="H16" s="543" t="s">
        <v>326</v>
      </c>
      <c r="I16" s="543" t="s">
        <v>327</v>
      </c>
      <c r="J16" s="543" t="s">
        <v>328</v>
      </c>
      <c r="K16" s="569"/>
      <c r="L16" s="569"/>
      <c r="M16" s="570"/>
      <c r="N16" s="485" t="s">
        <v>314</v>
      </c>
      <c r="O16" s="485" t="s">
        <v>315</v>
      </c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</row>
    <row r="17" spans="1:27" ht="20.25" customHeight="1">
      <c r="A17" s="224" t="s">
        <v>329</v>
      </c>
      <c r="B17" s="571">
        <f>SUM(C17+K17+L17+M17)</f>
        <v>523</v>
      </c>
      <c r="C17" s="572">
        <f>SUM(D17:J17)</f>
        <v>306</v>
      </c>
      <c r="D17" s="572">
        <v>101</v>
      </c>
      <c r="E17" s="572">
        <v>53</v>
      </c>
      <c r="F17" s="572">
        <v>55</v>
      </c>
      <c r="G17" s="572">
        <v>54</v>
      </c>
      <c r="H17" s="572">
        <v>14</v>
      </c>
      <c r="I17" s="572">
        <v>2</v>
      </c>
      <c r="J17" s="572">
        <v>27</v>
      </c>
      <c r="K17" s="572">
        <v>184</v>
      </c>
      <c r="L17" s="572">
        <v>7</v>
      </c>
      <c r="M17" s="573">
        <v>26</v>
      </c>
      <c r="N17" s="574">
        <v>40.700000000000003</v>
      </c>
      <c r="O17" s="574">
        <v>56.2</v>
      </c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</row>
    <row r="18" spans="1:27" ht="20.25" customHeight="1">
      <c r="A18" s="230" t="s">
        <v>330</v>
      </c>
      <c r="B18" s="512">
        <f>SUM(C18+K18+L18+M18)</f>
        <v>567</v>
      </c>
      <c r="C18" s="505">
        <f>SUM(D18:J18)</f>
        <v>309</v>
      </c>
      <c r="D18" s="505">
        <v>125</v>
      </c>
      <c r="E18" s="505">
        <v>33</v>
      </c>
      <c r="F18" s="505">
        <v>61</v>
      </c>
      <c r="G18" s="505">
        <v>42</v>
      </c>
      <c r="H18" s="505">
        <v>13</v>
      </c>
      <c r="I18" s="505">
        <v>6</v>
      </c>
      <c r="J18" s="505">
        <v>29</v>
      </c>
      <c r="K18" s="505">
        <v>226</v>
      </c>
      <c r="L18" s="505">
        <v>8</v>
      </c>
      <c r="M18" s="575">
        <v>24</v>
      </c>
      <c r="N18" s="546">
        <v>43.8</v>
      </c>
      <c r="O18" s="546">
        <v>51.6</v>
      </c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</row>
    <row r="19" spans="1:27" ht="20.25" customHeight="1">
      <c r="A19" s="230" t="s">
        <v>331</v>
      </c>
      <c r="B19" s="512">
        <f>SUM(C19+K19+L19+M19)</f>
        <v>600</v>
      </c>
      <c r="C19" s="505">
        <f>SUM(D19:J19)</f>
        <v>326</v>
      </c>
      <c r="D19" s="505">
        <v>124</v>
      </c>
      <c r="E19" s="505">
        <v>51</v>
      </c>
      <c r="F19" s="505">
        <v>58</v>
      </c>
      <c r="G19" s="505">
        <v>55</v>
      </c>
      <c r="H19" s="505">
        <v>13</v>
      </c>
      <c r="I19" s="505">
        <v>5</v>
      </c>
      <c r="J19" s="505">
        <v>20</v>
      </c>
      <c r="K19" s="505">
        <v>250</v>
      </c>
      <c r="L19" s="505">
        <v>8</v>
      </c>
      <c r="M19" s="575">
        <v>16</v>
      </c>
      <c r="N19" s="546">
        <v>45.9</v>
      </c>
      <c r="O19" s="546">
        <v>52.4</v>
      </c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</row>
    <row r="20" spans="1:27" ht="20.25" customHeight="1">
      <c r="A20" s="230" t="s">
        <v>332</v>
      </c>
      <c r="B20" s="512">
        <v>728</v>
      </c>
      <c r="C20" s="505">
        <v>348</v>
      </c>
      <c r="D20" s="505">
        <v>108</v>
      </c>
      <c r="E20" s="505">
        <v>57</v>
      </c>
      <c r="F20" s="505">
        <v>73</v>
      </c>
      <c r="G20" s="505">
        <v>58</v>
      </c>
      <c r="H20" s="505">
        <v>17</v>
      </c>
      <c r="I20" s="505">
        <v>4</v>
      </c>
      <c r="J20" s="505">
        <v>31</v>
      </c>
      <c r="K20" s="505">
        <v>344</v>
      </c>
      <c r="L20" s="505">
        <v>13</v>
      </c>
      <c r="M20" s="575">
        <v>23</v>
      </c>
      <c r="N20" s="546">
        <v>55.2</v>
      </c>
      <c r="O20" s="546">
        <v>59.3</v>
      </c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</row>
    <row r="21" spans="1:27" ht="20.25" customHeight="1">
      <c r="A21" s="230" t="s">
        <v>333</v>
      </c>
      <c r="B21" s="512">
        <v>697</v>
      </c>
      <c r="C21" s="505">
        <v>327</v>
      </c>
      <c r="D21" s="505">
        <v>92</v>
      </c>
      <c r="E21" s="505">
        <v>55</v>
      </c>
      <c r="F21" s="505">
        <v>72</v>
      </c>
      <c r="G21" s="505">
        <v>55</v>
      </c>
      <c r="H21" s="505">
        <v>14</v>
      </c>
      <c r="I21" s="505">
        <v>4</v>
      </c>
      <c r="J21" s="505">
        <v>35</v>
      </c>
      <c r="K21" s="505">
        <v>327</v>
      </c>
      <c r="L21" s="505">
        <v>15</v>
      </c>
      <c r="M21" s="575">
        <v>28</v>
      </c>
      <c r="N21" s="546">
        <v>52.4</v>
      </c>
      <c r="O21" s="546">
        <v>60</v>
      </c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</row>
    <row r="22" spans="1:27" ht="20.25" customHeight="1">
      <c r="A22" s="230" t="s">
        <v>334</v>
      </c>
      <c r="B22" s="512">
        <v>689</v>
      </c>
      <c r="C22" s="505">
        <v>344</v>
      </c>
      <c r="D22" s="505">
        <v>88</v>
      </c>
      <c r="E22" s="505">
        <v>45</v>
      </c>
      <c r="F22" s="505">
        <v>93</v>
      </c>
      <c r="G22" s="505">
        <v>61</v>
      </c>
      <c r="H22" s="505">
        <v>19</v>
      </c>
      <c r="I22" s="505">
        <v>7</v>
      </c>
      <c r="J22" s="505">
        <v>31</v>
      </c>
      <c r="K22" s="505">
        <v>306</v>
      </c>
      <c r="L22" s="505">
        <v>10</v>
      </c>
      <c r="M22" s="575">
        <v>29</v>
      </c>
      <c r="N22" s="546">
        <v>51.8</v>
      </c>
      <c r="O22" s="546">
        <v>58.8</v>
      </c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</row>
    <row r="23" spans="1:27" ht="20.25" customHeight="1">
      <c r="A23" s="230" t="s">
        <v>335</v>
      </c>
      <c r="B23" s="512">
        <v>655</v>
      </c>
      <c r="C23" s="505">
        <v>313</v>
      </c>
      <c r="D23" s="505">
        <v>87</v>
      </c>
      <c r="E23" s="505">
        <v>54</v>
      </c>
      <c r="F23" s="505">
        <v>70</v>
      </c>
      <c r="G23" s="505">
        <v>59</v>
      </c>
      <c r="H23" s="505">
        <v>15</v>
      </c>
      <c r="I23" s="505">
        <v>2</v>
      </c>
      <c r="J23" s="505">
        <v>26</v>
      </c>
      <c r="K23" s="505">
        <v>303</v>
      </c>
      <c r="L23" s="505">
        <v>10</v>
      </c>
      <c r="M23" s="575">
        <v>29</v>
      </c>
      <c r="N23" s="546">
        <v>48.4</v>
      </c>
      <c r="O23" s="546">
        <v>58.1</v>
      </c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</row>
    <row r="24" spans="1:27" ht="20.25" customHeight="1">
      <c r="A24" s="230" t="s">
        <v>336</v>
      </c>
      <c r="B24" s="512">
        <v>690</v>
      </c>
      <c r="C24" s="505">
        <v>326</v>
      </c>
      <c r="D24" s="505">
        <v>80</v>
      </c>
      <c r="E24" s="505">
        <v>57</v>
      </c>
      <c r="F24" s="505">
        <v>70</v>
      </c>
      <c r="G24" s="505">
        <v>77</v>
      </c>
      <c r="H24" s="505">
        <v>6</v>
      </c>
      <c r="I24" s="505">
        <v>4</v>
      </c>
      <c r="J24" s="505">
        <v>32</v>
      </c>
      <c r="K24" s="505">
        <v>316</v>
      </c>
      <c r="L24" s="505">
        <v>13</v>
      </c>
      <c r="M24" s="575">
        <v>35</v>
      </c>
      <c r="N24" s="546">
        <v>50.4</v>
      </c>
      <c r="O24" s="546">
        <v>58.2</v>
      </c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</row>
    <row r="25" spans="1:27" ht="20.25" customHeight="1">
      <c r="A25" s="230" t="s">
        <v>337</v>
      </c>
      <c r="B25" s="512">
        <v>723</v>
      </c>
      <c r="C25" s="505">
        <v>356</v>
      </c>
      <c r="D25" s="505">
        <v>76</v>
      </c>
      <c r="E25" s="505">
        <v>57</v>
      </c>
      <c r="F25" s="505">
        <v>96</v>
      </c>
      <c r="G25" s="505">
        <v>70</v>
      </c>
      <c r="H25" s="505">
        <v>13</v>
      </c>
      <c r="I25" s="505">
        <v>7</v>
      </c>
      <c r="J25" s="505">
        <v>37</v>
      </c>
      <c r="K25" s="505">
        <v>325</v>
      </c>
      <c r="L25" s="505">
        <v>11</v>
      </c>
      <c r="M25" s="575">
        <v>31</v>
      </c>
      <c r="N25" s="546">
        <v>52.391304347826093</v>
      </c>
      <c r="O25" s="546">
        <v>60</v>
      </c>
    </row>
    <row r="26" spans="1:27" s="370" customFormat="1" ht="20.25" customHeight="1">
      <c r="A26" s="230" t="s">
        <v>338</v>
      </c>
      <c r="B26" s="512">
        <v>749</v>
      </c>
      <c r="C26" s="505">
        <v>363</v>
      </c>
      <c r="D26" s="505">
        <v>85</v>
      </c>
      <c r="E26" s="505">
        <v>60</v>
      </c>
      <c r="F26" s="505">
        <v>91</v>
      </c>
      <c r="G26" s="505">
        <v>81</v>
      </c>
      <c r="H26" s="505">
        <v>13</v>
      </c>
      <c r="I26" s="505">
        <v>5</v>
      </c>
      <c r="J26" s="505">
        <v>28</v>
      </c>
      <c r="K26" s="505">
        <v>332</v>
      </c>
      <c r="L26" s="505">
        <v>6</v>
      </c>
      <c r="M26" s="575">
        <v>48</v>
      </c>
      <c r="N26" s="546">
        <v>53.8</v>
      </c>
      <c r="O26" s="546">
        <v>58.2</v>
      </c>
      <c r="P26" s="576"/>
      <c r="Q26" s="576"/>
      <c r="R26" s="576"/>
      <c r="S26" s="577"/>
      <c r="T26" s="576"/>
      <c r="U26" s="576"/>
      <c r="V26" s="576"/>
      <c r="W26" s="576"/>
      <c r="X26" s="576"/>
      <c r="Y26" s="576"/>
      <c r="Z26" s="576"/>
      <c r="AA26" s="576"/>
    </row>
    <row r="27" spans="1:27" s="370" customFormat="1" ht="20.25" customHeight="1">
      <c r="A27" s="230" t="s">
        <v>339</v>
      </c>
      <c r="B27" s="505">
        <v>707</v>
      </c>
      <c r="C27" s="505">
        <v>343</v>
      </c>
      <c r="D27" s="505">
        <v>66</v>
      </c>
      <c r="E27" s="505">
        <v>54</v>
      </c>
      <c r="F27" s="505">
        <v>109</v>
      </c>
      <c r="G27" s="505">
        <v>79</v>
      </c>
      <c r="H27" s="505">
        <v>5</v>
      </c>
      <c r="I27" s="505">
        <v>6</v>
      </c>
      <c r="J27" s="505">
        <v>24</v>
      </c>
      <c r="K27" s="505">
        <v>321</v>
      </c>
      <c r="L27" s="505">
        <v>9</v>
      </c>
      <c r="M27" s="575">
        <v>34</v>
      </c>
      <c r="N27" s="546">
        <v>49.985258944144483</v>
      </c>
      <c r="O27" s="546">
        <v>59.7</v>
      </c>
      <c r="P27" s="576"/>
      <c r="Q27" s="576"/>
      <c r="R27" s="576"/>
      <c r="S27" s="577"/>
      <c r="T27" s="576"/>
      <c r="U27" s="576"/>
      <c r="V27" s="576"/>
      <c r="W27" s="576"/>
      <c r="X27" s="576"/>
      <c r="Y27" s="576"/>
      <c r="Z27" s="576"/>
      <c r="AA27" s="576"/>
    </row>
    <row r="28" spans="1:27" s="370" customFormat="1" ht="20.25" customHeight="1">
      <c r="A28" s="230" t="s">
        <v>340</v>
      </c>
      <c r="B28" s="505">
        <v>751</v>
      </c>
      <c r="C28" s="505">
        <v>347</v>
      </c>
      <c r="D28" s="505">
        <v>69</v>
      </c>
      <c r="E28" s="505">
        <v>60</v>
      </c>
      <c r="F28" s="505">
        <v>85</v>
      </c>
      <c r="G28" s="505">
        <v>81</v>
      </c>
      <c r="H28" s="505">
        <v>16</v>
      </c>
      <c r="I28" s="505">
        <v>3</v>
      </c>
      <c r="J28" s="505">
        <v>33</v>
      </c>
      <c r="K28" s="505">
        <v>351</v>
      </c>
      <c r="L28" s="505">
        <v>11</v>
      </c>
      <c r="M28" s="575">
        <v>42</v>
      </c>
      <c r="N28" s="546">
        <v>53.111739745403121</v>
      </c>
      <c r="O28" s="546">
        <v>58</v>
      </c>
      <c r="P28" s="576"/>
      <c r="Q28" s="576"/>
      <c r="R28" s="576"/>
      <c r="S28" s="577"/>
      <c r="T28" s="576"/>
      <c r="U28" s="576"/>
      <c r="V28" s="576"/>
      <c r="W28" s="576"/>
      <c r="X28" s="576"/>
      <c r="Y28" s="576"/>
      <c r="Z28" s="576"/>
      <c r="AA28" s="576"/>
    </row>
    <row r="29" spans="1:27" s="370" customFormat="1" ht="20.25" customHeight="1">
      <c r="A29" s="230" t="s">
        <v>341</v>
      </c>
      <c r="B29" s="505">
        <v>711</v>
      </c>
      <c r="C29" s="505">
        <v>338</v>
      </c>
      <c r="D29" s="505">
        <v>51</v>
      </c>
      <c r="E29" s="505">
        <v>79</v>
      </c>
      <c r="F29" s="505">
        <v>82</v>
      </c>
      <c r="G29" s="505">
        <v>91</v>
      </c>
      <c r="H29" s="505">
        <v>7</v>
      </c>
      <c r="I29" s="505">
        <v>6</v>
      </c>
      <c r="J29" s="505">
        <v>22</v>
      </c>
      <c r="K29" s="505">
        <v>323</v>
      </c>
      <c r="L29" s="505">
        <v>11</v>
      </c>
      <c r="M29" s="575">
        <v>39</v>
      </c>
      <c r="N29" s="546">
        <v>49.824807288016821</v>
      </c>
      <c r="O29" s="546">
        <v>58.6</v>
      </c>
      <c r="P29" s="576"/>
      <c r="Q29" s="576"/>
      <c r="R29" s="576"/>
      <c r="S29" s="577"/>
      <c r="T29" s="576"/>
      <c r="U29" s="576"/>
      <c r="V29" s="576"/>
      <c r="W29" s="576"/>
      <c r="X29" s="576"/>
      <c r="Y29" s="576"/>
      <c r="Z29" s="576"/>
      <c r="AA29" s="576"/>
    </row>
    <row r="30" spans="1:27" s="370" customFormat="1" ht="20.25" customHeight="1">
      <c r="A30" s="230" t="s">
        <v>342</v>
      </c>
      <c r="B30" s="505">
        <v>722</v>
      </c>
      <c r="C30" s="505">
        <v>347</v>
      </c>
      <c r="D30" s="505">
        <v>47</v>
      </c>
      <c r="E30" s="505">
        <v>55</v>
      </c>
      <c r="F30" s="505">
        <v>110</v>
      </c>
      <c r="G30" s="505">
        <v>76</v>
      </c>
      <c r="H30" s="505">
        <v>10</v>
      </c>
      <c r="I30" s="505">
        <v>6</v>
      </c>
      <c r="J30" s="505">
        <v>43</v>
      </c>
      <c r="K30" s="505">
        <v>329</v>
      </c>
      <c r="L30" s="505">
        <v>6</v>
      </c>
      <c r="M30" s="575">
        <v>40</v>
      </c>
      <c r="N30" s="546">
        <v>50.208623087621703</v>
      </c>
      <c r="O30" s="546">
        <v>58.4</v>
      </c>
      <c r="P30" s="576"/>
      <c r="Q30" s="576"/>
      <c r="R30" s="576"/>
      <c r="S30" s="577"/>
      <c r="T30" s="576"/>
      <c r="U30" s="576"/>
      <c r="V30" s="576"/>
      <c r="W30" s="576"/>
      <c r="X30" s="576"/>
      <c r="Y30" s="576"/>
      <c r="Z30" s="576"/>
      <c r="AA30" s="576"/>
    </row>
    <row r="31" spans="1:27" s="370" customFormat="1" ht="20.25" customHeight="1">
      <c r="A31" s="230" t="s">
        <v>343</v>
      </c>
      <c r="B31" s="505">
        <v>670</v>
      </c>
      <c r="C31" s="505">
        <v>327</v>
      </c>
      <c r="D31" s="505">
        <v>57</v>
      </c>
      <c r="E31" s="505">
        <v>55</v>
      </c>
      <c r="F31" s="505">
        <v>81</v>
      </c>
      <c r="G31" s="505">
        <v>84</v>
      </c>
      <c r="H31" s="505">
        <v>12</v>
      </c>
      <c r="I31" s="505">
        <v>12</v>
      </c>
      <c r="J31" s="505">
        <v>26</v>
      </c>
      <c r="K31" s="505">
        <v>307</v>
      </c>
      <c r="L31" s="505">
        <v>5</v>
      </c>
      <c r="M31" s="575">
        <v>31</v>
      </c>
      <c r="N31" s="546">
        <v>46.175051688490697</v>
      </c>
      <c r="O31" s="546">
        <v>58.49</v>
      </c>
      <c r="P31" s="576"/>
      <c r="Q31" s="576"/>
      <c r="R31" s="576"/>
      <c r="S31" s="577"/>
      <c r="T31" s="576"/>
      <c r="U31" s="576"/>
      <c r="V31" s="576"/>
      <c r="W31" s="576"/>
      <c r="X31" s="576"/>
      <c r="Y31" s="576"/>
      <c r="Z31" s="576"/>
      <c r="AA31" s="576"/>
    </row>
    <row r="32" spans="1:27" s="370" customFormat="1" ht="20.25" customHeight="1">
      <c r="A32" s="230" t="s">
        <v>344</v>
      </c>
      <c r="B32" s="505">
        <v>750</v>
      </c>
      <c r="C32" s="505">
        <v>355</v>
      </c>
      <c r="D32" s="505">
        <v>54</v>
      </c>
      <c r="E32" s="505">
        <v>55</v>
      </c>
      <c r="F32" s="505">
        <v>101</v>
      </c>
      <c r="G32" s="505">
        <v>77</v>
      </c>
      <c r="H32" s="505">
        <v>6</v>
      </c>
      <c r="I32" s="505">
        <v>11</v>
      </c>
      <c r="J32" s="505">
        <v>51</v>
      </c>
      <c r="K32" s="505">
        <v>341</v>
      </c>
      <c r="L32" s="505">
        <v>3</v>
      </c>
      <c r="M32" s="575">
        <v>51</v>
      </c>
      <c r="N32" s="546">
        <v>51.865103706003694</v>
      </c>
      <c r="O32" s="546">
        <v>60.1</v>
      </c>
      <c r="P32" s="576"/>
      <c r="Q32" s="576"/>
      <c r="R32" s="576"/>
      <c r="S32" s="577"/>
      <c r="T32" s="576"/>
      <c r="U32" s="576"/>
      <c r="V32" s="576"/>
      <c r="W32" s="576"/>
      <c r="X32" s="576"/>
      <c r="Y32" s="576"/>
      <c r="Z32" s="576"/>
      <c r="AA32" s="576"/>
    </row>
    <row r="33" spans="1:27" s="370" customFormat="1" ht="20.25" customHeight="1">
      <c r="A33" s="230" t="s">
        <v>345</v>
      </c>
      <c r="B33" s="505">
        <v>748</v>
      </c>
      <c r="C33" s="505">
        <v>358</v>
      </c>
      <c r="D33" s="505">
        <v>48</v>
      </c>
      <c r="E33" s="505">
        <v>65</v>
      </c>
      <c r="F33" s="505">
        <v>118</v>
      </c>
      <c r="G33" s="505">
        <v>82</v>
      </c>
      <c r="H33" s="505">
        <v>7</v>
      </c>
      <c r="I33" s="505">
        <v>8</v>
      </c>
      <c r="J33" s="505">
        <v>30</v>
      </c>
      <c r="K33" s="505">
        <v>328</v>
      </c>
      <c r="L33" s="505">
        <v>6</v>
      </c>
      <c r="M33" s="575">
        <v>56</v>
      </c>
      <c r="N33" s="546">
        <v>50.574712643678161</v>
      </c>
      <c r="O33" s="546">
        <v>74.599999999999994</v>
      </c>
      <c r="P33" s="576"/>
      <c r="Q33" s="576"/>
      <c r="R33" s="576"/>
      <c r="S33" s="577" t="s">
        <v>209</v>
      </c>
      <c r="T33" s="576"/>
      <c r="U33" s="576"/>
      <c r="V33" s="576"/>
      <c r="W33" s="576"/>
      <c r="X33" s="576"/>
      <c r="Y33" s="576"/>
      <c r="Z33" s="576"/>
      <c r="AA33" s="576"/>
    </row>
    <row r="34" spans="1:27" s="370" customFormat="1" ht="20.25" customHeight="1">
      <c r="A34" s="230" t="s">
        <v>346</v>
      </c>
      <c r="B34" s="505">
        <v>801</v>
      </c>
      <c r="C34" s="505">
        <v>389</v>
      </c>
      <c r="D34" s="505">
        <v>51</v>
      </c>
      <c r="E34" s="505">
        <v>66</v>
      </c>
      <c r="F34" s="505">
        <v>111</v>
      </c>
      <c r="G34" s="505">
        <v>89</v>
      </c>
      <c r="H34" s="505">
        <v>16</v>
      </c>
      <c r="I34" s="505">
        <v>7</v>
      </c>
      <c r="J34" s="505">
        <v>49</v>
      </c>
      <c r="K34" s="505">
        <v>326</v>
      </c>
      <c r="L34" s="505">
        <v>11</v>
      </c>
      <c r="M34" s="575">
        <v>75</v>
      </c>
      <c r="N34" s="546">
        <v>53.187250996015933</v>
      </c>
      <c r="O34" s="546">
        <v>58.3</v>
      </c>
      <c r="P34" s="576"/>
      <c r="Q34" s="576"/>
      <c r="R34" s="576"/>
      <c r="S34" s="577"/>
      <c r="T34" s="576"/>
      <c r="U34" s="576"/>
      <c r="V34" s="576"/>
      <c r="W34" s="576"/>
      <c r="X34" s="576"/>
      <c r="Y34" s="576"/>
      <c r="Z34" s="576"/>
      <c r="AA34" s="576"/>
    </row>
    <row r="35" spans="1:27" s="370" customFormat="1" ht="20.25" customHeight="1">
      <c r="A35" s="230" t="s">
        <v>347</v>
      </c>
      <c r="B35" s="505">
        <v>725</v>
      </c>
      <c r="C35" s="505">
        <v>358</v>
      </c>
      <c r="D35" s="505">
        <v>48</v>
      </c>
      <c r="E35" s="505">
        <v>76</v>
      </c>
      <c r="F35" s="505">
        <v>87</v>
      </c>
      <c r="G35" s="505">
        <v>78</v>
      </c>
      <c r="H35" s="505">
        <v>15</v>
      </c>
      <c r="I35" s="505">
        <v>6</v>
      </c>
      <c r="J35" s="505">
        <v>48</v>
      </c>
      <c r="K35" s="505">
        <v>296</v>
      </c>
      <c r="L35" s="505">
        <v>5</v>
      </c>
      <c r="M35" s="575">
        <v>66</v>
      </c>
      <c r="N35" s="546">
        <v>48.140770252324039</v>
      </c>
      <c r="O35" s="546">
        <v>57.1</v>
      </c>
      <c r="P35" s="576"/>
      <c r="Q35" s="576"/>
      <c r="R35" s="576"/>
      <c r="S35" s="577"/>
      <c r="T35" s="576"/>
      <c r="U35" s="576"/>
      <c r="V35" s="576"/>
      <c r="W35" s="576"/>
      <c r="X35" s="576"/>
      <c r="Y35" s="576"/>
      <c r="Z35" s="576"/>
      <c r="AA35" s="576"/>
    </row>
    <row r="36" spans="1:27" s="370" customFormat="1" ht="20.25" customHeight="1">
      <c r="A36" s="578" t="s">
        <v>348</v>
      </c>
      <c r="B36" s="579">
        <v>725</v>
      </c>
      <c r="C36" s="506">
        <v>379</v>
      </c>
      <c r="D36" s="506">
        <v>49</v>
      </c>
      <c r="E36" s="506">
        <v>50</v>
      </c>
      <c r="F36" s="506">
        <v>141</v>
      </c>
      <c r="G36" s="506">
        <v>90</v>
      </c>
      <c r="H36" s="506">
        <v>2</v>
      </c>
      <c r="I36" s="506">
        <v>5</v>
      </c>
      <c r="J36" s="506">
        <v>42</v>
      </c>
      <c r="K36" s="506">
        <v>292</v>
      </c>
      <c r="L36" s="506">
        <v>5</v>
      </c>
      <c r="M36" s="580">
        <v>49</v>
      </c>
      <c r="N36" s="581">
        <v>54.1</v>
      </c>
      <c r="O36" s="581">
        <v>55.448015243440615</v>
      </c>
      <c r="P36" s="175"/>
      <c r="Q36" s="175"/>
      <c r="R36" s="175"/>
      <c r="S36" s="577"/>
      <c r="T36" s="576"/>
      <c r="U36" s="576"/>
      <c r="V36" s="576"/>
      <c r="W36" s="576"/>
      <c r="X36" s="576"/>
      <c r="Y36" s="576"/>
      <c r="Z36" s="576"/>
      <c r="AA36" s="576"/>
    </row>
    <row r="37" spans="1:27" s="370" customFormat="1" ht="20.25" customHeight="1">
      <c r="A37" s="578" t="s">
        <v>349</v>
      </c>
      <c r="B37" s="506">
        <v>639</v>
      </c>
      <c r="C37" s="506">
        <v>327</v>
      </c>
      <c r="D37" s="506">
        <v>42</v>
      </c>
      <c r="E37" s="506">
        <v>58</v>
      </c>
      <c r="F37" s="506">
        <v>87</v>
      </c>
      <c r="G37" s="506">
        <v>82</v>
      </c>
      <c r="H37" s="506">
        <v>6</v>
      </c>
      <c r="I37" s="506">
        <v>5</v>
      </c>
      <c r="J37" s="506">
        <v>47</v>
      </c>
      <c r="K37" s="506">
        <v>243</v>
      </c>
      <c r="L37" s="506">
        <v>2</v>
      </c>
      <c r="M37" s="580">
        <v>67</v>
      </c>
      <c r="N37" s="581">
        <v>41.5</v>
      </c>
      <c r="O37" s="581">
        <v>54.185588760000002</v>
      </c>
      <c r="P37" s="175"/>
      <c r="Q37" s="175"/>
      <c r="R37" s="175"/>
      <c r="S37" s="577"/>
      <c r="T37" s="576"/>
      <c r="U37" s="576"/>
      <c r="V37" s="576"/>
      <c r="W37" s="576"/>
      <c r="X37" s="576"/>
      <c r="Y37" s="576"/>
      <c r="Z37" s="576"/>
      <c r="AA37" s="576"/>
    </row>
    <row r="38" spans="1:27" s="370" customFormat="1" ht="20.25" customHeight="1">
      <c r="A38" s="578" t="s">
        <v>350</v>
      </c>
      <c r="B38" s="506">
        <v>684</v>
      </c>
      <c r="C38" s="506">
        <v>377</v>
      </c>
      <c r="D38" s="506">
        <v>46</v>
      </c>
      <c r="E38" s="506">
        <v>58</v>
      </c>
      <c r="F38" s="506">
        <v>110</v>
      </c>
      <c r="G38" s="506">
        <v>95</v>
      </c>
      <c r="H38" s="506">
        <v>6</v>
      </c>
      <c r="I38" s="506">
        <v>11</v>
      </c>
      <c r="J38" s="506">
        <v>51</v>
      </c>
      <c r="K38" s="506">
        <v>233</v>
      </c>
      <c r="L38" s="506">
        <v>2</v>
      </c>
      <c r="M38" s="580">
        <v>72</v>
      </c>
      <c r="N38" s="581">
        <v>44</v>
      </c>
      <c r="O38" s="581">
        <v>52.7</v>
      </c>
      <c r="P38" s="175"/>
      <c r="Q38" s="175"/>
      <c r="R38" s="175"/>
      <c r="S38" s="577"/>
      <c r="T38" s="576"/>
      <c r="U38" s="576"/>
      <c r="V38" s="576"/>
      <c r="W38" s="576"/>
      <c r="X38" s="576"/>
      <c r="Y38" s="576"/>
      <c r="Z38" s="576"/>
      <c r="AA38" s="576"/>
    </row>
    <row r="39" spans="1:27" s="370" customFormat="1" ht="20.25" customHeight="1">
      <c r="A39" s="582" t="s">
        <v>351</v>
      </c>
      <c r="B39" s="583">
        <f>+SUM(B41:B47)</f>
        <v>743</v>
      </c>
      <c r="C39" s="583">
        <f>+SUM(C41:C47)</f>
        <v>418</v>
      </c>
      <c r="D39" s="501">
        <f>+SUM(D41:D47)</f>
        <v>38</v>
      </c>
      <c r="E39" s="501">
        <f>+SUM(E41:E47)</f>
        <v>92</v>
      </c>
      <c r="F39" s="583">
        <f t="shared" ref="F39:M39" si="1">+SUM(F41:F47)</f>
        <v>131</v>
      </c>
      <c r="G39" s="501">
        <f t="shared" si="1"/>
        <v>85</v>
      </c>
      <c r="H39" s="501">
        <f t="shared" si="1"/>
        <v>11</v>
      </c>
      <c r="I39" s="501">
        <f t="shared" si="1"/>
        <v>9</v>
      </c>
      <c r="J39" s="501">
        <f t="shared" si="1"/>
        <v>52</v>
      </c>
      <c r="K39" s="583">
        <f t="shared" si="1"/>
        <v>249</v>
      </c>
      <c r="L39" s="501">
        <f t="shared" si="1"/>
        <v>2</v>
      </c>
      <c r="M39" s="584">
        <f t="shared" si="1"/>
        <v>74</v>
      </c>
      <c r="N39" s="585">
        <v>47.4</v>
      </c>
      <c r="O39" s="585">
        <v>55</v>
      </c>
      <c r="P39" s="175"/>
      <c r="Q39" s="175"/>
      <c r="R39" s="175"/>
      <c r="S39" s="577"/>
      <c r="T39" s="576"/>
      <c r="U39" s="576"/>
      <c r="V39" s="576"/>
      <c r="W39" s="576"/>
      <c r="X39" s="576"/>
      <c r="Y39" s="576"/>
      <c r="Z39" s="576"/>
      <c r="AA39" s="576"/>
    </row>
    <row r="40" spans="1:27" ht="15.75" customHeight="1">
      <c r="A40" s="453"/>
      <c r="B40" s="586"/>
      <c r="C40" s="580"/>
      <c r="D40" s="580"/>
      <c r="E40" s="580"/>
      <c r="F40" s="580"/>
      <c r="G40" s="580"/>
      <c r="H40" s="580"/>
      <c r="I40" s="580"/>
      <c r="J40" s="580"/>
      <c r="K40" s="580"/>
      <c r="L40" s="580"/>
      <c r="M40" s="580"/>
      <c r="N40" s="581"/>
      <c r="O40" s="581"/>
      <c r="P40" s="175"/>
      <c r="Q40" s="175"/>
      <c r="R40" s="175"/>
      <c r="S40" s="293"/>
      <c r="T40" s="175"/>
      <c r="U40" s="175"/>
      <c r="V40" s="175"/>
      <c r="W40" s="175"/>
      <c r="X40" s="175"/>
      <c r="Y40" s="175"/>
      <c r="Z40" s="175"/>
      <c r="AA40" s="175"/>
    </row>
    <row r="41" spans="1:27" ht="22.5" customHeight="1">
      <c r="A41" s="587" t="s">
        <v>352</v>
      </c>
      <c r="B41" s="579">
        <f>C41+K41+L41+M41</f>
        <v>160</v>
      </c>
      <c r="C41" s="24">
        <f>SUM(D41:J41)</f>
        <v>86</v>
      </c>
      <c r="D41" s="24">
        <v>12</v>
      </c>
      <c r="E41" s="24">
        <v>16</v>
      </c>
      <c r="F41" s="24">
        <v>33</v>
      </c>
      <c r="G41" s="24">
        <v>15</v>
      </c>
      <c r="H41" s="588" t="s">
        <v>209</v>
      </c>
      <c r="I41" s="24">
        <v>2</v>
      </c>
      <c r="J41" s="24">
        <v>8</v>
      </c>
      <c r="K41" s="24">
        <v>59</v>
      </c>
      <c r="L41" s="588" t="s">
        <v>209</v>
      </c>
      <c r="M41" s="24">
        <v>15</v>
      </c>
      <c r="N41" s="581">
        <v>51</v>
      </c>
      <c r="O41" s="581" t="s">
        <v>271</v>
      </c>
      <c r="P41" s="175"/>
      <c r="Q41" s="175"/>
      <c r="R41" s="175"/>
      <c r="S41" s="293"/>
      <c r="T41" s="175"/>
      <c r="U41" s="175"/>
      <c r="V41" s="175"/>
      <c r="W41" s="175"/>
      <c r="X41" s="175"/>
      <c r="Y41" s="175"/>
      <c r="Z41" s="175"/>
      <c r="AA41" s="175"/>
    </row>
    <row r="42" spans="1:27" ht="22.5" customHeight="1">
      <c r="A42" s="587" t="s">
        <v>1</v>
      </c>
      <c r="B42" s="579">
        <f t="shared" ref="B42:B47" si="2">C42+K42+L42+M42</f>
        <v>108</v>
      </c>
      <c r="C42" s="24">
        <f t="shared" ref="C42:C47" si="3">SUM(D42:J42)</f>
        <v>57</v>
      </c>
      <c r="D42" s="24">
        <v>4</v>
      </c>
      <c r="E42" s="24">
        <v>7</v>
      </c>
      <c r="F42" s="24">
        <v>23</v>
      </c>
      <c r="G42" s="24">
        <v>9</v>
      </c>
      <c r="H42" s="24">
        <v>3</v>
      </c>
      <c r="I42" s="24">
        <v>2</v>
      </c>
      <c r="J42" s="24">
        <v>9</v>
      </c>
      <c r="K42" s="24">
        <v>41</v>
      </c>
      <c r="L42" s="588" t="s">
        <v>209</v>
      </c>
      <c r="M42" s="24">
        <v>10</v>
      </c>
      <c r="N42" s="581">
        <v>45.6</v>
      </c>
      <c r="O42" s="581" t="s">
        <v>271</v>
      </c>
      <c r="P42" s="175"/>
      <c r="Q42" s="175"/>
      <c r="R42" s="175"/>
      <c r="S42" s="293"/>
      <c r="T42" s="175"/>
      <c r="U42" s="175"/>
      <c r="V42" s="175"/>
      <c r="W42" s="175"/>
      <c r="X42" s="175"/>
      <c r="Y42" s="175"/>
      <c r="Z42" s="175"/>
      <c r="AA42" s="175"/>
    </row>
    <row r="43" spans="1:27" ht="22.5" customHeight="1">
      <c r="A43" s="587" t="s">
        <v>2</v>
      </c>
      <c r="B43" s="579">
        <f t="shared" si="2"/>
        <v>78</v>
      </c>
      <c r="C43" s="24">
        <f>SUM(D43:J43)</f>
        <v>48</v>
      </c>
      <c r="D43" s="24">
        <v>4</v>
      </c>
      <c r="E43" s="24">
        <v>10</v>
      </c>
      <c r="F43" s="24">
        <v>12</v>
      </c>
      <c r="G43" s="24">
        <v>12</v>
      </c>
      <c r="H43" s="24">
        <v>4</v>
      </c>
      <c r="I43" s="24">
        <v>2</v>
      </c>
      <c r="J43" s="24">
        <v>4</v>
      </c>
      <c r="K43" s="24">
        <v>22</v>
      </c>
      <c r="L43" s="588" t="s">
        <v>209</v>
      </c>
      <c r="M43" s="24">
        <v>8</v>
      </c>
      <c r="N43" s="581">
        <v>39.6</v>
      </c>
      <c r="O43" s="581" t="s">
        <v>271</v>
      </c>
      <c r="P43" s="175"/>
      <c r="Q43" s="175"/>
      <c r="R43" s="175"/>
      <c r="S43" s="293"/>
      <c r="T43" s="175"/>
      <c r="U43" s="175"/>
      <c r="V43" s="175"/>
      <c r="W43" s="175"/>
      <c r="X43" s="175"/>
      <c r="Y43" s="175"/>
      <c r="Z43" s="175"/>
      <c r="AA43" s="175"/>
    </row>
    <row r="44" spans="1:27" ht="22.5" customHeight="1">
      <c r="A44" s="587" t="s">
        <v>353</v>
      </c>
      <c r="B44" s="579">
        <f t="shared" si="2"/>
        <v>135</v>
      </c>
      <c r="C44" s="24">
        <f t="shared" si="3"/>
        <v>73</v>
      </c>
      <c r="D44" s="24">
        <v>8</v>
      </c>
      <c r="E44" s="24">
        <v>17</v>
      </c>
      <c r="F44" s="24">
        <v>17</v>
      </c>
      <c r="G44" s="24">
        <v>20</v>
      </c>
      <c r="H44" s="588" t="s">
        <v>209</v>
      </c>
      <c r="I44" s="588" t="s">
        <v>209</v>
      </c>
      <c r="J44" s="24">
        <v>11</v>
      </c>
      <c r="K44" s="24">
        <v>46</v>
      </c>
      <c r="L44" s="24">
        <v>1</v>
      </c>
      <c r="M44" s="24">
        <v>15</v>
      </c>
      <c r="N44" s="581">
        <v>52</v>
      </c>
      <c r="O44" s="581" t="s">
        <v>271</v>
      </c>
      <c r="P44" s="175"/>
      <c r="Q44" s="175"/>
      <c r="R44" s="175"/>
      <c r="S44" s="293"/>
      <c r="T44" s="175"/>
      <c r="U44" s="175"/>
      <c r="V44" s="175"/>
      <c r="W44" s="175"/>
      <c r="X44" s="175"/>
      <c r="Y44" s="175"/>
      <c r="Z44" s="175"/>
      <c r="AA44" s="175"/>
    </row>
    <row r="45" spans="1:27" ht="22.5" customHeight="1">
      <c r="A45" s="587" t="s">
        <v>3</v>
      </c>
      <c r="B45" s="579">
        <f t="shared" si="2"/>
        <v>60</v>
      </c>
      <c r="C45" s="24">
        <f t="shared" si="3"/>
        <v>31</v>
      </c>
      <c r="D45" s="24">
        <v>1</v>
      </c>
      <c r="E45" s="24">
        <v>15</v>
      </c>
      <c r="F45" s="24">
        <v>8</v>
      </c>
      <c r="G45" s="24">
        <v>1</v>
      </c>
      <c r="H45" s="24">
        <v>1</v>
      </c>
      <c r="I45" s="588" t="s">
        <v>209</v>
      </c>
      <c r="J45" s="24">
        <v>5</v>
      </c>
      <c r="K45" s="24">
        <v>21</v>
      </c>
      <c r="L45" s="588" t="s">
        <v>209</v>
      </c>
      <c r="M45" s="24">
        <v>8</v>
      </c>
      <c r="N45" s="581">
        <v>45.7</v>
      </c>
      <c r="O45" s="581" t="s">
        <v>271</v>
      </c>
      <c r="P45" s="175"/>
      <c r="Q45" s="175"/>
      <c r="R45" s="175"/>
      <c r="S45" s="293"/>
      <c r="T45" s="175"/>
      <c r="U45" s="175"/>
      <c r="V45" s="175"/>
      <c r="W45" s="175"/>
      <c r="X45" s="175"/>
      <c r="Y45" s="175"/>
      <c r="Z45" s="175"/>
      <c r="AA45" s="175"/>
    </row>
    <row r="46" spans="1:27" ht="22.5" customHeight="1">
      <c r="A46" s="587" t="s">
        <v>4</v>
      </c>
      <c r="B46" s="579">
        <f t="shared" si="2"/>
        <v>93</v>
      </c>
      <c r="C46" s="24">
        <f t="shared" si="3"/>
        <v>55</v>
      </c>
      <c r="D46" s="24">
        <v>3</v>
      </c>
      <c r="E46" s="24">
        <v>17</v>
      </c>
      <c r="F46" s="24">
        <v>16</v>
      </c>
      <c r="G46" s="24">
        <v>11</v>
      </c>
      <c r="H46" s="24">
        <v>2</v>
      </c>
      <c r="I46" s="24">
        <v>2</v>
      </c>
      <c r="J46" s="24">
        <v>4</v>
      </c>
      <c r="K46" s="24">
        <v>30</v>
      </c>
      <c r="L46" s="24">
        <v>1</v>
      </c>
      <c r="M46" s="24">
        <v>7</v>
      </c>
      <c r="N46" s="581">
        <v>42.5</v>
      </c>
      <c r="O46" s="581" t="s">
        <v>271</v>
      </c>
      <c r="P46" s="175"/>
      <c r="Q46" s="175"/>
      <c r="R46" s="175"/>
      <c r="S46" s="293"/>
      <c r="T46" s="175"/>
      <c r="U46" s="175"/>
      <c r="V46" s="175"/>
      <c r="W46" s="175"/>
      <c r="X46" s="175"/>
      <c r="Y46" s="175"/>
      <c r="Z46" s="175"/>
      <c r="AA46" s="175"/>
    </row>
    <row r="47" spans="1:27" ht="22.5" customHeight="1" thickBot="1">
      <c r="A47" s="589" t="s">
        <v>354</v>
      </c>
      <c r="B47" s="590">
        <f t="shared" si="2"/>
        <v>109</v>
      </c>
      <c r="C47" s="591">
        <f t="shared" si="3"/>
        <v>68</v>
      </c>
      <c r="D47" s="591">
        <v>6</v>
      </c>
      <c r="E47" s="591">
        <v>10</v>
      </c>
      <c r="F47" s="591">
        <v>22</v>
      </c>
      <c r="G47" s="591">
        <v>17</v>
      </c>
      <c r="H47" s="591">
        <v>1</v>
      </c>
      <c r="I47" s="591">
        <v>1</v>
      </c>
      <c r="J47" s="591">
        <v>11</v>
      </c>
      <c r="K47" s="591">
        <v>30</v>
      </c>
      <c r="L47" s="592" t="s">
        <v>209</v>
      </c>
      <c r="M47" s="591">
        <v>11</v>
      </c>
      <c r="N47" s="593">
        <v>51.8</v>
      </c>
      <c r="O47" s="593" t="s">
        <v>271</v>
      </c>
      <c r="P47" s="175"/>
      <c r="Q47" s="175"/>
      <c r="R47" s="175"/>
      <c r="S47" s="293"/>
      <c r="T47" s="175"/>
      <c r="U47" s="175"/>
      <c r="V47" s="175"/>
      <c r="W47" s="175"/>
      <c r="X47" s="175"/>
      <c r="Y47" s="175"/>
      <c r="Z47" s="175"/>
      <c r="AA47" s="175"/>
    </row>
    <row r="48" spans="1:27" ht="16.5" customHeight="1">
      <c r="A48" s="594" t="s">
        <v>355</v>
      </c>
      <c r="B48" s="594"/>
      <c r="C48" s="594"/>
      <c r="D48" s="594"/>
      <c r="E48" s="594"/>
      <c r="F48" s="594"/>
      <c r="G48" s="594"/>
      <c r="H48" s="594"/>
      <c r="I48" s="594"/>
      <c r="J48" s="594"/>
      <c r="K48" s="594"/>
      <c r="L48" s="594"/>
      <c r="M48" s="595" t="s">
        <v>273</v>
      </c>
      <c r="N48" s="596"/>
      <c r="O48" s="596"/>
      <c r="P48" s="596"/>
      <c r="Q48" s="175"/>
      <c r="R48" s="175"/>
      <c r="S48" s="293"/>
      <c r="T48" s="175"/>
      <c r="U48" s="175"/>
      <c r="V48" s="175"/>
      <c r="W48" s="175"/>
      <c r="X48" s="175"/>
      <c r="Y48" s="175"/>
      <c r="Z48" s="175"/>
      <c r="AA48" s="175"/>
    </row>
    <row r="49" spans="1:27" ht="13.5" customHeight="1">
      <c r="A49" s="527"/>
      <c r="B49" s="527"/>
      <c r="C49" s="527"/>
      <c r="D49" s="527"/>
      <c r="E49" s="527"/>
      <c r="F49" s="527"/>
      <c r="G49" s="527"/>
      <c r="H49" s="527"/>
      <c r="I49" s="527"/>
      <c r="J49" s="527"/>
      <c r="K49" s="527"/>
      <c r="L49" s="527"/>
      <c r="M49" s="595"/>
      <c r="N49" s="595"/>
      <c r="O49" s="595"/>
      <c r="P49" s="174"/>
      <c r="Q49" s="174"/>
      <c r="R49" s="174"/>
      <c r="S49" s="175"/>
      <c r="T49" s="175"/>
      <c r="U49" s="175"/>
      <c r="V49" s="175"/>
      <c r="W49" s="175"/>
      <c r="X49" s="175"/>
      <c r="Y49" s="175"/>
      <c r="Z49" s="175"/>
      <c r="AA49" s="175"/>
    </row>
    <row r="50" spans="1:27" s="527" customFormat="1">
      <c r="A50" s="175"/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/>
      <c r="N50"/>
      <c r="O50"/>
      <c r="P50" s="174"/>
      <c r="Q50" s="174"/>
      <c r="R50" s="174"/>
      <c r="S50" s="595"/>
      <c r="T50" s="595"/>
      <c r="U50" s="595"/>
      <c r="V50" s="595"/>
      <c r="W50" s="595"/>
      <c r="X50" s="595"/>
      <c r="Y50" s="595"/>
      <c r="Z50" s="595"/>
      <c r="AA50" s="595"/>
    </row>
    <row r="51" spans="1:27"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</row>
    <row r="52" spans="1:27"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</row>
    <row r="53" spans="1:27">
      <c r="S53" s="175"/>
      <c r="T53" s="175"/>
      <c r="U53" s="175"/>
      <c r="V53" s="175"/>
      <c r="W53" s="175"/>
      <c r="X53" s="175"/>
      <c r="Y53" s="175"/>
      <c r="Z53" s="175"/>
    </row>
  </sheetData>
  <mergeCells count="17">
    <mergeCell ref="A48:L48"/>
    <mergeCell ref="P49:R49"/>
    <mergeCell ref="P50:R50"/>
    <mergeCell ref="B14:B16"/>
    <mergeCell ref="N14:O15"/>
    <mergeCell ref="C15:C16"/>
    <mergeCell ref="K15:K16"/>
    <mergeCell ref="L15:L16"/>
    <mergeCell ref="M15:M16"/>
    <mergeCell ref="A1:J1"/>
    <mergeCell ref="O1:R1"/>
    <mergeCell ref="B2:B3"/>
    <mergeCell ref="C2:M2"/>
    <mergeCell ref="N2:N3"/>
    <mergeCell ref="O2:O3"/>
    <mergeCell ref="P2:P3"/>
    <mergeCell ref="Q2:R2"/>
  </mergeCells>
  <phoneticPr fontId="3"/>
  <conditionalFormatting sqref="C41:G41 I41:K41 C46:M46 C44:G44 C45:H45 J44:M44 C42:K43 M41:M43 J45:K45 M45 C47:K47 M47">
    <cfRule type="cellIs" dxfId="2" priority="2" operator="equal">
      <formula>0</formula>
    </cfRule>
    <cfRule type="cellIs" dxfId="1" priority="3" operator="equal">
      <formula>""""""</formula>
    </cfRule>
  </conditionalFormatting>
  <conditionalFormatting sqref="O39">
    <cfRule type="cellIs" dxfId="0" priority="1" operator="equal">
      <formula>0</formula>
    </cfRule>
  </conditionalFormatting>
  <printOptions horizontalCentered="1"/>
  <pageMargins left="0.39370078740157483" right="0.39370078740157483" top="0.59055118110236227" bottom="0" header="0.51181102362204722" footer="0.39370078740157483"/>
  <pageSetup paperSize="9"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4"/>
  <sheetViews>
    <sheetView topLeftCell="A479" zoomScale="70" zoomScaleNormal="70" workbookViewId="0">
      <selection activeCell="B517" sqref="B517"/>
    </sheetView>
  </sheetViews>
  <sheetFormatPr defaultRowHeight="17.25"/>
  <cols>
    <col min="1" max="1" width="6.59765625" style="661" customWidth="1"/>
    <col min="2" max="2" width="24" style="662" customWidth="1"/>
    <col min="3" max="3" width="4.5" style="662" customWidth="1"/>
    <col min="4" max="4" width="7.59765625" style="662" customWidth="1"/>
    <col min="5" max="5" width="3.8984375" style="662" customWidth="1"/>
    <col min="6" max="9" width="3.796875" style="662" customWidth="1"/>
    <col min="10" max="17" width="4.796875" style="662" customWidth="1"/>
    <col min="18" max="30" width="6.3984375" style="662" customWidth="1"/>
    <col min="31" max="31" width="6.09765625" style="662" customWidth="1"/>
    <col min="32" max="32" width="5.3984375" style="662" customWidth="1"/>
    <col min="33" max="33" width="7.59765625" style="661" customWidth="1"/>
    <col min="34" max="16384" width="8.796875" style="662"/>
  </cols>
  <sheetData>
    <row r="1" spans="1:33" s="600" customFormat="1" ht="20.25" customHeight="1" thickBot="1">
      <c r="A1" s="597" t="s">
        <v>356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9" t="s">
        <v>32</v>
      </c>
      <c r="AF1" s="599"/>
      <c r="AG1" s="599"/>
    </row>
    <row r="2" spans="1:33" s="600" customFormat="1">
      <c r="A2" s="601" t="s">
        <v>357</v>
      </c>
      <c r="B2" s="602" t="s">
        <v>40</v>
      </c>
      <c r="C2" s="603"/>
      <c r="D2" s="602" t="s">
        <v>358</v>
      </c>
      <c r="E2" s="602" t="s">
        <v>359</v>
      </c>
      <c r="F2" s="602">
        <v>1</v>
      </c>
      <c r="G2" s="602">
        <v>2</v>
      </c>
      <c r="H2" s="602">
        <v>3</v>
      </c>
      <c r="I2" s="602">
        <v>4</v>
      </c>
      <c r="J2" s="602" t="s">
        <v>360</v>
      </c>
      <c r="K2" s="602" t="s">
        <v>361</v>
      </c>
      <c r="L2" s="602" t="s">
        <v>362</v>
      </c>
      <c r="M2" s="602" t="s">
        <v>363</v>
      </c>
      <c r="N2" s="602" t="s">
        <v>364</v>
      </c>
      <c r="O2" s="602" t="s">
        <v>365</v>
      </c>
      <c r="P2" s="602" t="s">
        <v>366</v>
      </c>
      <c r="Q2" s="602" t="s">
        <v>367</v>
      </c>
      <c r="R2" s="602" t="s">
        <v>368</v>
      </c>
      <c r="S2" s="602" t="s">
        <v>369</v>
      </c>
      <c r="T2" s="602" t="s">
        <v>370</v>
      </c>
      <c r="U2" s="602" t="s">
        <v>371</v>
      </c>
      <c r="V2" s="602" t="s">
        <v>372</v>
      </c>
      <c r="W2" s="602" t="s">
        <v>373</v>
      </c>
      <c r="X2" s="602" t="s">
        <v>374</v>
      </c>
      <c r="Y2" s="602" t="s">
        <v>375</v>
      </c>
      <c r="Z2" s="602" t="s">
        <v>376</v>
      </c>
      <c r="AA2" s="602" t="s">
        <v>377</v>
      </c>
      <c r="AB2" s="602" t="s">
        <v>378</v>
      </c>
      <c r="AC2" s="602" t="s">
        <v>379</v>
      </c>
      <c r="AD2" s="602" t="s">
        <v>380</v>
      </c>
      <c r="AE2" s="602" t="s">
        <v>381</v>
      </c>
      <c r="AF2" s="602"/>
      <c r="AG2" s="601" t="s">
        <v>357</v>
      </c>
    </row>
    <row r="3" spans="1:33" s="600" customFormat="1" ht="15" customHeight="1">
      <c r="A3" s="604"/>
      <c r="B3" s="605" t="s">
        <v>382</v>
      </c>
      <c r="C3" s="606" t="s">
        <v>0</v>
      </c>
      <c r="D3" s="607">
        <v>12101</v>
      </c>
      <c r="E3" s="607">
        <v>25</v>
      </c>
      <c r="F3" s="607">
        <v>5</v>
      </c>
      <c r="G3" s="607">
        <v>1</v>
      </c>
      <c r="H3" s="607">
        <v>1</v>
      </c>
      <c r="I3" s="607">
        <v>2</v>
      </c>
      <c r="J3" s="607">
        <v>34</v>
      </c>
      <c r="K3" s="607">
        <v>6</v>
      </c>
      <c r="L3" s="607">
        <v>3</v>
      </c>
      <c r="M3" s="607">
        <v>14</v>
      </c>
      <c r="N3" s="607">
        <v>20</v>
      </c>
      <c r="O3" s="607">
        <v>31</v>
      </c>
      <c r="P3" s="607">
        <v>40</v>
      </c>
      <c r="Q3" s="607">
        <v>57</v>
      </c>
      <c r="R3" s="607">
        <v>122</v>
      </c>
      <c r="S3" s="607">
        <v>180</v>
      </c>
      <c r="T3" s="607">
        <v>222</v>
      </c>
      <c r="U3" s="607">
        <v>327</v>
      </c>
      <c r="V3" s="607">
        <v>501</v>
      </c>
      <c r="W3" s="607">
        <v>1007</v>
      </c>
      <c r="X3" s="607">
        <v>1035</v>
      </c>
      <c r="Y3" s="607">
        <v>1377</v>
      </c>
      <c r="Z3" s="607">
        <v>1831</v>
      </c>
      <c r="AA3" s="607">
        <v>2201</v>
      </c>
      <c r="AB3" s="607">
        <v>1911</v>
      </c>
      <c r="AC3" s="607">
        <v>831</v>
      </c>
      <c r="AD3" s="607">
        <v>298</v>
      </c>
      <c r="AE3" s="607">
        <v>3</v>
      </c>
      <c r="AF3" s="606" t="s">
        <v>0</v>
      </c>
      <c r="AG3" s="608"/>
    </row>
    <row r="4" spans="1:33" s="600" customFormat="1" ht="15" customHeight="1">
      <c r="A4" s="609"/>
      <c r="B4" s="610"/>
      <c r="C4" s="611" t="s">
        <v>248</v>
      </c>
      <c r="D4" s="607">
        <v>6152</v>
      </c>
      <c r="E4" s="607">
        <v>17</v>
      </c>
      <c r="F4" s="607">
        <v>3</v>
      </c>
      <c r="G4" s="607">
        <v>1</v>
      </c>
      <c r="H4" s="607" t="s">
        <v>209</v>
      </c>
      <c r="I4" s="607" t="s">
        <v>209</v>
      </c>
      <c r="J4" s="607">
        <v>21</v>
      </c>
      <c r="K4" s="607">
        <v>5</v>
      </c>
      <c r="L4" s="607">
        <v>2</v>
      </c>
      <c r="M4" s="607">
        <v>11</v>
      </c>
      <c r="N4" s="607">
        <v>11</v>
      </c>
      <c r="O4" s="607">
        <v>21</v>
      </c>
      <c r="P4" s="607">
        <v>25</v>
      </c>
      <c r="Q4" s="607">
        <v>37</v>
      </c>
      <c r="R4" s="607">
        <v>74</v>
      </c>
      <c r="S4" s="607">
        <v>115</v>
      </c>
      <c r="T4" s="607">
        <v>130</v>
      </c>
      <c r="U4" s="607">
        <v>217</v>
      </c>
      <c r="V4" s="607">
        <v>354</v>
      </c>
      <c r="W4" s="607">
        <v>676</v>
      </c>
      <c r="X4" s="607">
        <v>676</v>
      </c>
      <c r="Y4" s="607">
        <v>855</v>
      </c>
      <c r="Z4" s="607">
        <v>1027</v>
      </c>
      <c r="AA4" s="607">
        <v>1016</v>
      </c>
      <c r="AB4" s="607">
        <v>655</v>
      </c>
      <c r="AC4" s="607">
        <v>180</v>
      </c>
      <c r="AD4" s="607">
        <v>41</v>
      </c>
      <c r="AE4" s="607">
        <v>3</v>
      </c>
      <c r="AF4" s="611" t="s">
        <v>248</v>
      </c>
      <c r="AG4" s="608"/>
    </row>
    <row r="5" spans="1:33" s="600" customFormat="1" ht="15" customHeight="1">
      <c r="A5" s="609"/>
      <c r="B5" s="610"/>
      <c r="C5" s="611" t="s">
        <v>249</v>
      </c>
      <c r="D5" s="607">
        <v>5949</v>
      </c>
      <c r="E5" s="607">
        <v>8</v>
      </c>
      <c r="F5" s="607">
        <v>2</v>
      </c>
      <c r="G5" s="612" t="s">
        <v>209</v>
      </c>
      <c r="H5" s="607">
        <v>1</v>
      </c>
      <c r="I5" s="607">
        <v>2</v>
      </c>
      <c r="J5" s="607">
        <v>13</v>
      </c>
      <c r="K5" s="607">
        <v>1</v>
      </c>
      <c r="L5" s="607">
        <v>1</v>
      </c>
      <c r="M5" s="607">
        <v>3</v>
      </c>
      <c r="N5" s="607">
        <v>9</v>
      </c>
      <c r="O5" s="607">
        <v>10</v>
      </c>
      <c r="P5" s="607">
        <v>15</v>
      </c>
      <c r="Q5" s="607">
        <v>20</v>
      </c>
      <c r="R5" s="607">
        <v>48</v>
      </c>
      <c r="S5" s="607">
        <v>65</v>
      </c>
      <c r="T5" s="607">
        <v>92</v>
      </c>
      <c r="U5" s="607">
        <v>110</v>
      </c>
      <c r="V5" s="607">
        <v>147</v>
      </c>
      <c r="W5" s="607">
        <v>331</v>
      </c>
      <c r="X5" s="607">
        <v>359</v>
      </c>
      <c r="Y5" s="607">
        <v>522</v>
      </c>
      <c r="Z5" s="607">
        <v>804</v>
      </c>
      <c r="AA5" s="607">
        <v>1185</v>
      </c>
      <c r="AB5" s="607">
        <v>1256</v>
      </c>
      <c r="AC5" s="607">
        <v>701</v>
      </c>
      <c r="AD5" s="607">
        <v>257</v>
      </c>
      <c r="AE5" s="607" t="s">
        <v>317</v>
      </c>
      <c r="AF5" s="611" t="s">
        <v>249</v>
      </c>
      <c r="AG5" s="608"/>
    </row>
    <row r="6" spans="1:33" s="600" customFormat="1" ht="5.25" customHeight="1">
      <c r="A6" s="613"/>
      <c r="B6" s="614"/>
      <c r="C6" s="615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  <c r="AA6" s="607"/>
      <c r="AB6" s="607"/>
      <c r="AC6" s="607"/>
      <c r="AD6" s="607"/>
      <c r="AE6" s="607"/>
      <c r="AF6" s="611"/>
      <c r="AG6" s="608"/>
    </row>
    <row r="7" spans="1:33" s="600" customFormat="1" ht="15" customHeight="1">
      <c r="A7" s="616" t="s">
        <v>383</v>
      </c>
      <c r="B7" s="617" t="s">
        <v>384</v>
      </c>
      <c r="C7" s="611" t="s">
        <v>0</v>
      </c>
      <c r="D7" s="607">
        <v>211</v>
      </c>
      <c r="E7" s="607">
        <v>1</v>
      </c>
      <c r="F7" s="607" t="s">
        <v>317</v>
      </c>
      <c r="G7" s="607" t="s">
        <v>317</v>
      </c>
      <c r="H7" s="607" t="s">
        <v>317</v>
      </c>
      <c r="I7" s="607" t="s">
        <v>317</v>
      </c>
      <c r="J7" s="607">
        <v>1</v>
      </c>
      <c r="K7" s="607" t="s">
        <v>317</v>
      </c>
      <c r="L7" s="607">
        <v>1</v>
      </c>
      <c r="M7" s="607" t="s">
        <v>317</v>
      </c>
      <c r="N7" s="607" t="s">
        <v>317</v>
      </c>
      <c r="O7" s="607">
        <v>1</v>
      </c>
      <c r="P7" s="607" t="s">
        <v>317</v>
      </c>
      <c r="Q7" s="607" t="s">
        <v>317</v>
      </c>
      <c r="R7" s="607">
        <v>2</v>
      </c>
      <c r="S7" s="607">
        <v>1</v>
      </c>
      <c r="T7" s="607">
        <v>6</v>
      </c>
      <c r="U7" s="607">
        <v>2</v>
      </c>
      <c r="V7" s="607">
        <v>5</v>
      </c>
      <c r="W7" s="607">
        <v>11</v>
      </c>
      <c r="X7" s="607">
        <v>15</v>
      </c>
      <c r="Y7" s="607">
        <v>23</v>
      </c>
      <c r="Z7" s="607">
        <v>48</v>
      </c>
      <c r="AA7" s="607">
        <v>52</v>
      </c>
      <c r="AB7" s="607">
        <v>36</v>
      </c>
      <c r="AC7" s="607">
        <v>5</v>
      </c>
      <c r="AD7" s="607">
        <v>2</v>
      </c>
      <c r="AE7" s="607" t="s">
        <v>317</v>
      </c>
      <c r="AF7" s="611" t="s">
        <v>0</v>
      </c>
      <c r="AG7" s="618" t="s">
        <v>383</v>
      </c>
    </row>
    <row r="8" spans="1:33" s="600" customFormat="1" ht="15" customHeight="1">
      <c r="A8" s="613"/>
      <c r="B8" s="614"/>
      <c r="C8" s="611" t="s">
        <v>248</v>
      </c>
      <c r="D8" s="607">
        <v>109</v>
      </c>
      <c r="E8" s="607">
        <v>1</v>
      </c>
      <c r="F8" s="607" t="s">
        <v>317</v>
      </c>
      <c r="G8" s="607" t="s">
        <v>317</v>
      </c>
      <c r="H8" s="607" t="s">
        <v>317</v>
      </c>
      <c r="I8" s="607" t="s">
        <v>317</v>
      </c>
      <c r="J8" s="607">
        <v>1</v>
      </c>
      <c r="K8" s="607" t="s">
        <v>317</v>
      </c>
      <c r="L8" s="607">
        <v>1</v>
      </c>
      <c r="M8" s="607" t="s">
        <v>317</v>
      </c>
      <c r="N8" s="607" t="s">
        <v>317</v>
      </c>
      <c r="O8" s="607">
        <v>1</v>
      </c>
      <c r="P8" s="607" t="s">
        <v>317</v>
      </c>
      <c r="Q8" s="607" t="s">
        <v>317</v>
      </c>
      <c r="R8" s="607">
        <v>1</v>
      </c>
      <c r="S8" s="607">
        <v>1</v>
      </c>
      <c r="T8" s="607">
        <v>4</v>
      </c>
      <c r="U8" s="607">
        <v>1</v>
      </c>
      <c r="V8" s="607">
        <v>5</v>
      </c>
      <c r="W8" s="607">
        <v>6</v>
      </c>
      <c r="X8" s="607">
        <v>9</v>
      </c>
      <c r="Y8" s="607">
        <v>13</v>
      </c>
      <c r="Z8" s="607">
        <v>27</v>
      </c>
      <c r="AA8" s="607">
        <v>29</v>
      </c>
      <c r="AB8" s="607">
        <v>9</v>
      </c>
      <c r="AC8" s="607">
        <v>1</v>
      </c>
      <c r="AD8" s="607" t="s">
        <v>317</v>
      </c>
      <c r="AE8" s="607" t="s">
        <v>317</v>
      </c>
      <c r="AF8" s="611" t="s">
        <v>248</v>
      </c>
      <c r="AG8" s="608"/>
    </row>
    <row r="9" spans="1:33" s="600" customFormat="1" ht="15" customHeight="1">
      <c r="A9" s="613"/>
      <c r="B9" s="614"/>
      <c r="C9" s="611" t="s">
        <v>249</v>
      </c>
      <c r="D9" s="607">
        <v>102</v>
      </c>
      <c r="E9" s="607" t="s">
        <v>317</v>
      </c>
      <c r="F9" s="607" t="s">
        <v>317</v>
      </c>
      <c r="G9" s="607" t="s">
        <v>317</v>
      </c>
      <c r="H9" s="607" t="s">
        <v>317</v>
      </c>
      <c r="I9" s="607" t="s">
        <v>317</v>
      </c>
      <c r="J9" s="607" t="s">
        <v>317</v>
      </c>
      <c r="K9" s="607" t="s">
        <v>317</v>
      </c>
      <c r="L9" s="607" t="s">
        <v>317</v>
      </c>
      <c r="M9" s="607" t="s">
        <v>317</v>
      </c>
      <c r="N9" s="607" t="s">
        <v>317</v>
      </c>
      <c r="O9" s="607" t="s">
        <v>317</v>
      </c>
      <c r="P9" s="607" t="s">
        <v>317</v>
      </c>
      <c r="Q9" s="607" t="s">
        <v>317</v>
      </c>
      <c r="R9" s="607">
        <v>1</v>
      </c>
      <c r="S9" s="607" t="s">
        <v>317</v>
      </c>
      <c r="T9" s="607">
        <v>2</v>
      </c>
      <c r="U9" s="607">
        <v>1</v>
      </c>
      <c r="V9" s="607" t="s">
        <v>317</v>
      </c>
      <c r="W9" s="607">
        <v>5</v>
      </c>
      <c r="X9" s="607">
        <v>6</v>
      </c>
      <c r="Y9" s="607">
        <v>10</v>
      </c>
      <c r="Z9" s="607">
        <v>21</v>
      </c>
      <c r="AA9" s="607">
        <v>23</v>
      </c>
      <c r="AB9" s="607">
        <v>27</v>
      </c>
      <c r="AC9" s="607">
        <v>4</v>
      </c>
      <c r="AD9" s="607">
        <v>2</v>
      </c>
      <c r="AE9" s="607" t="s">
        <v>317</v>
      </c>
      <c r="AF9" s="611" t="s">
        <v>249</v>
      </c>
      <c r="AG9" s="608"/>
    </row>
    <row r="10" spans="1:33" s="600" customFormat="1" ht="5.25" customHeight="1">
      <c r="A10" s="613"/>
      <c r="B10" s="614"/>
      <c r="C10" s="615"/>
      <c r="D10" s="607"/>
      <c r="E10" s="607"/>
      <c r="F10" s="607"/>
      <c r="G10" s="607"/>
      <c r="H10" s="607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607"/>
      <c r="T10" s="607"/>
      <c r="U10" s="607"/>
      <c r="V10" s="607"/>
      <c r="W10" s="607"/>
      <c r="X10" s="607"/>
      <c r="Y10" s="607"/>
      <c r="Z10" s="607"/>
      <c r="AA10" s="607"/>
      <c r="AB10" s="607"/>
      <c r="AC10" s="607"/>
      <c r="AD10" s="607"/>
      <c r="AE10" s="607"/>
      <c r="AF10" s="611"/>
      <c r="AG10" s="608"/>
    </row>
    <row r="11" spans="1:33" s="600" customFormat="1" ht="15" customHeight="1">
      <c r="A11" s="619" t="s">
        <v>385</v>
      </c>
      <c r="B11" s="620" t="s">
        <v>386</v>
      </c>
      <c r="C11" s="611" t="s">
        <v>0</v>
      </c>
      <c r="D11" s="607">
        <v>28</v>
      </c>
      <c r="E11" s="607" t="s">
        <v>317</v>
      </c>
      <c r="F11" s="607" t="s">
        <v>317</v>
      </c>
      <c r="G11" s="607" t="s">
        <v>317</v>
      </c>
      <c r="H11" s="607" t="s">
        <v>317</v>
      </c>
      <c r="I11" s="607" t="s">
        <v>317</v>
      </c>
      <c r="J11" s="607" t="s">
        <v>317</v>
      </c>
      <c r="K11" s="607" t="s">
        <v>317</v>
      </c>
      <c r="L11" s="607" t="s">
        <v>317</v>
      </c>
      <c r="M11" s="607" t="s">
        <v>317</v>
      </c>
      <c r="N11" s="607" t="s">
        <v>317</v>
      </c>
      <c r="O11" s="607" t="s">
        <v>317</v>
      </c>
      <c r="P11" s="607" t="s">
        <v>317</v>
      </c>
      <c r="Q11" s="607" t="s">
        <v>317</v>
      </c>
      <c r="R11" s="607" t="s">
        <v>317</v>
      </c>
      <c r="S11" s="607" t="s">
        <v>317</v>
      </c>
      <c r="T11" s="607" t="s">
        <v>317</v>
      </c>
      <c r="U11" s="607" t="s">
        <v>317</v>
      </c>
      <c r="V11" s="607" t="s">
        <v>317</v>
      </c>
      <c r="W11" s="607" t="s">
        <v>317</v>
      </c>
      <c r="X11" s="607">
        <v>3</v>
      </c>
      <c r="Y11" s="607">
        <v>3</v>
      </c>
      <c r="Z11" s="607">
        <v>3</v>
      </c>
      <c r="AA11" s="607">
        <v>7</v>
      </c>
      <c r="AB11" s="607">
        <v>9</v>
      </c>
      <c r="AC11" s="607">
        <v>2</v>
      </c>
      <c r="AD11" s="607">
        <v>1</v>
      </c>
      <c r="AE11" s="607" t="s">
        <v>317</v>
      </c>
      <c r="AF11" s="611" t="s">
        <v>0</v>
      </c>
      <c r="AG11" s="621" t="s">
        <v>385</v>
      </c>
    </row>
    <row r="12" spans="1:33" s="600" customFormat="1" ht="15" customHeight="1">
      <c r="A12" s="613"/>
      <c r="B12" s="614"/>
      <c r="C12" s="611" t="s">
        <v>248</v>
      </c>
      <c r="D12" s="607">
        <v>10</v>
      </c>
      <c r="E12" s="607" t="s">
        <v>317</v>
      </c>
      <c r="F12" s="607" t="s">
        <v>317</v>
      </c>
      <c r="G12" s="607" t="s">
        <v>317</v>
      </c>
      <c r="H12" s="607" t="s">
        <v>317</v>
      </c>
      <c r="I12" s="607" t="s">
        <v>317</v>
      </c>
      <c r="J12" s="607" t="s">
        <v>317</v>
      </c>
      <c r="K12" s="607" t="s">
        <v>317</v>
      </c>
      <c r="L12" s="607" t="s">
        <v>317</v>
      </c>
      <c r="M12" s="607" t="s">
        <v>317</v>
      </c>
      <c r="N12" s="607" t="s">
        <v>317</v>
      </c>
      <c r="O12" s="607" t="s">
        <v>317</v>
      </c>
      <c r="P12" s="607" t="s">
        <v>317</v>
      </c>
      <c r="Q12" s="607" t="s">
        <v>317</v>
      </c>
      <c r="R12" s="607" t="s">
        <v>317</v>
      </c>
      <c r="S12" s="607" t="s">
        <v>317</v>
      </c>
      <c r="T12" s="607" t="s">
        <v>317</v>
      </c>
      <c r="U12" s="607" t="s">
        <v>317</v>
      </c>
      <c r="V12" s="607" t="s">
        <v>317</v>
      </c>
      <c r="W12" s="607" t="s">
        <v>317</v>
      </c>
      <c r="X12" s="607">
        <v>1</v>
      </c>
      <c r="Y12" s="607">
        <v>2</v>
      </c>
      <c r="Z12" s="607">
        <v>2</v>
      </c>
      <c r="AA12" s="607">
        <v>3</v>
      </c>
      <c r="AB12" s="607">
        <v>1</v>
      </c>
      <c r="AC12" s="607">
        <v>1</v>
      </c>
      <c r="AD12" s="607" t="s">
        <v>317</v>
      </c>
      <c r="AE12" s="607" t="s">
        <v>317</v>
      </c>
      <c r="AF12" s="611" t="s">
        <v>248</v>
      </c>
      <c r="AG12" s="608"/>
    </row>
    <row r="13" spans="1:33" s="600" customFormat="1" ht="15" customHeight="1">
      <c r="A13" s="613"/>
      <c r="B13" s="614"/>
      <c r="C13" s="611" t="s">
        <v>249</v>
      </c>
      <c r="D13" s="607">
        <v>18</v>
      </c>
      <c r="E13" s="607" t="s">
        <v>317</v>
      </c>
      <c r="F13" s="607" t="s">
        <v>317</v>
      </c>
      <c r="G13" s="607" t="s">
        <v>317</v>
      </c>
      <c r="H13" s="607" t="s">
        <v>317</v>
      </c>
      <c r="I13" s="607" t="s">
        <v>317</v>
      </c>
      <c r="J13" s="607" t="s">
        <v>317</v>
      </c>
      <c r="K13" s="607" t="s">
        <v>317</v>
      </c>
      <c r="L13" s="607" t="s">
        <v>317</v>
      </c>
      <c r="M13" s="607" t="s">
        <v>317</v>
      </c>
      <c r="N13" s="607" t="s">
        <v>317</v>
      </c>
      <c r="O13" s="607" t="s">
        <v>317</v>
      </c>
      <c r="P13" s="607" t="s">
        <v>317</v>
      </c>
      <c r="Q13" s="607" t="s">
        <v>317</v>
      </c>
      <c r="R13" s="607" t="s">
        <v>317</v>
      </c>
      <c r="S13" s="607" t="s">
        <v>317</v>
      </c>
      <c r="T13" s="607" t="s">
        <v>317</v>
      </c>
      <c r="U13" s="607" t="s">
        <v>317</v>
      </c>
      <c r="V13" s="607" t="s">
        <v>317</v>
      </c>
      <c r="W13" s="607" t="s">
        <v>317</v>
      </c>
      <c r="X13" s="607">
        <v>2</v>
      </c>
      <c r="Y13" s="607">
        <v>1</v>
      </c>
      <c r="Z13" s="607">
        <v>1</v>
      </c>
      <c r="AA13" s="607">
        <v>4</v>
      </c>
      <c r="AB13" s="607">
        <v>8</v>
      </c>
      <c r="AC13" s="607">
        <v>1</v>
      </c>
      <c r="AD13" s="607">
        <v>1</v>
      </c>
      <c r="AE13" s="607" t="s">
        <v>317</v>
      </c>
      <c r="AF13" s="611" t="s">
        <v>249</v>
      </c>
      <c r="AG13" s="608"/>
    </row>
    <row r="14" spans="1:33" s="600" customFormat="1" ht="5.25" customHeight="1">
      <c r="A14" s="613"/>
      <c r="B14" s="614"/>
      <c r="C14" s="615"/>
      <c r="D14" s="607"/>
      <c r="E14" s="607"/>
      <c r="F14" s="607"/>
      <c r="G14" s="607"/>
      <c r="H14" s="607"/>
      <c r="I14" s="607"/>
      <c r="J14" s="607"/>
      <c r="K14" s="607"/>
      <c r="L14" s="607"/>
      <c r="M14" s="607"/>
      <c r="N14" s="607"/>
      <c r="O14" s="607"/>
      <c r="P14" s="607"/>
      <c r="Q14" s="607"/>
      <c r="R14" s="607"/>
      <c r="S14" s="607"/>
      <c r="T14" s="607"/>
      <c r="U14" s="607"/>
      <c r="V14" s="607"/>
      <c r="W14" s="607"/>
      <c r="X14" s="607"/>
      <c r="Y14" s="607"/>
      <c r="Z14" s="607"/>
      <c r="AA14" s="607"/>
      <c r="AB14" s="607"/>
      <c r="AC14" s="607"/>
      <c r="AD14" s="607"/>
      <c r="AE14" s="607"/>
      <c r="AF14" s="611"/>
      <c r="AG14" s="608"/>
    </row>
    <row r="15" spans="1:33" s="600" customFormat="1" ht="15" customHeight="1">
      <c r="A15" s="619" t="s">
        <v>387</v>
      </c>
      <c r="B15" s="620" t="s">
        <v>125</v>
      </c>
      <c r="C15" s="611" t="s">
        <v>0</v>
      </c>
      <c r="D15" s="607">
        <v>12</v>
      </c>
      <c r="E15" s="607" t="s">
        <v>317</v>
      </c>
      <c r="F15" s="607" t="s">
        <v>317</v>
      </c>
      <c r="G15" s="607" t="s">
        <v>317</v>
      </c>
      <c r="H15" s="607" t="s">
        <v>317</v>
      </c>
      <c r="I15" s="607" t="s">
        <v>317</v>
      </c>
      <c r="J15" s="607" t="s">
        <v>317</v>
      </c>
      <c r="K15" s="607" t="s">
        <v>317</v>
      </c>
      <c r="L15" s="607" t="s">
        <v>317</v>
      </c>
      <c r="M15" s="607" t="s">
        <v>317</v>
      </c>
      <c r="N15" s="607" t="s">
        <v>317</v>
      </c>
      <c r="O15" s="607" t="s">
        <v>317</v>
      </c>
      <c r="P15" s="607" t="s">
        <v>317</v>
      </c>
      <c r="Q15" s="607" t="s">
        <v>317</v>
      </c>
      <c r="R15" s="607" t="s">
        <v>317</v>
      </c>
      <c r="S15" s="607" t="s">
        <v>317</v>
      </c>
      <c r="T15" s="607" t="s">
        <v>317</v>
      </c>
      <c r="U15" s="607" t="s">
        <v>317</v>
      </c>
      <c r="V15" s="607">
        <v>1</v>
      </c>
      <c r="W15" s="607" t="s">
        <v>317</v>
      </c>
      <c r="X15" s="607">
        <v>1</v>
      </c>
      <c r="Y15" s="607" t="s">
        <v>317</v>
      </c>
      <c r="Z15" s="607">
        <v>1</v>
      </c>
      <c r="AA15" s="607">
        <v>3</v>
      </c>
      <c r="AB15" s="607">
        <v>6</v>
      </c>
      <c r="AC15" s="607" t="s">
        <v>317</v>
      </c>
      <c r="AD15" s="607" t="s">
        <v>317</v>
      </c>
      <c r="AE15" s="607" t="s">
        <v>317</v>
      </c>
      <c r="AF15" s="611" t="s">
        <v>0</v>
      </c>
      <c r="AG15" s="621" t="s">
        <v>387</v>
      </c>
    </row>
    <row r="16" spans="1:33" s="600" customFormat="1" ht="15" customHeight="1">
      <c r="A16" s="613"/>
      <c r="B16" s="614"/>
      <c r="C16" s="611" t="s">
        <v>248</v>
      </c>
      <c r="D16" s="607">
        <v>7</v>
      </c>
      <c r="E16" s="607" t="s">
        <v>317</v>
      </c>
      <c r="F16" s="607" t="s">
        <v>317</v>
      </c>
      <c r="G16" s="607" t="s">
        <v>317</v>
      </c>
      <c r="H16" s="607" t="s">
        <v>317</v>
      </c>
      <c r="I16" s="607" t="s">
        <v>317</v>
      </c>
      <c r="J16" s="607" t="s">
        <v>317</v>
      </c>
      <c r="K16" s="607" t="s">
        <v>317</v>
      </c>
      <c r="L16" s="607" t="s">
        <v>317</v>
      </c>
      <c r="M16" s="607" t="s">
        <v>317</v>
      </c>
      <c r="N16" s="607" t="s">
        <v>317</v>
      </c>
      <c r="O16" s="607" t="s">
        <v>317</v>
      </c>
      <c r="P16" s="607" t="s">
        <v>317</v>
      </c>
      <c r="Q16" s="607" t="s">
        <v>317</v>
      </c>
      <c r="R16" s="607" t="s">
        <v>317</v>
      </c>
      <c r="S16" s="607" t="s">
        <v>317</v>
      </c>
      <c r="T16" s="607" t="s">
        <v>317</v>
      </c>
      <c r="U16" s="607" t="s">
        <v>317</v>
      </c>
      <c r="V16" s="607">
        <v>1</v>
      </c>
      <c r="W16" s="607" t="s">
        <v>317</v>
      </c>
      <c r="X16" s="607">
        <v>1</v>
      </c>
      <c r="Y16" s="607" t="s">
        <v>317</v>
      </c>
      <c r="Z16" s="607">
        <v>1</v>
      </c>
      <c r="AA16" s="607">
        <v>2</v>
      </c>
      <c r="AB16" s="607">
        <v>2</v>
      </c>
      <c r="AC16" s="607" t="s">
        <v>317</v>
      </c>
      <c r="AD16" s="607" t="s">
        <v>317</v>
      </c>
      <c r="AE16" s="607" t="s">
        <v>317</v>
      </c>
      <c r="AF16" s="611" t="s">
        <v>248</v>
      </c>
      <c r="AG16" s="608"/>
    </row>
    <row r="17" spans="1:33" s="600" customFormat="1" ht="15" customHeight="1">
      <c r="A17" s="613"/>
      <c r="B17" s="614"/>
      <c r="C17" s="611" t="s">
        <v>249</v>
      </c>
      <c r="D17" s="607">
        <v>5</v>
      </c>
      <c r="E17" s="607" t="s">
        <v>317</v>
      </c>
      <c r="F17" s="607" t="s">
        <v>317</v>
      </c>
      <c r="G17" s="607" t="s">
        <v>317</v>
      </c>
      <c r="H17" s="607" t="s">
        <v>317</v>
      </c>
      <c r="I17" s="607" t="s">
        <v>317</v>
      </c>
      <c r="J17" s="607" t="s">
        <v>317</v>
      </c>
      <c r="K17" s="607" t="s">
        <v>317</v>
      </c>
      <c r="L17" s="607" t="s">
        <v>317</v>
      </c>
      <c r="M17" s="607" t="s">
        <v>317</v>
      </c>
      <c r="N17" s="607" t="s">
        <v>317</v>
      </c>
      <c r="O17" s="607" t="s">
        <v>317</v>
      </c>
      <c r="P17" s="607" t="s">
        <v>317</v>
      </c>
      <c r="Q17" s="607" t="s">
        <v>317</v>
      </c>
      <c r="R17" s="607" t="s">
        <v>317</v>
      </c>
      <c r="S17" s="607" t="s">
        <v>317</v>
      </c>
      <c r="T17" s="607" t="s">
        <v>317</v>
      </c>
      <c r="U17" s="607" t="s">
        <v>317</v>
      </c>
      <c r="V17" s="607" t="s">
        <v>317</v>
      </c>
      <c r="W17" s="607" t="s">
        <v>317</v>
      </c>
      <c r="X17" s="607" t="s">
        <v>317</v>
      </c>
      <c r="Y17" s="607" t="s">
        <v>317</v>
      </c>
      <c r="Z17" s="607" t="s">
        <v>317</v>
      </c>
      <c r="AA17" s="607">
        <v>1</v>
      </c>
      <c r="AB17" s="607">
        <v>4</v>
      </c>
      <c r="AC17" s="607" t="s">
        <v>317</v>
      </c>
      <c r="AD17" s="607" t="s">
        <v>317</v>
      </c>
      <c r="AE17" s="607" t="s">
        <v>317</v>
      </c>
      <c r="AF17" s="611" t="s">
        <v>249</v>
      </c>
      <c r="AG17" s="608"/>
    </row>
    <row r="18" spans="1:33" s="600" customFormat="1" ht="5.25" customHeight="1">
      <c r="A18" s="613"/>
      <c r="B18" s="614"/>
      <c r="C18" s="611"/>
      <c r="D18" s="607"/>
      <c r="E18" s="607"/>
      <c r="F18" s="607"/>
      <c r="G18" s="607"/>
      <c r="H18" s="607"/>
      <c r="I18" s="607"/>
      <c r="J18" s="607"/>
      <c r="K18" s="607"/>
      <c r="L18" s="607"/>
      <c r="M18" s="607"/>
      <c r="N18" s="607"/>
      <c r="O18" s="607"/>
      <c r="P18" s="607"/>
      <c r="Q18" s="607"/>
      <c r="R18" s="607"/>
      <c r="S18" s="607"/>
      <c r="T18" s="607"/>
      <c r="U18" s="607"/>
      <c r="V18" s="607"/>
      <c r="W18" s="607"/>
      <c r="X18" s="607"/>
      <c r="Y18" s="607"/>
      <c r="Z18" s="607"/>
      <c r="AA18" s="607"/>
      <c r="AB18" s="607"/>
      <c r="AC18" s="607"/>
      <c r="AD18" s="607"/>
      <c r="AE18" s="607"/>
      <c r="AF18" s="611"/>
      <c r="AG18" s="608"/>
    </row>
    <row r="19" spans="1:33" s="600" customFormat="1" ht="15" customHeight="1">
      <c r="A19" s="619" t="s">
        <v>388</v>
      </c>
      <c r="B19" s="620" t="s">
        <v>389</v>
      </c>
      <c r="C19" s="611" t="s">
        <v>0</v>
      </c>
      <c r="D19" s="607">
        <v>10</v>
      </c>
      <c r="E19" s="607" t="s">
        <v>317</v>
      </c>
      <c r="F19" s="607" t="s">
        <v>317</v>
      </c>
      <c r="G19" s="607" t="s">
        <v>317</v>
      </c>
      <c r="H19" s="607" t="s">
        <v>317</v>
      </c>
      <c r="I19" s="607" t="s">
        <v>317</v>
      </c>
      <c r="J19" s="607" t="s">
        <v>317</v>
      </c>
      <c r="K19" s="607" t="s">
        <v>317</v>
      </c>
      <c r="L19" s="607" t="s">
        <v>317</v>
      </c>
      <c r="M19" s="607" t="s">
        <v>317</v>
      </c>
      <c r="N19" s="607" t="s">
        <v>317</v>
      </c>
      <c r="O19" s="607" t="s">
        <v>317</v>
      </c>
      <c r="P19" s="607" t="s">
        <v>317</v>
      </c>
      <c r="Q19" s="607" t="s">
        <v>317</v>
      </c>
      <c r="R19" s="607" t="s">
        <v>317</v>
      </c>
      <c r="S19" s="607" t="s">
        <v>317</v>
      </c>
      <c r="T19" s="607" t="s">
        <v>317</v>
      </c>
      <c r="U19" s="607" t="s">
        <v>317</v>
      </c>
      <c r="V19" s="607">
        <v>1</v>
      </c>
      <c r="W19" s="607" t="s">
        <v>317</v>
      </c>
      <c r="X19" s="607">
        <v>1</v>
      </c>
      <c r="Y19" s="607" t="s">
        <v>317</v>
      </c>
      <c r="Z19" s="607" t="s">
        <v>317</v>
      </c>
      <c r="AA19" s="607">
        <v>2</v>
      </c>
      <c r="AB19" s="607">
        <v>6</v>
      </c>
      <c r="AC19" s="607" t="s">
        <v>317</v>
      </c>
      <c r="AD19" s="607" t="s">
        <v>317</v>
      </c>
      <c r="AE19" s="607" t="s">
        <v>317</v>
      </c>
      <c r="AF19" s="611" t="s">
        <v>0</v>
      </c>
      <c r="AG19" s="621" t="s">
        <v>388</v>
      </c>
    </row>
    <row r="20" spans="1:33" s="600" customFormat="1" ht="15" customHeight="1">
      <c r="A20" s="613"/>
      <c r="B20" s="614"/>
      <c r="C20" s="611" t="s">
        <v>248</v>
      </c>
      <c r="D20" s="607">
        <v>6</v>
      </c>
      <c r="E20" s="607" t="s">
        <v>317</v>
      </c>
      <c r="F20" s="607" t="s">
        <v>317</v>
      </c>
      <c r="G20" s="607" t="s">
        <v>317</v>
      </c>
      <c r="H20" s="607" t="s">
        <v>317</v>
      </c>
      <c r="I20" s="607" t="s">
        <v>317</v>
      </c>
      <c r="J20" s="607" t="s">
        <v>317</v>
      </c>
      <c r="K20" s="607" t="s">
        <v>317</v>
      </c>
      <c r="L20" s="607" t="s">
        <v>317</v>
      </c>
      <c r="M20" s="607" t="s">
        <v>317</v>
      </c>
      <c r="N20" s="607" t="s">
        <v>317</v>
      </c>
      <c r="O20" s="607" t="s">
        <v>317</v>
      </c>
      <c r="P20" s="607" t="s">
        <v>317</v>
      </c>
      <c r="Q20" s="607" t="s">
        <v>317</v>
      </c>
      <c r="R20" s="607" t="s">
        <v>317</v>
      </c>
      <c r="S20" s="607" t="s">
        <v>317</v>
      </c>
      <c r="T20" s="607" t="s">
        <v>317</v>
      </c>
      <c r="U20" s="607" t="s">
        <v>317</v>
      </c>
      <c r="V20" s="607">
        <v>1</v>
      </c>
      <c r="W20" s="607" t="s">
        <v>317</v>
      </c>
      <c r="X20" s="607">
        <v>1</v>
      </c>
      <c r="Y20" s="607" t="s">
        <v>317</v>
      </c>
      <c r="Z20" s="607" t="s">
        <v>317</v>
      </c>
      <c r="AA20" s="607">
        <v>2</v>
      </c>
      <c r="AB20" s="607">
        <v>2</v>
      </c>
      <c r="AC20" s="607" t="s">
        <v>317</v>
      </c>
      <c r="AD20" s="607" t="s">
        <v>317</v>
      </c>
      <c r="AE20" s="607" t="s">
        <v>317</v>
      </c>
      <c r="AF20" s="611" t="s">
        <v>248</v>
      </c>
      <c r="AG20" s="608"/>
    </row>
    <row r="21" spans="1:33" s="600" customFormat="1" ht="15" customHeight="1">
      <c r="A21" s="613"/>
      <c r="B21" s="614"/>
      <c r="C21" s="611" t="s">
        <v>249</v>
      </c>
      <c r="D21" s="607">
        <v>4</v>
      </c>
      <c r="E21" s="607" t="s">
        <v>317</v>
      </c>
      <c r="F21" s="607" t="s">
        <v>317</v>
      </c>
      <c r="G21" s="607" t="s">
        <v>317</v>
      </c>
      <c r="H21" s="607" t="s">
        <v>317</v>
      </c>
      <c r="I21" s="607" t="s">
        <v>317</v>
      </c>
      <c r="J21" s="607" t="s">
        <v>317</v>
      </c>
      <c r="K21" s="607" t="s">
        <v>317</v>
      </c>
      <c r="L21" s="607" t="s">
        <v>317</v>
      </c>
      <c r="M21" s="607" t="s">
        <v>317</v>
      </c>
      <c r="N21" s="607" t="s">
        <v>317</v>
      </c>
      <c r="O21" s="607" t="s">
        <v>317</v>
      </c>
      <c r="P21" s="607" t="s">
        <v>317</v>
      </c>
      <c r="Q21" s="607" t="s">
        <v>317</v>
      </c>
      <c r="R21" s="607" t="s">
        <v>317</v>
      </c>
      <c r="S21" s="607" t="s">
        <v>317</v>
      </c>
      <c r="T21" s="607" t="s">
        <v>317</v>
      </c>
      <c r="U21" s="607" t="s">
        <v>317</v>
      </c>
      <c r="V21" s="607" t="s">
        <v>317</v>
      </c>
      <c r="W21" s="607" t="s">
        <v>317</v>
      </c>
      <c r="X21" s="607" t="s">
        <v>317</v>
      </c>
      <c r="Y21" s="607" t="s">
        <v>317</v>
      </c>
      <c r="Z21" s="607" t="s">
        <v>317</v>
      </c>
      <c r="AA21" s="607" t="s">
        <v>317</v>
      </c>
      <c r="AB21" s="607">
        <v>4</v>
      </c>
      <c r="AC21" s="607" t="s">
        <v>317</v>
      </c>
      <c r="AD21" s="607" t="s">
        <v>317</v>
      </c>
      <c r="AE21" s="607" t="s">
        <v>317</v>
      </c>
      <c r="AF21" s="611" t="s">
        <v>249</v>
      </c>
      <c r="AG21" s="608"/>
    </row>
    <row r="22" spans="1:33" s="600" customFormat="1" ht="5.25" customHeight="1">
      <c r="A22" s="613"/>
      <c r="B22" s="614"/>
      <c r="C22" s="611"/>
      <c r="D22" s="607"/>
      <c r="E22" s="607"/>
      <c r="F22" s="607"/>
      <c r="G22" s="607"/>
      <c r="H22" s="607"/>
      <c r="I22" s="607"/>
      <c r="J22" s="607"/>
      <c r="K22" s="607"/>
      <c r="L22" s="607"/>
      <c r="M22" s="607"/>
      <c r="N22" s="607"/>
      <c r="O22" s="607"/>
      <c r="P22" s="607"/>
      <c r="Q22" s="607"/>
      <c r="R22" s="607"/>
      <c r="S22" s="607"/>
      <c r="T22" s="607"/>
      <c r="U22" s="607"/>
      <c r="V22" s="607"/>
      <c r="W22" s="607"/>
      <c r="X22" s="607"/>
      <c r="Y22" s="607"/>
      <c r="Z22" s="607"/>
      <c r="AA22" s="607"/>
      <c r="AB22" s="607"/>
      <c r="AC22" s="607"/>
      <c r="AD22" s="607"/>
      <c r="AE22" s="607"/>
      <c r="AF22" s="611"/>
      <c r="AG22" s="608"/>
    </row>
    <row r="23" spans="1:33" s="600" customFormat="1" ht="15" customHeight="1">
      <c r="A23" s="619" t="s">
        <v>390</v>
      </c>
      <c r="B23" s="620" t="s">
        <v>391</v>
      </c>
      <c r="C23" s="611" t="s">
        <v>0</v>
      </c>
      <c r="D23" s="607">
        <v>2</v>
      </c>
      <c r="E23" s="607" t="s">
        <v>317</v>
      </c>
      <c r="F23" s="607" t="s">
        <v>317</v>
      </c>
      <c r="G23" s="607" t="s">
        <v>317</v>
      </c>
      <c r="H23" s="607" t="s">
        <v>317</v>
      </c>
      <c r="I23" s="607" t="s">
        <v>317</v>
      </c>
      <c r="J23" s="607" t="s">
        <v>317</v>
      </c>
      <c r="K23" s="607" t="s">
        <v>317</v>
      </c>
      <c r="L23" s="607" t="s">
        <v>317</v>
      </c>
      <c r="M23" s="607" t="s">
        <v>317</v>
      </c>
      <c r="N23" s="607" t="s">
        <v>317</v>
      </c>
      <c r="O23" s="607" t="s">
        <v>317</v>
      </c>
      <c r="P23" s="607" t="s">
        <v>317</v>
      </c>
      <c r="Q23" s="607" t="s">
        <v>317</v>
      </c>
      <c r="R23" s="607" t="s">
        <v>317</v>
      </c>
      <c r="S23" s="607" t="s">
        <v>317</v>
      </c>
      <c r="T23" s="607" t="s">
        <v>317</v>
      </c>
      <c r="U23" s="607" t="s">
        <v>317</v>
      </c>
      <c r="V23" s="607" t="s">
        <v>317</v>
      </c>
      <c r="W23" s="607" t="s">
        <v>317</v>
      </c>
      <c r="X23" s="607" t="s">
        <v>317</v>
      </c>
      <c r="Y23" s="607" t="s">
        <v>317</v>
      </c>
      <c r="Z23" s="607">
        <v>1</v>
      </c>
      <c r="AA23" s="607">
        <v>1</v>
      </c>
      <c r="AB23" s="607" t="s">
        <v>317</v>
      </c>
      <c r="AC23" s="607" t="s">
        <v>317</v>
      </c>
      <c r="AD23" s="607" t="s">
        <v>317</v>
      </c>
      <c r="AE23" s="607" t="s">
        <v>317</v>
      </c>
      <c r="AF23" s="611" t="s">
        <v>0</v>
      </c>
      <c r="AG23" s="621" t="s">
        <v>390</v>
      </c>
    </row>
    <row r="24" spans="1:33" s="600" customFormat="1" ht="15" customHeight="1">
      <c r="A24" s="613"/>
      <c r="B24" s="614"/>
      <c r="C24" s="611" t="s">
        <v>248</v>
      </c>
      <c r="D24" s="607">
        <v>1</v>
      </c>
      <c r="E24" s="607" t="s">
        <v>317</v>
      </c>
      <c r="F24" s="607" t="s">
        <v>317</v>
      </c>
      <c r="G24" s="607" t="s">
        <v>317</v>
      </c>
      <c r="H24" s="607" t="s">
        <v>317</v>
      </c>
      <c r="I24" s="607" t="s">
        <v>317</v>
      </c>
      <c r="J24" s="607" t="s">
        <v>317</v>
      </c>
      <c r="K24" s="607" t="s">
        <v>317</v>
      </c>
      <c r="L24" s="607" t="s">
        <v>317</v>
      </c>
      <c r="M24" s="607" t="s">
        <v>317</v>
      </c>
      <c r="N24" s="607" t="s">
        <v>317</v>
      </c>
      <c r="O24" s="607" t="s">
        <v>317</v>
      </c>
      <c r="P24" s="607" t="s">
        <v>317</v>
      </c>
      <c r="Q24" s="607" t="s">
        <v>317</v>
      </c>
      <c r="R24" s="607" t="s">
        <v>317</v>
      </c>
      <c r="S24" s="607" t="s">
        <v>317</v>
      </c>
      <c r="T24" s="607" t="s">
        <v>317</v>
      </c>
      <c r="U24" s="607" t="s">
        <v>317</v>
      </c>
      <c r="V24" s="607" t="s">
        <v>317</v>
      </c>
      <c r="W24" s="607" t="s">
        <v>317</v>
      </c>
      <c r="X24" s="607" t="s">
        <v>317</v>
      </c>
      <c r="Y24" s="607" t="s">
        <v>317</v>
      </c>
      <c r="Z24" s="607">
        <v>1</v>
      </c>
      <c r="AA24" s="607" t="s">
        <v>317</v>
      </c>
      <c r="AB24" s="607" t="s">
        <v>317</v>
      </c>
      <c r="AC24" s="607" t="s">
        <v>317</v>
      </c>
      <c r="AD24" s="607" t="s">
        <v>317</v>
      </c>
      <c r="AE24" s="607" t="s">
        <v>317</v>
      </c>
      <c r="AF24" s="611" t="s">
        <v>248</v>
      </c>
      <c r="AG24" s="608"/>
    </row>
    <row r="25" spans="1:33" s="600" customFormat="1" ht="15" customHeight="1">
      <c r="A25" s="613"/>
      <c r="B25" s="614"/>
      <c r="C25" s="611" t="s">
        <v>249</v>
      </c>
      <c r="D25" s="607">
        <v>1</v>
      </c>
      <c r="E25" s="607" t="s">
        <v>317</v>
      </c>
      <c r="F25" s="607" t="s">
        <v>317</v>
      </c>
      <c r="G25" s="607" t="s">
        <v>317</v>
      </c>
      <c r="H25" s="607" t="s">
        <v>317</v>
      </c>
      <c r="I25" s="607" t="s">
        <v>317</v>
      </c>
      <c r="J25" s="607" t="s">
        <v>317</v>
      </c>
      <c r="K25" s="607" t="s">
        <v>317</v>
      </c>
      <c r="L25" s="607" t="s">
        <v>317</v>
      </c>
      <c r="M25" s="607" t="s">
        <v>317</v>
      </c>
      <c r="N25" s="607" t="s">
        <v>317</v>
      </c>
      <c r="O25" s="607" t="s">
        <v>317</v>
      </c>
      <c r="P25" s="607" t="s">
        <v>317</v>
      </c>
      <c r="Q25" s="607" t="s">
        <v>317</v>
      </c>
      <c r="R25" s="607" t="s">
        <v>317</v>
      </c>
      <c r="S25" s="607" t="s">
        <v>317</v>
      </c>
      <c r="T25" s="607" t="s">
        <v>317</v>
      </c>
      <c r="U25" s="607" t="s">
        <v>317</v>
      </c>
      <c r="V25" s="607" t="s">
        <v>317</v>
      </c>
      <c r="W25" s="607" t="s">
        <v>317</v>
      </c>
      <c r="X25" s="607" t="s">
        <v>317</v>
      </c>
      <c r="Y25" s="607" t="s">
        <v>317</v>
      </c>
      <c r="Z25" s="607" t="s">
        <v>317</v>
      </c>
      <c r="AA25" s="607">
        <v>1</v>
      </c>
      <c r="AB25" s="607" t="s">
        <v>317</v>
      </c>
      <c r="AC25" s="607" t="s">
        <v>317</v>
      </c>
      <c r="AD25" s="607" t="s">
        <v>317</v>
      </c>
      <c r="AE25" s="607" t="s">
        <v>317</v>
      </c>
      <c r="AF25" s="611" t="s">
        <v>249</v>
      </c>
      <c r="AG25" s="608"/>
    </row>
    <row r="26" spans="1:33" s="600" customFormat="1" ht="5.25" customHeight="1">
      <c r="A26" s="613"/>
      <c r="B26" s="614"/>
      <c r="C26" s="615"/>
      <c r="D26" s="607"/>
      <c r="E26" s="607"/>
      <c r="F26" s="607"/>
      <c r="G26" s="607"/>
      <c r="H26" s="607"/>
      <c r="I26" s="607"/>
      <c r="J26" s="607"/>
      <c r="K26" s="607"/>
      <c r="L26" s="607"/>
      <c r="M26" s="607"/>
      <c r="N26" s="607"/>
      <c r="O26" s="607"/>
      <c r="P26" s="607"/>
      <c r="Q26" s="607"/>
      <c r="R26" s="607"/>
      <c r="S26" s="607"/>
      <c r="T26" s="607"/>
      <c r="U26" s="607"/>
      <c r="V26" s="607"/>
      <c r="W26" s="607"/>
      <c r="X26" s="607"/>
      <c r="Y26" s="607"/>
      <c r="Z26" s="607"/>
      <c r="AA26" s="607"/>
      <c r="AB26" s="607"/>
      <c r="AC26" s="607"/>
      <c r="AD26" s="607"/>
      <c r="AE26" s="607"/>
      <c r="AF26" s="611"/>
      <c r="AG26" s="608"/>
    </row>
    <row r="27" spans="1:33" s="600" customFormat="1" ht="15" customHeight="1">
      <c r="A27" s="619" t="s">
        <v>392</v>
      </c>
      <c r="B27" s="620" t="s">
        <v>393</v>
      </c>
      <c r="C27" s="611" t="s">
        <v>0</v>
      </c>
      <c r="D27" s="607">
        <v>74</v>
      </c>
      <c r="E27" s="607" t="s">
        <v>317</v>
      </c>
      <c r="F27" s="607" t="s">
        <v>317</v>
      </c>
      <c r="G27" s="607" t="s">
        <v>317</v>
      </c>
      <c r="H27" s="607" t="s">
        <v>317</v>
      </c>
      <c r="I27" s="607" t="s">
        <v>317</v>
      </c>
      <c r="J27" s="607" t="s">
        <v>317</v>
      </c>
      <c r="K27" s="607" t="s">
        <v>317</v>
      </c>
      <c r="L27" s="607">
        <v>1</v>
      </c>
      <c r="M27" s="607" t="s">
        <v>317</v>
      </c>
      <c r="N27" s="607" t="s">
        <v>317</v>
      </c>
      <c r="O27" s="607" t="s">
        <v>317</v>
      </c>
      <c r="P27" s="607" t="s">
        <v>317</v>
      </c>
      <c r="Q27" s="607" t="s">
        <v>317</v>
      </c>
      <c r="R27" s="607" t="s">
        <v>317</v>
      </c>
      <c r="S27" s="607" t="s">
        <v>317</v>
      </c>
      <c r="T27" s="607">
        <v>4</v>
      </c>
      <c r="U27" s="607">
        <v>1</v>
      </c>
      <c r="V27" s="607" t="s">
        <v>317</v>
      </c>
      <c r="W27" s="607">
        <v>4</v>
      </c>
      <c r="X27" s="607">
        <v>3</v>
      </c>
      <c r="Y27" s="607">
        <v>4</v>
      </c>
      <c r="Z27" s="607">
        <v>17</v>
      </c>
      <c r="AA27" s="607">
        <v>24</v>
      </c>
      <c r="AB27" s="607">
        <v>14</v>
      </c>
      <c r="AC27" s="607">
        <v>2</v>
      </c>
      <c r="AD27" s="607" t="s">
        <v>317</v>
      </c>
      <c r="AE27" s="607" t="s">
        <v>317</v>
      </c>
      <c r="AF27" s="611" t="s">
        <v>0</v>
      </c>
      <c r="AG27" s="621" t="s">
        <v>392</v>
      </c>
    </row>
    <row r="28" spans="1:33" s="600" customFormat="1" ht="15" customHeight="1">
      <c r="A28" s="613"/>
      <c r="B28" s="614"/>
      <c r="C28" s="611" t="s">
        <v>248</v>
      </c>
      <c r="D28" s="607">
        <v>44</v>
      </c>
      <c r="E28" s="607" t="s">
        <v>317</v>
      </c>
      <c r="F28" s="607" t="s">
        <v>317</v>
      </c>
      <c r="G28" s="607" t="s">
        <v>317</v>
      </c>
      <c r="H28" s="607" t="s">
        <v>317</v>
      </c>
      <c r="I28" s="607" t="s">
        <v>317</v>
      </c>
      <c r="J28" s="607" t="s">
        <v>317</v>
      </c>
      <c r="K28" s="607" t="s">
        <v>317</v>
      </c>
      <c r="L28" s="607">
        <v>1</v>
      </c>
      <c r="M28" s="607" t="s">
        <v>317</v>
      </c>
      <c r="N28" s="607" t="s">
        <v>317</v>
      </c>
      <c r="O28" s="607" t="s">
        <v>317</v>
      </c>
      <c r="P28" s="607" t="s">
        <v>317</v>
      </c>
      <c r="Q28" s="607" t="s">
        <v>317</v>
      </c>
      <c r="R28" s="607" t="s">
        <v>317</v>
      </c>
      <c r="S28" s="607" t="s">
        <v>317</v>
      </c>
      <c r="T28" s="607">
        <v>3</v>
      </c>
      <c r="U28" s="607">
        <v>1</v>
      </c>
      <c r="V28" s="607" t="s">
        <v>317</v>
      </c>
      <c r="W28" s="607">
        <v>2</v>
      </c>
      <c r="X28" s="607">
        <v>3</v>
      </c>
      <c r="Y28" s="607">
        <v>3</v>
      </c>
      <c r="Z28" s="607">
        <v>10</v>
      </c>
      <c r="AA28" s="607">
        <v>16</v>
      </c>
      <c r="AB28" s="607">
        <v>5</v>
      </c>
      <c r="AC28" s="607" t="s">
        <v>317</v>
      </c>
      <c r="AD28" s="607" t="s">
        <v>317</v>
      </c>
      <c r="AE28" s="607" t="s">
        <v>317</v>
      </c>
      <c r="AF28" s="611" t="s">
        <v>248</v>
      </c>
      <c r="AG28" s="608"/>
    </row>
    <row r="29" spans="1:33" s="600" customFormat="1" ht="15" customHeight="1">
      <c r="A29" s="613"/>
      <c r="B29" s="614"/>
      <c r="C29" s="611" t="s">
        <v>249</v>
      </c>
      <c r="D29" s="607">
        <v>30</v>
      </c>
      <c r="E29" s="607" t="s">
        <v>317</v>
      </c>
      <c r="F29" s="607" t="s">
        <v>317</v>
      </c>
      <c r="G29" s="607" t="s">
        <v>317</v>
      </c>
      <c r="H29" s="607" t="s">
        <v>317</v>
      </c>
      <c r="I29" s="607" t="s">
        <v>317</v>
      </c>
      <c r="J29" s="607" t="s">
        <v>317</v>
      </c>
      <c r="K29" s="607" t="s">
        <v>317</v>
      </c>
      <c r="L29" s="607" t="s">
        <v>317</v>
      </c>
      <c r="M29" s="607" t="s">
        <v>317</v>
      </c>
      <c r="N29" s="607" t="s">
        <v>317</v>
      </c>
      <c r="O29" s="607" t="s">
        <v>317</v>
      </c>
      <c r="P29" s="607" t="s">
        <v>317</v>
      </c>
      <c r="Q29" s="607" t="s">
        <v>317</v>
      </c>
      <c r="R29" s="607" t="s">
        <v>317</v>
      </c>
      <c r="S29" s="607" t="s">
        <v>317</v>
      </c>
      <c r="T29" s="607">
        <v>1</v>
      </c>
      <c r="U29" s="607" t="s">
        <v>317</v>
      </c>
      <c r="V29" s="607" t="s">
        <v>317</v>
      </c>
      <c r="W29" s="607">
        <v>2</v>
      </c>
      <c r="X29" s="607" t="s">
        <v>317</v>
      </c>
      <c r="Y29" s="607">
        <v>1</v>
      </c>
      <c r="Z29" s="607">
        <v>7</v>
      </c>
      <c r="AA29" s="607">
        <v>8</v>
      </c>
      <c r="AB29" s="607">
        <v>9</v>
      </c>
      <c r="AC29" s="607">
        <v>2</v>
      </c>
      <c r="AD29" s="607" t="s">
        <v>317</v>
      </c>
      <c r="AE29" s="607" t="s">
        <v>317</v>
      </c>
      <c r="AF29" s="611" t="s">
        <v>249</v>
      </c>
      <c r="AG29" s="608"/>
    </row>
    <row r="30" spans="1:33" s="600" customFormat="1" ht="5.25" customHeight="1">
      <c r="A30" s="613"/>
      <c r="B30" s="614"/>
      <c r="C30" s="615"/>
      <c r="D30" s="607"/>
      <c r="E30" s="607"/>
      <c r="F30" s="607"/>
      <c r="G30" s="607"/>
      <c r="H30" s="607"/>
      <c r="I30" s="607"/>
      <c r="J30" s="607"/>
      <c r="K30" s="607"/>
      <c r="L30" s="607"/>
      <c r="M30" s="607"/>
      <c r="N30" s="607"/>
      <c r="O30" s="607"/>
      <c r="P30" s="607"/>
      <c r="Q30" s="607"/>
      <c r="R30" s="607"/>
      <c r="S30" s="607"/>
      <c r="T30" s="607"/>
      <c r="U30" s="607"/>
      <c r="V30" s="607"/>
      <c r="W30" s="607"/>
      <c r="X30" s="607"/>
      <c r="Y30" s="607"/>
      <c r="Z30" s="607"/>
      <c r="AA30" s="607"/>
      <c r="AB30" s="607"/>
      <c r="AC30" s="607"/>
      <c r="AD30" s="607"/>
      <c r="AE30" s="607"/>
      <c r="AF30" s="611"/>
      <c r="AG30" s="608"/>
    </row>
    <row r="31" spans="1:33" s="600" customFormat="1" ht="15" customHeight="1">
      <c r="A31" s="619" t="s">
        <v>394</v>
      </c>
      <c r="B31" s="620" t="s">
        <v>395</v>
      </c>
      <c r="C31" s="611" t="s">
        <v>0</v>
      </c>
      <c r="D31" s="607">
        <v>41</v>
      </c>
      <c r="E31" s="607" t="s">
        <v>317</v>
      </c>
      <c r="F31" s="607" t="s">
        <v>317</v>
      </c>
      <c r="G31" s="607" t="s">
        <v>317</v>
      </c>
      <c r="H31" s="607" t="s">
        <v>317</v>
      </c>
      <c r="I31" s="607" t="s">
        <v>317</v>
      </c>
      <c r="J31" s="607" t="s">
        <v>317</v>
      </c>
      <c r="K31" s="607" t="s">
        <v>317</v>
      </c>
      <c r="L31" s="607" t="s">
        <v>317</v>
      </c>
      <c r="M31" s="607" t="s">
        <v>317</v>
      </c>
      <c r="N31" s="607" t="s">
        <v>317</v>
      </c>
      <c r="O31" s="607" t="s">
        <v>317</v>
      </c>
      <c r="P31" s="607" t="s">
        <v>317</v>
      </c>
      <c r="Q31" s="607" t="s">
        <v>317</v>
      </c>
      <c r="R31" s="607">
        <v>1</v>
      </c>
      <c r="S31" s="607" t="s">
        <v>317</v>
      </c>
      <c r="T31" s="607">
        <v>1</v>
      </c>
      <c r="U31" s="607">
        <v>1</v>
      </c>
      <c r="V31" s="607">
        <v>2</v>
      </c>
      <c r="W31" s="607">
        <v>5</v>
      </c>
      <c r="X31" s="607">
        <v>4</v>
      </c>
      <c r="Y31" s="607">
        <v>6</v>
      </c>
      <c r="Z31" s="607">
        <v>10</v>
      </c>
      <c r="AA31" s="607">
        <v>8</v>
      </c>
      <c r="AB31" s="607">
        <v>3</v>
      </c>
      <c r="AC31" s="607" t="s">
        <v>317</v>
      </c>
      <c r="AD31" s="607" t="s">
        <v>317</v>
      </c>
      <c r="AE31" s="607" t="s">
        <v>317</v>
      </c>
      <c r="AF31" s="611" t="s">
        <v>0</v>
      </c>
      <c r="AG31" s="621" t="s">
        <v>394</v>
      </c>
    </row>
    <row r="32" spans="1:33" s="600" customFormat="1" ht="15" customHeight="1">
      <c r="A32" s="613"/>
      <c r="B32" s="614"/>
      <c r="C32" s="611" t="s">
        <v>248</v>
      </c>
      <c r="D32" s="607">
        <v>20</v>
      </c>
      <c r="E32" s="607" t="s">
        <v>317</v>
      </c>
      <c r="F32" s="607" t="s">
        <v>317</v>
      </c>
      <c r="G32" s="607" t="s">
        <v>317</v>
      </c>
      <c r="H32" s="607" t="s">
        <v>317</v>
      </c>
      <c r="I32" s="607" t="s">
        <v>317</v>
      </c>
      <c r="J32" s="607" t="s">
        <v>317</v>
      </c>
      <c r="K32" s="607" t="s">
        <v>317</v>
      </c>
      <c r="L32" s="607" t="s">
        <v>317</v>
      </c>
      <c r="M32" s="607" t="s">
        <v>317</v>
      </c>
      <c r="N32" s="607" t="s">
        <v>317</v>
      </c>
      <c r="O32" s="607" t="s">
        <v>317</v>
      </c>
      <c r="P32" s="607" t="s">
        <v>317</v>
      </c>
      <c r="Q32" s="607" t="s">
        <v>317</v>
      </c>
      <c r="R32" s="607">
        <v>1</v>
      </c>
      <c r="S32" s="607" t="s">
        <v>317</v>
      </c>
      <c r="T32" s="607" t="s">
        <v>317</v>
      </c>
      <c r="U32" s="607" t="s">
        <v>317</v>
      </c>
      <c r="V32" s="607">
        <v>2</v>
      </c>
      <c r="W32" s="607">
        <v>3</v>
      </c>
      <c r="X32" s="607">
        <v>2</v>
      </c>
      <c r="Y32" s="607">
        <v>2</v>
      </c>
      <c r="Z32" s="607">
        <v>6</v>
      </c>
      <c r="AA32" s="607">
        <v>4</v>
      </c>
      <c r="AB32" s="607" t="s">
        <v>317</v>
      </c>
      <c r="AC32" s="607" t="s">
        <v>317</v>
      </c>
      <c r="AD32" s="607" t="s">
        <v>317</v>
      </c>
      <c r="AE32" s="607" t="s">
        <v>317</v>
      </c>
      <c r="AF32" s="611" t="s">
        <v>248</v>
      </c>
      <c r="AG32" s="608"/>
    </row>
    <row r="33" spans="1:33" s="600" customFormat="1" ht="15" customHeight="1">
      <c r="A33" s="613"/>
      <c r="B33" s="614"/>
      <c r="C33" s="611" t="s">
        <v>249</v>
      </c>
      <c r="D33" s="607">
        <v>21</v>
      </c>
      <c r="E33" s="607" t="s">
        <v>317</v>
      </c>
      <c r="F33" s="607" t="s">
        <v>317</v>
      </c>
      <c r="G33" s="607" t="s">
        <v>317</v>
      </c>
      <c r="H33" s="607" t="s">
        <v>317</v>
      </c>
      <c r="I33" s="607" t="s">
        <v>317</v>
      </c>
      <c r="J33" s="607" t="s">
        <v>317</v>
      </c>
      <c r="K33" s="607" t="s">
        <v>317</v>
      </c>
      <c r="L33" s="607" t="s">
        <v>317</v>
      </c>
      <c r="M33" s="607" t="s">
        <v>317</v>
      </c>
      <c r="N33" s="607" t="s">
        <v>317</v>
      </c>
      <c r="O33" s="607" t="s">
        <v>317</v>
      </c>
      <c r="P33" s="607" t="s">
        <v>317</v>
      </c>
      <c r="Q33" s="607" t="s">
        <v>317</v>
      </c>
      <c r="R33" s="607" t="s">
        <v>317</v>
      </c>
      <c r="S33" s="607" t="s">
        <v>317</v>
      </c>
      <c r="T33" s="607">
        <v>1</v>
      </c>
      <c r="U33" s="607">
        <v>1</v>
      </c>
      <c r="V33" s="607" t="s">
        <v>317</v>
      </c>
      <c r="W33" s="607">
        <v>2</v>
      </c>
      <c r="X33" s="607">
        <v>2</v>
      </c>
      <c r="Y33" s="607">
        <v>4</v>
      </c>
      <c r="Z33" s="607">
        <v>4</v>
      </c>
      <c r="AA33" s="607">
        <v>4</v>
      </c>
      <c r="AB33" s="607">
        <v>3</v>
      </c>
      <c r="AC33" s="607" t="s">
        <v>317</v>
      </c>
      <c r="AD33" s="607" t="s">
        <v>317</v>
      </c>
      <c r="AE33" s="607" t="s">
        <v>317</v>
      </c>
      <c r="AF33" s="611" t="s">
        <v>249</v>
      </c>
      <c r="AG33" s="608"/>
    </row>
    <row r="34" spans="1:33" s="600" customFormat="1" ht="5.25" customHeight="1">
      <c r="A34" s="613"/>
      <c r="B34" s="614"/>
      <c r="C34" s="611"/>
      <c r="D34" s="607"/>
      <c r="E34" s="607"/>
      <c r="F34" s="607"/>
      <c r="G34" s="607"/>
      <c r="H34" s="607"/>
      <c r="I34" s="607"/>
      <c r="J34" s="607"/>
      <c r="K34" s="607"/>
      <c r="L34" s="607"/>
      <c r="M34" s="607"/>
      <c r="N34" s="607"/>
      <c r="O34" s="607"/>
      <c r="P34" s="607"/>
      <c r="Q34" s="607"/>
      <c r="R34" s="607"/>
      <c r="S34" s="607"/>
      <c r="T34" s="607"/>
      <c r="U34" s="607"/>
      <c r="V34" s="607"/>
      <c r="W34" s="607"/>
      <c r="X34" s="607"/>
      <c r="Y34" s="607"/>
      <c r="Z34" s="607"/>
      <c r="AA34" s="607"/>
      <c r="AB34" s="607"/>
      <c r="AC34" s="607"/>
      <c r="AD34" s="607"/>
      <c r="AE34" s="607"/>
      <c r="AF34" s="611"/>
      <c r="AG34" s="608"/>
    </row>
    <row r="35" spans="1:33" s="600" customFormat="1" ht="15" customHeight="1">
      <c r="A35" s="619" t="s">
        <v>396</v>
      </c>
      <c r="B35" s="620" t="s">
        <v>397</v>
      </c>
      <c r="C35" s="611" t="s">
        <v>0</v>
      </c>
      <c r="D35" s="607">
        <v>2</v>
      </c>
      <c r="E35" s="607" t="s">
        <v>317</v>
      </c>
      <c r="F35" s="607" t="s">
        <v>317</v>
      </c>
      <c r="G35" s="607" t="s">
        <v>317</v>
      </c>
      <c r="H35" s="607" t="s">
        <v>317</v>
      </c>
      <c r="I35" s="607" t="s">
        <v>317</v>
      </c>
      <c r="J35" s="607" t="s">
        <v>317</v>
      </c>
      <c r="K35" s="607" t="s">
        <v>317</v>
      </c>
      <c r="L35" s="607" t="s">
        <v>317</v>
      </c>
      <c r="M35" s="607" t="s">
        <v>317</v>
      </c>
      <c r="N35" s="607" t="s">
        <v>317</v>
      </c>
      <c r="O35" s="607" t="s">
        <v>317</v>
      </c>
      <c r="P35" s="607" t="s">
        <v>317</v>
      </c>
      <c r="Q35" s="607" t="s">
        <v>317</v>
      </c>
      <c r="R35" s="607" t="s">
        <v>317</v>
      </c>
      <c r="S35" s="607" t="s">
        <v>317</v>
      </c>
      <c r="T35" s="607" t="s">
        <v>317</v>
      </c>
      <c r="U35" s="607" t="s">
        <v>317</v>
      </c>
      <c r="V35" s="607" t="s">
        <v>317</v>
      </c>
      <c r="W35" s="607">
        <v>1</v>
      </c>
      <c r="X35" s="607" t="s">
        <v>317</v>
      </c>
      <c r="Y35" s="607">
        <v>1</v>
      </c>
      <c r="Z35" s="607" t="s">
        <v>317</v>
      </c>
      <c r="AA35" s="607" t="s">
        <v>317</v>
      </c>
      <c r="AB35" s="607" t="s">
        <v>317</v>
      </c>
      <c r="AC35" s="607" t="s">
        <v>317</v>
      </c>
      <c r="AD35" s="607" t="s">
        <v>317</v>
      </c>
      <c r="AE35" s="607" t="s">
        <v>317</v>
      </c>
      <c r="AF35" s="611" t="s">
        <v>0</v>
      </c>
      <c r="AG35" s="621" t="s">
        <v>396</v>
      </c>
    </row>
    <row r="36" spans="1:33" s="600" customFormat="1" ht="15" customHeight="1">
      <c r="A36" s="613"/>
      <c r="B36" s="614"/>
      <c r="C36" s="611" t="s">
        <v>248</v>
      </c>
      <c r="D36" s="607">
        <v>2</v>
      </c>
      <c r="E36" s="607" t="s">
        <v>317</v>
      </c>
      <c r="F36" s="607" t="s">
        <v>317</v>
      </c>
      <c r="G36" s="607" t="s">
        <v>317</v>
      </c>
      <c r="H36" s="607" t="s">
        <v>317</v>
      </c>
      <c r="I36" s="607" t="s">
        <v>317</v>
      </c>
      <c r="J36" s="607" t="s">
        <v>317</v>
      </c>
      <c r="K36" s="607" t="s">
        <v>317</v>
      </c>
      <c r="L36" s="607" t="s">
        <v>317</v>
      </c>
      <c r="M36" s="607" t="s">
        <v>317</v>
      </c>
      <c r="N36" s="607" t="s">
        <v>317</v>
      </c>
      <c r="O36" s="607" t="s">
        <v>317</v>
      </c>
      <c r="P36" s="607" t="s">
        <v>317</v>
      </c>
      <c r="Q36" s="607" t="s">
        <v>317</v>
      </c>
      <c r="R36" s="607" t="s">
        <v>317</v>
      </c>
      <c r="S36" s="607" t="s">
        <v>317</v>
      </c>
      <c r="T36" s="607" t="s">
        <v>317</v>
      </c>
      <c r="U36" s="607" t="s">
        <v>317</v>
      </c>
      <c r="V36" s="607" t="s">
        <v>317</v>
      </c>
      <c r="W36" s="607">
        <v>1</v>
      </c>
      <c r="X36" s="607" t="s">
        <v>317</v>
      </c>
      <c r="Y36" s="607">
        <v>1</v>
      </c>
      <c r="Z36" s="607" t="s">
        <v>317</v>
      </c>
      <c r="AA36" s="607" t="s">
        <v>317</v>
      </c>
      <c r="AB36" s="607" t="s">
        <v>317</v>
      </c>
      <c r="AC36" s="607" t="s">
        <v>317</v>
      </c>
      <c r="AD36" s="607" t="s">
        <v>317</v>
      </c>
      <c r="AE36" s="607" t="s">
        <v>317</v>
      </c>
      <c r="AF36" s="611" t="s">
        <v>248</v>
      </c>
      <c r="AG36" s="608"/>
    </row>
    <row r="37" spans="1:33" s="600" customFormat="1" ht="15" customHeight="1">
      <c r="A37" s="613"/>
      <c r="B37" s="614"/>
      <c r="C37" s="611" t="s">
        <v>249</v>
      </c>
      <c r="D37" s="607" t="s">
        <v>317</v>
      </c>
      <c r="E37" s="607" t="s">
        <v>317</v>
      </c>
      <c r="F37" s="607" t="s">
        <v>317</v>
      </c>
      <c r="G37" s="607" t="s">
        <v>317</v>
      </c>
      <c r="H37" s="607" t="s">
        <v>317</v>
      </c>
      <c r="I37" s="607" t="s">
        <v>317</v>
      </c>
      <c r="J37" s="607" t="s">
        <v>317</v>
      </c>
      <c r="K37" s="607" t="s">
        <v>317</v>
      </c>
      <c r="L37" s="607" t="s">
        <v>317</v>
      </c>
      <c r="M37" s="607" t="s">
        <v>317</v>
      </c>
      <c r="N37" s="607" t="s">
        <v>317</v>
      </c>
      <c r="O37" s="607" t="s">
        <v>317</v>
      </c>
      <c r="P37" s="607" t="s">
        <v>317</v>
      </c>
      <c r="Q37" s="607" t="s">
        <v>317</v>
      </c>
      <c r="R37" s="607" t="s">
        <v>317</v>
      </c>
      <c r="S37" s="607" t="s">
        <v>317</v>
      </c>
      <c r="T37" s="607" t="s">
        <v>317</v>
      </c>
      <c r="U37" s="607" t="s">
        <v>317</v>
      </c>
      <c r="V37" s="607" t="s">
        <v>317</v>
      </c>
      <c r="W37" s="607" t="s">
        <v>317</v>
      </c>
      <c r="X37" s="607" t="s">
        <v>317</v>
      </c>
      <c r="Y37" s="607" t="s">
        <v>317</v>
      </c>
      <c r="Z37" s="607" t="s">
        <v>317</v>
      </c>
      <c r="AA37" s="607" t="s">
        <v>317</v>
      </c>
      <c r="AB37" s="607" t="s">
        <v>317</v>
      </c>
      <c r="AC37" s="607" t="s">
        <v>317</v>
      </c>
      <c r="AD37" s="607" t="s">
        <v>317</v>
      </c>
      <c r="AE37" s="607" t="s">
        <v>317</v>
      </c>
      <c r="AF37" s="611" t="s">
        <v>249</v>
      </c>
      <c r="AG37" s="608"/>
    </row>
    <row r="38" spans="1:33" s="600" customFormat="1" ht="5.25" customHeight="1">
      <c r="A38" s="613"/>
      <c r="B38" s="614"/>
      <c r="C38" s="611"/>
      <c r="D38" s="607"/>
      <c r="E38" s="607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11"/>
      <c r="AG38" s="608"/>
    </row>
    <row r="39" spans="1:33" s="600" customFormat="1" ht="15" customHeight="1">
      <c r="A39" s="619" t="s">
        <v>398</v>
      </c>
      <c r="B39" s="620" t="s">
        <v>399</v>
      </c>
      <c r="C39" s="611" t="s">
        <v>0</v>
      </c>
      <c r="D39" s="607">
        <v>38</v>
      </c>
      <c r="E39" s="607" t="s">
        <v>317</v>
      </c>
      <c r="F39" s="607" t="s">
        <v>317</v>
      </c>
      <c r="G39" s="607" t="s">
        <v>317</v>
      </c>
      <c r="H39" s="607" t="s">
        <v>317</v>
      </c>
      <c r="I39" s="607" t="s">
        <v>317</v>
      </c>
      <c r="J39" s="607" t="s">
        <v>317</v>
      </c>
      <c r="K39" s="607" t="s">
        <v>317</v>
      </c>
      <c r="L39" s="607" t="s">
        <v>317</v>
      </c>
      <c r="M39" s="607" t="s">
        <v>317</v>
      </c>
      <c r="N39" s="607" t="s">
        <v>317</v>
      </c>
      <c r="O39" s="607" t="s">
        <v>317</v>
      </c>
      <c r="P39" s="607" t="s">
        <v>317</v>
      </c>
      <c r="Q39" s="607" t="s">
        <v>317</v>
      </c>
      <c r="R39" s="607">
        <v>1</v>
      </c>
      <c r="S39" s="607" t="s">
        <v>317</v>
      </c>
      <c r="T39" s="607">
        <v>1</v>
      </c>
      <c r="U39" s="607">
        <v>1</v>
      </c>
      <c r="V39" s="607">
        <v>2</v>
      </c>
      <c r="W39" s="607">
        <v>4</v>
      </c>
      <c r="X39" s="607">
        <v>4</v>
      </c>
      <c r="Y39" s="607">
        <v>5</v>
      </c>
      <c r="Z39" s="607">
        <v>10</v>
      </c>
      <c r="AA39" s="607">
        <v>7</v>
      </c>
      <c r="AB39" s="607">
        <v>3</v>
      </c>
      <c r="AC39" s="607" t="s">
        <v>317</v>
      </c>
      <c r="AD39" s="607" t="s">
        <v>317</v>
      </c>
      <c r="AE39" s="607" t="s">
        <v>317</v>
      </c>
      <c r="AF39" s="611" t="s">
        <v>0</v>
      </c>
      <c r="AG39" s="621" t="s">
        <v>398</v>
      </c>
    </row>
    <row r="40" spans="1:33" s="600" customFormat="1" ht="15" customHeight="1">
      <c r="A40" s="613"/>
      <c r="B40" s="614"/>
      <c r="C40" s="611" t="s">
        <v>248</v>
      </c>
      <c r="D40" s="607">
        <v>17</v>
      </c>
      <c r="E40" s="607" t="s">
        <v>317</v>
      </c>
      <c r="F40" s="607" t="s">
        <v>317</v>
      </c>
      <c r="G40" s="607" t="s">
        <v>317</v>
      </c>
      <c r="H40" s="607" t="s">
        <v>317</v>
      </c>
      <c r="I40" s="607" t="s">
        <v>317</v>
      </c>
      <c r="J40" s="607" t="s">
        <v>317</v>
      </c>
      <c r="K40" s="607" t="s">
        <v>317</v>
      </c>
      <c r="L40" s="607" t="s">
        <v>317</v>
      </c>
      <c r="M40" s="607" t="s">
        <v>317</v>
      </c>
      <c r="N40" s="607" t="s">
        <v>317</v>
      </c>
      <c r="O40" s="607" t="s">
        <v>317</v>
      </c>
      <c r="P40" s="607" t="s">
        <v>317</v>
      </c>
      <c r="Q40" s="607" t="s">
        <v>317</v>
      </c>
      <c r="R40" s="607">
        <v>1</v>
      </c>
      <c r="S40" s="607" t="s">
        <v>317</v>
      </c>
      <c r="T40" s="607" t="s">
        <v>317</v>
      </c>
      <c r="U40" s="607" t="s">
        <v>317</v>
      </c>
      <c r="V40" s="607">
        <v>2</v>
      </c>
      <c r="W40" s="607">
        <v>2</v>
      </c>
      <c r="X40" s="607">
        <v>2</v>
      </c>
      <c r="Y40" s="607">
        <v>1</v>
      </c>
      <c r="Z40" s="607">
        <v>6</v>
      </c>
      <c r="AA40" s="607">
        <v>3</v>
      </c>
      <c r="AB40" s="607" t="s">
        <v>317</v>
      </c>
      <c r="AC40" s="607" t="s">
        <v>317</v>
      </c>
      <c r="AD40" s="607" t="s">
        <v>317</v>
      </c>
      <c r="AE40" s="607" t="s">
        <v>317</v>
      </c>
      <c r="AF40" s="611" t="s">
        <v>248</v>
      </c>
      <c r="AG40" s="608"/>
    </row>
    <row r="41" spans="1:33" s="600" customFormat="1" ht="15" customHeight="1">
      <c r="A41" s="613"/>
      <c r="B41" s="614"/>
      <c r="C41" s="611" t="s">
        <v>249</v>
      </c>
      <c r="D41" s="607">
        <v>21</v>
      </c>
      <c r="E41" s="607" t="s">
        <v>317</v>
      </c>
      <c r="F41" s="607" t="s">
        <v>317</v>
      </c>
      <c r="G41" s="607" t="s">
        <v>317</v>
      </c>
      <c r="H41" s="607" t="s">
        <v>317</v>
      </c>
      <c r="I41" s="607" t="s">
        <v>317</v>
      </c>
      <c r="J41" s="607" t="s">
        <v>317</v>
      </c>
      <c r="K41" s="607" t="s">
        <v>317</v>
      </c>
      <c r="L41" s="607" t="s">
        <v>317</v>
      </c>
      <c r="M41" s="607" t="s">
        <v>317</v>
      </c>
      <c r="N41" s="607" t="s">
        <v>317</v>
      </c>
      <c r="O41" s="607" t="s">
        <v>317</v>
      </c>
      <c r="P41" s="607" t="s">
        <v>317</v>
      </c>
      <c r="Q41" s="607" t="s">
        <v>317</v>
      </c>
      <c r="R41" s="607" t="s">
        <v>317</v>
      </c>
      <c r="S41" s="607" t="s">
        <v>317</v>
      </c>
      <c r="T41" s="607">
        <v>1</v>
      </c>
      <c r="U41" s="607">
        <v>1</v>
      </c>
      <c r="V41" s="607" t="s">
        <v>317</v>
      </c>
      <c r="W41" s="607">
        <v>2</v>
      </c>
      <c r="X41" s="607">
        <v>2</v>
      </c>
      <c r="Y41" s="607">
        <v>4</v>
      </c>
      <c r="Z41" s="607">
        <v>4</v>
      </c>
      <c r="AA41" s="607">
        <v>4</v>
      </c>
      <c r="AB41" s="607">
        <v>3</v>
      </c>
      <c r="AC41" s="607" t="s">
        <v>317</v>
      </c>
      <c r="AD41" s="607" t="s">
        <v>317</v>
      </c>
      <c r="AE41" s="607" t="s">
        <v>317</v>
      </c>
      <c r="AF41" s="611" t="s">
        <v>249</v>
      </c>
      <c r="AG41" s="608"/>
    </row>
    <row r="42" spans="1:33" s="600" customFormat="1" ht="5.25" customHeight="1">
      <c r="A42" s="613"/>
      <c r="B42" s="614"/>
      <c r="C42" s="611"/>
      <c r="D42" s="607"/>
      <c r="E42" s="607"/>
      <c r="F42" s="607"/>
      <c r="G42" s="607"/>
      <c r="H42" s="607"/>
      <c r="I42" s="607"/>
      <c r="J42" s="607"/>
      <c r="K42" s="607"/>
      <c r="L42" s="607"/>
      <c r="M42" s="607"/>
      <c r="N42" s="607"/>
      <c r="O42" s="607"/>
      <c r="P42" s="607"/>
      <c r="Q42" s="607"/>
      <c r="R42" s="607"/>
      <c r="S42" s="607"/>
      <c r="T42" s="607"/>
      <c r="U42" s="607"/>
      <c r="V42" s="607"/>
      <c r="W42" s="607"/>
      <c r="X42" s="607"/>
      <c r="Y42" s="607"/>
      <c r="Z42" s="607"/>
      <c r="AA42" s="607"/>
      <c r="AB42" s="607"/>
      <c r="AC42" s="607"/>
      <c r="AD42" s="607"/>
      <c r="AE42" s="607"/>
      <c r="AF42" s="611"/>
      <c r="AG42" s="608"/>
    </row>
    <row r="43" spans="1:33" s="600" customFormat="1" ht="15" customHeight="1">
      <c r="A43" s="619" t="s">
        <v>400</v>
      </c>
      <c r="B43" s="620" t="s">
        <v>401</v>
      </c>
      <c r="C43" s="611" t="s">
        <v>0</v>
      </c>
      <c r="D43" s="607">
        <v>1</v>
      </c>
      <c r="E43" s="607" t="s">
        <v>317</v>
      </c>
      <c r="F43" s="607" t="s">
        <v>317</v>
      </c>
      <c r="G43" s="607" t="s">
        <v>317</v>
      </c>
      <c r="H43" s="607" t="s">
        <v>317</v>
      </c>
      <c r="I43" s="607" t="s">
        <v>317</v>
      </c>
      <c r="J43" s="607" t="s">
        <v>317</v>
      </c>
      <c r="K43" s="607" t="s">
        <v>317</v>
      </c>
      <c r="L43" s="607" t="s">
        <v>317</v>
      </c>
      <c r="M43" s="607" t="s">
        <v>317</v>
      </c>
      <c r="N43" s="607" t="s">
        <v>317</v>
      </c>
      <c r="O43" s="607" t="s">
        <v>317</v>
      </c>
      <c r="P43" s="607" t="s">
        <v>317</v>
      </c>
      <c r="Q43" s="607" t="s">
        <v>317</v>
      </c>
      <c r="R43" s="607" t="s">
        <v>317</v>
      </c>
      <c r="S43" s="607" t="s">
        <v>317</v>
      </c>
      <c r="T43" s="607" t="s">
        <v>317</v>
      </c>
      <c r="U43" s="607" t="s">
        <v>317</v>
      </c>
      <c r="V43" s="607" t="s">
        <v>317</v>
      </c>
      <c r="W43" s="607" t="s">
        <v>317</v>
      </c>
      <c r="X43" s="607" t="s">
        <v>317</v>
      </c>
      <c r="Y43" s="607" t="s">
        <v>317</v>
      </c>
      <c r="Z43" s="607" t="s">
        <v>317</v>
      </c>
      <c r="AA43" s="607">
        <v>1</v>
      </c>
      <c r="AB43" s="607" t="s">
        <v>317</v>
      </c>
      <c r="AC43" s="607" t="s">
        <v>317</v>
      </c>
      <c r="AD43" s="607" t="s">
        <v>317</v>
      </c>
      <c r="AE43" s="607" t="s">
        <v>317</v>
      </c>
      <c r="AF43" s="611" t="s">
        <v>0</v>
      </c>
      <c r="AG43" s="621" t="s">
        <v>400</v>
      </c>
    </row>
    <row r="44" spans="1:33" s="600" customFormat="1" ht="15" customHeight="1">
      <c r="A44" s="613"/>
      <c r="B44" s="614"/>
      <c r="C44" s="611" t="s">
        <v>248</v>
      </c>
      <c r="D44" s="607">
        <v>1</v>
      </c>
      <c r="E44" s="607" t="s">
        <v>317</v>
      </c>
      <c r="F44" s="607" t="s">
        <v>317</v>
      </c>
      <c r="G44" s="607" t="s">
        <v>317</v>
      </c>
      <c r="H44" s="607" t="s">
        <v>317</v>
      </c>
      <c r="I44" s="607" t="s">
        <v>317</v>
      </c>
      <c r="J44" s="607" t="s">
        <v>317</v>
      </c>
      <c r="K44" s="607" t="s">
        <v>317</v>
      </c>
      <c r="L44" s="607" t="s">
        <v>317</v>
      </c>
      <c r="M44" s="607" t="s">
        <v>317</v>
      </c>
      <c r="N44" s="607" t="s">
        <v>317</v>
      </c>
      <c r="O44" s="607" t="s">
        <v>317</v>
      </c>
      <c r="P44" s="607" t="s">
        <v>317</v>
      </c>
      <c r="Q44" s="607" t="s">
        <v>317</v>
      </c>
      <c r="R44" s="607" t="s">
        <v>317</v>
      </c>
      <c r="S44" s="607" t="s">
        <v>317</v>
      </c>
      <c r="T44" s="607" t="s">
        <v>317</v>
      </c>
      <c r="U44" s="607" t="s">
        <v>317</v>
      </c>
      <c r="V44" s="607" t="s">
        <v>317</v>
      </c>
      <c r="W44" s="607" t="s">
        <v>317</v>
      </c>
      <c r="X44" s="607" t="s">
        <v>317</v>
      </c>
      <c r="Y44" s="607" t="s">
        <v>317</v>
      </c>
      <c r="Z44" s="607" t="s">
        <v>317</v>
      </c>
      <c r="AA44" s="607">
        <v>1</v>
      </c>
      <c r="AB44" s="607" t="s">
        <v>317</v>
      </c>
      <c r="AC44" s="607" t="s">
        <v>317</v>
      </c>
      <c r="AD44" s="607" t="s">
        <v>317</v>
      </c>
      <c r="AE44" s="607" t="s">
        <v>317</v>
      </c>
      <c r="AF44" s="611" t="s">
        <v>248</v>
      </c>
      <c r="AG44" s="608"/>
    </row>
    <row r="45" spans="1:33" s="600" customFormat="1" ht="15" customHeight="1">
      <c r="A45" s="613"/>
      <c r="B45" s="614"/>
      <c r="C45" s="611" t="s">
        <v>249</v>
      </c>
      <c r="D45" s="607" t="s">
        <v>317</v>
      </c>
      <c r="E45" s="607" t="s">
        <v>317</v>
      </c>
      <c r="F45" s="607" t="s">
        <v>317</v>
      </c>
      <c r="G45" s="607" t="s">
        <v>317</v>
      </c>
      <c r="H45" s="607" t="s">
        <v>317</v>
      </c>
      <c r="I45" s="607" t="s">
        <v>317</v>
      </c>
      <c r="J45" s="607" t="s">
        <v>317</v>
      </c>
      <c r="K45" s="607" t="s">
        <v>317</v>
      </c>
      <c r="L45" s="607" t="s">
        <v>317</v>
      </c>
      <c r="M45" s="607" t="s">
        <v>317</v>
      </c>
      <c r="N45" s="607" t="s">
        <v>317</v>
      </c>
      <c r="O45" s="607" t="s">
        <v>317</v>
      </c>
      <c r="P45" s="607" t="s">
        <v>317</v>
      </c>
      <c r="Q45" s="607" t="s">
        <v>317</v>
      </c>
      <c r="R45" s="607" t="s">
        <v>317</v>
      </c>
      <c r="S45" s="607" t="s">
        <v>317</v>
      </c>
      <c r="T45" s="607" t="s">
        <v>317</v>
      </c>
      <c r="U45" s="607" t="s">
        <v>317</v>
      </c>
      <c r="V45" s="607" t="s">
        <v>317</v>
      </c>
      <c r="W45" s="607" t="s">
        <v>317</v>
      </c>
      <c r="X45" s="607" t="s">
        <v>317</v>
      </c>
      <c r="Y45" s="607" t="s">
        <v>317</v>
      </c>
      <c r="Z45" s="607" t="s">
        <v>317</v>
      </c>
      <c r="AA45" s="607" t="s">
        <v>317</v>
      </c>
      <c r="AB45" s="607" t="s">
        <v>317</v>
      </c>
      <c r="AC45" s="607" t="s">
        <v>317</v>
      </c>
      <c r="AD45" s="607" t="s">
        <v>317</v>
      </c>
      <c r="AE45" s="607" t="s">
        <v>317</v>
      </c>
      <c r="AF45" s="611" t="s">
        <v>249</v>
      </c>
      <c r="AG45" s="608"/>
    </row>
    <row r="46" spans="1:33" s="600" customFormat="1" ht="5.25" customHeight="1">
      <c r="A46" s="613"/>
      <c r="B46" s="614"/>
      <c r="C46" s="615"/>
      <c r="D46" s="607"/>
      <c r="E46" s="607"/>
      <c r="F46" s="607"/>
      <c r="G46" s="607"/>
      <c r="H46" s="607"/>
      <c r="I46" s="607"/>
      <c r="J46" s="607"/>
      <c r="K46" s="607"/>
      <c r="L46" s="607"/>
      <c r="M46" s="607"/>
      <c r="N46" s="607"/>
      <c r="O46" s="607"/>
      <c r="P46" s="607"/>
      <c r="Q46" s="607"/>
      <c r="R46" s="607"/>
      <c r="S46" s="607"/>
      <c r="T46" s="607"/>
      <c r="U46" s="607"/>
      <c r="V46" s="607"/>
      <c r="W46" s="607"/>
      <c r="X46" s="607"/>
      <c r="Y46" s="607"/>
      <c r="Z46" s="607"/>
      <c r="AA46" s="607"/>
      <c r="AB46" s="607"/>
      <c r="AC46" s="607"/>
      <c r="AD46" s="607"/>
      <c r="AE46" s="607"/>
      <c r="AF46" s="611"/>
      <c r="AG46" s="608"/>
    </row>
    <row r="47" spans="1:33" s="600" customFormat="1" ht="15" customHeight="1">
      <c r="A47" s="619" t="s">
        <v>402</v>
      </c>
      <c r="B47" s="620" t="s">
        <v>403</v>
      </c>
      <c r="C47" s="611" t="s">
        <v>0</v>
      </c>
      <c r="D47" s="607">
        <v>1</v>
      </c>
      <c r="E47" s="607" t="s">
        <v>317</v>
      </c>
      <c r="F47" s="607" t="s">
        <v>317</v>
      </c>
      <c r="G47" s="607" t="s">
        <v>317</v>
      </c>
      <c r="H47" s="607" t="s">
        <v>317</v>
      </c>
      <c r="I47" s="607" t="s">
        <v>317</v>
      </c>
      <c r="J47" s="607" t="s">
        <v>317</v>
      </c>
      <c r="K47" s="607" t="s">
        <v>317</v>
      </c>
      <c r="L47" s="607" t="s">
        <v>317</v>
      </c>
      <c r="M47" s="607" t="s">
        <v>317</v>
      </c>
      <c r="N47" s="607" t="s">
        <v>317</v>
      </c>
      <c r="O47" s="607" t="s">
        <v>317</v>
      </c>
      <c r="P47" s="607" t="s">
        <v>317</v>
      </c>
      <c r="Q47" s="607" t="s">
        <v>317</v>
      </c>
      <c r="R47" s="607" t="s">
        <v>317</v>
      </c>
      <c r="S47" s="607" t="s">
        <v>317</v>
      </c>
      <c r="T47" s="607" t="s">
        <v>317</v>
      </c>
      <c r="U47" s="607" t="s">
        <v>317</v>
      </c>
      <c r="V47" s="607" t="s">
        <v>317</v>
      </c>
      <c r="W47" s="607" t="s">
        <v>317</v>
      </c>
      <c r="X47" s="607">
        <v>1</v>
      </c>
      <c r="Y47" s="607" t="s">
        <v>317</v>
      </c>
      <c r="Z47" s="607" t="s">
        <v>317</v>
      </c>
      <c r="AA47" s="607" t="s">
        <v>317</v>
      </c>
      <c r="AB47" s="607" t="s">
        <v>317</v>
      </c>
      <c r="AC47" s="607" t="s">
        <v>317</v>
      </c>
      <c r="AD47" s="607" t="s">
        <v>317</v>
      </c>
      <c r="AE47" s="607" t="s">
        <v>317</v>
      </c>
      <c r="AF47" s="611" t="s">
        <v>0</v>
      </c>
      <c r="AG47" s="621" t="s">
        <v>402</v>
      </c>
    </row>
    <row r="48" spans="1:33" s="600" customFormat="1" ht="15" customHeight="1">
      <c r="A48" s="613"/>
      <c r="B48" s="614" t="s">
        <v>404</v>
      </c>
      <c r="C48" s="611" t="s">
        <v>248</v>
      </c>
      <c r="D48" s="607">
        <v>1</v>
      </c>
      <c r="E48" s="607" t="s">
        <v>317</v>
      </c>
      <c r="F48" s="607" t="s">
        <v>317</v>
      </c>
      <c r="G48" s="607" t="s">
        <v>317</v>
      </c>
      <c r="H48" s="607" t="s">
        <v>317</v>
      </c>
      <c r="I48" s="607" t="s">
        <v>317</v>
      </c>
      <c r="J48" s="607" t="s">
        <v>317</v>
      </c>
      <c r="K48" s="607" t="s">
        <v>317</v>
      </c>
      <c r="L48" s="607" t="s">
        <v>317</v>
      </c>
      <c r="M48" s="607" t="s">
        <v>317</v>
      </c>
      <c r="N48" s="607" t="s">
        <v>317</v>
      </c>
      <c r="O48" s="607" t="s">
        <v>317</v>
      </c>
      <c r="P48" s="607" t="s">
        <v>317</v>
      </c>
      <c r="Q48" s="607" t="s">
        <v>317</v>
      </c>
      <c r="R48" s="607" t="s">
        <v>317</v>
      </c>
      <c r="S48" s="607" t="s">
        <v>317</v>
      </c>
      <c r="T48" s="607" t="s">
        <v>317</v>
      </c>
      <c r="U48" s="607" t="s">
        <v>317</v>
      </c>
      <c r="V48" s="607" t="s">
        <v>317</v>
      </c>
      <c r="W48" s="607" t="s">
        <v>317</v>
      </c>
      <c r="X48" s="607">
        <v>1</v>
      </c>
      <c r="Y48" s="607" t="s">
        <v>317</v>
      </c>
      <c r="Z48" s="607" t="s">
        <v>317</v>
      </c>
      <c r="AA48" s="607" t="s">
        <v>317</v>
      </c>
      <c r="AB48" s="607" t="s">
        <v>317</v>
      </c>
      <c r="AC48" s="607" t="s">
        <v>317</v>
      </c>
      <c r="AD48" s="607" t="s">
        <v>317</v>
      </c>
      <c r="AE48" s="607" t="s">
        <v>317</v>
      </c>
      <c r="AF48" s="611" t="s">
        <v>248</v>
      </c>
      <c r="AG48" s="608"/>
    </row>
    <row r="49" spans="1:33" s="600" customFormat="1" ht="15" customHeight="1">
      <c r="A49" s="613"/>
      <c r="B49" s="614"/>
      <c r="C49" s="611" t="s">
        <v>249</v>
      </c>
      <c r="D49" s="607" t="s">
        <v>317</v>
      </c>
      <c r="E49" s="607" t="s">
        <v>317</v>
      </c>
      <c r="F49" s="607" t="s">
        <v>317</v>
      </c>
      <c r="G49" s="607" t="s">
        <v>317</v>
      </c>
      <c r="H49" s="607" t="s">
        <v>317</v>
      </c>
      <c r="I49" s="607" t="s">
        <v>317</v>
      </c>
      <c r="J49" s="607" t="s">
        <v>317</v>
      </c>
      <c r="K49" s="607" t="s">
        <v>317</v>
      </c>
      <c r="L49" s="607" t="s">
        <v>317</v>
      </c>
      <c r="M49" s="607" t="s">
        <v>317</v>
      </c>
      <c r="N49" s="607" t="s">
        <v>317</v>
      </c>
      <c r="O49" s="607" t="s">
        <v>317</v>
      </c>
      <c r="P49" s="607" t="s">
        <v>317</v>
      </c>
      <c r="Q49" s="607" t="s">
        <v>317</v>
      </c>
      <c r="R49" s="607" t="s">
        <v>317</v>
      </c>
      <c r="S49" s="607" t="s">
        <v>317</v>
      </c>
      <c r="T49" s="607" t="s">
        <v>317</v>
      </c>
      <c r="U49" s="607" t="s">
        <v>317</v>
      </c>
      <c r="V49" s="607" t="s">
        <v>317</v>
      </c>
      <c r="W49" s="607" t="s">
        <v>317</v>
      </c>
      <c r="X49" s="607" t="s">
        <v>317</v>
      </c>
      <c r="Y49" s="607" t="s">
        <v>317</v>
      </c>
      <c r="Z49" s="607" t="s">
        <v>317</v>
      </c>
      <c r="AA49" s="607" t="s">
        <v>317</v>
      </c>
      <c r="AB49" s="607" t="s">
        <v>317</v>
      </c>
      <c r="AC49" s="607" t="s">
        <v>317</v>
      </c>
      <c r="AD49" s="607" t="s">
        <v>317</v>
      </c>
      <c r="AE49" s="607" t="s">
        <v>317</v>
      </c>
      <c r="AF49" s="611" t="s">
        <v>249</v>
      </c>
      <c r="AG49" s="608"/>
    </row>
    <row r="50" spans="1:33" s="600" customFormat="1" ht="5.25" customHeight="1">
      <c r="A50" s="613"/>
      <c r="B50" s="614"/>
      <c r="C50" s="615"/>
      <c r="D50" s="607"/>
      <c r="E50" s="607"/>
      <c r="F50" s="607"/>
      <c r="G50" s="607"/>
      <c r="H50" s="607"/>
      <c r="I50" s="607"/>
      <c r="J50" s="607"/>
      <c r="K50" s="607"/>
      <c r="L50" s="607"/>
      <c r="M50" s="607"/>
      <c r="N50" s="607"/>
      <c r="O50" s="607"/>
      <c r="P50" s="607"/>
      <c r="Q50" s="607"/>
      <c r="R50" s="607"/>
      <c r="S50" s="607"/>
      <c r="T50" s="607"/>
      <c r="U50" s="607"/>
      <c r="V50" s="607"/>
      <c r="W50" s="607"/>
      <c r="X50" s="607"/>
      <c r="Y50" s="607"/>
      <c r="Z50" s="607"/>
      <c r="AA50" s="607"/>
      <c r="AB50" s="607"/>
      <c r="AC50" s="607"/>
      <c r="AD50" s="607"/>
      <c r="AE50" s="607"/>
      <c r="AF50" s="611"/>
      <c r="AG50" s="608"/>
    </row>
    <row r="51" spans="1:33" s="600" customFormat="1" ht="15" customHeight="1">
      <c r="A51" s="619" t="s">
        <v>405</v>
      </c>
      <c r="B51" s="620" t="s">
        <v>406</v>
      </c>
      <c r="C51" s="611" t="s">
        <v>0</v>
      </c>
      <c r="D51" s="607">
        <v>55</v>
      </c>
      <c r="E51" s="607">
        <v>1</v>
      </c>
      <c r="F51" s="607" t="s">
        <v>317</v>
      </c>
      <c r="G51" s="607" t="s">
        <v>317</v>
      </c>
      <c r="H51" s="607" t="s">
        <v>317</v>
      </c>
      <c r="I51" s="607" t="s">
        <v>317</v>
      </c>
      <c r="J51" s="607">
        <v>1</v>
      </c>
      <c r="K51" s="607" t="s">
        <v>317</v>
      </c>
      <c r="L51" s="607" t="s">
        <v>317</v>
      </c>
      <c r="M51" s="607" t="s">
        <v>317</v>
      </c>
      <c r="N51" s="607" t="s">
        <v>317</v>
      </c>
      <c r="O51" s="607">
        <v>1</v>
      </c>
      <c r="P51" s="607" t="s">
        <v>317</v>
      </c>
      <c r="Q51" s="607" t="s">
        <v>317</v>
      </c>
      <c r="R51" s="607">
        <v>1</v>
      </c>
      <c r="S51" s="607">
        <v>1</v>
      </c>
      <c r="T51" s="607">
        <v>1</v>
      </c>
      <c r="U51" s="607" t="s">
        <v>317</v>
      </c>
      <c r="V51" s="607">
        <v>2</v>
      </c>
      <c r="W51" s="607">
        <v>2</v>
      </c>
      <c r="X51" s="607">
        <v>3</v>
      </c>
      <c r="Y51" s="607">
        <v>10</v>
      </c>
      <c r="Z51" s="607">
        <v>17</v>
      </c>
      <c r="AA51" s="607">
        <v>10</v>
      </c>
      <c r="AB51" s="607">
        <v>4</v>
      </c>
      <c r="AC51" s="607">
        <v>1</v>
      </c>
      <c r="AD51" s="607">
        <v>1</v>
      </c>
      <c r="AE51" s="607" t="s">
        <v>317</v>
      </c>
      <c r="AF51" s="611" t="s">
        <v>0</v>
      </c>
      <c r="AG51" s="621" t="s">
        <v>405</v>
      </c>
    </row>
    <row r="52" spans="1:33" s="600" customFormat="1" ht="15" customHeight="1">
      <c r="A52" s="613"/>
      <c r="B52" s="614"/>
      <c r="C52" s="611" t="s">
        <v>248</v>
      </c>
      <c r="D52" s="607">
        <v>27</v>
      </c>
      <c r="E52" s="607">
        <v>1</v>
      </c>
      <c r="F52" s="607" t="s">
        <v>317</v>
      </c>
      <c r="G52" s="607" t="s">
        <v>317</v>
      </c>
      <c r="H52" s="607" t="s">
        <v>317</v>
      </c>
      <c r="I52" s="607" t="s">
        <v>317</v>
      </c>
      <c r="J52" s="607">
        <v>1</v>
      </c>
      <c r="K52" s="607" t="s">
        <v>317</v>
      </c>
      <c r="L52" s="607" t="s">
        <v>317</v>
      </c>
      <c r="M52" s="607" t="s">
        <v>317</v>
      </c>
      <c r="N52" s="607" t="s">
        <v>317</v>
      </c>
      <c r="O52" s="607">
        <v>1</v>
      </c>
      <c r="P52" s="607" t="s">
        <v>317</v>
      </c>
      <c r="Q52" s="607" t="s">
        <v>317</v>
      </c>
      <c r="R52" s="607" t="s">
        <v>317</v>
      </c>
      <c r="S52" s="607">
        <v>1</v>
      </c>
      <c r="T52" s="607">
        <v>1</v>
      </c>
      <c r="U52" s="607" t="s">
        <v>317</v>
      </c>
      <c r="V52" s="607">
        <v>2</v>
      </c>
      <c r="W52" s="607">
        <v>1</v>
      </c>
      <c r="X52" s="607">
        <v>1</v>
      </c>
      <c r="Y52" s="607">
        <v>6</v>
      </c>
      <c r="Z52" s="607">
        <v>8</v>
      </c>
      <c r="AA52" s="607">
        <v>4</v>
      </c>
      <c r="AB52" s="607">
        <v>1</v>
      </c>
      <c r="AC52" s="607" t="s">
        <v>317</v>
      </c>
      <c r="AD52" s="607" t="s">
        <v>317</v>
      </c>
      <c r="AE52" s="607" t="s">
        <v>317</v>
      </c>
      <c r="AF52" s="611" t="s">
        <v>248</v>
      </c>
      <c r="AG52" s="608"/>
    </row>
    <row r="53" spans="1:33" s="600" customFormat="1" ht="15" customHeight="1">
      <c r="A53" s="613"/>
      <c r="B53" s="614"/>
      <c r="C53" s="611" t="s">
        <v>249</v>
      </c>
      <c r="D53" s="607">
        <v>28</v>
      </c>
      <c r="E53" s="607" t="s">
        <v>317</v>
      </c>
      <c r="F53" s="607" t="s">
        <v>317</v>
      </c>
      <c r="G53" s="607" t="s">
        <v>317</v>
      </c>
      <c r="H53" s="607" t="s">
        <v>317</v>
      </c>
      <c r="I53" s="607" t="s">
        <v>317</v>
      </c>
      <c r="J53" s="607" t="s">
        <v>317</v>
      </c>
      <c r="K53" s="607" t="s">
        <v>317</v>
      </c>
      <c r="L53" s="607" t="s">
        <v>317</v>
      </c>
      <c r="M53" s="607" t="s">
        <v>317</v>
      </c>
      <c r="N53" s="607" t="s">
        <v>317</v>
      </c>
      <c r="O53" s="607" t="s">
        <v>317</v>
      </c>
      <c r="P53" s="607" t="s">
        <v>317</v>
      </c>
      <c r="Q53" s="607" t="s">
        <v>317</v>
      </c>
      <c r="R53" s="607">
        <v>1</v>
      </c>
      <c r="S53" s="607" t="s">
        <v>317</v>
      </c>
      <c r="T53" s="607" t="s">
        <v>317</v>
      </c>
      <c r="U53" s="607" t="s">
        <v>317</v>
      </c>
      <c r="V53" s="607" t="s">
        <v>317</v>
      </c>
      <c r="W53" s="607">
        <v>1</v>
      </c>
      <c r="X53" s="607">
        <v>2</v>
      </c>
      <c r="Y53" s="607">
        <v>4</v>
      </c>
      <c r="Z53" s="607">
        <v>9</v>
      </c>
      <c r="AA53" s="607">
        <v>6</v>
      </c>
      <c r="AB53" s="607">
        <v>3</v>
      </c>
      <c r="AC53" s="607">
        <v>1</v>
      </c>
      <c r="AD53" s="607">
        <v>1</v>
      </c>
      <c r="AE53" s="607" t="s">
        <v>317</v>
      </c>
      <c r="AF53" s="611" t="s">
        <v>249</v>
      </c>
      <c r="AG53" s="608"/>
    </row>
    <row r="54" spans="1:33" s="600" customFormat="1" ht="5.25" customHeight="1">
      <c r="A54" s="613"/>
      <c r="B54" s="614"/>
      <c r="C54" s="615"/>
      <c r="D54" s="607"/>
      <c r="E54" s="607"/>
      <c r="F54" s="607"/>
      <c r="G54" s="607"/>
      <c r="H54" s="607"/>
      <c r="I54" s="607"/>
      <c r="J54" s="607"/>
      <c r="K54" s="607"/>
      <c r="L54" s="607"/>
      <c r="M54" s="607"/>
      <c r="N54" s="607"/>
      <c r="O54" s="607"/>
      <c r="P54" s="607"/>
      <c r="Q54" s="607"/>
      <c r="R54" s="607"/>
      <c r="S54" s="607"/>
      <c r="T54" s="607"/>
      <c r="U54" s="607"/>
      <c r="V54" s="607"/>
      <c r="W54" s="607"/>
      <c r="X54" s="607"/>
      <c r="Y54" s="607"/>
      <c r="Z54" s="607"/>
      <c r="AA54" s="607"/>
      <c r="AB54" s="607"/>
      <c r="AC54" s="607"/>
      <c r="AD54" s="607"/>
      <c r="AE54" s="607"/>
      <c r="AF54" s="611"/>
      <c r="AG54" s="608"/>
    </row>
    <row r="55" spans="1:33" s="600" customFormat="1" ht="15" customHeight="1">
      <c r="A55" s="616" t="s">
        <v>407</v>
      </c>
      <c r="B55" s="617" t="s">
        <v>408</v>
      </c>
      <c r="C55" s="611" t="s">
        <v>0</v>
      </c>
      <c r="D55" s="607">
        <v>3958</v>
      </c>
      <c r="E55" s="607" t="s">
        <v>317</v>
      </c>
      <c r="F55" s="607">
        <v>1</v>
      </c>
      <c r="G55" s="607">
        <v>1</v>
      </c>
      <c r="H55" s="607">
        <v>1</v>
      </c>
      <c r="I55" s="607" t="s">
        <v>317</v>
      </c>
      <c r="J55" s="607">
        <v>3</v>
      </c>
      <c r="K55" s="607">
        <v>1</v>
      </c>
      <c r="L55" s="607">
        <v>1</v>
      </c>
      <c r="M55" s="607">
        <v>2</v>
      </c>
      <c r="N55" s="607" t="s">
        <v>317</v>
      </c>
      <c r="O55" s="607">
        <v>2</v>
      </c>
      <c r="P55" s="607">
        <v>7</v>
      </c>
      <c r="Q55" s="607">
        <v>16</v>
      </c>
      <c r="R55" s="607">
        <v>30</v>
      </c>
      <c r="S55" s="607">
        <v>56</v>
      </c>
      <c r="T55" s="607">
        <v>98</v>
      </c>
      <c r="U55" s="607">
        <v>157</v>
      </c>
      <c r="V55" s="607">
        <v>277</v>
      </c>
      <c r="W55" s="607">
        <v>514</v>
      </c>
      <c r="X55" s="607">
        <v>506</v>
      </c>
      <c r="Y55" s="607">
        <v>621</v>
      </c>
      <c r="Z55" s="607">
        <v>608</v>
      </c>
      <c r="AA55" s="607">
        <v>568</v>
      </c>
      <c r="AB55" s="607">
        <v>353</v>
      </c>
      <c r="AC55" s="607">
        <v>121</v>
      </c>
      <c r="AD55" s="607">
        <v>17</v>
      </c>
      <c r="AE55" s="607" t="s">
        <v>317</v>
      </c>
      <c r="AF55" s="611" t="s">
        <v>0</v>
      </c>
      <c r="AG55" s="618" t="s">
        <v>407</v>
      </c>
    </row>
    <row r="56" spans="1:33" s="600" customFormat="1" ht="15" customHeight="1">
      <c r="A56" s="613"/>
      <c r="B56" s="614"/>
      <c r="C56" s="611" t="s">
        <v>248</v>
      </c>
      <c r="D56" s="607">
        <v>2219</v>
      </c>
      <c r="E56" s="607" t="s">
        <v>317</v>
      </c>
      <c r="F56" s="607">
        <v>1</v>
      </c>
      <c r="G56" s="607">
        <v>1</v>
      </c>
      <c r="H56" s="607" t="s">
        <v>317</v>
      </c>
      <c r="I56" s="607" t="s">
        <v>317</v>
      </c>
      <c r="J56" s="607">
        <v>2</v>
      </c>
      <c r="K56" s="607">
        <v>1</v>
      </c>
      <c r="L56" s="607" t="s">
        <v>317</v>
      </c>
      <c r="M56" s="607" t="s">
        <v>317</v>
      </c>
      <c r="N56" s="607" t="s">
        <v>317</v>
      </c>
      <c r="O56" s="607">
        <v>1</v>
      </c>
      <c r="P56" s="607">
        <v>1</v>
      </c>
      <c r="Q56" s="607">
        <v>9</v>
      </c>
      <c r="R56" s="607">
        <v>13</v>
      </c>
      <c r="S56" s="607">
        <v>25</v>
      </c>
      <c r="T56" s="607">
        <v>40</v>
      </c>
      <c r="U56" s="607">
        <v>90</v>
      </c>
      <c r="V56" s="607">
        <v>189</v>
      </c>
      <c r="W56" s="607">
        <v>311</v>
      </c>
      <c r="X56" s="607">
        <v>333</v>
      </c>
      <c r="Y56" s="607">
        <v>388</v>
      </c>
      <c r="Z56" s="607">
        <v>358</v>
      </c>
      <c r="AA56" s="607">
        <v>279</v>
      </c>
      <c r="AB56" s="607">
        <v>146</v>
      </c>
      <c r="AC56" s="607">
        <v>32</v>
      </c>
      <c r="AD56" s="607">
        <v>1</v>
      </c>
      <c r="AE56" s="607" t="s">
        <v>317</v>
      </c>
      <c r="AF56" s="611" t="s">
        <v>248</v>
      </c>
      <c r="AG56" s="608"/>
    </row>
    <row r="57" spans="1:33" s="600" customFormat="1" ht="15" customHeight="1">
      <c r="A57" s="613"/>
      <c r="B57" s="614"/>
      <c r="C57" s="611" t="s">
        <v>249</v>
      </c>
      <c r="D57" s="607">
        <v>1739</v>
      </c>
      <c r="E57" s="607" t="s">
        <v>317</v>
      </c>
      <c r="F57" s="607" t="s">
        <v>317</v>
      </c>
      <c r="G57" s="607" t="s">
        <v>317</v>
      </c>
      <c r="H57" s="607">
        <v>1</v>
      </c>
      <c r="I57" s="607" t="s">
        <v>317</v>
      </c>
      <c r="J57" s="607">
        <v>1</v>
      </c>
      <c r="K57" s="607" t="s">
        <v>317</v>
      </c>
      <c r="L57" s="607">
        <v>1</v>
      </c>
      <c r="M57" s="607">
        <v>2</v>
      </c>
      <c r="N57" s="607" t="s">
        <v>317</v>
      </c>
      <c r="O57" s="607">
        <v>1</v>
      </c>
      <c r="P57" s="607">
        <v>6</v>
      </c>
      <c r="Q57" s="607">
        <v>7</v>
      </c>
      <c r="R57" s="607">
        <v>17</v>
      </c>
      <c r="S57" s="607">
        <v>31</v>
      </c>
      <c r="T57" s="607">
        <v>58</v>
      </c>
      <c r="U57" s="607">
        <v>67</v>
      </c>
      <c r="V57" s="607">
        <v>88</v>
      </c>
      <c r="W57" s="607">
        <v>203</v>
      </c>
      <c r="X57" s="607">
        <v>173</v>
      </c>
      <c r="Y57" s="607">
        <v>233</v>
      </c>
      <c r="Z57" s="607">
        <v>250</v>
      </c>
      <c r="AA57" s="607">
        <v>289</v>
      </c>
      <c r="AB57" s="607">
        <v>207</v>
      </c>
      <c r="AC57" s="607">
        <v>89</v>
      </c>
      <c r="AD57" s="607">
        <v>16</v>
      </c>
      <c r="AE57" s="607" t="s">
        <v>317</v>
      </c>
      <c r="AF57" s="611" t="s">
        <v>249</v>
      </c>
      <c r="AG57" s="608"/>
    </row>
    <row r="58" spans="1:33" s="600" customFormat="1" ht="5.25" customHeight="1">
      <c r="A58" s="613"/>
      <c r="B58" s="614"/>
      <c r="C58" s="615"/>
      <c r="D58" s="607"/>
      <c r="E58" s="607"/>
      <c r="F58" s="607"/>
      <c r="G58" s="607"/>
      <c r="H58" s="607"/>
      <c r="I58" s="607"/>
      <c r="J58" s="607"/>
      <c r="K58" s="607"/>
      <c r="L58" s="607"/>
      <c r="M58" s="607"/>
      <c r="N58" s="607"/>
      <c r="O58" s="607"/>
      <c r="P58" s="607"/>
      <c r="Q58" s="607"/>
      <c r="R58" s="607"/>
      <c r="S58" s="607"/>
      <c r="T58" s="607"/>
      <c r="U58" s="607"/>
      <c r="V58" s="607"/>
      <c r="W58" s="607"/>
      <c r="X58" s="607"/>
      <c r="Y58" s="607"/>
      <c r="Z58" s="607"/>
      <c r="AA58" s="607"/>
      <c r="AB58" s="607"/>
      <c r="AC58" s="607"/>
      <c r="AD58" s="607"/>
      <c r="AE58" s="607"/>
      <c r="AF58" s="611"/>
      <c r="AG58" s="608"/>
    </row>
    <row r="59" spans="1:33" s="600" customFormat="1" ht="15" customHeight="1">
      <c r="A59" s="619" t="s">
        <v>409</v>
      </c>
      <c r="B59" s="620" t="s">
        <v>410</v>
      </c>
      <c r="C59" s="611" t="s">
        <v>0</v>
      </c>
      <c r="D59" s="607">
        <v>3822</v>
      </c>
      <c r="E59" s="607" t="s">
        <v>317</v>
      </c>
      <c r="F59" s="607" t="s">
        <v>317</v>
      </c>
      <c r="G59" s="607">
        <v>1</v>
      </c>
      <c r="H59" s="607">
        <v>1</v>
      </c>
      <c r="I59" s="607" t="s">
        <v>317</v>
      </c>
      <c r="J59" s="607">
        <v>2</v>
      </c>
      <c r="K59" s="607" t="s">
        <v>317</v>
      </c>
      <c r="L59" s="607">
        <v>1</v>
      </c>
      <c r="M59" s="607">
        <v>2</v>
      </c>
      <c r="N59" s="607" t="s">
        <v>317</v>
      </c>
      <c r="O59" s="607">
        <v>2</v>
      </c>
      <c r="P59" s="607">
        <v>7</v>
      </c>
      <c r="Q59" s="607">
        <v>15</v>
      </c>
      <c r="R59" s="607">
        <v>27</v>
      </c>
      <c r="S59" s="607">
        <v>54</v>
      </c>
      <c r="T59" s="607">
        <v>98</v>
      </c>
      <c r="U59" s="607">
        <v>155</v>
      </c>
      <c r="V59" s="607">
        <v>271</v>
      </c>
      <c r="W59" s="607">
        <v>504</v>
      </c>
      <c r="X59" s="607">
        <v>492</v>
      </c>
      <c r="Y59" s="607">
        <v>604</v>
      </c>
      <c r="Z59" s="607">
        <v>590</v>
      </c>
      <c r="AA59" s="607">
        <v>533</v>
      </c>
      <c r="AB59" s="607">
        <v>332</v>
      </c>
      <c r="AC59" s="607">
        <v>117</v>
      </c>
      <c r="AD59" s="607">
        <v>16</v>
      </c>
      <c r="AE59" s="607" t="s">
        <v>317</v>
      </c>
      <c r="AF59" s="611" t="s">
        <v>0</v>
      </c>
      <c r="AG59" s="618" t="s">
        <v>409</v>
      </c>
    </row>
    <row r="60" spans="1:33" s="600" customFormat="1" ht="15" customHeight="1">
      <c r="A60" s="613"/>
      <c r="B60" s="614"/>
      <c r="C60" s="611" t="s">
        <v>248</v>
      </c>
      <c r="D60" s="607">
        <v>2151</v>
      </c>
      <c r="E60" s="607" t="s">
        <v>317</v>
      </c>
      <c r="F60" s="607" t="s">
        <v>317</v>
      </c>
      <c r="G60" s="607">
        <v>1</v>
      </c>
      <c r="H60" s="607" t="s">
        <v>317</v>
      </c>
      <c r="I60" s="607" t="s">
        <v>317</v>
      </c>
      <c r="J60" s="607">
        <v>1</v>
      </c>
      <c r="K60" s="607" t="s">
        <v>317</v>
      </c>
      <c r="L60" s="607" t="s">
        <v>317</v>
      </c>
      <c r="M60" s="607" t="s">
        <v>317</v>
      </c>
      <c r="N60" s="607" t="s">
        <v>317</v>
      </c>
      <c r="O60" s="607">
        <v>1</v>
      </c>
      <c r="P60" s="607">
        <v>1</v>
      </c>
      <c r="Q60" s="607">
        <v>8</v>
      </c>
      <c r="R60" s="607">
        <v>11</v>
      </c>
      <c r="S60" s="607">
        <v>25</v>
      </c>
      <c r="T60" s="607">
        <v>40</v>
      </c>
      <c r="U60" s="607">
        <v>89</v>
      </c>
      <c r="V60" s="607">
        <v>185</v>
      </c>
      <c r="W60" s="607">
        <v>304</v>
      </c>
      <c r="X60" s="607">
        <v>325</v>
      </c>
      <c r="Y60" s="607">
        <v>379</v>
      </c>
      <c r="Z60" s="607">
        <v>350</v>
      </c>
      <c r="AA60" s="607">
        <v>263</v>
      </c>
      <c r="AB60" s="607">
        <v>138</v>
      </c>
      <c r="AC60" s="607">
        <v>30</v>
      </c>
      <c r="AD60" s="607">
        <v>1</v>
      </c>
      <c r="AE60" s="607" t="s">
        <v>317</v>
      </c>
      <c r="AF60" s="611" t="s">
        <v>248</v>
      </c>
      <c r="AG60" s="608"/>
    </row>
    <row r="61" spans="1:33" s="600" customFormat="1" ht="15" customHeight="1">
      <c r="A61" s="613"/>
      <c r="B61" s="614"/>
      <c r="C61" s="611" t="s">
        <v>249</v>
      </c>
      <c r="D61" s="607">
        <v>1671</v>
      </c>
      <c r="E61" s="607" t="s">
        <v>317</v>
      </c>
      <c r="F61" s="607" t="s">
        <v>317</v>
      </c>
      <c r="G61" s="607" t="s">
        <v>317</v>
      </c>
      <c r="H61" s="607">
        <v>1</v>
      </c>
      <c r="I61" s="607" t="s">
        <v>317</v>
      </c>
      <c r="J61" s="607">
        <v>1</v>
      </c>
      <c r="K61" s="607" t="s">
        <v>317</v>
      </c>
      <c r="L61" s="607">
        <v>1</v>
      </c>
      <c r="M61" s="607">
        <v>2</v>
      </c>
      <c r="N61" s="607" t="s">
        <v>317</v>
      </c>
      <c r="O61" s="607">
        <v>1</v>
      </c>
      <c r="P61" s="607">
        <v>6</v>
      </c>
      <c r="Q61" s="607">
        <v>7</v>
      </c>
      <c r="R61" s="607">
        <v>16</v>
      </c>
      <c r="S61" s="607">
        <v>29</v>
      </c>
      <c r="T61" s="607">
        <v>58</v>
      </c>
      <c r="U61" s="607">
        <v>66</v>
      </c>
      <c r="V61" s="607">
        <v>86</v>
      </c>
      <c r="W61" s="607">
        <v>200</v>
      </c>
      <c r="X61" s="607">
        <v>167</v>
      </c>
      <c r="Y61" s="607">
        <v>225</v>
      </c>
      <c r="Z61" s="607">
        <v>240</v>
      </c>
      <c r="AA61" s="607">
        <v>270</v>
      </c>
      <c r="AB61" s="607">
        <v>194</v>
      </c>
      <c r="AC61" s="607">
        <v>87</v>
      </c>
      <c r="AD61" s="607">
        <v>15</v>
      </c>
      <c r="AE61" s="607" t="s">
        <v>317</v>
      </c>
      <c r="AF61" s="611" t="s">
        <v>249</v>
      </c>
      <c r="AG61" s="608"/>
    </row>
    <row r="62" spans="1:33" s="600" customFormat="1" ht="5.25" customHeight="1">
      <c r="A62" s="613"/>
      <c r="B62" s="614"/>
      <c r="C62" s="611"/>
      <c r="D62" s="607"/>
      <c r="E62" s="607"/>
      <c r="F62" s="607"/>
      <c r="G62" s="607"/>
      <c r="H62" s="607"/>
      <c r="I62" s="607"/>
      <c r="J62" s="607"/>
      <c r="K62" s="607"/>
      <c r="L62" s="607"/>
      <c r="M62" s="607"/>
      <c r="N62" s="607"/>
      <c r="O62" s="607"/>
      <c r="P62" s="607"/>
      <c r="Q62" s="607"/>
      <c r="R62" s="607"/>
      <c r="S62" s="607"/>
      <c r="T62" s="607"/>
      <c r="U62" s="607"/>
      <c r="V62" s="607"/>
      <c r="W62" s="607"/>
      <c r="X62" s="607"/>
      <c r="Y62" s="607"/>
      <c r="Z62" s="607"/>
      <c r="AA62" s="607"/>
      <c r="AB62" s="607"/>
      <c r="AC62" s="607"/>
      <c r="AD62" s="607"/>
      <c r="AE62" s="607"/>
      <c r="AF62" s="611"/>
      <c r="AG62" s="608"/>
    </row>
    <row r="63" spans="1:33" s="600" customFormat="1" ht="15" customHeight="1">
      <c r="A63" s="619" t="s">
        <v>411</v>
      </c>
      <c r="B63" s="620" t="s">
        <v>412</v>
      </c>
      <c r="C63" s="611" t="s">
        <v>0</v>
      </c>
      <c r="D63" s="607">
        <v>86</v>
      </c>
      <c r="E63" s="607" t="s">
        <v>317</v>
      </c>
      <c r="F63" s="607" t="s">
        <v>317</v>
      </c>
      <c r="G63" s="607" t="s">
        <v>317</v>
      </c>
      <c r="H63" s="607" t="s">
        <v>317</v>
      </c>
      <c r="I63" s="607" t="s">
        <v>317</v>
      </c>
      <c r="J63" s="607" t="s">
        <v>317</v>
      </c>
      <c r="K63" s="607" t="s">
        <v>317</v>
      </c>
      <c r="L63" s="607" t="s">
        <v>317</v>
      </c>
      <c r="M63" s="607" t="s">
        <v>317</v>
      </c>
      <c r="N63" s="607" t="s">
        <v>317</v>
      </c>
      <c r="O63" s="607" t="s">
        <v>317</v>
      </c>
      <c r="P63" s="607" t="s">
        <v>317</v>
      </c>
      <c r="Q63" s="607" t="s">
        <v>317</v>
      </c>
      <c r="R63" s="607" t="s">
        <v>317</v>
      </c>
      <c r="S63" s="607">
        <v>2</v>
      </c>
      <c r="T63" s="607">
        <v>3</v>
      </c>
      <c r="U63" s="607">
        <v>6</v>
      </c>
      <c r="V63" s="607">
        <v>9</v>
      </c>
      <c r="W63" s="607">
        <v>10</v>
      </c>
      <c r="X63" s="607">
        <v>7</v>
      </c>
      <c r="Y63" s="607">
        <v>22</v>
      </c>
      <c r="Z63" s="607">
        <v>14</v>
      </c>
      <c r="AA63" s="607">
        <v>7</v>
      </c>
      <c r="AB63" s="607">
        <v>6</v>
      </c>
      <c r="AC63" s="607" t="s">
        <v>317</v>
      </c>
      <c r="AD63" s="607" t="s">
        <v>317</v>
      </c>
      <c r="AE63" s="607" t="s">
        <v>317</v>
      </c>
      <c r="AF63" s="611" t="s">
        <v>0</v>
      </c>
      <c r="AG63" s="621" t="s">
        <v>411</v>
      </c>
    </row>
    <row r="64" spans="1:33" s="600" customFormat="1">
      <c r="A64" s="613"/>
      <c r="B64" s="620" t="s">
        <v>413</v>
      </c>
      <c r="C64" s="611" t="s">
        <v>248</v>
      </c>
      <c r="D64" s="607">
        <v>64</v>
      </c>
      <c r="E64" s="607" t="s">
        <v>317</v>
      </c>
      <c r="F64" s="607" t="s">
        <v>317</v>
      </c>
      <c r="G64" s="607" t="s">
        <v>317</v>
      </c>
      <c r="H64" s="607" t="s">
        <v>317</v>
      </c>
      <c r="I64" s="607" t="s">
        <v>317</v>
      </c>
      <c r="J64" s="607" t="s">
        <v>317</v>
      </c>
      <c r="K64" s="607" t="s">
        <v>317</v>
      </c>
      <c r="L64" s="607" t="s">
        <v>317</v>
      </c>
      <c r="M64" s="607" t="s">
        <v>317</v>
      </c>
      <c r="N64" s="607" t="s">
        <v>317</v>
      </c>
      <c r="O64" s="607" t="s">
        <v>317</v>
      </c>
      <c r="P64" s="607" t="s">
        <v>317</v>
      </c>
      <c r="Q64" s="607" t="s">
        <v>317</v>
      </c>
      <c r="R64" s="607" t="s">
        <v>317</v>
      </c>
      <c r="S64" s="607">
        <v>2</v>
      </c>
      <c r="T64" s="607">
        <v>2</v>
      </c>
      <c r="U64" s="607">
        <v>4</v>
      </c>
      <c r="V64" s="607">
        <v>7</v>
      </c>
      <c r="W64" s="607">
        <v>8</v>
      </c>
      <c r="X64" s="607">
        <v>5</v>
      </c>
      <c r="Y64" s="607">
        <v>18</v>
      </c>
      <c r="Z64" s="607">
        <v>11</v>
      </c>
      <c r="AA64" s="607">
        <v>4</v>
      </c>
      <c r="AB64" s="607">
        <v>3</v>
      </c>
      <c r="AC64" s="607" t="s">
        <v>317</v>
      </c>
      <c r="AD64" s="607" t="s">
        <v>317</v>
      </c>
      <c r="AE64" s="607" t="s">
        <v>317</v>
      </c>
      <c r="AF64" s="611" t="s">
        <v>248</v>
      </c>
      <c r="AG64" s="608"/>
    </row>
    <row r="65" spans="1:33" s="600" customFormat="1" ht="17.25" customHeight="1">
      <c r="A65" s="613"/>
      <c r="B65" s="614"/>
      <c r="C65" s="611" t="s">
        <v>249</v>
      </c>
      <c r="D65" s="607">
        <v>22</v>
      </c>
      <c r="E65" s="607" t="s">
        <v>317</v>
      </c>
      <c r="F65" s="607" t="s">
        <v>317</v>
      </c>
      <c r="G65" s="607" t="s">
        <v>317</v>
      </c>
      <c r="H65" s="607" t="s">
        <v>317</v>
      </c>
      <c r="I65" s="607" t="s">
        <v>317</v>
      </c>
      <c r="J65" s="607" t="s">
        <v>317</v>
      </c>
      <c r="K65" s="607" t="s">
        <v>317</v>
      </c>
      <c r="L65" s="607" t="s">
        <v>317</v>
      </c>
      <c r="M65" s="607" t="s">
        <v>317</v>
      </c>
      <c r="N65" s="607" t="s">
        <v>317</v>
      </c>
      <c r="O65" s="607" t="s">
        <v>317</v>
      </c>
      <c r="P65" s="607" t="s">
        <v>317</v>
      </c>
      <c r="Q65" s="607" t="s">
        <v>317</v>
      </c>
      <c r="R65" s="607" t="s">
        <v>317</v>
      </c>
      <c r="S65" s="607" t="s">
        <v>317</v>
      </c>
      <c r="T65" s="607">
        <v>1</v>
      </c>
      <c r="U65" s="607">
        <v>2</v>
      </c>
      <c r="V65" s="607">
        <v>2</v>
      </c>
      <c r="W65" s="607">
        <v>2</v>
      </c>
      <c r="X65" s="607">
        <v>2</v>
      </c>
      <c r="Y65" s="607">
        <v>4</v>
      </c>
      <c r="Z65" s="607">
        <v>3</v>
      </c>
      <c r="AA65" s="607">
        <v>3</v>
      </c>
      <c r="AB65" s="607">
        <v>3</v>
      </c>
      <c r="AC65" s="607" t="s">
        <v>317</v>
      </c>
      <c r="AD65" s="607" t="s">
        <v>317</v>
      </c>
      <c r="AE65" s="607" t="s">
        <v>317</v>
      </c>
      <c r="AF65" s="611" t="s">
        <v>249</v>
      </c>
      <c r="AG65" s="608"/>
    </row>
    <row r="66" spans="1:33" s="600" customFormat="1" ht="5.25" customHeight="1">
      <c r="A66" s="613"/>
      <c r="B66" s="614"/>
      <c r="C66" s="611"/>
      <c r="D66" s="607"/>
      <c r="E66" s="607"/>
      <c r="F66" s="607"/>
      <c r="G66" s="607"/>
      <c r="H66" s="607"/>
      <c r="I66" s="607"/>
      <c r="J66" s="607"/>
      <c r="K66" s="607"/>
      <c r="L66" s="607"/>
      <c r="M66" s="607"/>
      <c r="N66" s="607"/>
      <c r="O66" s="607"/>
      <c r="P66" s="607"/>
      <c r="Q66" s="607"/>
      <c r="R66" s="607"/>
      <c r="S66" s="607"/>
      <c r="T66" s="607"/>
      <c r="U66" s="607"/>
      <c r="V66" s="607"/>
      <c r="W66" s="607"/>
      <c r="X66" s="607"/>
      <c r="Y66" s="607"/>
      <c r="Z66" s="607"/>
      <c r="AA66" s="607"/>
      <c r="AB66" s="607"/>
      <c r="AC66" s="607"/>
      <c r="AD66" s="607"/>
      <c r="AE66" s="607"/>
      <c r="AF66" s="611"/>
      <c r="AG66" s="608"/>
    </row>
    <row r="67" spans="1:33" s="600" customFormat="1" ht="15" customHeight="1">
      <c r="A67" s="619" t="s">
        <v>414</v>
      </c>
      <c r="B67" s="620" t="s">
        <v>415</v>
      </c>
      <c r="C67" s="611" t="s">
        <v>0</v>
      </c>
      <c r="D67" s="607">
        <v>127</v>
      </c>
      <c r="E67" s="607" t="s">
        <v>317</v>
      </c>
      <c r="F67" s="607" t="s">
        <v>317</v>
      </c>
      <c r="G67" s="607" t="s">
        <v>317</v>
      </c>
      <c r="H67" s="607" t="s">
        <v>317</v>
      </c>
      <c r="I67" s="607" t="s">
        <v>317</v>
      </c>
      <c r="J67" s="607" t="s">
        <v>317</v>
      </c>
      <c r="K67" s="607" t="s">
        <v>317</v>
      </c>
      <c r="L67" s="607" t="s">
        <v>317</v>
      </c>
      <c r="M67" s="607" t="s">
        <v>317</v>
      </c>
      <c r="N67" s="607" t="s">
        <v>317</v>
      </c>
      <c r="O67" s="607" t="s">
        <v>317</v>
      </c>
      <c r="P67" s="607" t="s">
        <v>317</v>
      </c>
      <c r="Q67" s="607">
        <v>1</v>
      </c>
      <c r="R67" s="607" t="s">
        <v>317</v>
      </c>
      <c r="S67" s="607">
        <v>1</v>
      </c>
      <c r="T67" s="607">
        <v>4</v>
      </c>
      <c r="U67" s="607">
        <v>5</v>
      </c>
      <c r="V67" s="607">
        <v>10</v>
      </c>
      <c r="W67" s="607">
        <v>25</v>
      </c>
      <c r="X67" s="607">
        <v>29</v>
      </c>
      <c r="Y67" s="607">
        <v>24</v>
      </c>
      <c r="Z67" s="607">
        <v>15</v>
      </c>
      <c r="AA67" s="607">
        <v>5</v>
      </c>
      <c r="AB67" s="607">
        <v>8</v>
      </c>
      <c r="AC67" s="607" t="s">
        <v>317</v>
      </c>
      <c r="AD67" s="607" t="s">
        <v>317</v>
      </c>
      <c r="AE67" s="607" t="s">
        <v>317</v>
      </c>
      <c r="AF67" s="611" t="s">
        <v>0</v>
      </c>
      <c r="AG67" s="621" t="s">
        <v>414</v>
      </c>
    </row>
    <row r="68" spans="1:33" s="600" customFormat="1" ht="15" customHeight="1">
      <c r="A68" s="613"/>
      <c r="B68" s="614"/>
      <c r="C68" s="611" t="s">
        <v>248</v>
      </c>
      <c r="D68" s="607">
        <v>105</v>
      </c>
      <c r="E68" s="607" t="s">
        <v>317</v>
      </c>
      <c r="F68" s="607" t="s">
        <v>317</v>
      </c>
      <c r="G68" s="607" t="s">
        <v>317</v>
      </c>
      <c r="H68" s="607" t="s">
        <v>317</v>
      </c>
      <c r="I68" s="607" t="s">
        <v>317</v>
      </c>
      <c r="J68" s="607" t="s">
        <v>317</v>
      </c>
      <c r="K68" s="607" t="s">
        <v>317</v>
      </c>
      <c r="L68" s="607" t="s">
        <v>317</v>
      </c>
      <c r="M68" s="607" t="s">
        <v>317</v>
      </c>
      <c r="N68" s="607" t="s">
        <v>317</v>
      </c>
      <c r="O68" s="607" t="s">
        <v>317</v>
      </c>
      <c r="P68" s="607" t="s">
        <v>317</v>
      </c>
      <c r="Q68" s="607">
        <v>1</v>
      </c>
      <c r="R68" s="607" t="s">
        <v>317</v>
      </c>
      <c r="S68" s="607">
        <v>1</v>
      </c>
      <c r="T68" s="607">
        <v>4</v>
      </c>
      <c r="U68" s="607">
        <v>5</v>
      </c>
      <c r="V68" s="607">
        <v>8</v>
      </c>
      <c r="W68" s="607">
        <v>23</v>
      </c>
      <c r="X68" s="607">
        <v>25</v>
      </c>
      <c r="Y68" s="607">
        <v>17</v>
      </c>
      <c r="Z68" s="607">
        <v>12</v>
      </c>
      <c r="AA68" s="607">
        <v>3</v>
      </c>
      <c r="AB68" s="607">
        <v>6</v>
      </c>
      <c r="AC68" s="607" t="s">
        <v>317</v>
      </c>
      <c r="AD68" s="607" t="s">
        <v>317</v>
      </c>
      <c r="AE68" s="607" t="s">
        <v>317</v>
      </c>
      <c r="AF68" s="611" t="s">
        <v>248</v>
      </c>
      <c r="AG68" s="608"/>
    </row>
    <row r="69" spans="1:33" s="600" customFormat="1" ht="15" customHeight="1">
      <c r="A69" s="613"/>
      <c r="B69" s="614"/>
      <c r="C69" s="611" t="s">
        <v>249</v>
      </c>
      <c r="D69" s="607">
        <v>22</v>
      </c>
      <c r="E69" s="607" t="s">
        <v>317</v>
      </c>
      <c r="F69" s="607" t="s">
        <v>317</v>
      </c>
      <c r="G69" s="607" t="s">
        <v>317</v>
      </c>
      <c r="H69" s="607" t="s">
        <v>317</v>
      </c>
      <c r="I69" s="607" t="s">
        <v>317</v>
      </c>
      <c r="J69" s="607" t="s">
        <v>317</v>
      </c>
      <c r="K69" s="607" t="s">
        <v>317</v>
      </c>
      <c r="L69" s="607" t="s">
        <v>317</v>
      </c>
      <c r="M69" s="607" t="s">
        <v>317</v>
      </c>
      <c r="N69" s="607" t="s">
        <v>317</v>
      </c>
      <c r="O69" s="607" t="s">
        <v>317</v>
      </c>
      <c r="P69" s="607" t="s">
        <v>317</v>
      </c>
      <c r="Q69" s="607" t="s">
        <v>317</v>
      </c>
      <c r="R69" s="607" t="s">
        <v>317</v>
      </c>
      <c r="S69" s="607" t="s">
        <v>317</v>
      </c>
      <c r="T69" s="607" t="s">
        <v>317</v>
      </c>
      <c r="U69" s="607" t="s">
        <v>317</v>
      </c>
      <c r="V69" s="607">
        <v>2</v>
      </c>
      <c r="W69" s="607">
        <v>2</v>
      </c>
      <c r="X69" s="607">
        <v>4</v>
      </c>
      <c r="Y69" s="607">
        <v>7</v>
      </c>
      <c r="Z69" s="607">
        <v>3</v>
      </c>
      <c r="AA69" s="607">
        <v>2</v>
      </c>
      <c r="AB69" s="607">
        <v>2</v>
      </c>
      <c r="AC69" s="607" t="s">
        <v>317</v>
      </c>
      <c r="AD69" s="607" t="s">
        <v>317</v>
      </c>
      <c r="AE69" s="607" t="s">
        <v>317</v>
      </c>
      <c r="AF69" s="611" t="s">
        <v>249</v>
      </c>
      <c r="AG69" s="608"/>
    </row>
    <row r="70" spans="1:33" s="600" customFormat="1" ht="5.25" customHeight="1">
      <c r="A70" s="613"/>
      <c r="B70" s="614"/>
      <c r="C70" s="611"/>
      <c r="D70" s="607"/>
      <c r="E70" s="607"/>
      <c r="F70" s="607"/>
      <c r="G70" s="607"/>
      <c r="H70" s="607"/>
      <c r="I70" s="607"/>
      <c r="J70" s="607"/>
      <c r="K70" s="607"/>
      <c r="L70" s="607"/>
      <c r="M70" s="607"/>
      <c r="N70" s="607"/>
      <c r="O70" s="607"/>
      <c r="P70" s="607"/>
      <c r="Q70" s="607"/>
      <c r="R70" s="607"/>
      <c r="S70" s="607"/>
      <c r="T70" s="607"/>
      <c r="U70" s="607"/>
      <c r="V70" s="607"/>
      <c r="W70" s="607"/>
      <c r="X70" s="607"/>
      <c r="Y70" s="607"/>
      <c r="Z70" s="607"/>
      <c r="AA70" s="607"/>
      <c r="AB70" s="607"/>
      <c r="AC70" s="607"/>
      <c r="AD70" s="607"/>
      <c r="AE70" s="607"/>
      <c r="AF70" s="611"/>
      <c r="AG70" s="608"/>
    </row>
    <row r="71" spans="1:33" s="600" customFormat="1" ht="15" customHeight="1">
      <c r="A71" s="619" t="s">
        <v>416</v>
      </c>
      <c r="B71" s="620" t="s">
        <v>417</v>
      </c>
      <c r="C71" s="611" t="s">
        <v>0</v>
      </c>
      <c r="D71" s="607">
        <v>398</v>
      </c>
      <c r="E71" s="607" t="s">
        <v>317</v>
      </c>
      <c r="F71" s="607" t="s">
        <v>317</v>
      </c>
      <c r="G71" s="607" t="s">
        <v>317</v>
      </c>
      <c r="H71" s="607" t="s">
        <v>317</v>
      </c>
      <c r="I71" s="607" t="s">
        <v>317</v>
      </c>
      <c r="J71" s="607" t="s">
        <v>317</v>
      </c>
      <c r="K71" s="607" t="s">
        <v>317</v>
      </c>
      <c r="L71" s="607" t="s">
        <v>317</v>
      </c>
      <c r="M71" s="607" t="s">
        <v>317</v>
      </c>
      <c r="N71" s="607" t="s">
        <v>317</v>
      </c>
      <c r="O71" s="607">
        <v>1</v>
      </c>
      <c r="P71" s="607">
        <v>2</v>
      </c>
      <c r="Q71" s="607" t="s">
        <v>317</v>
      </c>
      <c r="R71" s="607">
        <v>1</v>
      </c>
      <c r="S71" s="607">
        <v>9</v>
      </c>
      <c r="T71" s="607">
        <v>12</v>
      </c>
      <c r="U71" s="607">
        <v>19</v>
      </c>
      <c r="V71" s="607">
        <v>24</v>
      </c>
      <c r="W71" s="607">
        <v>36</v>
      </c>
      <c r="X71" s="607">
        <v>46</v>
      </c>
      <c r="Y71" s="607">
        <v>64</v>
      </c>
      <c r="Z71" s="607">
        <v>60</v>
      </c>
      <c r="AA71" s="607">
        <v>61</v>
      </c>
      <c r="AB71" s="607">
        <v>42</v>
      </c>
      <c r="AC71" s="607">
        <v>19</v>
      </c>
      <c r="AD71" s="607">
        <v>2</v>
      </c>
      <c r="AE71" s="607" t="s">
        <v>317</v>
      </c>
      <c r="AF71" s="611" t="s">
        <v>0</v>
      </c>
      <c r="AG71" s="621" t="s">
        <v>416</v>
      </c>
    </row>
    <row r="72" spans="1:33" s="600" customFormat="1" ht="15" customHeight="1">
      <c r="A72" s="613"/>
      <c r="B72" s="614"/>
      <c r="C72" s="611" t="s">
        <v>248</v>
      </c>
      <c r="D72" s="607">
        <v>250</v>
      </c>
      <c r="E72" s="607" t="s">
        <v>317</v>
      </c>
      <c r="F72" s="607" t="s">
        <v>317</v>
      </c>
      <c r="G72" s="607" t="s">
        <v>317</v>
      </c>
      <c r="H72" s="607" t="s">
        <v>317</v>
      </c>
      <c r="I72" s="607" t="s">
        <v>317</v>
      </c>
      <c r="J72" s="607" t="s">
        <v>317</v>
      </c>
      <c r="K72" s="607" t="s">
        <v>317</v>
      </c>
      <c r="L72" s="607" t="s">
        <v>317</v>
      </c>
      <c r="M72" s="607" t="s">
        <v>317</v>
      </c>
      <c r="N72" s="607" t="s">
        <v>317</v>
      </c>
      <c r="O72" s="607" t="s">
        <v>317</v>
      </c>
      <c r="P72" s="607" t="s">
        <v>317</v>
      </c>
      <c r="Q72" s="607" t="s">
        <v>317</v>
      </c>
      <c r="R72" s="607" t="s">
        <v>317</v>
      </c>
      <c r="S72" s="607">
        <v>4</v>
      </c>
      <c r="T72" s="607">
        <v>8</v>
      </c>
      <c r="U72" s="607">
        <v>13</v>
      </c>
      <c r="V72" s="607">
        <v>19</v>
      </c>
      <c r="W72" s="607">
        <v>24</v>
      </c>
      <c r="X72" s="607">
        <v>30</v>
      </c>
      <c r="Y72" s="607">
        <v>48</v>
      </c>
      <c r="Z72" s="607">
        <v>39</v>
      </c>
      <c r="AA72" s="607">
        <v>41</v>
      </c>
      <c r="AB72" s="607">
        <v>21</v>
      </c>
      <c r="AC72" s="607">
        <v>3</v>
      </c>
      <c r="AD72" s="607" t="s">
        <v>317</v>
      </c>
      <c r="AE72" s="607" t="s">
        <v>317</v>
      </c>
      <c r="AF72" s="611" t="s">
        <v>248</v>
      </c>
      <c r="AG72" s="608"/>
    </row>
    <row r="73" spans="1:33" s="600" customFormat="1" ht="15" customHeight="1">
      <c r="A73" s="613"/>
      <c r="B73" s="614"/>
      <c r="C73" s="611" t="s">
        <v>249</v>
      </c>
      <c r="D73" s="607">
        <v>148</v>
      </c>
      <c r="E73" s="607" t="s">
        <v>317</v>
      </c>
      <c r="F73" s="607" t="s">
        <v>317</v>
      </c>
      <c r="G73" s="607" t="s">
        <v>317</v>
      </c>
      <c r="H73" s="607" t="s">
        <v>317</v>
      </c>
      <c r="I73" s="607" t="s">
        <v>317</v>
      </c>
      <c r="J73" s="607" t="s">
        <v>317</v>
      </c>
      <c r="K73" s="607" t="s">
        <v>317</v>
      </c>
      <c r="L73" s="607" t="s">
        <v>317</v>
      </c>
      <c r="M73" s="607" t="s">
        <v>317</v>
      </c>
      <c r="N73" s="607" t="s">
        <v>317</v>
      </c>
      <c r="O73" s="607">
        <v>1</v>
      </c>
      <c r="P73" s="607">
        <v>2</v>
      </c>
      <c r="Q73" s="607" t="s">
        <v>317</v>
      </c>
      <c r="R73" s="607">
        <v>1</v>
      </c>
      <c r="S73" s="607">
        <v>5</v>
      </c>
      <c r="T73" s="607">
        <v>4</v>
      </c>
      <c r="U73" s="607">
        <v>6</v>
      </c>
      <c r="V73" s="607">
        <v>5</v>
      </c>
      <c r="W73" s="607">
        <v>12</v>
      </c>
      <c r="X73" s="607">
        <v>16</v>
      </c>
      <c r="Y73" s="607">
        <v>16</v>
      </c>
      <c r="Z73" s="607">
        <v>21</v>
      </c>
      <c r="AA73" s="607">
        <v>20</v>
      </c>
      <c r="AB73" s="607">
        <v>21</v>
      </c>
      <c r="AC73" s="607">
        <v>16</v>
      </c>
      <c r="AD73" s="607">
        <v>2</v>
      </c>
      <c r="AE73" s="607" t="s">
        <v>317</v>
      </c>
      <c r="AF73" s="611" t="s">
        <v>249</v>
      </c>
      <c r="AG73" s="608"/>
    </row>
    <row r="74" spans="1:33" s="600" customFormat="1" ht="5.25" customHeight="1">
      <c r="A74" s="613"/>
      <c r="B74" s="614"/>
      <c r="C74" s="611"/>
      <c r="D74" s="607"/>
      <c r="E74" s="607"/>
      <c r="F74" s="607"/>
      <c r="G74" s="607"/>
      <c r="H74" s="607"/>
      <c r="I74" s="607"/>
      <c r="J74" s="607"/>
      <c r="K74" s="607"/>
      <c r="L74" s="607"/>
      <c r="M74" s="607"/>
      <c r="N74" s="607"/>
      <c r="O74" s="607"/>
      <c r="P74" s="607"/>
      <c r="Q74" s="607"/>
      <c r="R74" s="607"/>
      <c r="S74" s="607"/>
      <c r="T74" s="607"/>
      <c r="U74" s="607"/>
      <c r="V74" s="607"/>
      <c r="W74" s="607"/>
      <c r="X74" s="607"/>
      <c r="Y74" s="607"/>
      <c r="Z74" s="607"/>
      <c r="AA74" s="607"/>
      <c r="AB74" s="607"/>
      <c r="AC74" s="607"/>
      <c r="AD74" s="607"/>
      <c r="AE74" s="607"/>
      <c r="AF74" s="611"/>
      <c r="AG74" s="608"/>
    </row>
    <row r="75" spans="1:33" s="600" customFormat="1" ht="15" customHeight="1">
      <c r="A75" s="619" t="s">
        <v>418</v>
      </c>
      <c r="B75" s="620" t="s">
        <v>419</v>
      </c>
      <c r="C75" s="611" t="s">
        <v>0</v>
      </c>
      <c r="D75" s="607">
        <v>347</v>
      </c>
      <c r="E75" s="607" t="s">
        <v>317</v>
      </c>
      <c r="F75" s="607" t="s">
        <v>317</v>
      </c>
      <c r="G75" s="607" t="s">
        <v>317</v>
      </c>
      <c r="H75" s="607" t="s">
        <v>317</v>
      </c>
      <c r="I75" s="607" t="s">
        <v>317</v>
      </c>
      <c r="J75" s="607" t="s">
        <v>317</v>
      </c>
      <c r="K75" s="607" t="s">
        <v>317</v>
      </c>
      <c r="L75" s="607" t="s">
        <v>317</v>
      </c>
      <c r="M75" s="607" t="s">
        <v>317</v>
      </c>
      <c r="N75" s="607" t="s">
        <v>317</v>
      </c>
      <c r="O75" s="607">
        <v>1</v>
      </c>
      <c r="P75" s="607" t="s">
        <v>317</v>
      </c>
      <c r="Q75" s="607">
        <v>5</v>
      </c>
      <c r="R75" s="607">
        <v>2</v>
      </c>
      <c r="S75" s="607">
        <v>1</v>
      </c>
      <c r="T75" s="607">
        <v>8</v>
      </c>
      <c r="U75" s="607">
        <v>9</v>
      </c>
      <c r="V75" s="607">
        <v>30</v>
      </c>
      <c r="W75" s="607">
        <v>44</v>
      </c>
      <c r="X75" s="607">
        <v>40</v>
      </c>
      <c r="Y75" s="607">
        <v>42</v>
      </c>
      <c r="Z75" s="607">
        <v>55</v>
      </c>
      <c r="AA75" s="607">
        <v>51</v>
      </c>
      <c r="AB75" s="607">
        <v>41</v>
      </c>
      <c r="AC75" s="607">
        <v>15</v>
      </c>
      <c r="AD75" s="607">
        <v>3</v>
      </c>
      <c r="AE75" s="607" t="s">
        <v>317</v>
      </c>
      <c r="AF75" s="611" t="s">
        <v>0</v>
      </c>
      <c r="AG75" s="621" t="s">
        <v>418</v>
      </c>
    </row>
    <row r="76" spans="1:33" s="600" customFormat="1" ht="15" customHeight="1">
      <c r="A76" s="613"/>
      <c r="B76" s="614"/>
      <c r="C76" s="611" t="s">
        <v>248</v>
      </c>
      <c r="D76" s="607">
        <v>181</v>
      </c>
      <c r="E76" s="607" t="s">
        <v>317</v>
      </c>
      <c r="F76" s="607" t="s">
        <v>317</v>
      </c>
      <c r="G76" s="607" t="s">
        <v>317</v>
      </c>
      <c r="H76" s="607" t="s">
        <v>317</v>
      </c>
      <c r="I76" s="607" t="s">
        <v>317</v>
      </c>
      <c r="J76" s="607" t="s">
        <v>317</v>
      </c>
      <c r="K76" s="607" t="s">
        <v>317</v>
      </c>
      <c r="L76" s="607" t="s">
        <v>317</v>
      </c>
      <c r="M76" s="607" t="s">
        <v>317</v>
      </c>
      <c r="N76" s="607" t="s">
        <v>317</v>
      </c>
      <c r="O76" s="607">
        <v>1</v>
      </c>
      <c r="P76" s="607" t="s">
        <v>317</v>
      </c>
      <c r="Q76" s="607">
        <v>4</v>
      </c>
      <c r="R76" s="607">
        <v>2</v>
      </c>
      <c r="S76" s="607" t="s">
        <v>317</v>
      </c>
      <c r="T76" s="607">
        <v>2</v>
      </c>
      <c r="U76" s="607">
        <v>8</v>
      </c>
      <c r="V76" s="607">
        <v>21</v>
      </c>
      <c r="W76" s="607">
        <v>25</v>
      </c>
      <c r="X76" s="607">
        <v>25</v>
      </c>
      <c r="Y76" s="607">
        <v>24</v>
      </c>
      <c r="Z76" s="607">
        <v>29</v>
      </c>
      <c r="AA76" s="607">
        <v>24</v>
      </c>
      <c r="AB76" s="607">
        <v>13</v>
      </c>
      <c r="AC76" s="607">
        <v>3</v>
      </c>
      <c r="AD76" s="607" t="s">
        <v>317</v>
      </c>
      <c r="AE76" s="607" t="s">
        <v>317</v>
      </c>
      <c r="AF76" s="611" t="s">
        <v>248</v>
      </c>
      <c r="AG76" s="608"/>
    </row>
    <row r="77" spans="1:33" s="600" customFormat="1" ht="15" customHeight="1">
      <c r="A77" s="613"/>
      <c r="B77" s="614"/>
      <c r="C77" s="611" t="s">
        <v>249</v>
      </c>
      <c r="D77" s="607">
        <v>166</v>
      </c>
      <c r="E77" s="607" t="s">
        <v>317</v>
      </c>
      <c r="F77" s="607" t="s">
        <v>317</v>
      </c>
      <c r="G77" s="607" t="s">
        <v>317</v>
      </c>
      <c r="H77" s="607" t="s">
        <v>317</v>
      </c>
      <c r="I77" s="607" t="s">
        <v>317</v>
      </c>
      <c r="J77" s="607" t="s">
        <v>317</v>
      </c>
      <c r="K77" s="607" t="s">
        <v>317</v>
      </c>
      <c r="L77" s="607" t="s">
        <v>317</v>
      </c>
      <c r="M77" s="607" t="s">
        <v>317</v>
      </c>
      <c r="N77" s="607" t="s">
        <v>317</v>
      </c>
      <c r="O77" s="607" t="s">
        <v>317</v>
      </c>
      <c r="P77" s="607" t="s">
        <v>317</v>
      </c>
      <c r="Q77" s="607">
        <v>1</v>
      </c>
      <c r="R77" s="607" t="s">
        <v>317</v>
      </c>
      <c r="S77" s="607">
        <v>1</v>
      </c>
      <c r="T77" s="607">
        <v>6</v>
      </c>
      <c r="U77" s="607">
        <v>1</v>
      </c>
      <c r="V77" s="607">
        <v>9</v>
      </c>
      <c r="W77" s="607">
        <v>19</v>
      </c>
      <c r="X77" s="607">
        <v>15</v>
      </c>
      <c r="Y77" s="607">
        <v>18</v>
      </c>
      <c r="Z77" s="607">
        <v>26</v>
      </c>
      <c r="AA77" s="607">
        <v>27</v>
      </c>
      <c r="AB77" s="607">
        <v>28</v>
      </c>
      <c r="AC77" s="607">
        <v>12</v>
      </c>
      <c r="AD77" s="607">
        <v>3</v>
      </c>
      <c r="AE77" s="607" t="s">
        <v>317</v>
      </c>
      <c r="AF77" s="611" t="s">
        <v>249</v>
      </c>
      <c r="AG77" s="608"/>
    </row>
    <row r="78" spans="1:33" s="600" customFormat="1" ht="5.25" customHeight="1">
      <c r="A78" s="613"/>
      <c r="B78" s="614"/>
      <c r="C78" s="611"/>
      <c r="D78" s="607"/>
      <c r="E78" s="607"/>
      <c r="F78" s="607"/>
      <c r="G78" s="607"/>
      <c r="H78" s="607"/>
      <c r="I78" s="607"/>
      <c r="J78" s="607"/>
      <c r="K78" s="607"/>
      <c r="L78" s="607"/>
      <c r="M78" s="607"/>
      <c r="N78" s="607"/>
      <c r="O78" s="607"/>
      <c r="P78" s="607"/>
      <c r="Q78" s="607"/>
      <c r="R78" s="607"/>
      <c r="S78" s="607"/>
      <c r="T78" s="607"/>
      <c r="U78" s="607"/>
      <c r="V78" s="607"/>
      <c r="W78" s="607"/>
      <c r="X78" s="607"/>
      <c r="Y78" s="607"/>
      <c r="Z78" s="607"/>
      <c r="AA78" s="607"/>
      <c r="AB78" s="607"/>
      <c r="AC78" s="607"/>
      <c r="AD78" s="607"/>
      <c r="AE78" s="607"/>
      <c r="AF78" s="611"/>
      <c r="AG78" s="608"/>
    </row>
    <row r="79" spans="1:33" s="600" customFormat="1" ht="15" customHeight="1">
      <c r="A79" s="619" t="s">
        <v>420</v>
      </c>
      <c r="B79" s="620" t="s">
        <v>421</v>
      </c>
      <c r="C79" s="611" t="s">
        <v>0</v>
      </c>
      <c r="D79" s="607">
        <v>168</v>
      </c>
      <c r="E79" s="607" t="s">
        <v>317</v>
      </c>
      <c r="F79" s="607" t="s">
        <v>317</v>
      </c>
      <c r="G79" s="607" t="s">
        <v>317</v>
      </c>
      <c r="H79" s="607" t="s">
        <v>317</v>
      </c>
      <c r="I79" s="607" t="s">
        <v>317</v>
      </c>
      <c r="J79" s="607" t="s">
        <v>317</v>
      </c>
      <c r="K79" s="607" t="s">
        <v>317</v>
      </c>
      <c r="L79" s="607" t="s">
        <v>317</v>
      </c>
      <c r="M79" s="607" t="s">
        <v>317</v>
      </c>
      <c r="N79" s="607" t="s">
        <v>317</v>
      </c>
      <c r="O79" s="607" t="s">
        <v>317</v>
      </c>
      <c r="P79" s="607" t="s">
        <v>317</v>
      </c>
      <c r="Q79" s="607" t="s">
        <v>317</v>
      </c>
      <c r="R79" s="607" t="s">
        <v>317</v>
      </c>
      <c r="S79" s="607">
        <v>5</v>
      </c>
      <c r="T79" s="607">
        <v>6</v>
      </c>
      <c r="U79" s="607">
        <v>13</v>
      </c>
      <c r="V79" s="607">
        <v>18</v>
      </c>
      <c r="W79" s="607">
        <v>28</v>
      </c>
      <c r="X79" s="607">
        <v>28</v>
      </c>
      <c r="Y79" s="607">
        <v>23</v>
      </c>
      <c r="Z79" s="607">
        <v>16</v>
      </c>
      <c r="AA79" s="607">
        <v>16</v>
      </c>
      <c r="AB79" s="607">
        <v>10</v>
      </c>
      <c r="AC79" s="607">
        <v>3</v>
      </c>
      <c r="AD79" s="607">
        <v>2</v>
      </c>
      <c r="AE79" s="607" t="s">
        <v>317</v>
      </c>
      <c r="AF79" s="611" t="s">
        <v>0</v>
      </c>
      <c r="AG79" s="621" t="s">
        <v>420</v>
      </c>
    </row>
    <row r="80" spans="1:33" s="600" customFormat="1" ht="15" customHeight="1">
      <c r="A80" s="613"/>
      <c r="B80" s="620" t="s">
        <v>422</v>
      </c>
      <c r="C80" s="611" t="s">
        <v>248</v>
      </c>
      <c r="D80" s="607">
        <v>102</v>
      </c>
      <c r="E80" s="607" t="s">
        <v>317</v>
      </c>
      <c r="F80" s="607" t="s">
        <v>317</v>
      </c>
      <c r="G80" s="607" t="s">
        <v>317</v>
      </c>
      <c r="H80" s="607" t="s">
        <v>317</v>
      </c>
      <c r="I80" s="607" t="s">
        <v>317</v>
      </c>
      <c r="J80" s="607" t="s">
        <v>317</v>
      </c>
      <c r="K80" s="607" t="s">
        <v>317</v>
      </c>
      <c r="L80" s="607" t="s">
        <v>317</v>
      </c>
      <c r="M80" s="607" t="s">
        <v>317</v>
      </c>
      <c r="N80" s="607" t="s">
        <v>317</v>
      </c>
      <c r="O80" s="607" t="s">
        <v>317</v>
      </c>
      <c r="P80" s="607" t="s">
        <v>317</v>
      </c>
      <c r="Q80" s="607" t="s">
        <v>317</v>
      </c>
      <c r="R80" s="607" t="s">
        <v>317</v>
      </c>
      <c r="S80" s="607">
        <v>3</v>
      </c>
      <c r="T80" s="607">
        <v>5</v>
      </c>
      <c r="U80" s="607">
        <v>9</v>
      </c>
      <c r="V80" s="607">
        <v>13</v>
      </c>
      <c r="W80" s="607">
        <v>19</v>
      </c>
      <c r="X80" s="607">
        <v>22</v>
      </c>
      <c r="Y80" s="607">
        <v>11</v>
      </c>
      <c r="Z80" s="607">
        <v>13</v>
      </c>
      <c r="AA80" s="607">
        <v>4</v>
      </c>
      <c r="AB80" s="607">
        <v>3</v>
      </c>
      <c r="AC80" s="607" t="s">
        <v>317</v>
      </c>
      <c r="AD80" s="607" t="s">
        <v>317</v>
      </c>
      <c r="AE80" s="607" t="s">
        <v>317</v>
      </c>
      <c r="AF80" s="611" t="s">
        <v>248</v>
      </c>
      <c r="AG80" s="608"/>
    </row>
    <row r="81" spans="1:33" s="600" customFormat="1" ht="15" customHeight="1">
      <c r="A81" s="613"/>
      <c r="B81" s="614"/>
      <c r="C81" s="611" t="s">
        <v>249</v>
      </c>
      <c r="D81" s="607">
        <v>66</v>
      </c>
      <c r="E81" s="607" t="s">
        <v>317</v>
      </c>
      <c r="F81" s="607" t="s">
        <v>317</v>
      </c>
      <c r="G81" s="607" t="s">
        <v>317</v>
      </c>
      <c r="H81" s="607" t="s">
        <v>317</v>
      </c>
      <c r="I81" s="607" t="s">
        <v>317</v>
      </c>
      <c r="J81" s="607" t="s">
        <v>317</v>
      </c>
      <c r="K81" s="607" t="s">
        <v>317</v>
      </c>
      <c r="L81" s="607" t="s">
        <v>317</v>
      </c>
      <c r="M81" s="607" t="s">
        <v>317</v>
      </c>
      <c r="N81" s="607" t="s">
        <v>317</v>
      </c>
      <c r="O81" s="607" t="s">
        <v>317</v>
      </c>
      <c r="P81" s="607" t="s">
        <v>317</v>
      </c>
      <c r="Q81" s="607" t="s">
        <v>317</v>
      </c>
      <c r="R81" s="607" t="s">
        <v>317</v>
      </c>
      <c r="S81" s="607">
        <v>2</v>
      </c>
      <c r="T81" s="607">
        <v>1</v>
      </c>
      <c r="U81" s="607">
        <v>4</v>
      </c>
      <c r="V81" s="607">
        <v>5</v>
      </c>
      <c r="W81" s="607">
        <v>9</v>
      </c>
      <c r="X81" s="607">
        <v>6</v>
      </c>
      <c r="Y81" s="607">
        <v>12</v>
      </c>
      <c r="Z81" s="607">
        <v>3</v>
      </c>
      <c r="AA81" s="607">
        <v>12</v>
      </c>
      <c r="AB81" s="607">
        <v>7</v>
      </c>
      <c r="AC81" s="607">
        <v>3</v>
      </c>
      <c r="AD81" s="607">
        <v>2</v>
      </c>
      <c r="AE81" s="607" t="s">
        <v>317</v>
      </c>
      <c r="AF81" s="611" t="s">
        <v>249</v>
      </c>
      <c r="AG81" s="608"/>
    </row>
    <row r="82" spans="1:33" s="600" customFormat="1" ht="5.25" customHeight="1">
      <c r="A82" s="613"/>
      <c r="B82" s="614"/>
      <c r="C82" s="611"/>
      <c r="D82" s="607"/>
      <c r="E82" s="607"/>
      <c r="F82" s="607"/>
      <c r="G82" s="607"/>
      <c r="H82" s="607"/>
      <c r="I82" s="607"/>
      <c r="J82" s="607"/>
      <c r="K82" s="607"/>
      <c r="L82" s="607"/>
      <c r="M82" s="607"/>
      <c r="N82" s="607"/>
      <c r="O82" s="607"/>
      <c r="P82" s="607"/>
      <c r="Q82" s="607"/>
      <c r="R82" s="607"/>
      <c r="S82" s="607"/>
      <c r="T82" s="607"/>
      <c r="U82" s="607"/>
      <c r="V82" s="607"/>
      <c r="W82" s="607"/>
      <c r="X82" s="607"/>
      <c r="Y82" s="607"/>
      <c r="Z82" s="607"/>
      <c r="AA82" s="607"/>
      <c r="AB82" s="607"/>
      <c r="AC82" s="607"/>
      <c r="AD82" s="607"/>
      <c r="AE82" s="607"/>
      <c r="AF82" s="611"/>
      <c r="AG82" s="608"/>
    </row>
    <row r="83" spans="1:33" s="600" customFormat="1" ht="15" customHeight="1">
      <c r="A83" s="619" t="s">
        <v>423</v>
      </c>
      <c r="B83" s="622" t="s">
        <v>424</v>
      </c>
      <c r="C83" s="611" t="s">
        <v>0</v>
      </c>
      <c r="D83" s="607">
        <v>344</v>
      </c>
      <c r="E83" s="607" t="s">
        <v>317</v>
      </c>
      <c r="F83" s="607" t="s">
        <v>317</v>
      </c>
      <c r="G83" s="607" t="s">
        <v>317</v>
      </c>
      <c r="H83" s="607" t="s">
        <v>317</v>
      </c>
      <c r="I83" s="607" t="s">
        <v>317</v>
      </c>
      <c r="J83" s="607" t="s">
        <v>317</v>
      </c>
      <c r="K83" s="607" t="s">
        <v>317</v>
      </c>
      <c r="L83" s="607" t="s">
        <v>317</v>
      </c>
      <c r="M83" s="607" t="s">
        <v>317</v>
      </c>
      <c r="N83" s="607" t="s">
        <v>317</v>
      </c>
      <c r="O83" s="607" t="s">
        <v>317</v>
      </c>
      <c r="P83" s="607">
        <v>1</v>
      </c>
      <c r="Q83" s="607" t="s">
        <v>317</v>
      </c>
      <c r="R83" s="607">
        <v>2</v>
      </c>
      <c r="S83" s="607">
        <v>4</v>
      </c>
      <c r="T83" s="607">
        <v>4</v>
      </c>
      <c r="U83" s="607">
        <v>12</v>
      </c>
      <c r="V83" s="607">
        <v>17</v>
      </c>
      <c r="W83" s="607">
        <v>37</v>
      </c>
      <c r="X83" s="607">
        <v>50</v>
      </c>
      <c r="Y83" s="607">
        <v>62</v>
      </c>
      <c r="Z83" s="607">
        <v>60</v>
      </c>
      <c r="AA83" s="607">
        <v>63</v>
      </c>
      <c r="AB83" s="607">
        <v>26</v>
      </c>
      <c r="AC83" s="607">
        <v>6</v>
      </c>
      <c r="AD83" s="607" t="s">
        <v>317</v>
      </c>
      <c r="AE83" s="607" t="s">
        <v>317</v>
      </c>
      <c r="AF83" s="611" t="s">
        <v>0</v>
      </c>
      <c r="AG83" s="621" t="s">
        <v>423</v>
      </c>
    </row>
    <row r="84" spans="1:33" s="600" customFormat="1" ht="15" customHeight="1">
      <c r="A84" s="613"/>
      <c r="B84" s="620" t="s">
        <v>425</v>
      </c>
      <c r="C84" s="611" t="s">
        <v>248</v>
      </c>
      <c r="D84" s="607">
        <v>212</v>
      </c>
      <c r="E84" s="607" t="s">
        <v>317</v>
      </c>
      <c r="F84" s="607" t="s">
        <v>317</v>
      </c>
      <c r="G84" s="607" t="s">
        <v>317</v>
      </c>
      <c r="H84" s="607" t="s">
        <v>317</v>
      </c>
      <c r="I84" s="607" t="s">
        <v>317</v>
      </c>
      <c r="J84" s="607" t="s">
        <v>317</v>
      </c>
      <c r="K84" s="607" t="s">
        <v>317</v>
      </c>
      <c r="L84" s="607" t="s">
        <v>317</v>
      </c>
      <c r="M84" s="607" t="s">
        <v>317</v>
      </c>
      <c r="N84" s="607" t="s">
        <v>317</v>
      </c>
      <c r="O84" s="607" t="s">
        <v>317</v>
      </c>
      <c r="P84" s="607">
        <v>1</v>
      </c>
      <c r="Q84" s="607" t="s">
        <v>317</v>
      </c>
      <c r="R84" s="607">
        <v>2</v>
      </c>
      <c r="S84" s="607">
        <v>3</v>
      </c>
      <c r="T84" s="607">
        <v>1</v>
      </c>
      <c r="U84" s="607">
        <v>8</v>
      </c>
      <c r="V84" s="607">
        <v>17</v>
      </c>
      <c r="W84" s="607">
        <v>30</v>
      </c>
      <c r="X84" s="607">
        <v>32</v>
      </c>
      <c r="Y84" s="607">
        <v>41</v>
      </c>
      <c r="Z84" s="607">
        <v>36</v>
      </c>
      <c r="AA84" s="607">
        <v>30</v>
      </c>
      <c r="AB84" s="607">
        <v>11</v>
      </c>
      <c r="AC84" s="607" t="s">
        <v>317</v>
      </c>
      <c r="AD84" s="607" t="s">
        <v>317</v>
      </c>
      <c r="AE84" s="607" t="s">
        <v>317</v>
      </c>
      <c r="AF84" s="611" t="s">
        <v>248</v>
      </c>
      <c r="AG84" s="608"/>
    </row>
    <row r="85" spans="1:33" s="600" customFormat="1" ht="15" customHeight="1">
      <c r="A85" s="613"/>
      <c r="B85" s="614"/>
      <c r="C85" s="611" t="s">
        <v>249</v>
      </c>
      <c r="D85" s="607">
        <v>132</v>
      </c>
      <c r="E85" s="607" t="s">
        <v>317</v>
      </c>
      <c r="F85" s="607" t="s">
        <v>317</v>
      </c>
      <c r="G85" s="607" t="s">
        <v>317</v>
      </c>
      <c r="H85" s="607" t="s">
        <v>317</v>
      </c>
      <c r="I85" s="607" t="s">
        <v>317</v>
      </c>
      <c r="J85" s="607" t="s">
        <v>317</v>
      </c>
      <c r="K85" s="607" t="s">
        <v>317</v>
      </c>
      <c r="L85" s="607" t="s">
        <v>317</v>
      </c>
      <c r="M85" s="607" t="s">
        <v>317</v>
      </c>
      <c r="N85" s="607" t="s">
        <v>317</v>
      </c>
      <c r="O85" s="607" t="s">
        <v>317</v>
      </c>
      <c r="P85" s="607" t="s">
        <v>317</v>
      </c>
      <c r="Q85" s="607" t="s">
        <v>317</v>
      </c>
      <c r="R85" s="607" t="s">
        <v>317</v>
      </c>
      <c r="S85" s="607">
        <v>1</v>
      </c>
      <c r="T85" s="607">
        <v>3</v>
      </c>
      <c r="U85" s="607">
        <v>4</v>
      </c>
      <c r="V85" s="607" t="s">
        <v>317</v>
      </c>
      <c r="W85" s="607">
        <v>7</v>
      </c>
      <c r="X85" s="607">
        <v>18</v>
      </c>
      <c r="Y85" s="607">
        <v>21</v>
      </c>
      <c r="Z85" s="607">
        <v>24</v>
      </c>
      <c r="AA85" s="607">
        <v>33</v>
      </c>
      <c r="AB85" s="607">
        <v>15</v>
      </c>
      <c r="AC85" s="607">
        <v>6</v>
      </c>
      <c r="AD85" s="607" t="s">
        <v>317</v>
      </c>
      <c r="AE85" s="607" t="s">
        <v>317</v>
      </c>
      <c r="AF85" s="611" t="s">
        <v>249</v>
      </c>
      <c r="AG85" s="608"/>
    </row>
    <row r="86" spans="1:33" s="600" customFormat="1" ht="2.25" customHeight="1" thickBot="1">
      <c r="A86" s="613"/>
      <c r="B86" s="614"/>
      <c r="C86" s="611"/>
      <c r="D86" s="611"/>
      <c r="E86" s="623"/>
      <c r="F86" s="623"/>
      <c r="G86" s="623"/>
      <c r="H86" s="623"/>
      <c r="I86" s="623"/>
      <c r="J86" s="623"/>
      <c r="K86" s="623"/>
      <c r="L86" s="623"/>
      <c r="M86" s="623"/>
      <c r="N86" s="623"/>
      <c r="O86" s="623"/>
      <c r="P86" s="623"/>
      <c r="Q86" s="623"/>
      <c r="R86" s="623"/>
      <c r="S86" s="623"/>
      <c r="T86" s="623"/>
      <c r="U86" s="623"/>
      <c r="V86" s="623"/>
      <c r="W86" s="623"/>
      <c r="X86" s="623"/>
      <c r="Y86" s="623"/>
      <c r="Z86" s="623"/>
      <c r="AA86" s="623"/>
      <c r="AB86" s="623"/>
      <c r="AC86" s="623"/>
      <c r="AD86" s="623"/>
      <c r="AE86" s="624"/>
      <c r="AF86" s="611"/>
      <c r="AG86" s="608"/>
    </row>
    <row r="87" spans="1:33" s="600" customFormat="1">
      <c r="A87" s="625"/>
      <c r="B87" s="626"/>
      <c r="C87" s="627"/>
      <c r="D87" s="627"/>
      <c r="E87" s="627"/>
      <c r="F87" s="627"/>
      <c r="G87" s="627"/>
      <c r="H87" s="627"/>
      <c r="I87" s="627"/>
      <c r="J87" s="627"/>
      <c r="K87" s="627"/>
      <c r="L87" s="627"/>
      <c r="M87" s="627"/>
      <c r="N87" s="627"/>
      <c r="O87" s="627"/>
      <c r="P87" s="627"/>
      <c r="Q87" s="627"/>
      <c r="R87" s="627"/>
      <c r="S87" s="627"/>
      <c r="T87" s="627"/>
      <c r="U87" s="627"/>
      <c r="V87" s="627"/>
      <c r="W87" s="627"/>
      <c r="X87" s="627"/>
      <c r="Y87" s="627"/>
      <c r="Z87" s="627"/>
      <c r="AA87" s="627"/>
      <c r="AB87" s="627"/>
      <c r="AC87" s="628" t="s">
        <v>31</v>
      </c>
      <c r="AD87" s="628"/>
      <c r="AE87" s="628"/>
      <c r="AF87" s="628"/>
      <c r="AG87" s="628"/>
    </row>
    <row r="88" spans="1:33" s="600" customFormat="1" ht="15" customHeight="1" thickBot="1">
      <c r="A88" s="613"/>
      <c r="B88" s="629"/>
      <c r="C88" s="623"/>
      <c r="D88" s="623"/>
      <c r="E88" s="623"/>
      <c r="F88" s="623"/>
      <c r="G88" s="623"/>
      <c r="H88" s="623"/>
      <c r="I88" s="623"/>
      <c r="J88" s="623"/>
      <c r="K88" s="623"/>
      <c r="L88" s="623"/>
      <c r="M88" s="623"/>
      <c r="N88" s="623"/>
      <c r="O88" s="623"/>
      <c r="P88" s="623"/>
      <c r="Q88" s="623"/>
      <c r="R88" s="623"/>
      <c r="S88" s="623"/>
      <c r="T88" s="623"/>
      <c r="U88" s="623"/>
      <c r="V88" s="623"/>
      <c r="W88" s="623"/>
      <c r="X88" s="623"/>
      <c r="Y88" s="623"/>
      <c r="Z88" s="623"/>
      <c r="AA88" s="623"/>
      <c r="AB88" s="623"/>
      <c r="AC88" s="623"/>
      <c r="AD88" s="623"/>
      <c r="AE88" s="599" t="str">
        <f>AE1</f>
        <v>平成29年</v>
      </c>
      <c r="AF88" s="599"/>
      <c r="AG88" s="599"/>
    </row>
    <row r="89" spans="1:33" s="600" customFormat="1">
      <c r="A89" s="601" t="s">
        <v>357</v>
      </c>
      <c r="B89" s="602" t="s">
        <v>40</v>
      </c>
      <c r="C89" s="603"/>
      <c r="D89" s="602" t="s">
        <v>0</v>
      </c>
      <c r="E89" s="602" t="s">
        <v>359</v>
      </c>
      <c r="F89" s="602">
        <v>1</v>
      </c>
      <c r="G89" s="602">
        <v>2</v>
      </c>
      <c r="H89" s="602">
        <v>3</v>
      </c>
      <c r="I89" s="602">
        <v>4</v>
      </c>
      <c r="J89" s="602" t="s">
        <v>360</v>
      </c>
      <c r="K89" s="602" t="s">
        <v>361</v>
      </c>
      <c r="L89" s="602" t="s">
        <v>362</v>
      </c>
      <c r="M89" s="602" t="s">
        <v>363</v>
      </c>
      <c r="N89" s="602" t="s">
        <v>364</v>
      </c>
      <c r="O89" s="602" t="s">
        <v>365</v>
      </c>
      <c r="P89" s="602" t="s">
        <v>366</v>
      </c>
      <c r="Q89" s="602" t="s">
        <v>367</v>
      </c>
      <c r="R89" s="602" t="s">
        <v>368</v>
      </c>
      <c r="S89" s="602" t="s">
        <v>369</v>
      </c>
      <c r="T89" s="602" t="s">
        <v>370</v>
      </c>
      <c r="U89" s="602" t="s">
        <v>371</v>
      </c>
      <c r="V89" s="602" t="s">
        <v>372</v>
      </c>
      <c r="W89" s="602" t="s">
        <v>373</v>
      </c>
      <c r="X89" s="602" t="s">
        <v>374</v>
      </c>
      <c r="Y89" s="602" t="s">
        <v>375</v>
      </c>
      <c r="Z89" s="602" t="s">
        <v>376</v>
      </c>
      <c r="AA89" s="602" t="s">
        <v>377</v>
      </c>
      <c r="AB89" s="602" t="s">
        <v>378</v>
      </c>
      <c r="AC89" s="602" t="s">
        <v>379</v>
      </c>
      <c r="AD89" s="602" t="s">
        <v>380</v>
      </c>
      <c r="AE89" s="602" t="s">
        <v>381</v>
      </c>
      <c r="AF89" s="602"/>
      <c r="AG89" s="601" t="s">
        <v>357</v>
      </c>
    </row>
    <row r="90" spans="1:33" s="600" customFormat="1" ht="15" customHeight="1">
      <c r="A90" s="619" t="s">
        <v>426</v>
      </c>
      <c r="B90" s="620" t="s">
        <v>427</v>
      </c>
      <c r="C90" s="611" t="s">
        <v>0</v>
      </c>
      <c r="D90" s="630">
        <v>164</v>
      </c>
      <c r="E90" s="607" t="s">
        <v>317</v>
      </c>
      <c r="F90" s="607" t="s">
        <v>317</v>
      </c>
      <c r="G90" s="607" t="s">
        <v>317</v>
      </c>
      <c r="H90" s="607" t="s">
        <v>317</v>
      </c>
      <c r="I90" s="607" t="s">
        <v>317</v>
      </c>
      <c r="J90" s="607" t="s">
        <v>317</v>
      </c>
      <c r="K90" s="607" t="s">
        <v>317</v>
      </c>
      <c r="L90" s="607" t="s">
        <v>317</v>
      </c>
      <c r="M90" s="607" t="s">
        <v>317</v>
      </c>
      <c r="N90" s="607" t="s">
        <v>317</v>
      </c>
      <c r="O90" s="607" t="s">
        <v>317</v>
      </c>
      <c r="P90" s="607" t="s">
        <v>317</v>
      </c>
      <c r="Q90" s="607" t="s">
        <v>317</v>
      </c>
      <c r="R90" s="630">
        <v>1</v>
      </c>
      <c r="S90" s="630">
        <v>1</v>
      </c>
      <c r="T90" s="630">
        <v>1</v>
      </c>
      <c r="U90" s="630">
        <v>4</v>
      </c>
      <c r="V90" s="630">
        <v>8</v>
      </c>
      <c r="W90" s="630">
        <v>17</v>
      </c>
      <c r="X90" s="630">
        <v>12</v>
      </c>
      <c r="Y90" s="630">
        <v>17</v>
      </c>
      <c r="Z90" s="630">
        <v>36</v>
      </c>
      <c r="AA90" s="630">
        <v>32</v>
      </c>
      <c r="AB90" s="630">
        <v>22</v>
      </c>
      <c r="AC90" s="630">
        <v>11</v>
      </c>
      <c r="AD90" s="630">
        <v>2</v>
      </c>
      <c r="AE90" s="607" t="s">
        <v>317</v>
      </c>
      <c r="AF90" s="631" t="s">
        <v>0</v>
      </c>
      <c r="AG90" s="632" t="s">
        <v>426</v>
      </c>
    </row>
    <row r="91" spans="1:33" s="600" customFormat="1" ht="15" customHeight="1">
      <c r="A91" s="613"/>
      <c r="B91" s="620" t="s">
        <v>428</v>
      </c>
      <c r="C91" s="611" t="s">
        <v>248</v>
      </c>
      <c r="D91" s="630">
        <v>71</v>
      </c>
      <c r="E91" s="607" t="s">
        <v>317</v>
      </c>
      <c r="F91" s="607" t="s">
        <v>317</v>
      </c>
      <c r="G91" s="607" t="s">
        <v>317</v>
      </c>
      <c r="H91" s="607" t="s">
        <v>317</v>
      </c>
      <c r="I91" s="607" t="s">
        <v>317</v>
      </c>
      <c r="J91" s="607" t="s">
        <v>317</v>
      </c>
      <c r="K91" s="607" t="s">
        <v>317</v>
      </c>
      <c r="L91" s="607" t="s">
        <v>317</v>
      </c>
      <c r="M91" s="607" t="s">
        <v>317</v>
      </c>
      <c r="N91" s="607" t="s">
        <v>317</v>
      </c>
      <c r="O91" s="607" t="s">
        <v>317</v>
      </c>
      <c r="P91" s="607" t="s">
        <v>317</v>
      </c>
      <c r="Q91" s="607" t="s">
        <v>317</v>
      </c>
      <c r="R91" s="607" t="s">
        <v>317</v>
      </c>
      <c r="S91" s="607" t="s">
        <v>317</v>
      </c>
      <c r="T91" s="607" t="s">
        <v>317</v>
      </c>
      <c r="U91" s="630">
        <v>3</v>
      </c>
      <c r="V91" s="630">
        <v>5</v>
      </c>
      <c r="W91" s="630">
        <v>13</v>
      </c>
      <c r="X91" s="630">
        <v>10</v>
      </c>
      <c r="Y91" s="630">
        <v>11</v>
      </c>
      <c r="Z91" s="630">
        <v>14</v>
      </c>
      <c r="AA91" s="630">
        <v>9</v>
      </c>
      <c r="AB91" s="630">
        <v>5</v>
      </c>
      <c r="AC91" s="630">
        <v>1</v>
      </c>
      <c r="AD91" s="607" t="s">
        <v>317</v>
      </c>
      <c r="AE91" s="607" t="s">
        <v>317</v>
      </c>
      <c r="AF91" s="631" t="s">
        <v>248</v>
      </c>
      <c r="AG91" s="632"/>
    </row>
    <row r="92" spans="1:33" s="600" customFormat="1" ht="15" customHeight="1">
      <c r="A92" s="613"/>
      <c r="B92" s="614"/>
      <c r="C92" s="611" t="s">
        <v>249</v>
      </c>
      <c r="D92" s="630">
        <v>93</v>
      </c>
      <c r="E92" s="607" t="s">
        <v>317</v>
      </c>
      <c r="F92" s="607" t="s">
        <v>317</v>
      </c>
      <c r="G92" s="607" t="s">
        <v>317</v>
      </c>
      <c r="H92" s="607" t="s">
        <v>317</v>
      </c>
      <c r="I92" s="607" t="s">
        <v>317</v>
      </c>
      <c r="J92" s="607" t="s">
        <v>317</v>
      </c>
      <c r="K92" s="607" t="s">
        <v>317</v>
      </c>
      <c r="L92" s="607" t="s">
        <v>317</v>
      </c>
      <c r="M92" s="607" t="s">
        <v>317</v>
      </c>
      <c r="N92" s="607" t="s">
        <v>317</v>
      </c>
      <c r="O92" s="607" t="s">
        <v>317</v>
      </c>
      <c r="P92" s="607" t="s">
        <v>317</v>
      </c>
      <c r="Q92" s="607" t="s">
        <v>317</v>
      </c>
      <c r="R92" s="630">
        <v>1</v>
      </c>
      <c r="S92" s="630">
        <v>1</v>
      </c>
      <c r="T92" s="630">
        <v>1</v>
      </c>
      <c r="U92" s="630">
        <v>1</v>
      </c>
      <c r="V92" s="630">
        <v>3</v>
      </c>
      <c r="W92" s="630">
        <v>4</v>
      </c>
      <c r="X92" s="630">
        <v>2</v>
      </c>
      <c r="Y92" s="630">
        <v>6</v>
      </c>
      <c r="Z92" s="630">
        <v>22</v>
      </c>
      <c r="AA92" s="630">
        <v>23</v>
      </c>
      <c r="AB92" s="630">
        <v>17</v>
      </c>
      <c r="AC92" s="630">
        <v>10</v>
      </c>
      <c r="AD92" s="630">
        <v>2</v>
      </c>
      <c r="AE92" s="607" t="s">
        <v>317</v>
      </c>
      <c r="AF92" s="631" t="s">
        <v>249</v>
      </c>
      <c r="AG92" s="632"/>
    </row>
    <row r="93" spans="1:33" s="600" customFormat="1" ht="6" customHeight="1">
      <c r="A93" s="613"/>
      <c r="B93" s="614"/>
      <c r="C93" s="611"/>
      <c r="D93" s="630"/>
      <c r="E93" s="630"/>
      <c r="F93" s="630"/>
      <c r="G93" s="630"/>
      <c r="H93" s="630"/>
      <c r="I93" s="630"/>
      <c r="J93" s="630"/>
      <c r="K93" s="630"/>
      <c r="L93" s="630"/>
      <c r="M93" s="630"/>
      <c r="N93" s="630"/>
      <c r="O93" s="630"/>
      <c r="P93" s="630"/>
      <c r="Q93" s="630"/>
      <c r="R93" s="630"/>
      <c r="S93" s="630"/>
      <c r="T93" s="630"/>
      <c r="U93" s="630"/>
      <c r="V93" s="630"/>
      <c r="W93" s="630"/>
      <c r="X93" s="630"/>
      <c r="Y93" s="630"/>
      <c r="Z93" s="630"/>
      <c r="AA93" s="630"/>
      <c r="AB93" s="630"/>
      <c r="AC93" s="630"/>
      <c r="AD93" s="630"/>
      <c r="AE93" s="630"/>
      <c r="AF93" s="631"/>
      <c r="AG93" s="632"/>
    </row>
    <row r="94" spans="1:33" s="600" customFormat="1" ht="15" customHeight="1">
      <c r="A94" s="619" t="s">
        <v>429</v>
      </c>
      <c r="B94" s="620" t="s">
        <v>430</v>
      </c>
      <c r="C94" s="611" t="s">
        <v>0</v>
      </c>
      <c r="D94" s="630">
        <v>341</v>
      </c>
      <c r="E94" s="607" t="s">
        <v>317</v>
      </c>
      <c r="F94" s="607" t="s">
        <v>317</v>
      </c>
      <c r="G94" s="607" t="s">
        <v>317</v>
      </c>
      <c r="H94" s="607" t="s">
        <v>317</v>
      </c>
      <c r="I94" s="607" t="s">
        <v>317</v>
      </c>
      <c r="J94" s="607" t="s">
        <v>317</v>
      </c>
      <c r="K94" s="607" t="s">
        <v>317</v>
      </c>
      <c r="L94" s="607" t="s">
        <v>317</v>
      </c>
      <c r="M94" s="607" t="s">
        <v>317</v>
      </c>
      <c r="N94" s="607" t="s">
        <v>317</v>
      </c>
      <c r="O94" s="607" t="s">
        <v>317</v>
      </c>
      <c r="P94" s="630">
        <v>1</v>
      </c>
      <c r="Q94" s="607" t="s">
        <v>317</v>
      </c>
      <c r="R94" s="630">
        <v>2</v>
      </c>
      <c r="S94" s="630">
        <v>3</v>
      </c>
      <c r="T94" s="630">
        <v>9</v>
      </c>
      <c r="U94" s="630">
        <v>15</v>
      </c>
      <c r="V94" s="630">
        <v>26</v>
      </c>
      <c r="W94" s="630">
        <v>55</v>
      </c>
      <c r="X94" s="630">
        <v>45</v>
      </c>
      <c r="Y94" s="630">
        <v>65</v>
      </c>
      <c r="Z94" s="630">
        <v>49</v>
      </c>
      <c r="AA94" s="630">
        <v>53</v>
      </c>
      <c r="AB94" s="630">
        <v>13</v>
      </c>
      <c r="AC94" s="630">
        <v>5</v>
      </c>
      <c r="AD94" s="607" t="s">
        <v>317</v>
      </c>
      <c r="AE94" s="607" t="s">
        <v>317</v>
      </c>
      <c r="AF94" s="631" t="s">
        <v>0</v>
      </c>
      <c r="AG94" s="632" t="s">
        <v>429</v>
      </c>
    </row>
    <row r="95" spans="1:33" s="600" customFormat="1" ht="15" customHeight="1">
      <c r="A95" s="613"/>
      <c r="B95" s="614"/>
      <c r="C95" s="611" t="s">
        <v>248</v>
      </c>
      <c r="D95" s="630">
        <v>161</v>
      </c>
      <c r="E95" s="607" t="s">
        <v>317</v>
      </c>
      <c r="F95" s="607" t="s">
        <v>317</v>
      </c>
      <c r="G95" s="607" t="s">
        <v>317</v>
      </c>
      <c r="H95" s="607" t="s">
        <v>317</v>
      </c>
      <c r="I95" s="607" t="s">
        <v>317</v>
      </c>
      <c r="J95" s="607" t="s">
        <v>317</v>
      </c>
      <c r="K95" s="607" t="s">
        <v>317</v>
      </c>
      <c r="L95" s="607" t="s">
        <v>317</v>
      </c>
      <c r="M95" s="607" t="s">
        <v>317</v>
      </c>
      <c r="N95" s="607" t="s">
        <v>317</v>
      </c>
      <c r="O95" s="607" t="s">
        <v>317</v>
      </c>
      <c r="P95" s="607" t="s">
        <v>317</v>
      </c>
      <c r="Q95" s="607" t="s">
        <v>317</v>
      </c>
      <c r="R95" s="630">
        <v>1</v>
      </c>
      <c r="S95" s="630">
        <v>1</v>
      </c>
      <c r="T95" s="630">
        <v>5</v>
      </c>
      <c r="U95" s="630">
        <v>6</v>
      </c>
      <c r="V95" s="630">
        <v>21</v>
      </c>
      <c r="W95" s="630">
        <v>31</v>
      </c>
      <c r="X95" s="630">
        <v>21</v>
      </c>
      <c r="Y95" s="630">
        <v>30</v>
      </c>
      <c r="Z95" s="630">
        <v>23</v>
      </c>
      <c r="AA95" s="630">
        <v>18</v>
      </c>
      <c r="AB95" s="630">
        <v>2</v>
      </c>
      <c r="AC95" s="630">
        <v>2</v>
      </c>
      <c r="AD95" s="607" t="s">
        <v>317</v>
      </c>
      <c r="AE95" s="607" t="s">
        <v>317</v>
      </c>
      <c r="AF95" s="631" t="s">
        <v>248</v>
      </c>
      <c r="AG95" s="632"/>
    </row>
    <row r="96" spans="1:33" s="600" customFormat="1" ht="15" customHeight="1">
      <c r="A96" s="613"/>
      <c r="B96" s="614"/>
      <c r="C96" s="611" t="s">
        <v>249</v>
      </c>
      <c r="D96" s="630">
        <v>180</v>
      </c>
      <c r="E96" s="607" t="s">
        <v>317</v>
      </c>
      <c r="F96" s="607" t="s">
        <v>317</v>
      </c>
      <c r="G96" s="607" t="s">
        <v>317</v>
      </c>
      <c r="H96" s="607" t="s">
        <v>317</v>
      </c>
      <c r="I96" s="607" t="s">
        <v>317</v>
      </c>
      <c r="J96" s="607" t="s">
        <v>317</v>
      </c>
      <c r="K96" s="607" t="s">
        <v>317</v>
      </c>
      <c r="L96" s="607" t="s">
        <v>317</v>
      </c>
      <c r="M96" s="607" t="s">
        <v>317</v>
      </c>
      <c r="N96" s="607" t="s">
        <v>317</v>
      </c>
      <c r="O96" s="607" t="s">
        <v>317</v>
      </c>
      <c r="P96" s="630">
        <v>1</v>
      </c>
      <c r="Q96" s="607" t="s">
        <v>317</v>
      </c>
      <c r="R96" s="630">
        <v>1</v>
      </c>
      <c r="S96" s="630">
        <v>2</v>
      </c>
      <c r="T96" s="630">
        <v>4</v>
      </c>
      <c r="U96" s="630">
        <v>9</v>
      </c>
      <c r="V96" s="630">
        <v>5</v>
      </c>
      <c r="W96" s="630">
        <v>24</v>
      </c>
      <c r="X96" s="630">
        <v>24</v>
      </c>
      <c r="Y96" s="630">
        <v>35</v>
      </c>
      <c r="Z96" s="630">
        <v>26</v>
      </c>
      <c r="AA96" s="630">
        <v>35</v>
      </c>
      <c r="AB96" s="630">
        <v>11</v>
      </c>
      <c r="AC96" s="630">
        <v>3</v>
      </c>
      <c r="AD96" s="607" t="s">
        <v>317</v>
      </c>
      <c r="AE96" s="607" t="s">
        <v>317</v>
      </c>
      <c r="AF96" s="631" t="s">
        <v>249</v>
      </c>
      <c r="AG96" s="632"/>
    </row>
    <row r="97" spans="1:33" s="600" customFormat="1" ht="6" customHeight="1">
      <c r="A97" s="613"/>
      <c r="B97" s="614"/>
      <c r="C97" s="611"/>
      <c r="D97" s="630"/>
      <c r="E97" s="630"/>
      <c r="F97" s="630"/>
      <c r="G97" s="630"/>
      <c r="H97" s="630"/>
      <c r="I97" s="630"/>
      <c r="J97" s="630"/>
      <c r="K97" s="630"/>
      <c r="L97" s="630"/>
      <c r="M97" s="630"/>
      <c r="N97" s="630"/>
      <c r="O97" s="630"/>
      <c r="P97" s="630"/>
      <c r="Q97" s="630"/>
      <c r="R97" s="630"/>
      <c r="S97" s="630"/>
      <c r="T97" s="630"/>
      <c r="U97" s="630"/>
      <c r="V97" s="630"/>
      <c r="W97" s="630"/>
      <c r="X97" s="630"/>
      <c r="Y97" s="630"/>
      <c r="Z97" s="630"/>
      <c r="AA97" s="630"/>
      <c r="AB97" s="630"/>
      <c r="AC97" s="630"/>
      <c r="AD97" s="630"/>
      <c r="AE97" s="630"/>
      <c r="AF97" s="631"/>
      <c r="AG97" s="632"/>
    </row>
    <row r="98" spans="1:33" s="600" customFormat="1" ht="15" customHeight="1">
      <c r="A98" s="619" t="s">
        <v>431</v>
      </c>
      <c r="B98" s="620" t="s">
        <v>432</v>
      </c>
      <c r="C98" s="611" t="s">
        <v>0</v>
      </c>
      <c r="D98" s="630">
        <v>7</v>
      </c>
      <c r="E98" s="607" t="s">
        <v>317</v>
      </c>
      <c r="F98" s="607" t="s">
        <v>317</v>
      </c>
      <c r="G98" s="607" t="s">
        <v>317</v>
      </c>
      <c r="H98" s="607" t="s">
        <v>317</v>
      </c>
      <c r="I98" s="607" t="s">
        <v>317</v>
      </c>
      <c r="J98" s="607" t="s">
        <v>317</v>
      </c>
      <c r="K98" s="607" t="s">
        <v>317</v>
      </c>
      <c r="L98" s="607" t="s">
        <v>317</v>
      </c>
      <c r="M98" s="607" t="s">
        <v>317</v>
      </c>
      <c r="N98" s="607" t="s">
        <v>317</v>
      </c>
      <c r="O98" s="607" t="s">
        <v>317</v>
      </c>
      <c r="P98" s="607" t="s">
        <v>317</v>
      </c>
      <c r="Q98" s="607" t="s">
        <v>317</v>
      </c>
      <c r="R98" s="607" t="s">
        <v>317</v>
      </c>
      <c r="S98" s="607" t="s">
        <v>317</v>
      </c>
      <c r="T98" s="607" t="s">
        <v>317</v>
      </c>
      <c r="U98" s="607" t="s">
        <v>317</v>
      </c>
      <c r="V98" s="630">
        <v>1</v>
      </c>
      <c r="W98" s="630">
        <v>1</v>
      </c>
      <c r="X98" s="630">
        <v>1</v>
      </c>
      <c r="Y98" s="630">
        <v>1</v>
      </c>
      <c r="Z98" s="607" t="s">
        <v>317</v>
      </c>
      <c r="AA98" s="630">
        <v>1</v>
      </c>
      <c r="AB98" s="630">
        <v>1</v>
      </c>
      <c r="AC98" s="607" t="s">
        <v>317</v>
      </c>
      <c r="AD98" s="630">
        <v>1</v>
      </c>
      <c r="AE98" s="607" t="s">
        <v>317</v>
      </c>
      <c r="AF98" s="631" t="s">
        <v>0</v>
      </c>
      <c r="AG98" s="632" t="s">
        <v>431</v>
      </c>
    </row>
    <row r="99" spans="1:33" s="600" customFormat="1" ht="15" customHeight="1">
      <c r="A99" s="613"/>
      <c r="B99" s="614"/>
      <c r="C99" s="611" t="s">
        <v>248</v>
      </c>
      <c r="D99" s="630">
        <v>7</v>
      </c>
      <c r="E99" s="607" t="s">
        <v>317</v>
      </c>
      <c r="F99" s="607" t="s">
        <v>317</v>
      </c>
      <c r="G99" s="607" t="s">
        <v>317</v>
      </c>
      <c r="H99" s="607" t="s">
        <v>317</v>
      </c>
      <c r="I99" s="607" t="s">
        <v>317</v>
      </c>
      <c r="J99" s="607" t="s">
        <v>317</v>
      </c>
      <c r="K99" s="607" t="s">
        <v>317</v>
      </c>
      <c r="L99" s="607" t="s">
        <v>317</v>
      </c>
      <c r="M99" s="607" t="s">
        <v>317</v>
      </c>
      <c r="N99" s="607" t="s">
        <v>317</v>
      </c>
      <c r="O99" s="607" t="s">
        <v>317</v>
      </c>
      <c r="P99" s="607" t="s">
        <v>317</v>
      </c>
      <c r="Q99" s="607" t="s">
        <v>317</v>
      </c>
      <c r="R99" s="607" t="s">
        <v>317</v>
      </c>
      <c r="S99" s="607" t="s">
        <v>317</v>
      </c>
      <c r="T99" s="607" t="s">
        <v>317</v>
      </c>
      <c r="U99" s="607" t="s">
        <v>317</v>
      </c>
      <c r="V99" s="630">
        <v>1</v>
      </c>
      <c r="W99" s="630">
        <v>1</v>
      </c>
      <c r="X99" s="630">
        <v>1</v>
      </c>
      <c r="Y99" s="630">
        <v>1</v>
      </c>
      <c r="Z99" s="607" t="s">
        <v>317</v>
      </c>
      <c r="AA99" s="630">
        <v>1</v>
      </c>
      <c r="AB99" s="630">
        <v>1</v>
      </c>
      <c r="AC99" s="607" t="s">
        <v>317</v>
      </c>
      <c r="AD99" s="630">
        <v>1</v>
      </c>
      <c r="AE99" s="607" t="s">
        <v>317</v>
      </c>
      <c r="AF99" s="631" t="s">
        <v>248</v>
      </c>
      <c r="AG99" s="632"/>
    </row>
    <row r="100" spans="1:33" s="600" customFormat="1" ht="15" customHeight="1">
      <c r="A100" s="613"/>
      <c r="B100" s="614"/>
      <c r="C100" s="611" t="s">
        <v>249</v>
      </c>
      <c r="D100" s="607" t="s">
        <v>317</v>
      </c>
      <c r="E100" s="607" t="s">
        <v>317</v>
      </c>
      <c r="F100" s="607" t="s">
        <v>317</v>
      </c>
      <c r="G100" s="607" t="s">
        <v>317</v>
      </c>
      <c r="H100" s="607" t="s">
        <v>317</v>
      </c>
      <c r="I100" s="607" t="s">
        <v>317</v>
      </c>
      <c r="J100" s="607" t="s">
        <v>317</v>
      </c>
      <c r="K100" s="607" t="s">
        <v>317</v>
      </c>
      <c r="L100" s="607" t="s">
        <v>317</v>
      </c>
      <c r="M100" s="607" t="s">
        <v>317</v>
      </c>
      <c r="N100" s="607" t="s">
        <v>317</v>
      </c>
      <c r="O100" s="607" t="s">
        <v>317</v>
      </c>
      <c r="P100" s="607" t="s">
        <v>317</v>
      </c>
      <c r="Q100" s="607" t="s">
        <v>317</v>
      </c>
      <c r="R100" s="607" t="s">
        <v>317</v>
      </c>
      <c r="S100" s="607" t="s">
        <v>317</v>
      </c>
      <c r="T100" s="607" t="s">
        <v>317</v>
      </c>
      <c r="U100" s="607" t="s">
        <v>317</v>
      </c>
      <c r="V100" s="607" t="s">
        <v>317</v>
      </c>
      <c r="W100" s="607" t="s">
        <v>317</v>
      </c>
      <c r="X100" s="607" t="s">
        <v>317</v>
      </c>
      <c r="Y100" s="607" t="s">
        <v>317</v>
      </c>
      <c r="Z100" s="607" t="s">
        <v>317</v>
      </c>
      <c r="AA100" s="607" t="s">
        <v>317</v>
      </c>
      <c r="AB100" s="607" t="s">
        <v>317</v>
      </c>
      <c r="AC100" s="607" t="s">
        <v>317</v>
      </c>
      <c r="AD100" s="607" t="s">
        <v>317</v>
      </c>
      <c r="AE100" s="607" t="s">
        <v>317</v>
      </c>
      <c r="AF100" s="631" t="s">
        <v>249</v>
      </c>
      <c r="AG100" s="632"/>
    </row>
    <row r="101" spans="1:33" s="600" customFormat="1" ht="6" customHeight="1">
      <c r="A101" s="613"/>
      <c r="B101" s="614"/>
      <c r="C101" s="611"/>
      <c r="D101" s="630"/>
      <c r="E101" s="630"/>
      <c r="F101" s="630"/>
      <c r="G101" s="630"/>
      <c r="H101" s="630"/>
      <c r="I101" s="630"/>
      <c r="J101" s="630"/>
      <c r="K101" s="630"/>
      <c r="L101" s="630"/>
      <c r="M101" s="630"/>
      <c r="N101" s="630"/>
      <c r="O101" s="630"/>
      <c r="P101" s="630"/>
      <c r="Q101" s="630"/>
      <c r="R101" s="630"/>
      <c r="S101" s="630"/>
      <c r="T101" s="630"/>
      <c r="U101" s="630"/>
      <c r="V101" s="630"/>
      <c r="W101" s="630"/>
      <c r="X101" s="630"/>
      <c r="Y101" s="630"/>
      <c r="Z101" s="630"/>
      <c r="AA101" s="630"/>
      <c r="AB101" s="630"/>
      <c r="AC101" s="630"/>
      <c r="AD101" s="630"/>
      <c r="AE101" s="630"/>
      <c r="AF101" s="631"/>
      <c r="AG101" s="632"/>
    </row>
    <row r="102" spans="1:33" s="600" customFormat="1" ht="15" customHeight="1">
      <c r="A102" s="619" t="s">
        <v>433</v>
      </c>
      <c r="B102" s="620" t="s">
        <v>434</v>
      </c>
      <c r="C102" s="611" t="s">
        <v>0</v>
      </c>
      <c r="D102" s="630">
        <v>743</v>
      </c>
      <c r="E102" s="607" t="s">
        <v>317</v>
      </c>
      <c r="F102" s="607" t="s">
        <v>317</v>
      </c>
      <c r="G102" s="607" t="s">
        <v>317</v>
      </c>
      <c r="H102" s="607" t="s">
        <v>317</v>
      </c>
      <c r="I102" s="607" t="s">
        <v>317</v>
      </c>
      <c r="J102" s="607" t="s">
        <v>317</v>
      </c>
      <c r="K102" s="607" t="s">
        <v>317</v>
      </c>
      <c r="L102" s="607" t="s">
        <v>317</v>
      </c>
      <c r="M102" s="607" t="s">
        <v>317</v>
      </c>
      <c r="N102" s="607" t="s">
        <v>317</v>
      </c>
      <c r="O102" s="607" t="s">
        <v>317</v>
      </c>
      <c r="P102" s="607" t="s">
        <v>317</v>
      </c>
      <c r="Q102" s="607" t="s">
        <v>317</v>
      </c>
      <c r="R102" s="630">
        <v>3</v>
      </c>
      <c r="S102" s="630">
        <v>8</v>
      </c>
      <c r="T102" s="630">
        <v>8</v>
      </c>
      <c r="U102" s="630">
        <v>17</v>
      </c>
      <c r="V102" s="630">
        <v>44</v>
      </c>
      <c r="W102" s="630">
        <v>103</v>
      </c>
      <c r="X102" s="630">
        <v>119</v>
      </c>
      <c r="Y102" s="630">
        <v>133</v>
      </c>
      <c r="Z102" s="630">
        <v>124</v>
      </c>
      <c r="AA102" s="630">
        <v>105</v>
      </c>
      <c r="AB102" s="630">
        <v>59</v>
      </c>
      <c r="AC102" s="630">
        <v>17</v>
      </c>
      <c r="AD102" s="630">
        <v>3</v>
      </c>
      <c r="AE102" s="607" t="s">
        <v>317</v>
      </c>
      <c r="AF102" s="631" t="s">
        <v>0</v>
      </c>
      <c r="AG102" s="632" t="s">
        <v>433</v>
      </c>
    </row>
    <row r="103" spans="1:33" s="600" customFormat="1" ht="15" customHeight="1">
      <c r="A103" s="613"/>
      <c r="B103" s="620" t="s">
        <v>413</v>
      </c>
      <c r="C103" s="611" t="s">
        <v>248</v>
      </c>
      <c r="D103" s="630">
        <v>511</v>
      </c>
      <c r="E103" s="607" t="s">
        <v>317</v>
      </c>
      <c r="F103" s="607" t="s">
        <v>317</v>
      </c>
      <c r="G103" s="607" t="s">
        <v>317</v>
      </c>
      <c r="H103" s="607" t="s">
        <v>317</v>
      </c>
      <c r="I103" s="607" t="s">
        <v>317</v>
      </c>
      <c r="J103" s="607" t="s">
        <v>317</v>
      </c>
      <c r="K103" s="607" t="s">
        <v>317</v>
      </c>
      <c r="L103" s="607" t="s">
        <v>317</v>
      </c>
      <c r="M103" s="607" t="s">
        <v>317</v>
      </c>
      <c r="N103" s="607" t="s">
        <v>317</v>
      </c>
      <c r="O103" s="607" t="s">
        <v>317</v>
      </c>
      <c r="P103" s="607" t="s">
        <v>317</v>
      </c>
      <c r="Q103" s="607" t="s">
        <v>317</v>
      </c>
      <c r="R103" s="630">
        <v>2</v>
      </c>
      <c r="S103" s="630">
        <v>6</v>
      </c>
      <c r="T103" s="630">
        <v>8</v>
      </c>
      <c r="U103" s="630">
        <v>15</v>
      </c>
      <c r="V103" s="630">
        <v>38</v>
      </c>
      <c r="W103" s="630">
        <v>72</v>
      </c>
      <c r="X103" s="630">
        <v>94</v>
      </c>
      <c r="Y103" s="630">
        <v>100</v>
      </c>
      <c r="Z103" s="630">
        <v>81</v>
      </c>
      <c r="AA103" s="630">
        <v>68</v>
      </c>
      <c r="AB103" s="630">
        <v>22</v>
      </c>
      <c r="AC103" s="630">
        <v>5</v>
      </c>
      <c r="AD103" s="607" t="s">
        <v>317</v>
      </c>
      <c r="AE103" s="607" t="s">
        <v>317</v>
      </c>
      <c r="AF103" s="631" t="s">
        <v>248</v>
      </c>
      <c r="AG103" s="632"/>
    </row>
    <row r="104" spans="1:33" s="600" customFormat="1" ht="15" customHeight="1">
      <c r="A104" s="613"/>
      <c r="B104" s="614"/>
      <c r="C104" s="611" t="s">
        <v>249</v>
      </c>
      <c r="D104" s="630">
        <v>232</v>
      </c>
      <c r="E104" s="607" t="s">
        <v>317</v>
      </c>
      <c r="F104" s="607" t="s">
        <v>317</v>
      </c>
      <c r="G104" s="607" t="s">
        <v>317</v>
      </c>
      <c r="H104" s="607" t="s">
        <v>317</v>
      </c>
      <c r="I104" s="607" t="s">
        <v>317</v>
      </c>
      <c r="J104" s="607" t="s">
        <v>317</v>
      </c>
      <c r="K104" s="607" t="s">
        <v>317</v>
      </c>
      <c r="L104" s="607" t="s">
        <v>317</v>
      </c>
      <c r="M104" s="607" t="s">
        <v>317</v>
      </c>
      <c r="N104" s="607" t="s">
        <v>317</v>
      </c>
      <c r="O104" s="607" t="s">
        <v>317</v>
      </c>
      <c r="P104" s="607" t="s">
        <v>317</v>
      </c>
      <c r="Q104" s="607" t="s">
        <v>317</v>
      </c>
      <c r="R104" s="630">
        <v>1</v>
      </c>
      <c r="S104" s="630">
        <v>2</v>
      </c>
      <c r="T104" s="607" t="s">
        <v>317</v>
      </c>
      <c r="U104" s="630">
        <v>2</v>
      </c>
      <c r="V104" s="630">
        <v>6</v>
      </c>
      <c r="W104" s="630">
        <v>31</v>
      </c>
      <c r="X104" s="630">
        <v>25</v>
      </c>
      <c r="Y104" s="630">
        <v>33</v>
      </c>
      <c r="Z104" s="630">
        <v>43</v>
      </c>
      <c r="AA104" s="630">
        <v>37</v>
      </c>
      <c r="AB104" s="630">
        <v>37</v>
      </c>
      <c r="AC104" s="630">
        <v>12</v>
      </c>
      <c r="AD104" s="630">
        <v>3</v>
      </c>
      <c r="AE104" s="607" t="s">
        <v>317</v>
      </c>
      <c r="AF104" s="631" t="s">
        <v>249</v>
      </c>
      <c r="AG104" s="632"/>
    </row>
    <row r="105" spans="1:33" s="600" customFormat="1" ht="6" customHeight="1">
      <c r="A105" s="613"/>
      <c r="B105" s="614"/>
      <c r="C105" s="611"/>
      <c r="D105" s="630"/>
      <c r="E105" s="630"/>
      <c r="F105" s="630"/>
      <c r="G105" s="630"/>
      <c r="H105" s="630"/>
      <c r="I105" s="630"/>
      <c r="J105" s="630"/>
      <c r="K105" s="630"/>
      <c r="L105" s="630"/>
      <c r="M105" s="630"/>
      <c r="N105" s="630"/>
      <c r="O105" s="630"/>
      <c r="P105" s="630"/>
      <c r="Q105" s="630"/>
      <c r="R105" s="630"/>
      <c r="S105" s="630"/>
      <c r="T105" s="630"/>
      <c r="U105" s="630"/>
      <c r="V105" s="630"/>
      <c r="W105" s="630"/>
      <c r="X105" s="630"/>
      <c r="Y105" s="630"/>
      <c r="Z105" s="630"/>
      <c r="AA105" s="630"/>
      <c r="AB105" s="630"/>
      <c r="AC105" s="630"/>
      <c r="AD105" s="630"/>
      <c r="AE105" s="630"/>
      <c r="AF105" s="631"/>
      <c r="AG105" s="632"/>
    </row>
    <row r="106" spans="1:33" s="600" customFormat="1" ht="15" customHeight="1">
      <c r="A106" s="619" t="s">
        <v>435</v>
      </c>
      <c r="B106" s="620" t="s">
        <v>436</v>
      </c>
      <c r="C106" s="611" t="s">
        <v>0</v>
      </c>
      <c r="D106" s="630">
        <v>15</v>
      </c>
      <c r="E106" s="607" t="s">
        <v>317</v>
      </c>
      <c r="F106" s="607" t="s">
        <v>317</v>
      </c>
      <c r="G106" s="607" t="s">
        <v>317</v>
      </c>
      <c r="H106" s="607" t="s">
        <v>317</v>
      </c>
      <c r="I106" s="607" t="s">
        <v>317</v>
      </c>
      <c r="J106" s="607" t="s">
        <v>317</v>
      </c>
      <c r="K106" s="607" t="s">
        <v>317</v>
      </c>
      <c r="L106" s="630">
        <v>1</v>
      </c>
      <c r="M106" s="607" t="s">
        <v>317</v>
      </c>
      <c r="N106" s="607" t="s">
        <v>317</v>
      </c>
      <c r="O106" s="607" t="s">
        <v>317</v>
      </c>
      <c r="P106" s="607" t="s">
        <v>317</v>
      </c>
      <c r="Q106" s="607" t="s">
        <v>317</v>
      </c>
      <c r="R106" s="607" t="s">
        <v>317</v>
      </c>
      <c r="S106" s="607" t="s">
        <v>317</v>
      </c>
      <c r="T106" s="630">
        <v>1</v>
      </c>
      <c r="U106" s="630">
        <v>2</v>
      </c>
      <c r="V106" s="607" t="s">
        <v>317</v>
      </c>
      <c r="W106" s="630">
        <v>2</v>
      </c>
      <c r="X106" s="607" t="s">
        <v>317</v>
      </c>
      <c r="Y106" s="630">
        <v>1</v>
      </c>
      <c r="Z106" s="630">
        <v>2</v>
      </c>
      <c r="AA106" s="630">
        <v>1</v>
      </c>
      <c r="AB106" s="630">
        <v>2</v>
      </c>
      <c r="AC106" s="630">
        <v>3</v>
      </c>
      <c r="AD106" s="607" t="s">
        <v>317</v>
      </c>
      <c r="AE106" s="607" t="s">
        <v>317</v>
      </c>
      <c r="AF106" s="631" t="s">
        <v>0</v>
      </c>
      <c r="AG106" s="632" t="s">
        <v>435</v>
      </c>
    </row>
    <row r="107" spans="1:33" s="600" customFormat="1" ht="15" customHeight="1">
      <c r="A107" s="613"/>
      <c r="B107" s="614"/>
      <c r="C107" s="611" t="s">
        <v>248</v>
      </c>
      <c r="D107" s="630">
        <v>6</v>
      </c>
      <c r="E107" s="607" t="s">
        <v>317</v>
      </c>
      <c r="F107" s="607" t="s">
        <v>317</v>
      </c>
      <c r="G107" s="607" t="s">
        <v>317</v>
      </c>
      <c r="H107" s="607" t="s">
        <v>317</v>
      </c>
      <c r="I107" s="607" t="s">
        <v>317</v>
      </c>
      <c r="J107" s="607" t="s">
        <v>317</v>
      </c>
      <c r="K107" s="607" t="s">
        <v>317</v>
      </c>
      <c r="L107" s="607" t="s">
        <v>317</v>
      </c>
      <c r="M107" s="607" t="s">
        <v>317</v>
      </c>
      <c r="N107" s="607" t="s">
        <v>317</v>
      </c>
      <c r="O107" s="607" t="s">
        <v>317</v>
      </c>
      <c r="P107" s="607" t="s">
        <v>317</v>
      </c>
      <c r="Q107" s="607" t="s">
        <v>317</v>
      </c>
      <c r="R107" s="607" t="s">
        <v>317</v>
      </c>
      <c r="S107" s="607" t="s">
        <v>317</v>
      </c>
      <c r="T107" s="607" t="s">
        <v>317</v>
      </c>
      <c r="U107" s="630">
        <v>1</v>
      </c>
      <c r="V107" s="607" t="s">
        <v>317</v>
      </c>
      <c r="W107" s="630">
        <v>1</v>
      </c>
      <c r="X107" s="607" t="s">
        <v>317</v>
      </c>
      <c r="Y107" s="630">
        <v>1</v>
      </c>
      <c r="Z107" s="630">
        <v>2</v>
      </c>
      <c r="AA107" s="607" t="s">
        <v>317</v>
      </c>
      <c r="AB107" s="630">
        <v>1</v>
      </c>
      <c r="AC107" s="607" t="s">
        <v>317</v>
      </c>
      <c r="AD107" s="607" t="s">
        <v>317</v>
      </c>
      <c r="AE107" s="607" t="s">
        <v>317</v>
      </c>
      <c r="AF107" s="631" t="s">
        <v>248</v>
      </c>
      <c r="AG107" s="632"/>
    </row>
    <row r="108" spans="1:33" s="600" customFormat="1" ht="15" customHeight="1">
      <c r="A108" s="613"/>
      <c r="B108" s="614"/>
      <c r="C108" s="611" t="s">
        <v>249</v>
      </c>
      <c r="D108" s="630">
        <v>9</v>
      </c>
      <c r="E108" s="607" t="s">
        <v>317</v>
      </c>
      <c r="F108" s="607" t="s">
        <v>317</v>
      </c>
      <c r="G108" s="607" t="s">
        <v>317</v>
      </c>
      <c r="H108" s="607" t="s">
        <v>317</v>
      </c>
      <c r="I108" s="607" t="s">
        <v>317</v>
      </c>
      <c r="J108" s="607" t="s">
        <v>317</v>
      </c>
      <c r="K108" s="607" t="s">
        <v>317</v>
      </c>
      <c r="L108" s="630">
        <v>1</v>
      </c>
      <c r="M108" s="607" t="s">
        <v>317</v>
      </c>
      <c r="N108" s="607" t="s">
        <v>317</v>
      </c>
      <c r="O108" s="607" t="s">
        <v>317</v>
      </c>
      <c r="P108" s="607" t="s">
        <v>317</v>
      </c>
      <c r="Q108" s="607" t="s">
        <v>317</v>
      </c>
      <c r="R108" s="607" t="s">
        <v>317</v>
      </c>
      <c r="S108" s="607" t="s">
        <v>317</v>
      </c>
      <c r="T108" s="630">
        <v>1</v>
      </c>
      <c r="U108" s="630">
        <v>1</v>
      </c>
      <c r="V108" s="607" t="s">
        <v>317</v>
      </c>
      <c r="W108" s="630">
        <v>1</v>
      </c>
      <c r="X108" s="607" t="s">
        <v>317</v>
      </c>
      <c r="Y108" s="607" t="s">
        <v>317</v>
      </c>
      <c r="Z108" s="607" t="s">
        <v>317</v>
      </c>
      <c r="AA108" s="630">
        <v>1</v>
      </c>
      <c r="AB108" s="630">
        <v>1</v>
      </c>
      <c r="AC108" s="630">
        <v>3</v>
      </c>
      <c r="AD108" s="607" t="s">
        <v>317</v>
      </c>
      <c r="AE108" s="607" t="s">
        <v>317</v>
      </c>
      <c r="AF108" s="631" t="s">
        <v>249</v>
      </c>
      <c r="AG108" s="632"/>
    </row>
    <row r="109" spans="1:33" s="600" customFormat="1" ht="6" customHeight="1">
      <c r="A109" s="613"/>
      <c r="B109" s="614"/>
      <c r="C109" s="611"/>
      <c r="D109" s="630"/>
      <c r="E109" s="630"/>
      <c r="F109" s="630"/>
      <c r="G109" s="630"/>
      <c r="H109" s="630"/>
      <c r="I109" s="630"/>
      <c r="J109" s="630"/>
      <c r="K109" s="630"/>
      <c r="L109" s="630"/>
      <c r="M109" s="630"/>
      <c r="N109" s="630"/>
      <c r="O109" s="630"/>
      <c r="P109" s="630"/>
      <c r="Q109" s="630"/>
      <c r="R109" s="630"/>
      <c r="S109" s="630"/>
      <c r="T109" s="630"/>
      <c r="U109" s="630"/>
      <c r="V109" s="630"/>
      <c r="W109" s="630"/>
      <c r="X109" s="630"/>
      <c r="Y109" s="630"/>
      <c r="Z109" s="630"/>
      <c r="AA109" s="630"/>
      <c r="AB109" s="630"/>
      <c r="AC109" s="630"/>
      <c r="AD109" s="630"/>
      <c r="AE109" s="630"/>
      <c r="AF109" s="631"/>
      <c r="AG109" s="632"/>
    </row>
    <row r="110" spans="1:33" s="600" customFormat="1" ht="15" customHeight="1">
      <c r="A110" s="619" t="s">
        <v>437</v>
      </c>
      <c r="B110" s="620" t="s">
        <v>438</v>
      </c>
      <c r="C110" s="611" t="s">
        <v>0</v>
      </c>
      <c r="D110" s="630">
        <v>170</v>
      </c>
      <c r="E110" s="607" t="s">
        <v>317</v>
      </c>
      <c r="F110" s="607" t="s">
        <v>317</v>
      </c>
      <c r="G110" s="607" t="s">
        <v>317</v>
      </c>
      <c r="H110" s="607" t="s">
        <v>317</v>
      </c>
      <c r="I110" s="607" t="s">
        <v>317</v>
      </c>
      <c r="J110" s="607" t="s">
        <v>317</v>
      </c>
      <c r="K110" s="607" t="s">
        <v>317</v>
      </c>
      <c r="L110" s="607" t="s">
        <v>317</v>
      </c>
      <c r="M110" s="607" t="s">
        <v>317</v>
      </c>
      <c r="N110" s="607" t="s">
        <v>317</v>
      </c>
      <c r="O110" s="607" t="s">
        <v>317</v>
      </c>
      <c r="P110" s="607" t="s">
        <v>317</v>
      </c>
      <c r="Q110" s="630">
        <v>1</v>
      </c>
      <c r="R110" s="630">
        <v>8</v>
      </c>
      <c r="S110" s="630">
        <v>8</v>
      </c>
      <c r="T110" s="630">
        <v>17</v>
      </c>
      <c r="U110" s="630">
        <v>16</v>
      </c>
      <c r="V110" s="630">
        <v>18</v>
      </c>
      <c r="W110" s="630">
        <v>35</v>
      </c>
      <c r="X110" s="630">
        <v>13</v>
      </c>
      <c r="Y110" s="630">
        <v>11</v>
      </c>
      <c r="Z110" s="630">
        <v>11</v>
      </c>
      <c r="AA110" s="630">
        <v>11</v>
      </c>
      <c r="AB110" s="630">
        <v>14</v>
      </c>
      <c r="AC110" s="630">
        <v>6</v>
      </c>
      <c r="AD110" s="630">
        <v>1</v>
      </c>
      <c r="AE110" s="607" t="s">
        <v>317</v>
      </c>
      <c r="AF110" s="631" t="s">
        <v>0</v>
      </c>
      <c r="AG110" s="632" t="s">
        <v>437</v>
      </c>
    </row>
    <row r="111" spans="1:33" s="600" customFormat="1" ht="15" customHeight="1">
      <c r="A111" s="613"/>
      <c r="B111" s="614"/>
      <c r="C111" s="611" t="s">
        <v>248</v>
      </c>
      <c r="D111" s="630">
        <v>2</v>
      </c>
      <c r="E111" s="607" t="s">
        <v>317</v>
      </c>
      <c r="F111" s="607" t="s">
        <v>317</v>
      </c>
      <c r="G111" s="607" t="s">
        <v>317</v>
      </c>
      <c r="H111" s="607" t="s">
        <v>317</v>
      </c>
      <c r="I111" s="607" t="s">
        <v>317</v>
      </c>
      <c r="J111" s="607" t="s">
        <v>317</v>
      </c>
      <c r="K111" s="607" t="s">
        <v>317</v>
      </c>
      <c r="L111" s="607" t="s">
        <v>317</v>
      </c>
      <c r="M111" s="607" t="s">
        <v>317</v>
      </c>
      <c r="N111" s="607" t="s">
        <v>317</v>
      </c>
      <c r="O111" s="607" t="s">
        <v>317</v>
      </c>
      <c r="P111" s="607" t="s">
        <v>317</v>
      </c>
      <c r="Q111" s="607" t="s">
        <v>317</v>
      </c>
      <c r="R111" s="607" t="s">
        <v>317</v>
      </c>
      <c r="S111" s="630">
        <v>1</v>
      </c>
      <c r="T111" s="607" t="s">
        <v>317</v>
      </c>
      <c r="U111" s="607" t="s">
        <v>317</v>
      </c>
      <c r="V111" s="607" t="s">
        <v>317</v>
      </c>
      <c r="W111" s="630">
        <v>1</v>
      </c>
      <c r="X111" s="607" t="s">
        <v>317</v>
      </c>
      <c r="Y111" s="607" t="s">
        <v>317</v>
      </c>
      <c r="Z111" s="607" t="s">
        <v>317</v>
      </c>
      <c r="AA111" s="607" t="s">
        <v>317</v>
      </c>
      <c r="AB111" s="607" t="s">
        <v>317</v>
      </c>
      <c r="AC111" s="607" t="s">
        <v>317</v>
      </c>
      <c r="AD111" s="607" t="s">
        <v>317</v>
      </c>
      <c r="AE111" s="607" t="s">
        <v>317</v>
      </c>
      <c r="AF111" s="631" t="s">
        <v>248</v>
      </c>
      <c r="AG111" s="632"/>
    </row>
    <row r="112" spans="1:33" s="600" customFormat="1" ht="15" customHeight="1">
      <c r="A112" s="613"/>
      <c r="B112" s="614"/>
      <c r="C112" s="611" t="s">
        <v>249</v>
      </c>
      <c r="D112" s="630">
        <v>168</v>
      </c>
      <c r="E112" s="607" t="s">
        <v>317</v>
      </c>
      <c r="F112" s="607" t="s">
        <v>317</v>
      </c>
      <c r="G112" s="607" t="s">
        <v>317</v>
      </c>
      <c r="H112" s="607" t="s">
        <v>317</v>
      </c>
      <c r="I112" s="607" t="s">
        <v>317</v>
      </c>
      <c r="J112" s="607" t="s">
        <v>317</v>
      </c>
      <c r="K112" s="607" t="s">
        <v>317</v>
      </c>
      <c r="L112" s="607" t="s">
        <v>317</v>
      </c>
      <c r="M112" s="607" t="s">
        <v>317</v>
      </c>
      <c r="N112" s="607" t="s">
        <v>317</v>
      </c>
      <c r="O112" s="607" t="s">
        <v>317</v>
      </c>
      <c r="P112" s="607" t="s">
        <v>317</v>
      </c>
      <c r="Q112" s="630">
        <v>1</v>
      </c>
      <c r="R112" s="630">
        <v>8</v>
      </c>
      <c r="S112" s="630">
        <v>7</v>
      </c>
      <c r="T112" s="630">
        <v>17</v>
      </c>
      <c r="U112" s="630">
        <v>16</v>
      </c>
      <c r="V112" s="630">
        <v>18</v>
      </c>
      <c r="W112" s="630">
        <v>34</v>
      </c>
      <c r="X112" s="630">
        <v>13</v>
      </c>
      <c r="Y112" s="630">
        <v>11</v>
      </c>
      <c r="Z112" s="630">
        <v>11</v>
      </c>
      <c r="AA112" s="630">
        <v>11</v>
      </c>
      <c r="AB112" s="630">
        <v>14</v>
      </c>
      <c r="AC112" s="630">
        <v>6</v>
      </c>
      <c r="AD112" s="630">
        <v>1</v>
      </c>
      <c r="AE112" s="607" t="s">
        <v>317</v>
      </c>
      <c r="AF112" s="631" t="s">
        <v>249</v>
      </c>
      <c r="AG112" s="632"/>
    </row>
    <row r="113" spans="1:33" s="600" customFormat="1" ht="6" customHeight="1">
      <c r="A113" s="613"/>
      <c r="B113" s="614"/>
      <c r="C113" s="611"/>
      <c r="D113" s="630"/>
      <c r="E113" s="630"/>
      <c r="F113" s="630"/>
      <c r="G113" s="630"/>
      <c r="H113" s="630"/>
      <c r="I113" s="630"/>
      <c r="J113" s="630"/>
      <c r="K113" s="630"/>
      <c r="L113" s="630"/>
      <c r="M113" s="630"/>
      <c r="N113" s="630"/>
      <c r="O113" s="630"/>
      <c r="P113" s="630"/>
      <c r="Q113" s="630"/>
      <c r="R113" s="630"/>
      <c r="S113" s="630"/>
      <c r="T113" s="630"/>
      <c r="U113" s="630"/>
      <c r="V113" s="630"/>
      <c r="W113" s="630"/>
      <c r="X113" s="630"/>
      <c r="Y113" s="630"/>
      <c r="Z113" s="630"/>
      <c r="AA113" s="630"/>
      <c r="AB113" s="630"/>
      <c r="AC113" s="630"/>
      <c r="AD113" s="630"/>
      <c r="AE113" s="630"/>
      <c r="AF113" s="631"/>
      <c r="AG113" s="632"/>
    </row>
    <row r="114" spans="1:33" s="600" customFormat="1" ht="15" customHeight="1">
      <c r="A114" s="619" t="s">
        <v>439</v>
      </c>
      <c r="B114" s="620" t="s">
        <v>440</v>
      </c>
      <c r="C114" s="611" t="s">
        <v>0</v>
      </c>
      <c r="D114" s="630">
        <v>86</v>
      </c>
      <c r="E114" s="607" t="s">
        <v>317</v>
      </c>
      <c r="F114" s="607" t="s">
        <v>317</v>
      </c>
      <c r="G114" s="607" t="s">
        <v>317</v>
      </c>
      <c r="H114" s="607" t="s">
        <v>317</v>
      </c>
      <c r="I114" s="607" t="s">
        <v>317</v>
      </c>
      <c r="J114" s="607" t="s">
        <v>317</v>
      </c>
      <c r="K114" s="607" t="s">
        <v>317</v>
      </c>
      <c r="L114" s="607" t="s">
        <v>317</v>
      </c>
      <c r="M114" s="607" t="s">
        <v>317</v>
      </c>
      <c r="N114" s="607" t="s">
        <v>317</v>
      </c>
      <c r="O114" s="607" t="s">
        <v>317</v>
      </c>
      <c r="P114" s="630">
        <v>3</v>
      </c>
      <c r="Q114" s="630">
        <v>2</v>
      </c>
      <c r="R114" s="630">
        <v>1</v>
      </c>
      <c r="S114" s="630">
        <v>3</v>
      </c>
      <c r="T114" s="630">
        <v>6</v>
      </c>
      <c r="U114" s="630">
        <v>11</v>
      </c>
      <c r="V114" s="630">
        <v>13</v>
      </c>
      <c r="W114" s="630">
        <v>16</v>
      </c>
      <c r="X114" s="630">
        <v>5</v>
      </c>
      <c r="Y114" s="630">
        <v>8</v>
      </c>
      <c r="Z114" s="630">
        <v>5</v>
      </c>
      <c r="AA114" s="630">
        <v>10</v>
      </c>
      <c r="AB114" s="630">
        <v>2</v>
      </c>
      <c r="AC114" s="630">
        <v>1</v>
      </c>
      <c r="AD114" s="607" t="s">
        <v>317</v>
      </c>
      <c r="AE114" s="607" t="s">
        <v>317</v>
      </c>
      <c r="AF114" s="631" t="s">
        <v>0</v>
      </c>
      <c r="AG114" s="632" t="s">
        <v>439</v>
      </c>
    </row>
    <row r="115" spans="1:33" s="600" customFormat="1" ht="15" customHeight="1">
      <c r="A115" s="613"/>
      <c r="B115" s="614"/>
      <c r="C115" s="611" t="s">
        <v>248</v>
      </c>
      <c r="D115" s="630" t="s">
        <v>441</v>
      </c>
      <c r="E115" s="630" t="s">
        <v>441</v>
      </c>
      <c r="F115" s="630" t="s">
        <v>441</v>
      </c>
      <c r="G115" s="630" t="s">
        <v>441</v>
      </c>
      <c r="H115" s="630" t="s">
        <v>441</v>
      </c>
      <c r="I115" s="630" t="s">
        <v>441</v>
      </c>
      <c r="J115" s="630" t="s">
        <v>441</v>
      </c>
      <c r="K115" s="630" t="s">
        <v>441</v>
      </c>
      <c r="L115" s="630" t="s">
        <v>441</v>
      </c>
      <c r="M115" s="630" t="s">
        <v>441</v>
      </c>
      <c r="N115" s="630" t="s">
        <v>441</v>
      </c>
      <c r="O115" s="630" t="s">
        <v>441</v>
      </c>
      <c r="P115" s="630" t="s">
        <v>441</v>
      </c>
      <c r="Q115" s="630" t="s">
        <v>441</v>
      </c>
      <c r="R115" s="630" t="s">
        <v>441</v>
      </c>
      <c r="S115" s="630" t="s">
        <v>441</v>
      </c>
      <c r="T115" s="630" t="s">
        <v>441</v>
      </c>
      <c r="U115" s="630" t="s">
        <v>441</v>
      </c>
      <c r="V115" s="630" t="s">
        <v>441</v>
      </c>
      <c r="W115" s="630" t="s">
        <v>441</v>
      </c>
      <c r="X115" s="630" t="s">
        <v>441</v>
      </c>
      <c r="Y115" s="630" t="s">
        <v>441</v>
      </c>
      <c r="Z115" s="630" t="s">
        <v>441</v>
      </c>
      <c r="AA115" s="630" t="s">
        <v>441</v>
      </c>
      <c r="AB115" s="630" t="s">
        <v>441</v>
      </c>
      <c r="AC115" s="630" t="s">
        <v>441</v>
      </c>
      <c r="AD115" s="630" t="s">
        <v>441</v>
      </c>
      <c r="AE115" s="630" t="s">
        <v>441</v>
      </c>
      <c r="AF115" s="631" t="s">
        <v>248</v>
      </c>
      <c r="AG115" s="632"/>
    </row>
    <row r="116" spans="1:33" s="600" customFormat="1" ht="15" customHeight="1">
      <c r="A116" s="613"/>
      <c r="B116" s="614"/>
      <c r="C116" s="611" t="s">
        <v>249</v>
      </c>
      <c r="D116" s="630">
        <v>86</v>
      </c>
      <c r="E116" s="607" t="s">
        <v>317</v>
      </c>
      <c r="F116" s="607" t="s">
        <v>317</v>
      </c>
      <c r="G116" s="607" t="s">
        <v>317</v>
      </c>
      <c r="H116" s="607" t="s">
        <v>317</v>
      </c>
      <c r="I116" s="607" t="s">
        <v>317</v>
      </c>
      <c r="J116" s="607" t="s">
        <v>317</v>
      </c>
      <c r="K116" s="607" t="s">
        <v>317</v>
      </c>
      <c r="L116" s="607" t="s">
        <v>317</v>
      </c>
      <c r="M116" s="607" t="s">
        <v>317</v>
      </c>
      <c r="N116" s="607" t="s">
        <v>317</v>
      </c>
      <c r="O116" s="607" t="s">
        <v>317</v>
      </c>
      <c r="P116" s="630">
        <v>3</v>
      </c>
      <c r="Q116" s="630">
        <v>2</v>
      </c>
      <c r="R116" s="630">
        <v>1</v>
      </c>
      <c r="S116" s="630">
        <v>3</v>
      </c>
      <c r="T116" s="630">
        <v>6</v>
      </c>
      <c r="U116" s="630">
        <v>11</v>
      </c>
      <c r="V116" s="630">
        <v>13</v>
      </c>
      <c r="W116" s="630">
        <v>16</v>
      </c>
      <c r="X116" s="630">
        <v>5</v>
      </c>
      <c r="Y116" s="630">
        <v>8</v>
      </c>
      <c r="Z116" s="630">
        <v>5</v>
      </c>
      <c r="AA116" s="630">
        <v>10</v>
      </c>
      <c r="AB116" s="630">
        <v>2</v>
      </c>
      <c r="AC116" s="630">
        <v>1</v>
      </c>
      <c r="AD116" s="607" t="s">
        <v>317</v>
      </c>
      <c r="AE116" s="607" t="s">
        <v>317</v>
      </c>
      <c r="AF116" s="631" t="s">
        <v>249</v>
      </c>
      <c r="AG116" s="632"/>
    </row>
    <row r="117" spans="1:33" s="600" customFormat="1" ht="6" customHeight="1">
      <c r="A117" s="613"/>
      <c r="B117" s="614"/>
      <c r="C117" s="611"/>
      <c r="D117" s="630"/>
      <c r="E117" s="630"/>
      <c r="F117" s="630"/>
      <c r="G117" s="630"/>
      <c r="H117" s="630"/>
      <c r="I117" s="630"/>
      <c r="J117" s="630"/>
      <c r="K117" s="630"/>
      <c r="L117" s="630"/>
      <c r="M117" s="630"/>
      <c r="N117" s="630"/>
      <c r="O117" s="630"/>
      <c r="P117" s="630"/>
      <c r="Q117" s="630"/>
      <c r="R117" s="630"/>
      <c r="S117" s="630"/>
      <c r="T117" s="630"/>
      <c r="U117" s="630"/>
      <c r="V117" s="630"/>
      <c r="W117" s="630"/>
      <c r="X117" s="630"/>
      <c r="Y117" s="630"/>
      <c r="Z117" s="630"/>
      <c r="AA117" s="630"/>
      <c r="AB117" s="630"/>
      <c r="AC117" s="630"/>
      <c r="AD117" s="630"/>
      <c r="AE117" s="630"/>
      <c r="AF117" s="631"/>
      <c r="AG117" s="632"/>
    </row>
    <row r="118" spans="1:33" s="600" customFormat="1" ht="15" customHeight="1">
      <c r="A118" s="619" t="s">
        <v>442</v>
      </c>
      <c r="B118" s="620" t="s">
        <v>443</v>
      </c>
      <c r="C118" s="611" t="s">
        <v>0</v>
      </c>
      <c r="D118" s="630">
        <v>53</v>
      </c>
      <c r="E118" s="607" t="s">
        <v>317</v>
      </c>
      <c r="F118" s="607" t="s">
        <v>317</v>
      </c>
      <c r="G118" s="607" t="s">
        <v>317</v>
      </c>
      <c r="H118" s="607" t="s">
        <v>317</v>
      </c>
      <c r="I118" s="607" t="s">
        <v>317</v>
      </c>
      <c r="J118" s="607" t="s">
        <v>317</v>
      </c>
      <c r="K118" s="607" t="s">
        <v>317</v>
      </c>
      <c r="L118" s="607" t="s">
        <v>317</v>
      </c>
      <c r="M118" s="607" t="s">
        <v>317</v>
      </c>
      <c r="N118" s="607" t="s">
        <v>317</v>
      </c>
      <c r="O118" s="607" t="s">
        <v>317</v>
      </c>
      <c r="P118" s="607" t="s">
        <v>317</v>
      </c>
      <c r="Q118" s="630">
        <v>1</v>
      </c>
      <c r="R118" s="630">
        <v>2</v>
      </c>
      <c r="S118" s="630">
        <v>4</v>
      </c>
      <c r="T118" s="630">
        <v>5</v>
      </c>
      <c r="U118" s="630">
        <v>1</v>
      </c>
      <c r="V118" s="630">
        <v>3</v>
      </c>
      <c r="W118" s="630">
        <v>8</v>
      </c>
      <c r="X118" s="630">
        <v>8</v>
      </c>
      <c r="Y118" s="630">
        <v>7</v>
      </c>
      <c r="Z118" s="630">
        <v>4</v>
      </c>
      <c r="AA118" s="630">
        <v>4</v>
      </c>
      <c r="AB118" s="630">
        <v>4</v>
      </c>
      <c r="AC118" s="630">
        <v>2</v>
      </c>
      <c r="AD118" s="607" t="s">
        <v>317</v>
      </c>
      <c r="AE118" s="607" t="s">
        <v>317</v>
      </c>
      <c r="AF118" s="631" t="s">
        <v>0</v>
      </c>
      <c r="AG118" s="632" t="s">
        <v>442</v>
      </c>
    </row>
    <row r="119" spans="1:33" s="600" customFormat="1" ht="15" customHeight="1">
      <c r="A119" s="613"/>
      <c r="B119" s="614"/>
      <c r="C119" s="611" t="s">
        <v>248</v>
      </c>
      <c r="D119" s="630" t="s">
        <v>441</v>
      </c>
      <c r="E119" s="630" t="s">
        <v>441</v>
      </c>
      <c r="F119" s="630" t="s">
        <v>441</v>
      </c>
      <c r="G119" s="630" t="s">
        <v>441</v>
      </c>
      <c r="H119" s="630" t="s">
        <v>441</v>
      </c>
      <c r="I119" s="630" t="s">
        <v>441</v>
      </c>
      <c r="J119" s="630" t="s">
        <v>441</v>
      </c>
      <c r="K119" s="630" t="s">
        <v>441</v>
      </c>
      <c r="L119" s="630" t="s">
        <v>441</v>
      </c>
      <c r="M119" s="630" t="s">
        <v>441</v>
      </c>
      <c r="N119" s="630" t="s">
        <v>441</v>
      </c>
      <c r="O119" s="630" t="s">
        <v>441</v>
      </c>
      <c r="P119" s="630" t="s">
        <v>441</v>
      </c>
      <c r="Q119" s="630" t="s">
        <v>441</v>
      </c>
      <c r="R119" s="630" t="s">
        <v>441</v>
      </c>
      <c r="S119" s="630" t="s">
        <v>441</v>
      </c>
      <c r="T119" s="630" t="s">
        <v>441</v>
      </c>
      <c r="U119" s="630" t="s">
        <v>441</v>
      </c>
      <c r="V119" s="630" t="s">
        <v>441</v>
      </c>
      <c r="W119" s="630" t="s">
        <v>441</v>
      </c>
      <c r="X119" s="630" t="s">
        <v>441</v>
      </c>
      <c r="Y119" s="630" t="s">
        <v>441</v>
      </c>
      <c r="Z119" s="630" t="s">
        <v>441</v>
      </c>
      <c r="AA119" s="630" t="s">
        <v>441</v>
      </c>
      <c r="AB119" s="630" t="s">
        <v>441</v>
      </c>
      <c r="AC119" s="630" t="s">
        <v>441</v>
      </c>
      <c r="AD119" s="630" t="s">
        <v>441</v>
      </c>
      <c r="AE119" s="630" t="s">
        <v>441</v>
      </c>
      <c r="AF119" s="631" t="s">
        <v>248</v>
      </c>
      <c r="AG119" s="632"/>
    </row>
    <row r="120" spans="1:33" s="600" customFormat="1" ht="15" customHeight="1">
      <c r="A120" s="613"/>
      <c r="B120" s="614"/>
      <c r="C120" s="611" t="s">
        <v>249</v>
      </c>
      <c r="D120" s="630">
        <v>53</v>
      </c>
      <c r="E120" s="607" t="s">
        <v>317</v>
      </c>
      <c r="F120" s="607" t="s">
        <v>317</v>
      </c>
      <c r="G120" s="607" t="s">
        <v>317</v>
      </c>
      <c r="H120" s="607" t="s">
        <v>317</v>
      </c>
      <c r="I120" s="607" t="s">
        <v>317</v>
      </c>
      <c r="J120" s="607" t="s">
        <v>317</v>
      </c>
      <c r="K120" s="607" t="s">
        <v>317</v>
      </c>
      <c r="L120" s="607" t="s">
        <v>317</v>
      </c>
      <c r="M120" s="607" t="s">
        <v>317</v>
      </c>
      <c r="N120" s="607" t="s">
        <v>317</v>
      </c>
      <c r="O120" s="607" t="s">
        <v>317</v>
      </c>
      <c r="P120" s="607" t="s">
        <v>317</v>
      </c>
      <c r="Q120" s="630">
        <v>1</v>
      </c>
      <c r="R120" s="630">
        <v>2</v>
      </c>
      <c r="S120" s="630">
        <v>4</v>
      </c>
      <c r="T120" s="630">
        <v>5</v>
      </c>
      <c r="U120" s="630">
        <v>1</v>
      </c>
      <c r="V120" s="630">
        <v>3</v>
      </c>
      <c r="W120" s="630">
        <v>8</v>
      </c>
      <c r="X120" s="630">
        <v>8</v>
      </c>
      <c r="Y120" s="630">
        <v>7</v>
      </c>
      <c r="Z120" s="630">
        <v>4</v>
      </c>
      <c r="AA120" s="630">
        <v>4</v>
      </c>
      <c r="AB120" s="630">
        <v>4</v>
      </c>
      <c r="AC120" s="630">
        <v>2</v>
      </c>
      <c r="AD120" s="607" t="s">
        <v>317</v>
      </c>
      <c r="AE120" s="607" t="s">
        <v>317</v>
      </c>
      <c r="AF120" s="631" t="s">
        <v>249</v>
      </c>
      <c r="AG120" s="632"/>
    </row>
    <row r="121" spans="1:33" s="600" customFormat="1" ht="6" customHeight="1">
      <c r="A121" s="613"/>
      <c r="B121" s="614"/>
      <c r="C121" s="611"/>
      <c r="D121" s="630"/>
      <c r="E121" s="630"/>
      <c r="F121" s="630"/>
      <c r="G121" s="630"/>
      <c r="H121" s="630"/>
      <c r="I121" s="630"/>
      <c r="J121" s="630"/>
      <c r="K121" s="630"/>
      <c r="L121" s="630"/>
      <c r="M121" s="630"/>
      <c r="N121" s="630"/>
      <c r="O121" s="630"/>
      <c r="P121" s="630"/>
      <c r="Q121" s="630"/>
      <c r="R121" s="630"/>
      <c r="S121" s="630"/>
      <c r="T121" s="630"/>
      <c r="U121" s="630"/>
      <c r="V121" s="630"/>
      <c r="W121" s="630"/>
      <c r="X121" s="630"/>
      <c r="Y121" s="630"/>
      <c r="Z121" s="630"/>
      <c r="AA121" s="630"/>
      <c r="AB121" s="630"/>
      <c r="AC121" s="630"/>
      <c r="AD121" s="630"/>
      <c r="AE121" s="630"/>
      <c r="AF121" s="631"/>
      <c r="AG121" s="632"/>
    </row>
    <row r="122" spans="1:33" s="600" customFormat="1" ht="15" customHeight="1">
      <c r="A122" s="619" t="s">
        <v>444</v>
      </c>
      <c r="B122" s="620" t="s">
        <v>445</v>
      </c>
      <c r="C122" s="611" t="s">
        <v>0</v>
      </c>
      <c r="D122" s="630">
        <v>102</v>
      </c>
      <c r="E122" s="607" t="s">
        <v>317</v>
      </c>
      <c r="F122" s="607" t="s">
        <v>317</v>
      </c>
      <c r="G122" s="607" t="s">
        <v>317</v>
      </c>
      <c r="H122" s="607" t="s">
        <v>317</v>
      </c>
      <c r="I122" s="607" t="s">
        <v>317</v>
      </c>
      <c r="J122" s="607" t="s">
        <v>317</v>
      </c>
      <c r="K122" s="607" t="s">
        <v>317</v>
      </c>
      <c r="L122" s="607" t="s">
        <v>317</v>
      </c>
      <c r="M122" s="607" t="s">
        <v>317</v>
      </c>
      <c r="N122" s="607" t="s">
        <v>317</v>
      </c>
      <c r="O122" s="607" t="s">
        <v>317</v>
      </c>
      <c r="P122" s="607" t="s">
        <v>317</v>
      </c>
      <c r="Q122" s="607" t="s">
        <v>317</v>
      </c>
      <c r="R122" s="607" t="s">
        <v>317</v>
      </c>
      <c r="S122" s="607" t="s">
        <v>317</v>
      </c>
      <c r="T122" s="607" t="s">
        <v>317</v>
      </c>
      <c r="U122" s="630">
        <v>2</v>
      </c>
      <c r="V122" s="630">
        <v>3</v>
      </c>
      <c r="W122" s="630">
        <v>7</v>
      </c>
      <c r="X122" s="630">
        <v>12</v>
      </c>
      <c r="Y122" s="630">
        <v>14</v>
      </c>
      <c r="Z122" s="630">
        <v>20</v>
      </c>
      <c r="AA122" s="630">
        <v>19</v>
      </c>
      <c r="AB122" s="630">
        <v>20</v>
      </c>
      <c r="AC122" s="630">
        <v>5</v>
      </c>
      <c r="AD122" s="607" t="s">
        <v>317</v>
      </c>
      <c r="AE122" s="607" t="s">
        <v>317</v>
      </c>
      <c r="AF122" s="631" t="s">
        <v>0</v>
      </c>
      <c r="AG122" s="632" t="s">
        <v>444</v>
      </c>
    </row>
    <row r="123" spans="1:33" s="600" customFormat="1" ht="15" customHeight="1">
      <c r="A123" s="613"/>
      <c r="B123" s="614"/>
      <c r="C123" s="611" t="s">
        <v>248</v>
      </c>
      <c r="D123" s="630">
        <v>102</v>
      </c>
      <c r="E123" s="607" t="s">
        <v>317</v>
      </c>
      <c r="F123" s="607" t="s">
        <v>317</v>
      </c>
      <c r="G123" s="607" t="s">
        <v>317</v>
      </c>
      <c r="H123" s="607" t="s">
        <v>317</v>
      </c>
      <c r="I123" s="607" t="s">
        <v>317</v>
      </c>
      <c r="J123" s="607" t="s">
        <v>317</v>
      </c>
      <c r="K123" s="607" t="s">
        <v>317</v>
      </c>
      <c r="L123" s="607" t="s">
        <v>317</v>
      </c>
      <c r="M123" s="607" t="s">
        <v>317</v>
      </c>
      <c r="N123" s="607" t="s">
        <v>317</v>
      </c>
      <c r="O123" s="607" t="s">
        <v>317</v>
      </c>
      <c r="P123" s="607" t="s">
        <v>317</v>
      </c>
      <c r="Q123" s="607" t="s">
        <v>317</v>
      </c>
      <c r="R123" s="607" t="s">
        <v>317</v>
      </c>
      <c r="S123" s="607" t="s">
        <v>317</v>
      </c>
      <c r="T123" s="607" t="s">
        <v>317</v>
      </c>
      <c r="U123" s="630">
        <v>2</v>
      </c>
      <c r="V123" s="630">
        <v>3</v>
      </c>
      <c r="W123" s="630">
        <v>7</v>
      </c>
      <c r="X123" s="630">
        <v>12</v>
      </c>
      <c r="Y123" s="630">
        <v>14</v>
      </c>
      <c r="Z123" s="630">
        <v>20</v>
      </c>
      <c r="AA123" s="630">
        <v>19</v>
      </c>
      <c r="AB123" s="630">
        <v>20</v>
      </c>
      <c r="AC123" s="630">
        <v>5</v>
      </c>
      <c r="AD123" s="607" t="s">
        <v>317</v>
      </c>
      <c r="AE123" s="607" t="s">
        <v>317</v>
      </c>
      <c r="AF123" s="631" t="s">
        <v>248</v>
      </c>
      <c r="AG123" s="632"/>
    </row>
    <row r="124" spans="1:33" s="600" customFormat="1" ht="15" customHeight="1">
      <c r="A124" s="613"/>
      <c r="B124" s="614"/>
      <c r="C124" s="611" t="s">
        <v>249</v>
      </c>
      <c r="D124" s="630" t="s">
        <v>441</v>
      </c>
      <c r="E124" s="630" t="s">
        <v>441</v>
      </c>
      <c r="F124" s="630" t="s">
        <v>441</v>
      </c>
      <c r="G124" s="630" t="s">
        <v>441</v>
      </c>
      <c r="H124" s="630" t="s">
        <v>441</v>
      </c>
      <c r="I124" s="630" t="s">
        <v>441</v>
      </c>
      <c r="J124" s="630" t="s">
        <v>441</v>
      </c>
      <c r="K124" s="630" t="s">
        <v>441</v>
      </c>
      <c r="L124" s="630" t="s">
        <v>441</v>
      </c>
      <c r="M124" s="630" t="s">
        <v>441</v>
      </c>
      <c r="N124" s="630" t="s">
        <v>441</v>
      </c>
      <c r="O124" s="630" t="s">
        <v>441</v>
      </c>
      <c r="P124" s="630" t="s">
        <v>441</v>
      </c>
      <c r="Q124" s="630" t="s">
        <v>441</v>
      </c>
      <c r="R124" s="630" t="s">
        <v>441</v>
      </c>
      <c r="S124" s="630" t="s">
        <v>441</v>
      </c>
      <c r="T124" s="630" t="s">
        <v>441</v>
      </c>
      <c r="U124" s="630" t="s">
        <v>441</v>
      </c>
      <c r="V124" s="630" t="s">
        <v>441</v>
      </c>
      <c r="W124" s="630" t="s">
        <v>441</v>
      </c>
      <c r="X124" s="630" t="s">
        <v>441</v>
      </c>
      <c r="Y124" s="630" t="s">
        <v>441</v>
      </c>
      <c r="Z124" s="630" t="s">
        <v>441</v>
      </c>
      <c r="AA124" s="630" t="s">
        <v>441</v>
      </c>
      <c r="AB124" s="630" t="s">
        <v>441</v>
      </c>
      <c r="AC124" s="630" t="s">
        <v>441</v>
      </c>
      <c r="AD124" s="630" t="s">
        <v>441</v>
      </c>
      <c r="AE124" s="630" t="s">
        <v>441</v>
      </c>
      <c r="AF124" s="631" t="s">
        <v>249</v>
      </c>
      <c r="AG124" s="632"/>
    </row>
    <row r="125" spans="1:33" s="600" customFormat="1" ht="6" customHeight="1">
      <c r="A125" s="613"/>
      <c r="B125" s="614"/>
      <c r="C125" s="611"/>
      <c r="D125" s="630"/>
      <c r="E125" s="630"/>
      <c r="F125" s="630"/>
      <c r="G125" s="630"/>
      <c r="H125" s="630"/>
      <c r="I125" s="630"/>
      <c r="J125" s="630"/>
      <c r="K125" s="630"/>
      <c r="L125" s="630"/>
      <c r="M125" s="630"/>
      <c r="N125" s="630"/>
      <c r="O125" s="630"/>
      <c r="P125" s="630"/>
      <c r="Q125" s="630"/>
      <c r="R125" s="630"/>
      <c r="S125" s="630"/>
      <c r="T125" s="630"/>
      <c r="U125" s="630"/>
      <c r="V125" s="630"/>
      <c r="W125" s="630"/>
      <c r="X125" s="630"/>
      <c r="Y125" s="630"/>
      <c r="Z125" s="630"/>
      <c r="AA125" s="630"/>
      <c r="AB125" s="630"/>
      <c r="AC125" s="630"/>
      <c r="AD125" s="630"/>
      <c r="AE125" s="630"/>
      <c r="AF125" s="631"/>
      <c r="AG125" s="632"/>
    </row>
    <row r="126" spans="1:33" s="600" customFormat="1" ht="15" customHeight="1">
      <c r="A126" s="619" t="s">
        <v>446</v>
      </c>
      <c r="B126" s="620" t="s">
        <v>447</v>
      </c>
      <c r="C126" s="611" t="s">
        <v>0</v>
      </c>
      <c r="D126" s="630">
        <v>88</v>
      </c>
      <c r="E126" s="607" t="s">
        <v>317</v>
      </c>
      <c r="F126" s="607" t="s">
        <v>317</v>
      </c>
      <c r="G126" s="607" t="s">
        <v>317</v>
      </c>
      <c r="H126" s="607" t="s">
        <v>317</v>
      </c>
      <c r="I126" s="607" t="s">
        <v>317</v>
      </c>
      <c r="J126" s="607" t="s">
        <v>317</v>
      </c>
      <c r="K126" s="607" t="s">
        <v>317</v>
      </c>
      <c r="L126" s="607" t="s">
        <v>317</v>
      </c>
      <c r="M126" s="607" t="s">
        <v>317</v>
      </c>
      <c r="N126" s="607" t="s">
        <v>317</v>
      </c>
      <c r="O126" s="607" t="s">
        <v>317</v>
      </c>
      <c r="P126" s="607" t="s">
        <v>317</v>
      </c>
      <c r="Q126" s="607" t="s">
        <v>317</v>
      </c>
      <c r="R126" s="630">
        <v>1</v>
      </c>
      <c r="S126" s="630">
        <v>1</v>
      </c>
      <c r="T126" s="630">
        <v>1</v>
      </c>
      <c r="U126" s="630">
        <v>3</v>
      </c>
      <c r="V126" s="630">
        <v>5</v>
      </c>
      <c r="W126" s="630">
        <v>10</v>
      </c>
      <c r="X126" s="630">
        <v>7</v>
      </c>
      <c r="Y126" s="630">
        <v>13</v>
      </c>
      <c r="Z126" s="630">
        <v>7</v>
      </c>
      <c r="AA126" s="630">
        <v>23</v>
      </c>
      <c r="AB126" s="630">
        <v>13</v>
      </c>
      <c r="AC126" s="630">
        <v>4</v>
      </c>
      <c r="AD126" s="607" t="s">
        <v>317</v>
      </c>
      <c r="AE126" s="607" t="s">
        <v>317</v>
      </c>
      <c r="AF126" s="631" t="s">
        <v>0</v>
      </c>
      <c r="AG126" s="632" t="s">
        <v>446</v>
      </c>
    </row>
    <row r="127" spans="1:33" s="600" customFormat="1" ht="15" customHeight="1">
      <c r="A127" s="613"/>
      <c r="B127" s="614"/>
      <c r="C127" s="611" t="s">
        <v>248</v>
      </c>
      <c r="D127" s="630">
        <v>61</v>
      </c>
      <c r="E127" s="607" t="s">
        <v>317</v>
      </c>
      <c r="F127" s="607" t="s">
        <v>317</v>
      </c>
      <c r="G127" s="607" t="s">
        <v>317</v>
      </c>
      <c r="H127" s="607" t="s">
        <v>317</v>
      </c>
      <c r="I127" s="607" t="s">
        <v>317</v>
      </c>
      <c r="J127" s="607" t="s">
        <v>317</v>
      </c>
      <c r="K127" s="607" t="s">
        <v>317</v>
      </c>
      <c r="L127" s="607" t="s">
        <v>317</v>
      </c>
      <c r="M127" s="607" t="s">
        <v>317</v>
      </c>
      <c r="N127" s="607" t="s">
        <v>317</v>
      </c>
      <c r="O127" s="607" t="s">
        <v>317</v>
      </c>
      <c r="P127" s="607" t="s">
        <v>317</v>
      </c>
      <c r="Q127" s="607" t="s">
        <v>317</v>
      </c>
      <c r="R127" s="607" t="s">
        <v>317</v>
      </c>
      <c r="S127" s="630">
        <v>1</v>
      </c>
      <c r="T127" s="630">
        <v>1</v>
      </c>
      <c r="U127" s="630">
        <v>3</v>
      </c>
      <c r="V127" s="630">
        <v>4</v>
      </c>
      <c r="W127" s="630">
        <v>9</v>
      </c>
      <c r="X127" s="630">
        <v>7</v>
      </c>
      <c r="Y127" s="630">
        <v>9</v>
      </c>
      <c r="Z127" s="630">
        <v>4</v>
      </c>
      <c r="AA127" s="630">
        <v>11</v>
      </c>
      <c r="AB127" s="630">
        <v>9</v>
      </c>
      <c r="AC127" s="630">
        <v>3</v>
      </c>
      <c r="AD127" s="607" t="s">
        <v>317</v>
      </c>
      <c r="AE127" s="607" t="s">
        <v>317</v>
      </c>
      <c r="AF127" s="631" t="s">
        <v>248</v>
      </c>
      <c r="AG127" s="632"/>
    </row>
    <row r="128" spans="1:33" s="600" customFormat="1" ht="15" customHeight="1">
      <c r="A128" s="613"/>
      <c r="B128" s="614"/>
      <c r="C128" s="611" t="s">
        <v>249</v>
      </c>
      <c r="D128" s="630">
        <v>27</v>
      </c>
      <c r="E128" s="607" t="s">
        <v>317</v>
      </c>
      <c r="F128" s="607" t="s">
        <v>317</v>
      </c>
      <c r="G128" s="607" t="s">
        <v>317</v>
      </c>
      <c r="H128" s="607" t="s">
        <v>317</v>
      </c>
      <c r="I128" s="607" t="s">
        <v>317</v>
      </c>
      <c r="J128" s="607" t="s">
        <v>317</v>
      </c>
      <c r="K128" s="607" t="s">
        <v>317</v>
      </c>
      <c r="L128" s="607" t="s">
        <v>317</v>
      </c>
      <c r="M128" s="607" t="s">
        <v>317</v>
      </c>
      <c r="N128" s="607" t="s">
        <v>317</v>
      </c>
      <c r="O128" s="607" t="s">
        <v>317</v>
      </c>
      <c r="P128" s="607" t="s">
        <v>317</v>
      </c>
      <c r="Q128" s="607" t="s">
        <v>317</v>
      </c>
      <c r="R128" s="630">
        <v>1</v>
      </c>
      <c r="S128" s="607" t="s">
        <v>317</v>
      </c>
      <c r="T128" s="607" t="s">
        <v>317</v>
      </c>
      <c r="U128" s="607" t="s">
        <v>317</v>
      </c>
      <c r="V128" s="630">
        <v>1</v>
      </c>
      <c r="W128" s="630">
        <v>1</v>
      </c>
      <c r="X128" s="607" t="s">
        <v>317</v>
      </c>
      <c r="Y128" s="630">
        <v>4</v>
      </c>
      <c r="Z128" s="630">
        <v>3</v>
      </c>
      <c r="AA128" s="630">
        <v>12</v>
      </c>
      <c r="AB128" s="630">
        <v>4</v>
      </c>
      <c r="AC128" s="630">
        <v>1</v>
      </c>
      <c r="AD128" s="607" t="s">
        <v>317</v>
      </c>
      <c r="AE128" s="607" t="s">
        <v>317</v>
      </c>
      <c r="AF128" s="631" t="s">
        <v>249</v>
      </c>
      <c r="AG128" s="632"/>
    </row>
    <row r="129" spans="1:33" s="600" customFormat="1" ht="6" customHeight="1">
      <c r="A129" s="613"/>
      <c r="B129" s="614"/>
      <c r="C129" s="611"/>
      <c r="D129" s="630"/>
      <c r="E129" s="630"/>
      <c r="F129" s="630"/>
      <c r="G129" s="630"/>
      <c r="H129" s="630"/>
      <c r="I129" s="630"/>
      <c r="J129" s="630"/>
      <c r="K129" s="630"/>
      <c r="L129" s="630"/>
      <c r="M129" s="630"/>
      <c r="N129" s="630"/>
      <c r="O129" s="630"/>
      <c r="P129" s="630"/>
      <c r="Q129" s="630"/>
      <c r="R129" s="630"/>
      <c r="S129" s="630"/>
      <c r="T129" s="630"/>
      <c r="U129" s="630"/>
      <c r="V129" s="630"/>
      <c r="W129" s="630"/>
      <c r="X129" s="630"/>
      <c r="Y129" s="630"/>
      <c r="Z129" s="630"/>
      <c r="AA129" s="630"/>
      <c r="AB129" s="630"/>
      <c r="AC129" s="630"/>
      <c r="AD129" s="630"/>
      <c r="AE129" s="630"/>
      <c r="AF129" s="631"/>
      <c r="AG129" s="632"/>
    </row>
    <row r="130" spans="1:33" s="600" customFormat="1" ht="15" customHeight="1">
      <c r="A130" s="619" t="s">
        <v>448</v>
      </c>
      <c r="B130" s="620" t="s">
        <v>449</v>
      </c>
      <c r="C130" s="611" t="s">
        <v>0</v>
      </c>
      <c r="D130" s="630">
        <v>38</v>
      </c>
      <c r="E130" s="607" t="s">
        <v>317</v>
      </c>
      <c r="F130" s="607" t="s">
        <v>317</v>
      </c>
      <c r="G130" s="607" t="s">
        <v>317</v>
      </c>
      <c r="H130" s="630">
        <v>1</v>
      </c>
      <c r="I130" s="607" t="s">
        <v>317</v>
      </c>
      <c r="J130" s="630">
        <v>1</v>
      </c>
      <c r="K130" s="607" t="s">
        <v>317</v>
      </c>
      <c r="L130" s="607" t="s">
        <v>317</v>
      </c>
      <c r="M130" s="607" t="s">
        <v>317</v>
      </c>
      <c r="N130" s="607" t="s">
        <v>317</v>
      </c>
      <c r="O130" s="607" t="s">
        <v>317</v>
      </c>
      <c r="P130" s="607" t="s">
        <v>317</v>
      </c>
      <c r="Q130" s="630">
        <v>1</v>
      </c>
      <c r="R130" s="630">
        <v>2</v>
      </c>
      <c r="S130" s="607" t="s">
        <v>317</v>
      </c>
      <c r="T130" s="630">
        <v>2</v>
      </c>
      <c r="U130" s="607" t="s">
        <v>317</v>
      </c>
      <c r="V130" s="630">
        <v>5</v>
      </c>
      <c r="W130" s="630">
        <v>4</v>
      </c>
      <c r="X130" s="630">
        <v>5</v>
      </c>
      <c r="Y130" s="630">
        <v>8</v>
      </c>
      <c r="Z130" s="630">
        <v>7</v>
      </c>
      <c r="AA130" s="630">
        <v>1</v>
      </c>
      <c r="AB130" s="630">
        <v>2</v>
      </c>
      <c r="AC130" s="607" t="s">
        <v>317</v>
      </c>
      <c r="AD130" s="607" t="s">
        <v>317</v>
      </c>
      <c r="AE130" s="607" t="s">
        <v>317</v>
      </c>
      <c r="AF130" s="631" t="s">
        <v>0</v>
      </c>
      <c r="AG130" s="632" t="s">
        <v>448</v>
      </c>
    </row>
    <row r="131" spans="1:33" s="600" customFormat="1" ht="15" customHeight="1">
      <c r="A131" s="613"/>
      <c r="B131" s="614"/>
      <c r="C131" s="611" t="s">
        <v>248</v>
      </c>
      <c r="D131" s="630">
        <v>20</v>
      </c>
      <c r="E131" s="607" t="s">
        <v>317</v>
      </c>
      <c r="F131" s="607" t="s">
        <v>317</v>
      </c>
      <c r="G131" s="607" t="s">
        <v>317</v>
      </c>
      <c r="H131" s="607" t="s">
        <v>317</v>
      </c>
      <c r="I131" s="607" t="s">
        <v>317</v>
      </c>
      <c r="J131" s="607" t="s">
        <v>317</v>
      </c>
      <c r="K131" s="607" t="s">
        <v>317</v>
      </c>
      <c r="L131" s="607" t="s">
        <v>317</v>
      </c>
      <c r="M131" s="607" t="s">
        <v>317</v>
      </c>
      <c r="N131" s="607" t="s">
        <v>317</v>
      </c>
      <c r="O131" s="607" t="s">
        <v>317</v>
      </c>
      <c r="P131" s="607" t="s">
        <v>317</v>
      </c>
      <c r="Q131" s="630">
        <v>1</v>
      </c>
      <c r="R131" s="630">
        <v>2</v>
      </c>
      <c r="S131" s="607" t="s">
        <v>317</v>
      </c>
      <c r="T131" s="630">
        <v>1</v>
      </c>
      <c r="U131" s="607" t="s">
        <v>317</v>
      </c>
      <c r="V131" s="630">
        <v>3</v>
      </c>
      <c r="W131" s="630">
        <v>3</v>
      </c>
      <c r="X131" s="630">
        <v>2</v>
      </c>
      <c r="Y131" s="630">
        <v>3</v>
      </c>
      <c r="Z131" s="630">
        <v>3</v>
      </c>
      <c r="AA131" s="630">
        <v>1</v>
      </c>
      <c r="AB131" s="630">
        <v>1</v>
      </c>
      <c r="AC131" s="607" t="s">
        <v>317</v>
      </c>
      <c r="AD131" s="607" t="s">
        <v>317</v>
      </c>
      <c r="AE131" s="607" t="s">
        <v>317</v>
      </c>
      <c r="AF131" s="631" t="s">
        <v>248</v>
      </c>
      <c r="AG131" s="632"/>
    </row>
    <row r="132" spans="1:33" s="600" customFormat="1" ht="15" customHeight="1">
      <c r="A132" s="613"/>
      <c r="B132" s="614"/>
      <c r="C132" s="611" t="s">
        <v>249</v>
      </c>
      <c r="D132" s="630">
        <v>18</v>
      </c>
      <c r="E132" s="607" t="s">
        <v>317</v>
      </c>
      <c r="F132" s="607" t="s">
        <v>317</v>
      </c>
      <c r="G132" s="607" t="s">
        <v>317</v>
      </c>
      <c r="H132" s="630">
        <v>1</v>
      </c>
      <c r="I132" s="607" t="s">
        <v>317</v>
      </c>
      <c r="J132" s="630">
        <v>1</v>
      </c>
      <c r="K132" s="607" t="s">
        <v>317</v>
      </c>
      <c r="L132" s="607" t="s">
        <v>317</v>
      </c>
      <c r="M132" s="607" t="s">
        <v>317</v>
      </c>
      <c r="N132" s="607" t="s">
        <v>317</v>
      </c>
      <c r="O132" s="607" t="s">
        <v>317</v>
      </c>
      <c r="P132" s="607" t="s">
        <v>317</v>
      </c>
      <c r="Q132" s="607" t="s">
        <v>317</v>
      </c>
      <c r="R132" s="607" t="s">
        <v>317</v>
      </c>
      <c r="S132" s="607" t="s">
        <v>317</v>
      </c>
      <c r="T132" s="630">
        <v>1</v>
      </c>
      <c r="U132" s="607" t="s">
        <v>317</v>
      </c>
      <c r="V132" s="630">
        <v>2</v>
      </c>
      <c r="W132" s="630">
        <v>1</v>
      </c>
      <c r="X132" s="630">
        <v>3</v>
      </c>
      <c r="Y132" s="630">
        <v>5</v>
      </c>
      <c r="Z132" s="630">
        <v>4</v>
      </c>
      <c r="AA132" s="607" t="s">
        <v>317</v>
      </c>
      <c r="AB132" s="630">
        <v>1</v>
      </c>
      <c r="AC132" s="607" t="s">
        <v>317</v>
      </c>
      <c r="AD132" s="607" t="s">
        <v>317</v>
      </c>
      <c r="AE132" s="607" t="s">
        <v>317</v>
      </c>
      <c r="AF132" s="631" t="s">
        <v>249</v>
      </c>
      <c r="AG132" s="632"/>
    </row>
    <row r="133" spans="1:33" s="600" customFormat="1" ht="6" customHeight="1">
      <c r="A133" s="613"/>
      <c r="B133" s="614"/>
      <c r="C133" s="611"/>
      <c r="D133" s="630"/>
      <c r="E133" s="630"/>
      <c r="F133" s="630"/>
      <c r="G133" s="630"/>
      <c r="H133" s="630"/>
      <c r="I133" s="630"/>
      <c r="J133" s="630"/>
      <c r="K133" s="630"/>
      <c r="L133" s="630"/>
      <c r="M133" s="630"/>
      <c r="N133" s="630"/>
      <c r="O133" s="630"/>
      <c r="P133" s="630"/>
      <c r="Q133" s="630"/>
      <c r="R133" s="630"/>
      <c r="S133" s="630"/>
      <c r="T133" s="630"/>
      <c r="U133" s="630"/>
      <c r="V133" s="630"/>
      <c r="W133" s="630"/>
      <c r="X133" s="630"/>
      <c r="Y133" s="630"/>
      <c r="Z133" s="630"/>
      <c r="AA133" s="630"/>
      <c r="AB133" s="630"/>
      <c r="AC133" s="630"/>
      <c r="AD133" s="630"/>
      <c r="AE133" s="630"/>
      <c r="AF133" s="631"/>
      <c r="AG133" s="632"/>
    </row>
    <row r="134" spans="1:33" s="600" customFormat="1" ht="15" customHeight="1">
      <c r="A134" s="619" t="s">
        <v>450</v>
      </c>
      <c r="B134" s="620" t="s">
        <v>451</v>
      </c>
      <c r="C134" s="611" t="s">
        <v>0</v>
      </c>
      <c r="D134" s="630">
        <v>120</v>
      </c>
      <c r="E134" s="607" t="s">
        <v>317</v>
      </c>
      <c r="F134" s="607" t="s">
        <v>317</v>
      </c>
      <c r="G134" s="607" t="s">
        <v>317</v>
      </c>
      <c r="H134" s="607" t="s">
        <v>317</v>
      </c>
      <c r="I134" s="607" t="s">
        <v>317</v>
      </c>
      <c r="J134" s="607" t="s">
        <v>317</v>
      </c>
      <c r="K134" s="607" t="s">
        <v>317</v>
      </c>
      <c r="L134" s="607" t="s">
        <v>317</v>
      </c>
      <c r="M134" s="607" t="s">
        <v>317</v>
      </c>
      <c r="N134" s="607" t="s">
        <v>317</v>
      </c>
      <c r="O134" s="607" t="s">
        <v>317</v>
      </c>
      <c r="P134" s="607" t="s">
        <v>317</v>
      </c>
      <c r="Q134" s="607" t="s">
        <v>317</v>
      </c>
      <c r="R134" s="607" t="s">
        <v>317</v>
      </c>
      <c r="S134" s="607" t="s">
        <v>317</v>
      </c>
      <c r="T134" s="630">
        <v>1</v>
      </c>
      <c r="U134" s="630">
        <v>5</v>
      </c>
      <c r="V134" s="630">
        <v>6</v>
      </c>
      <c r="W134" s="630">
        <v>12</v>
      </c>
      <c r="X134" s="630">
        <v>17</v>
      </c>
      <c r="Y134" s="630">
        <v>19</v>
      </c>
      <c r="Z134" s="630">
        <v>26</v>
      </c>
      <c r="AA134" s="630">
        <v>13</v>
      </c>
      <c r="AB134" s="630">
        <v>14</v>
      </c>
      <c r="AC134" s="630">
        <v>7</v>
      </c>
      <c r="AD134" s="607" t="s">
        <v>317</v>
      </c>
      <c r="AE134" s="607" t="s">
        <v>317</v>
      </c>
      <c r="AF134" s="631" t="s">
        <v>0</v>
      </c>
      <c r="AG134" s="632" t="s">
        <v>450</v>
      </c>
    </row>
    <row r="135" spans="1:33" s="600" customFormat="1" ht="15" customHeight="1">
      <c r="A135" s="613"/>
      <c r="B135" s="614"/>
      <c r="C135" s="611" t="s">
        <v>248</v>
      </c>
      <c r="D135" s="630">
        <v>61</v>
      </c>
      <c r="E135" s="607" t="s">
        <v>317</v>
      </c>
      <c r="F135" s="607" t="s">
        <v>317</v>
      </c>
      <c r="G135" s="607" t="s">
        <v>317</v>
      </c>
      <c r="H135" s="607" t="s">
        <v>317</v>
      </c>
      <c r="I135" s="607" t="s">
        <v>317</v>
      </c>
      <c r="J135" s="607" t="s">
        <v>317</v>
      </c>
      <c r="K135" s="607" t="s">
        <v>317</v>
      </c>
      <c r="L135" s="607" t="s">
        <v>317</v>
      </c>
      <c r="M135" s="607" t="s">
        <v>317</v>
      </c>
      <c r="N135" s="607" t="s">
        <v>317</v>
      </c>
      <c r="O135" s="607" t="s">
        <v>317</v>
      </c>
      <c r="P135" s="607" t="s">
        <v>317</v>
      </c>
      <c r="Q135" s="607" t="s">
        <v>317</v>
      </c>
      <c r="R135" s="607" t="s">
        <v>317</v>
      </c>
      <c r="S135" s="607" t="s">
        <v>317</v>
      </c>
      <c r="T135" s="630">
        <v>1</v>
      </c>
      <c r="U135" s="630">
        <v>5</v>
      </c>
      <c r="V135" s="630">
        <v>4</v>
      </c>
      <c r="W135" s="630">
        <v>4</v>
      </c>
      <c r="X135" s="630">
        <v>8</v>
      </c>
      <c r="Y135" s="630">
        <v>8</v>
      </c>
      <c r="Z135" s="630">
        <v>15</v>
      </c>
      <c r="AA135" s="630">
        <v>5</v>
      </c>
      <c r="AB135" s="630">
        <v>7</v>
      </c>
      <c r="AC135" s="630">
        <v>4</v>
      </c>
      <c r="AD135" s="607" t="s">
        <v>317</v>
      </c>
      <c r="AE135" s="607" t="s">
        <v>317</v>
      </c>
      <c r="AF135" s="631" t="s">
        <v>248</v>
      </c>
      <c r="AG135" s="632"/>
    </row>
    <row r="136" spans="1:33" s="600" customFormat="1" ht="15" customHeight="1">
      <c r="A136" s="613"/>
      <c r="B136" s="614"/>
      <c r="C136" s="611" t="s">
        <v>249</v>
      </c>
      <c r="D136" s="630">
        <v>59</v>
      </c>
      <c r="E136" s="607" t="s">
        <v>317</v>
      </c>
      <c r="F136" s="607" t="s">
        <v>317</v>
      </c>
      <c r="G136" s="607" t="s">
        <v>317</v>
      </c>
      <c r="H136" s="607" t="s">
        <v>317</v>
      </c>
      <c r="I136" s="607" t="s">
        <v>317</v>
      </c>
      <c r="J136" s="607" t="s">
        <v>317</v>
      </c>
      <c r="K136" s="607" t="s">
        <v>317</v>
      </c>
      <c r="L136" s="607" t="s">
        <v>317</v>
      </c>
      <c r="M136" s="607" t="s">
        <v>317</v>
      </c>
      <c r="N136" s="607" t="s">
        <v>317</v>
      </c>
      <c r="O136" s="607" t="s">
        <v>317</v>
      </c>
      <c r="P136" s="607" t="s">
        <v>317</v>
      </c>
      <c r="Q136" s="607" t="s">
        <v>317</v>
      </c>
      <c r="R136" s="607" t="s">
        <v>317</v>
      </c>
      <c r="S136" s="607" t="s">
        <v>317</v>
      </c>
      <c r="T136" s="607" t="s">
        <v>317</v>
      </c>
      <c r="U136" s="607" t="s">
        <v>317</v>
      </c>
      <c r="V136" s="630">
        <v>2</v>
      </c>
      <c r="W136" s="630">
        <v>8</v>
      </c>
      <c r="X136" s="630">
        <v>9</v>
      </c>
      <c r="Y136" s="630">
        <v>11</v>
      </c>
      <c r="Z136" s="630">
        <v>11</v>
      </c>
      <c r="AA136" s="630">
        <v>8</v>
      </c>
      <c r="AB136" s="630">
        <v>7</v>
      </c>
      <c r="AC136" s="630">
        <v>3</v>
      </c>
      <c r="AD136" s="607" t="s">
        <v>317</v>
      </c>
      <c r="AE136" s="607" t="s">
        <v>317</v>
      </c>
      <c r="AF136" s="631" t="s">
        <v>249</v>
      </c>
      <c r="AG136" s="632"/>
    </row>
    <row r="137" spans="1:33" s="600" customFormat="1" ht="6" customHeight="1">
      <c r="A137" s="613"/>
      <c r="B137" s="614"/>
      <c r="C137" s="611"/>
      <c r="D137" s="630"/>
      <c r="E137" s="630"/>
      <c r="F137" s="630"/>
      <c r="G137" s="630"/>
      <c r="H137" s="630"/>
      <c r="I137" s="630"/>
      <c r="J137" s="630"/>
      <c r="K137" s="630"/>
      <c r="L137" s="630"/>
      <c r="M137" s="630"/>
      <c r="N137" s="630"/>
      <c r="O137" s="630"/>
      <c r="P137" s="630"/>
      <c r="Q137" s="630"/>
      <c r="R137" s="630"/>
      <c r="S137" s="630"/>
      <c r="T137" s="630"/>
      <c r="U137" s="630"/>
      <c r="V137" s="630"/>
      <c r="W137" s="630"/>
      <c r="X137" s="630"/>
      <c r="Y137" s="630"/>
      <c r="Z137" s="630"/>
      <c r="AA137" s="630"/>
      <c r="AB137" s="630"/>
      <c r="AC137" s="630"/>
      <c r="AD137" s="630"/>
      <c r="AE137" s="630"/>
      <c r="AF137" s="631"/>
      <c r="AG137" s="632"/>
    </row>
    <row r="138" spans="1:33" s="600" customFormat="1" ht="15" customHeight="1">
      <c r="A138" s="619" t="s">
        <v>452</v>
      </c>
      <c r="B138" s="620" t="s">
        <v>453</v>
      </c>
      <c r="C138" s="611" t="s">
        <v>0</v>
      </c>
      <c r="D138" s="630">
        <v>123</v>
      </c>
      <c r="E138" s="607" t="s">
        <v>317</v>
      </c>
      <c r="F138" s="607" t="s">
        <v>317</v>
      </c>
      <c r="G138" s="630">
        <v>1</v>
      </c>
      <c r="H138" s="607" t="s">
        <v>317</v>
      </c>
      <c r="I138" s="607" t="s">
        <v>317</v>
      </c>
      <c r="J138" s="630">
        <v>1</v>
      </c>
      <c r="K138" s="607" t="s">
        <v>317</v>
      </c>
      <c r="L138" s="607" t="s">
        <v>317</v>
      </c>
      <c r="M138" s="630">
        <v>1</v>
      </c>
      <c r="N138" s="607" t="s">
        <v>317</v>
      </c>
      <c r="O138" s="607" t="s">
        <v>317</v>
      </c>
      <c r="P138" s="607" t="s">
        <v>317</v>
      </c>
      <c r="Q138" s="630">
        <v>1</v>
      </c>
      <c r="R138" s="607" t="s">
        <v>317</v>
      </c>
      <c r="S138" s="607" t="s">
        <v>317</v>
      </c>
      <c r="T138" s="630">
        <v>2</v>
      </c>
      <c r="U138" s="630">
        <v>6</v>
      </c>
      <c r="V138" s="630">
        <v>16</v>
      </c>
      <c r="W138" s="630">
        <v>14</v>
      </c>
      <c r="X138" s="630">
        <v>17</v>
      </c>
      <c r="Y138" s="630">
        <v>27</v>
      </c>
      <c r="Z138" s="630">
        <v>22</v>
      </c>
      <c r="AA138" s="630">
        <v>11</v>
      </c>
      <c r="AB138" s="630">
        <v>4</v>
      </c>
      <c r="AC138" s="630">
        <v>1</v>
      </c>
      <c r="AD138" s="607" t="s">
        <v>317</v>
      </c>
      <c r="AE138" s="607" t="s">
        <v>317</v>
      </c>
      <c r="AF138" s="631" t="s">
        <v>0</v>
      </c>
      <c r="AG138" s="632" t="s">
        <v>452</v>
      </c>
    </row>
    <row r="139" spans="1:33" s="600" customFormat="1" ht="15" customHeight="1">
      <c r="A139" s="613"/>
      <c r="B139" s="614"/>
      <c r="C139" s="611" t="s">
        <v>248</v>
      </c>
      <c r="D139" s="630">
        <v>85</v>
      </c>
      <c r="E139" s="607" t="s">
        <v>317</v>
      </c>
      <c r="F139" s="607" t="s">
        <v>317</v>
      </c>
      <c r="G139" s="630">
        <v>1</v>
      </c>
      <c r="H139" s="607" t="s">
        <v>317</v>
      </c>
      <c r="I139" s="607" t="s">
        <v>317</v>
      </c>
      <c r="J139" s="630">
        <v>1</v>
      </c>
      <c r="K139" s="607" t="s">
        <v>317</v>
      </c>
      <c r="L139" s="607" t="s">
        <v>317</v>
      </c>
      <c r="M139" s="607" t="s">
        <v>317</v>
      </c>
      <c r="N139" s="607" t="s">
        <v>317</v>
      </c>
      <c r="O139" s="607" t="s">
        <v>317</v>
      </c>
      <c r="P139" s="607" t="s">
        <v>317</v>
      </c>
      <c r="Q139" s="630">
        <v>1</v>
      </c>
      <c r="R139" s="607" t="s">
        <v>317</v>
      </c>
      <c r="S139" s="607" t="s">
        <v>317</v>
      </c>
      <c r="T139" s="630">
        <v>1</v>
      </c>
      <c r="U139" s="630">
        <v>2</v>
      </c>
      <c r="V139" s="630">
        <v>11</v>
      </c>
      <c r="W139" s="630">
        <v>11</v>
      </c>
      <c r="X139" s="630">
        <v>15</v>
      </c>
      <c r="Y139" s="630">
        <v>20</v>
      </c>
      <c r="Z139" s="630">
        <v>15</v>
      </c>
      <c r="AA139" s="630">
        <v>5</v>
      </c>
      <c r="AB139" s="630">
        <v>3</v>
      </c>
      <c r="AC139" s="607" t="s">
        <v>317</v>
      </c>
      <c r="AD139" s="607" t="s">
        <v>317</v>
      </c>
      <c r="AE139" s="607" t="s">
        <v>317</v>
      </c>
      <c r="AF139" s="631" t="s">
        <v>248</v>
      </c>
      <c r="AG139" s="632"/>
    </row>
    <row r="140" spans="1:33" s="600" customFormat="1" ht="15" customHeight="1">
      <c r="A140" s="613"/>
      <c r="B140" s="614"/>
      <c r="C140" s="611" t="s">
        <v>249</v>
      </c>
      <c r="D140" s="630">
        <v>38</v>
      </c>
      <c r="E140" s="607" t="s">
        <v>317</v>
      </c>
      <c r="F140" s="607" t="s">
        <v>317</v>
      </c>
      <c r="G140" s="607" t="s">
        <v>317</v>
      </c>
      <c r="H140" s="607" t="s">
        <v>317</v>
      </c>
      <c r="I140" s="607" t="s">
        <v>317</v>
      </c>
      <c r="J140" s="607" t="s">
        <v>317</v>
      </c>
      <c r="K140" s="607" t="s">
        <v>317</v>
      </c>
      <c r="L140" s="607" t="s">
        <v>317</v>
      </c>
      <c r="M140" s="630">
        <v>1</v>
      </c>
      <c r="N140" s="607" t="s">
        <v>317</v>
      </c>
      <c r="O140" s="607" t="s">
        <v>317</v>
      </c>
      <c r="P140" s="607" t="s">
        <v>317</v>
      </c>
      <c r="Q140" s="607" t="s">
        <v>317</v>
      </c>
      <c r="R140" s="607" t="s">
        <v>317</v>
      </c>
      <c r="S140" s="607" t="s">
        <v>317</v>
      </c>
      <c r="T140" s="630">
        <v>1</v>
      </c>
      <c r="U140" s="630">
        <v>4</v>
      </c>
      <c r="V140" s="630">
        <v>5</v>
      </c>
      <c r="W140" s="630">
        <v>3</v>
      </c>
      <c r="X140" s="630">
        <v>2</v>
      </c>
      <c r="Y140" s="630">
        <v>7</v>
      </c>
      <c r="Z140" s="630">
        <v>7</v>
      </c>
      <c r="AA140" s="630">
        <v>6</v>
      </c>
      <c r="AB140" s="630">
        <v>1</v>
      </c>
      <c r="AC140" s="630">
        <v>1</v>
      </c>
      <c r="AD140" s="607" t="s">
        <v>317</v>
      </c>
      <c r="AE140" s="607" t="s">
        <v>317</v>
      </c>
      <c r="AF140" s="631" t="s">
        <v>249</v>
      </c>
      <c r="AG140" s="632"/>
    </row>
    <row r="141" spans="1:33" s="600" customFormat="1" ht="6" customHeight="1">
      <c r="A141" s="613"/>
      <c r="B141" s="614"/>
      <c r="C141" s="611"/>
      <c r="D141" s="630"/>
      <c r="E141" s="630"/>
      <c r="F141" s="630"/>
      <c r="G141" s="630"/>
      <c r="H141" s="630"/>
      <c r="I141" s="630"/>
      <c r="J141" s="630"/>
      <c r="K141" s="630"/>
      <c r="L141" s="630"/>
      <c r="M141" s="630"/>
      <c r="N141" s="630"/>
      <c r="O141" s="630"/>
      <c r="P141" s="630"/>
      <c r="Q141" s="630"/>
      <c r="R141" s="630"/>
      <c r="S141" s="630"/>
      <c r="T141" s="630"/>
      <c r="U141" s="630"/>
      <c r="V141" s="630"/>
      <c r="W141" s="630"/>
      <c r="X141" s="630"/>
      <c r="Y141" s="630"/>
      <c r="Z141" s="630"/>
      <c r="AA141" s="630"/>
      <c r="AB141" s="630"/>
      <c r="AC141" s="630"/>
      <c r="AD141" s="630"/>
      <c r="AE141" s="630"/>
      <c r="AF141" s="631"/>
      <c r="AG141" s="632"/>
    </row>
    <row r="142" spans="1:33" s="600" customFormat="1" ht="15" customHeight="1">
      <c r="A142" s="619" t="s">
        <v>454</v>
      </c>
      <c r="B142" s="622" t="s">
        <v>455</v>
      </c>
      <c r="C142" s="611" t="s">
        <v>0</v>
      </c>
      <c r="D142" s="630">
        <v>40</v>
      </c>
      <c r="E142" s="607" t="s">
        <v>317</v>
      </c>
      <c r="F142" s="607" t="s">
        <v>317</v>
      </c>
      <c r="G142" s="607" t="s">
        <v>317</v>
      </c>
      <c r="H142" s="607" t="s">
        <v>317</v>
      </c>
      <c r="I142" s="607" t="s">
        <v>317</v>
      </c>
      <c r="J142" s="607" t="s">
        <v>317</v>
      </c>
      <c r="K142" s="607" t="s">
        <v>317</v>
      </c>
      <c r="L142" s="607" t="s">
        <v>317</v>
      </c>
      <c r="M142" s="607" t="s">
        <v>317</v>
      </c>
      <c r="N142" s="607" t="s">
        <v>317</v>
      </c>
      <c r="O142" s="607" t="s">
        <v>317</v>
      </c>
      <c r="P142" s="607" t="s">
        <v>317</v>
      </c>
      <c r="Q142" s="607" t="s">
        <v>317</v>
      </c>
      <c r="R142" s="607" t="s">
        <v>317</v>
      </c>
      <c r="S142" s="607" t="s">
        <v>317</v>
      </c>
      <c r="T142" s="607" t="s">
        <v>317</v>
      </c>
      <c r="U142" s="630">
        <v>2</v>
      </c>
      <c r="V142" s="630">
        <v>1</v>
      </c>
      <c r="W142" s="630">
        <v>5</v>
      </c>
      <c r="X142" s="630">
        <v>6</v>
      </c>
      <c r="Y142" s="630">
        <v>8</v>
      </c>
      <c r="Z142" s="630">
        <v>8</v>
      </c>
      <c r="AA142" s="630">
        <v>8</v>
      </c>
      <c r="AB142" s="630">
        <v>2</v>
      </c>
      <c r="AC142" s="607" t="s">
        <v>317</v>
      </c>
      <c r="AD142" s="607" t="s">
        <v>317</v>
      </c>
      <c r="AE142" s="607" t="s">
        <v>317</v>
      </c>
      <c r="AF142" s="631" t="s">
        <v>0</v>
      </c>
      <c r="AG142" s="632" t="s">
        <v>454</v>
      </c>
    </row>
    <row r="143" spans="1:33" s="600" customFormat="1" ht="15" customHeight="1">
      <c r="A143" s="613"/>
      <c r="B143" s="622" t="s">
        <v>456</v>
      </c>
      <c r="C143" s="611" t="s">
        <v>248</v>
      </c>
      <c r="D143" s="630">
        <v>22</v>
      </c>
      <c r="E143" s="607" t="s">
        <v>317</v>
      </c>
      <c r="F143" s="607" t="s">
        <v>317</v>
      </c>
      <c r="G143" s="607" t="s">
        <v>317</v>
      </c>
      <c r="H143" s="607" t="s">
        <v>317</v>
      </c>
      <c r="I143" s="607" t="s">
        <v>317</v>
      </c>
      <c r="J143" s="607" t="s">
        <v>317</v>
      </c>
      <c r="K143" s="607" t="s">
        <v>317</v>
      </c>
      <c r="L143" s="607" t="s">
        <v>317</v>
      </c>
      <c r="M143" s="607" t="s">
        <v>317</v>
      </c>
      <c r="N143" s="607" t="s">
        <v>317</v>
      </c>
      <c r="O143" s="607" t="s">
        <v>317</v>
      </c>
      <c r="P143" s="607" t="s">
        <v>317</v>
      </c>
      <c r="Q143" s="607" t="s">
        <v>317</v>
      </c>
      <c r="R143" s="607" t="s">
        <v>317</v>
      </c>
      <c r="S143" s="607" t="s">
        <v>317</v>
      </c>
      <c r="T143" s="607" t="s">
        <v>317</v>
      </c>
      <c r="U143" s="630">
        <v>1</v>
      </c>
      <c r="V143" s="607" t="s">
        <v>317</v>
      </c>
      <c r="W143" s="630">
        <v>2</v>
      </c>
      <c r="X143" s="630">
        <v>3</v>
      </c>
      <c r="Y143" s="630">
        <v>3</v>
      </c>
      <c r="Z143" s="630">
        <v>7</v>
      </c>
      <c r="AA143" s="630">
        <v>5</v>
      </c>
      <c r="AB143" s="630">
        <v>1</v>
      </c>
      <c r="AC143" s="607" t="s">
        <v>317</v>
      </c>
      <c r="AD143" s="607" t="s">
        <v>317</v>
      </c>
      <c r="AE143" s="607" t="s">
        <v>317</v>
      </c>
      <c r="AF143" s="631" t="s">
        <v>248</v>
      </c>
      <c r="AG143" s="632"/>
    </row>
    <row r="144" spans="1:33" s="600" customFormat="1" ht="15" customHeight="1">
      <c r="A144" s="613"/>
      <c r="B144" s="620" t="s">
        <v>457</v>
      </c>
      <c r="C144" s="611" t="s">
        <v>249</v>
      </c>
      <c r="D144" s="630">
        <v>18</v>
      </c>
      <c r="E144" s="607" t="s">
        <v>317</v>
      </c>
      <c r="F144" s="607" t="s">
        <v>317</v>
      </c>
      <c r="G144" s="607" t="s">
        <v>317</v>
      </c>
      <c r="H144" s="607" t="s">
        <v>317</v>
      </c>
      <c r="I144" s="607" t="s">
        <v>317</v>
      </c>
      <c r="J144" s="607" t="s">
        <v>317</v>
      </c>
      <c r="K144" s="607" t="s">
        <v>317</v>
      </c>
      <c r="L144" s="607" t="s">
        <v>317</v>
      </c>
      <c r="M144" s="607" t="s">
        <v>317</v>
      </c>
      <c r="N144" s="607" t="s">
        <v>317</v>
      </c>
      <c r="O144" s="607" t="s">
        <v>317</v>
      </c>
      <c r="P144" s="607" t="s">
        <v>317</v>
      </c>
      <c r="Q144" s="607" t="s">
        <v>317</v>
      </c>
      <c r="R144" s="607" t="s">
        <v>317</v>
      </c>
      <c r="S144" s="607" t="s">
        <v>317</v>
      </c>
      <c r="T144" s="607" t="s">
        <v>317</v>
      </c>
      <c r="U144" s="630">
        <v>1</v>
      </c>
      <c r="V144" s="630">
        <v>1</v>
      </c>
      <c r="W144" s="630">
        <v>3</v>
      </c>
      <c r="X144" s="630">
        <v>3</v>
      </c>
      <c r="Y144" s="630">
        <v>5</v>
      </c>
      <c r="Z144" s="630">
        <v>1</v>
      </c>
      <c r="AA144" s="630">
        <v>3</v>
      </c>
      <c r="AB144" s="630">
        <v>1</v>
      </c>
      <c r="AC144" s="607" t="s">
        <v>317</v>
      </c>
      <c r="AD144" s="607" t="s">
        <v>317</v>
      </c>
      <c r="AE144" s="607" t="s">
        <v>317</v>
      </c>
      <c r="AF144" s="631" t="s">
        <v>249</v>
      </c>
      <c r="AG144" s="632"/>
    </row>
    <row r="145" spans="1:33" s="600" customFormat="1" ht="6" customHeight="1">
      <c r="A145" s="613"/>
      <c r="B145" s="620"/>
      <c r="C145" s="611"/>
      <c r="D145" s="630"/>
      <c r="E145" s="630"/>
      <c r="F145" s="630"/>
      <c r="G145" s="630"/>
      <c r="H145" s="630"/>
      <c r="I145" s="630"/>
      <c r="J145" s="630"/>
      <c r="K145" s="630"/>
      <c r="L145" s="630"/>
      <c r="M145" s="630"/>
      <c r="N145" s="630"/>
      <c r="O145" s="630"/>
      <c r="P145" s="630"/>
      <c r="Q145" s="630"/>
      <c r="R145" s="630"/>
      <c r="S145" s="630"/>
      <c r="T145" s="630"/>
      <c r="U145" s="630"/>
      <c r="V145" s="630"/>
      <c r="W145" s="630"/>
      <c r="X145" s="630"/>
      <c r="Y145" s="630"/>
      <c r="Z145" s="630"/>
      <c r="AA145" s="630"/>
      <c r="AB145" s="630"/>
      <c r="AC145" s="630"/>
      <c r="AD145" s="630"/>
      <c r="AE145" s="630"/>
      <c r="AF145" s="631"/>
      <c r="AG145" s="632"/>
    </row>
    <row r="146" spans="1:33" s="600" customFormat="1" ht="15" customHeight="1">
      <c r="A146" s="619" t="s">
        <v>458</v>
      </c>
      <c r="B146" s="620" t="s">
        <v>459</v>
      </c>
      <c r="C146" s="611" t="s">
        <v>358</v>
      </c>
      <c r="D146" s="630">
        <v>262</v>
      </c>
      <c r="E146" s="607" t="s">
        <v>317</v>
      </c>
      <c r="F146" s="607" t="s">
        <v>317</v>
      </c>
      <c r="G146" s="607" t="s">
        <v>317</v>
      </c>
      <c r="H146" s="607" t="s">
        <v>317</v>
      </c>
      <c r="I146" s="607" t="s">
        <v>317</v>
      </c>
      <c r="J146" s="607" t="s">
        <v>317</v>
      </c>
      <c r="K146" s="607" t="s">
        <v>317</v>
      </c>
      <c r="L146" s="607" t="s">
        <v>317</v>
      </c>
      <c r="M146" s="630">
        <v>1</v>
      </c>
      <c r="N146" s="607" t="s">
        <v>317</v>
      </c>
      <c r="O146" s="607" t="s">
        <v>317</v>
      </c>
      <c r="P146" s="607" t="s">
        <v>317</v>
      </c>
      <c r="Q146" s="630">
        <v>3</v>
      </c>
      <c r="R146" s="630">
        <v>2</v>
      </c>
      <c r="S146" s="630">
        <v>4</v>
      </c>
      <c r="T146" s="630">
        <v>8</v>
      </c>
      <c r="U146" s="630">
        <v>7</v>
      </c>
      <c r="V146" s="630">
        <v>14</v>
      </c>
      <c r="W146" s="630">
        <v>35</v>
      </c>
      <c r="X146" s="630">
        <v>25</v>
      </c>
      <c r="Y146" s="630">
        <v>35</v>
      </c>
      <c r="Z146" s="630">
        <v>49</v>
      </c>
      <c r="AA146" s="630">
        <v>38</v>
      </c>
      <c r="AB146" s="630">
        <v>27</v>
      </c>
      <c r="AC146" s="630">
        <v>12</v>
      </c>
      <c r="AD146" s="630">
        <v>2</v>
      </c>
      <c r="AE146" s="607" t="s">
        <v>317</v>
      </c>
      <c r="AF146" s="631" t="s">
        <v>0</v>
      </c>
      <c r="AG146" s="632" t="s">
        <v>458</v>
      </c>
    </row>
    <row r="147" spans="1:33" s="600" customFormat="1" ht="15" customHeight="1">
      <c r="A147" s="613"/>
      <c r="B147" s="614"/>
      <c r="C147" s="611" t="s">
        <v>248</v>
      </c>
      <c r="D147" s="630">
        <v>128</v>
      </c>
      <c r="E147" s="607" t="s">
        <v>317</v>
      </c>
      <c r="F147" s="607" t="s">
        <v>317</v>
      </c>
      <c r="G147" s="607" t="s">
        <v>317</v>
      </c>
      <c r="H147" s="607" t="s">
        <v>317</v>
      </c>
      <c r="I147" s="607" t="s">
        <v>317</v>
      </c>
      <c r="J147" s="607" t="s">
        <v>317</v>
      </c>
      <c r="K147" s="607" t="s">
        <v>317</v>
      </c>
      <c r="L147" s="607" t="s">
        <v>317</v>
      </c>
      <c r="M147" s="607" t="s">
        <v>317</v>
      </c>
      <c r="N147" s="607" t="s">
        <v>317</v>
      </c>
      <c r="O147" s="607" t="s">
        <v>317</v>
      </c>
      <c r="P147" s="607" t="s">
        <v>317</v>
      </c>
      <c r="Q147" s="630">
        <v>1</v>
      </c>
      <c r="R147" s="630">
        <v>2</v>
      </c>
      <c r="S147" s="630">
        <v>3</v>
      </c>
      <c r="T147" s="630">
        <v>1</v>
      </c>
      <c r="U147" s="630">
        <v>4</v>
      </c>
      <c r="V147" s="630">
        <v>10</v>
      </c>
      <c r="W147" s="630">
        <v>20</v>
      </c>
      <c r="X147" s="630">
        <v>13</v>
      </c>
      <c r="Y147" s="630">
        <v>20</v>
      </c>
      <c r="Z147" s="630">
        <v>26</v>
      </c>
      <c r="AA147" s="630">
        <v>15</v>
      </c>
      <c r="AB147" s="630">
        <v>9</v>
      </c>
      <c r="AC147" s="630">
        <v>4</v>
      </c>
      <c r="AD147" s="607" t="s">
        <v>317</v>
      </c>
      <c r="AE147" s="607" t="s">
        <v>317</v>
      </c>
      <c r="AF147" s="631" t="s">
        <v>248</v>
      </c>
      <c r="AG147" s="632"/>
    </row>
    <row r="148" spans="1:33" s="600" customFormat="1" ht="15" customHeight="1">
      <c r="A148" s="613"/>
      <c r="B148" s="614"/>
      <c r="C148" s="611" t="s">
        <v>249</v>
      </c>
      <c r="D148" s="630">
        <v>134</v>
      </c>
      <c r="E148" s="607" t="s">
        <v>317</v>
      </c>
      <c r="F148" s="607" t="s">
        <v>317</v>
      </c>
      <c r="G148" s="607" t="s">
        <v>317</v>
      </c>
      <c r="H148" s="607" t="s">
        <v>317</v>
      </c>
      <c r="I148" s="607" t="s">
        <v>317</v>
      </c>
      <c r="J148" s="607" t="s">
        <v>317</v>
      </c>
      <c r="K148" s="607" t="s">
        <v>317</v>
      </c>
      <c r="L148" s="607" t="s">
        <v>317</v>
      </c>
      <c r="M148" s="630">
        <v>1</v>
      </c>
      <c r="N148" s="607" t="s">
        <v>317</v>
      </c>
      <c r="O148" s="607" t="s">
        <v>317</v>
      </c>
      <c r="P148" s="607" t="s">
        <v>317</v>
      </c>
      <c r="Q148" s="630">
        <v>2</v>
      </c>
      <c r="R148" s="607" t="s">
        <v>317</v>
      </c>
      <c r="S148" s="630">
        <v>1</v>
      </c>
      <c r="T148" s="630">
        <v>7</v>
      </c>
      <c r="U148" s="630">
        <v>3</v>
      </c>
      <c r="V148" s="630">
        <v>4</v>
      </c>
      <c r="W148" s="630">
        <v>15</v>
      </c>
      <c r="X148" s="630">
        <v>12</v>
      </c>
      <c r="Y148" s="630">
        <v>15</v>
      </c>
      <c r="Z148" s="630">
        <v>23</v>
      </c>
      <c r="AA148" s="630">
        <v>23</v>
      </c>
      <c r="AB148" s="630">
        <v>18</v>
      </c>
      <c r="AC148" s="630">
        <v>8</v>
      </c>
      <c r="AD148" s="630">
        <v>2</v>
      </c>
      <c r="AE148" s="607" t="s">
        <v>317</v>
      </c>
      <c r="AF148" s="631" t="s">
        <v>249</v>
      </c>
      <c r="AG148" s="632"/>
    </row>
    <row r="149" spans="1:33" s="600" customFormat="1" ht="6" customHeight="1">
      <c r="A149" s="613"/>
      <c r="B149" s="614"/>
      <c r="C149" s="615"/>
      <c r="D149" s="630"/>
      <c r="E149" s="630"/>
      <c r="F149" s="630"/>
      <c r="G149" s="630"/>
      <c r="H149" s="630"/>
      <c r="I149" s="630"/>
      <c r="J149" s="630"/>
      <c r="K149" s="630"/>
      <c r="L149" s="630"/>
      <c r="M149" s="630"/>
      <c r="N149" s="630"/>
      <c r="O149" s="630"/>
      <c r="P149" s="630"/>
      <c r="Q149" s="630"/>
      <c r="R149" s="630"/>
      <c r="S149" s="630"/>
      <c r="T149" s="630"/>
      <c r="U149" s="630"/>
      <c r="V149" s="630"/>
      <c r="W149" s="630"/>
      <c r="X149" s="630"/>
      <c r="Y149" s="630"/>
      <c r="Z149" s="630"/>
      <c r="AA149" s="630"/>
      <c r="AB149" s="630"/>
      <c r="AC149" s="630"/>
      <c r="AD149" s="630"/>
      <c r="AE149" s="630"/>
      <c r="AF149" s="631"/>
      <c r="AG149" s="632"/>
    </row>
    <row r="150" spans="1:33" s="600" customFormat="1" ht="15" customHeight="1">
      <c r="A150" s="619" t="s">
        <v>460</v>
      </c>
      <c r="B150" s="620" t="s">
        <v>461</v>
      </c>
      <c r="C150" s="611" t="s">
        <v>0</v>
      </c>
      <c r="D150" s="630">
        <v>136</v>
      </c>
      <c r="E150" s="607" t="s">
        <v>317</v>
      </c>
      <c r="F150" s="630">
        <v>1</v>
      </c>
      <c r="G150" s="607" t="s">
        <v>317</v>
      </c>
      <c r="H150" s="607" t="s">
        <v>317</v>
      </c>
      <c r="I150" s="607" t="s">
        <v>317</v>
      </c>
      <c r="J150" s="630">
        <v>1</v>
      </c>
      <c r="K150" s="630">
        <v>1</v>
      </c>
      <c r="L150" s="607" t="s">
        <v>317</v>
      </c>
      <c r="M150" s="607" t="s">
        <v>317</v>
      </c>
      <c r="N150" s="607" t="s">
        <v>317</v>
      </c>
      <c r="O150" s="607" t="s">
        <v>317</v>
      </c>
      <c r="P150" s="607" t="s">
        <v>317</v>
      </c>
      <c r="Q150" s="630">
        <v>1</v>
      </c>
      <c r="R150" s="630">
        <v>3</v>
      </c>
      <c r="S150" s="630">
        <v>2</v>
      </c>
      <c r="T150" s="607" t="s">
        <v>317</v>
      </c>
      <c r="U150" s="630">
        <v>2</v>
      </c>
      <c r="V150" s="630">
        <v>6</v>
      </c>
      <c r="W150" s="630">
        <v>10</v>
      </c>
      <c r="X150" s="630">
        <v>14</v>
      </c>
      <c r="Y150" s="630">
        <v>17</v>
      </c>
      <c r="Z150" s="630">
        <v>18</v>
      </c>
      <c r="AA150" s="630">
        <v>35</v>
      </c>
      <c r="AB150" s="630">
        <v>21</v>
      </c>
      <c r="AC150" s="630">
        <v>4</v>
      </c>
      <c r="AD150" s="630">
        <v>1</v>
      </c>
      <c r="AE150" s="607" t="s">
        <v>317</v>
      </c>
      <c r="AF150" s="631" t="s">
        <v>0</v>
      </c>
      <c r="AG150" s="632" t="s">
        <v>460</v>
      </c>
    </row>
    <row r="151" spans="1:33" s="600" customFormat="1" ht="15" customHeight="1">
      <c r="A151" s="613"/>
      <c r="B151" s="614"/>
      <c r="C151" s="611" t="s">
        <v>248</v>
      </c>
      <c r="D151" s="630">
        <v>68</v>
      </c>
      <c r="E151" s="607" t="s">
        <v>317</v>
      </c>
      <c r="F151" s="630">
        <v>1</v>
      </c>
      <c r="G151" s="607" t="s">
        <v>317</v>
      </c>
      <c r="H151" s="607" t="s">
        <v>317</v>
      </c>
      <c r="I151" s="607" t="s">
        <v>317</v>
      </c>
      <c r="J151" s="630">
        <v>1</v>
      </c>
      <c r="K151" s="630">
        <v>1</v>
      </c>
      <c r="L151" s="607" t="s">
        <v>317</v>
      </c>
      <c r="M151" s="607" t="s">
        <v>317</v>
      </c>
      <c r="N151" s="607" t="s">
        <v>317</v>
      </c>
      <c r="O151" s="607" t="s">
        <v>317</v>
      </c>
      <c r="P151" s="607" t="s">
        <v>317</v>
      </c>
      <c r="Q151" s="630">
        <v>1</v>
      </c>
      <c r="R151" s="630">
        <v>2</v>
      </c>
      <c r="S151" s="607" t="s">
        <v>317</v>
      </c>
      <c r="T151" s="607" t="s">
        <v>317</v>
      </c>
      <c r="U151" s="630">
        <v>1</v>
      </c>
      <c r="V151" s="630">
        <v>4</v>
      </c>
      <c r="W151" s="630">
        <v>7</v>
      </c>
      <c r="X151" s="630">
        <v>8</v>
      </c>
      <c r="Y151" s="630">
        <v>9</v>
      </c>
      <c r="Z151" s="630">
        <v>8</v>
      </c>
      <c r="AA151" s="630">
        <v>16</v>
      </c>
      <c r="AB151" s="630">
        <v>8</v>
      </c>
      <c r="AC151" s="630">
        <v>2</v>
      </c>
      <c r="AD151" s="607" t="s">
        <v>317</v>
      </c>
      <c r="AE151" s="607" t="s">
        <v>317</v>
      </c>
      <c r="AF151" s="631" t="s">
        <v>248</v>
      </c>
      <c r="AG151" s="632"/>
    </row>
    <row r="152" spans="1:33" s="600" customFormat="1" ht="15" customHeight="1">
      <c r="A152" s="613"/>
      <c r="B152" s="614"/>
      <c r="C152" s="611" t="s">
        <v>249</v>
      </c>
      <c r="D152" s="630">
        <v>68</v>
      </c>
      <c r="E152" s="607" t="s">
        <v>317</v>
      </c>
      <c r="F152" s="607" t="s">
        <v>317</v>
      </c>
      <c r="G152" s="607" t="s">
        <v>317</v>
      </c>
      <c r="H152" s="607" t="s">
        <v>317</v>
      </c>
      <c r="I152" s="607" t="s">
        <v>317</v>
      </c>
      <c r="J152" s="607" t="s">
        <v>317</v>
      </c>
      <c r="K152" s="607" t="s">
        <v>317</v>
      </c>
      <c r="L152" s="607" t="s">
        <v>317</v>
      </c>
      <c r="M152" s="607" t="s">
        <v>317</v>
      </c>
      <c r="N152" s="607" t="s">
        <v>317</v>
      </c>
      <c r="O152" s="607" t="s">
        <v>317</v>
      </c>
      <c r="P152" s="607" t="s">
        <v>317</v>
      </c>
      <c r="Q152" s="607" t="s">
        <v>317</v>
      </c>
      <c r="R152" s="630">
        <v>1</v>
      </c>
      <c r="S152" s="630">
        <v>2</v>
      </c>
      <c r="T152" s="607" t="s">
        <v>317</v>
      </c>
      <c r="U152" s="630">
        <v>1</v>
      </c>
      <c r="V152" s="630">
        <v>2</v>
      </c>
      <c r="W152" s="630">
        <v>3</v>
      </c>
      <c r="X152" s="630">
        <v>6</v>
      </c>
      <c r="Y152" s="630">
        <v>8</v>
      </c>
      <c r="Z152" s="630">
        <v>10</v>
      </c>
      <c r="AA152" s="630">
        <v>19</v>
      </c>
      <c r="AB152" s="630">
        <v>13</v>
      </c>
      <c r="AC152" s="630">
        <v>2</v>
      </c>
      <c r="AD152" s="630">
        <v>1</v>
      </c>
      <c r="AE152" s="607" t="s">
        <v>317</v>
      </c>
      <c r="AF152" s="631" t="s">
        <v>249</v>
      </c>
      <c r="AG152" s="632"/>
    </row>
    <row r="153" spans="1:33" s="600" customFormat="1" ht="6" customHeight="1">
      <c r="A153" s="613"/>
      <c r="B153" s="614"/>
      <c r="C153" s="615"/>
      <c r="D153" s="630"/>
      <c r="E153" s="630"/>
      <c r="F153" s="630"/>
      <c r="G153" s="630"/>
      <c r="H153" s="630"/>
      <c r="I153" s="630"/>
      <c r="J153" s="630"/>
      <c r="K153" s="630"/>
      <c r="L153" s="630"/>
      <c r="M153" s="630"/>
      <c r="N153" s="630"/>
      <c r="O153" s="630"/>
      <c r="P153" s="630"/>
      <c r="Q153" s="630"/>
      <c r="R153" s="630"/>
      <c r="S153" s="630"/>
      <c r="T153" s="630"/>
      <c r="U153" s="630"/>
      <c r="V153" s="630"/>
      <c r="W153" s="630"/>
      <c r="X153" s="630"/>
      <c r="Y153" s="630"/>
      <c r="Z153" s="630"/>
      <c r="AA153" s="630"/>
      <c r="AB153" s="630"/>
      <c r="AC153" s="630"/>
      <c r="AD153" s="630"/>
      <c r="AE153" s="630"/>
      <c r="AF153" s="631"/>
      <c r="AG153" s="632"/>
    </row>
    <row r="154" spans="1:33" s="600" customFormat="1" ht="15" customHeight="1">
      <c r="A154" s="619" t="s">
        <v>462</v>
      </c>
      <c r="B154" s="620" t="s">
        <v>463</v>
      </c>
      <c r="C154" s="611" t="s">
        <v>0</v>
      </c>
      <c r="D154" s="630">
        <v>28</v>
      </c>
      <c r="E154" s="607" t="s">
        <v>317</v>
      </c>
      <c r="F154" s="630">
        <v>1</v>
      </c>
      <c r="G154" s="607" t="s">
        <v>317</v>
      </c>
      <c r="H154" s="607" t="s">
        <v>317</v>
      </c>
      <c r="I154" s="607" t="s">
        <v>317</v>
      </c>
      <c r="J154" s="630">
        <v>1</v>
      </c>
      <c r="K154" s="607" t="s">
        <v>317</v>
      </c>
      <c r="L154" s="607" t="s">
        <v>317</v>
      </c>
      <c r="M154" s="607" t="s">
        <v>317</v>
      </c>
      <c r="N154" s="607" t="s">
        <v>317</v>
      </c>
      <c r="O154" s="607" t="s">
        <v>317</v>
      </c>
      <c r="P154" s="607" t="s">
        <v>317</v>
      </c>
      <c r="Q154" s="607" t="s">
        <v>317</v>
      </c>
      <c r="R154" s="630">
        <v>2</v>
      </c>
      <c r="S154" s="630">
        <v>2</v>
      </c>
      <c r="T154" s="607" t="s">
        <v>317</v>
      </c>
      <c r="U154" s="630">
        <v>2</v>
      </c>
      <c r="V154" s="630">
        <v>1</v>
      </c>
      <c r="W154" s="607" t="s">
        <v>317</v>
      </c>
      <c r="X154" s="630">
        <v>2</v>
      </c>
      <c r="Y154" s="630">
        <v>5</v>
      </c>
      <c r="Z154" s="630">
        <v>2</v>
      </c>
      <c r="AA154" s="630">
        <v>6</v>
      </c>
      <c r="AB154" s="630">
        <v>4</v>
      </c>
      <c r="AC154" s="607" t="s">
        <v>317</v>
      </c>
      <c r="AD154" s="630">
        <v>1</v>
      </c>
      <c r="AE154" s="607" t="s">
        <v>317</v>
      </c>
      <c r="AF154" s="631" t="s">
        <v>0</v>
      </c>
      <c r="AG154" s="632" t="s">
        <v>462</v>
      </c>
    </row>
    <row r="155" spans="1:33" s="600" customFormat="1" ht="15" customHeight="1">
      <c r="A155" s="613"/>
      <c r="B155" s="614" t="s">
        <v>457</v>
      </c>
      <c r="C155" s="611" t="s">
        <v>248</v>
      </c>
      <c r="D155" s="630">
        <v>13</v>
      </c>
      <c r="E155" s="607" t="s">
        <v>317</v>
      </c>
      <c r="F155" s="630">
        <v>1</v>
      </c>
      <c r="G155" s="607" t="s">
        <v>317</v>
      </c>
      <c r="H155" s="607" t="s">
        <v>317</v>
      </c>
      <c r="I155" s="607" t="s">
        <v>317</v>
      </c>
      <c r="J155" s="630">
        <v>1</v>
      </c>
      <c r="K155" s="607" t="s">
        <v>317</v>
      </c>
      <c r="L155" s="607" t="s">
        <v>317</v>
      </c>
      <c r="M155" s="607" t="s">
        <v>317</v>
      </c>
      <c r="N155" s="607" t="s">
        <v>317</v>
      </c>
      <c r="O155" s="607" t="s">
        <v>317</v>
      </c>
      <c r="P155" s="607" t="s">
        <v>317</v>
      </c>
      <c r="Q155" s="607" t="s">
        <v>317</v>
      </c>
      <c r="R155" s="630">
        <v>2</v>
      </c>
      <c r="S155" s="607" t="s">
        <v>317</v>
      </c>
      <c r="T155" s="607" t="s">
        <v>317</v>
      </c>
      <c r="U155" s="630">
        <v>1</v>
      </c>
      <c r="V155" s="630">
        <v>1</v>
      </c>
      <c r="W155" s="607" t="s">
        <v>317</v>
      </c>
      <c r="X155" s="607" t="s">
        <v>317</v>
      </c>
      <c r="Y155" s="630">
        <v>3</v>
      </c>
      <c r="Z155" s="630">
        <v>1</v>
      </c>
      <c r="AA155" s="630">
        <v>3</v>
      </c>
      <c r="AB155" s="630">
        <v>1</v>
      </c>
      <c r="AC155" s="607" t="s">
        <v>317</v>
      </c>
      <c r="AD155" s="607" t="s">
        <v>317</v>
      </c>
      <c r="AE155" s="607" t="s">
        <v>317</v>
      </c>
      <c r="AF155" s="631" t="s">
        <v>248</v>
      </c>
      <c r="AG155" s="632"/>
    </row>
    <row r="156" spans="1:33" s="600" customFormat="1" ht="15" customHeight="1">
      <c r="A156" s="613"/>
      <c r="B156" s="614"/>
      <c r="C156" s="611" t="s">
        <v>249</v>
      </c>
      <c r="D156" s="630">
        <v>15</v>
      </c>
      <c r="E156" s="607" t="s">
        <v>317</v>
      </c>
      <c r="F156" s="607" t="s">
        <v>317</v>
      </c>
      <c r="G156" s="607" t="s">
        <v>317</v>
      </c>
      <c r="H156" s="607" t="s">
        <v>317</v>
      </c>
      <c r="I156" s="607" t="s">
        <v>317</v>
      </c>
      <c r="J156" s="607" t="s">
        <v>317</v>
      </c>
      <c r="K156" s="607" t="s">
        <v>317</v>
      </c>
      <c r="L156" s="607" t="s">
        <v>317</v>
      </c>
      <c r="M156" s="607" t="s">
        <v>317</v>
      </c>
      <c r="N156" s="607" t="s">
        <v>317</v>
      </c>
      <c r="O156" s="607" t="s">
        <v>317</v>
      </c>
      <c r="P156" s="607" t="s">
        <v>317</v>
      </c>
      <c r="Q156" s="607" t="s">
        <v>317</v>
      </c>
      <c r="R156" s="607" t="s">
        <v>317</v>
      </c>
      <c r="S156" s="630">
        <v>2</v>
      </c>
      <c r="T156" s="607" t="s">
        <v>317</v>
      </c>
      <c r="U156" s="630">
        <v>1</v>
      </c>
      <c r="V156" s="607" t="s">
        <v>317</v>
      </c>
      <c r="W156" s="607" t="s">
        <v>317</v>
      </c>
      <c r="X156" s="630">
        <v>2</v>
      </c>
      <c r="Y156" s="630">
        <v>2</v>
      </c>
      <c r="Z156" s="630">
        <v>1</v>
      </c>
      <c r="AA156" s="630">
        <v>3</v>
      </c>
      <c r="AB156" s="630">
        <v>3</v>
      </c>
      <c r="AC156" s="607" t="s">
        <v>317</v>
      </c>
      <c r="AD156" s="630">
        <v>1</v>
      </c>
      <c r="AE156" s="607" t="s">
        <v>317</v>
      </c>
      <c r="AF156" s="631" t="s">
        <v>249</v>
      </c>
      <c r="AG156" s="632"/>
    </row>
    <row r="157" spans="1:33" s="600" customFormat="1" ht="6" customHeight="1">
      <c r="A157" s="613"/>
      <c r="B157" s="614"/>
      <c r="C157" s="615"/>
      <c r="D157" s="630"/>
      <c r="E157" s="630"/>
      <c r="F157" s="630"/>
      <c r="G157" s="630"/>
      <c r="H157" s="630"/>
      <c r="I157" s="630"/>
      <c r="J157" s="630"/>
      <c r="K157" s="630"/>
      <c r="L157" s="630"/>
      <c r="M157" s="630"/>
      <c r="N157" s="630"/>
      <c r="O157" s="630"/>
      <c r="P157" s="630"/>
      <c r="Q157" s="630"/>
      <c r="R157" s="630"/>
      <c r="S157" s="630"/>
      <c r="T157" s="630"/>
      <c r="U157" s="630"/>
      <c r="V157" s="630"/>
      <c r="W157" s="630"/>
      <c r="X157" s="630"/>
      <c r="Y157" s="630"/>
      <c r="Z157" s="630"/>
      <c r="AA157" s="630"/>
      <c r="AB157" s="630"/>
      <c r="AC157" s="630"/>
      <c r="AD157" s="630"/>
      <c r="AE157" s="630"/>
      <c r="AF157" s="631"/>
      <c r="AG157" s="632"/>
    </row>
    <row r="158" spans="1:33" s="600" customFormat="1" ht="15" customHeight="1">
      <c r="A158" s="619" t="s">
        <v>464</v>
      </c>
      <c r="B158" s="620" t="s">
        <v>465</v>
      </c>
      <c r="C158" s="611" t="s">
        <v>0</v>
      </c>
      <c r="D158" s="630">
        <v>108</v>
      </c>
      <c r="E158" s="607" t="s">
        <v>317</v>
      </c>
      <c r="F158" s="607" t="s">
        <v>317</v>
      </c>
      <c r="G158" s="607" t="s">
        <v>317</v>
      </c>
      <c r="H158" s="607" t="s">
        <v>317</v>
      </c>
      <c r="I158" s="607" t="s">
        <v>317</v>
      </c>
      <c r="J158" s="607" t="s">
        <v>317</v>
      </c>
      <c r="K158" s="630">
        <v>1</v>
      </c>
      <c r="L158" s="607" t="s">
        <v>317</v>
      </c>
      <c r="M158" s="607" t="s">
        <v>317</v>
      </c>
      <c r="N158" s="607" t="s">
        <v>317</v>
      </c>
      <c r="O158" s="607" t="s">
        <v>317</v>
      </c>
      <c r="P158" s="607" t="s">
        <v>317</v>
      </c>
      <c r="Q158" s="630">
        <v>1</v>
      </c>
      <c r="R158" s="630">
        <v>1</v>
      </c>
      <c r="S158" s="607" t="s">
        <v>317</v>
      </c>
      <c r="T158" s="607" t="s">
        <v>317</v>
      </c>
      <c r="U158" s="607" t="s">
        <v>317</v>
      </c>
      <c r="V158" s="630">
        <v>5</v>
      </c>
      <c r="W158" s="630">
        <v>10</v>
      </c>
      <c r="X158" s="630">
        <v>12</v>
      </c>
      <c r="Y158" s="630">
        <v>12</v>
      </c>
      <c r="Z158" s="630">
        <v>16</v>
      </c>
      <c r="AA158" s="630">
        <v>29</v>
      </c>
      <c r="AB158" s="630">
        <v>17</v>
      </c>
      <c r="AC158" s="630">
        <v>4</v>
      </c>
      <c r="AD158" s="607" t="s">
        <v>317</v>
      </c>
      <c r="AE158" s="607" t="s">
        <v>317</v>
      </c>
      <c r="AF158" s="631" t="s">
        <v>0</v>
      </c>
      <c r="AG158" s="632" t="s">
        <v>464</v>
      </c>
    </row>
    <row r="159" spans="1:33" s="600" customFormat="1" ht="15" customHeight="1">
      <c r="A159" s="613"/>
      <c r="B159" s="614" t="s">
        <v>466</v>
      </c>
      <c r="C159" s="611" t="s">
        <v>248</v>
      </c>
      <c r="D159" s="630">
        <v>55</v>
      </c>
      <c r="E159" s="607" t="s">
        <v>317</v>
      </c>
      <c r="F159" s="607" t="s">
        <v>317</v>
      </c>
      <c r="G159" s="607" t="s">
        <v>317</v>
      </c>
      <c r="H159" s="607" t="s">
        <v>317</v>
      </c>
      <c r="I159" s="607" t="s">
        <v>317</v>
      </c>
      <c r="J159" s="607" t="s">
        <v>317</v>
      </c>
      <c r="K159" s="630">
        <v>1</v>
      </c>
      <c r="L159" s="607" t="s">
        <v>317</v>
      </c>
      <c r="M159" s="607" t="s">
        <v>317</v>
      </c>
      <c r="N159" s="607" t="s">
        <v>317</v>
      </c>
      <c r="O159" s="607" t="s">
        <v>317</v>
      </c>
      <c r="P159" s="607" t="s">
        <v>317</v>
      </c>
      <c r="Q159" s="630">
        <v>1</v>
      </c>
      <c r="R159" s="607" t="s">
        <v>317</v>
      </c>
      <c r="S159" s="607" t="s">
        <v>317</v>
      </c>
      <c r="T159" s="607" t="s">
        <v>317</v>
      </c>
      <c r="U159" s="607" t="s">
        <v>317</v>
      </c>
      <c r="V159" s="630">
        <v>3</v>
      </c>
      <c r="W159" s="630">
        <v>7</v>
      </c>
      <c r="X159" s="630">
        <v>8</v>
      </c>
      <c r="Y159" s="630">
        <v>6</v>
      </c>
      <c r="Z159" s="630">
        <v>7</v>
      </c>
      <c r="AA159" s="630">
        <v>13</v>
      </c>
      <c r="AB159" s="630">
        <v>7</v>
      </c>
      <c r="AC159" s="630">
        <v>2</v>
      </c>
      <c r="AD159" s="607" t="s">
        <v>317</v>
      </c>
      <c r="AE159" s="607" t="s">
        <v>317</v>
      </c>
      <c r="AF159" s="631" t="s">
        <v>248</v>
      </c>
      <c r="AG159" s="632"/>
    </row>
    <row r="160" spans="1:33" s="600" customFormat="1" ht="15" customHeight="1">
      <c r="A160" s="613"/>
      <c r="B160" s="614"/>
      <c r="C160" s="611" t="s">
        <v>249</v>
      </c>
      <c r="D160" s="630">
        <v>53</v>
      </c>
      <c r="E160" s="607" t="s">
        <v>317</v>
      </c>
      <c r="F160" s="607" t="s">
        <v>317</v>
      </c>
      <c r="G160" s="607" t="s">
        <v>317</v>
      </c>
      <c r="H160" s="607" t="s">
        <v>317</v>
      </c>
      <c r="I160" s="607" t="s">
        <v>317</v>
      </c>
      <c r="J160" s="607" t="s">
        <v>317</v>
      </c>
      <c r="K160" s="607" t="s">
        <v>317</v>
      </c>
      <c r="L160" s="607" t="s">
        <v>317</v>
      </c>
      <c r="M160" s="607" t="s">
        <v>317</v>
      </c>
      <c r="N160" s="607" t="s">
        <v>317</v>
      </c>
      <c r="O160" s="607" t="s">
        <v>317</v>
      </c>
      <c r="P160" s="607" t="s">
        <v>317</v>
      </c>
      <c r="Q160" s="607" t="s">
        <v>317</v>
      </c>
      <c r="R160" s="630">
        <v>1</v>
      </c>
      <c r="S160" s="607" t="s">
        <v>317</v>
      </c>
      <c r="T160" s="607" t="s">
        <v>317</v>
      </c>
      <c r="U160" s="607" t="s">
        <v>317</v>
      </c>
      <c r="V160" s="630">
        <v>2</v>
      </c>
      <c r="W160" s="630">
        <v>3</v>
      </c>
      <c r="X160" s="630">
        <v>4</v>
      </c>
      <c r="Y160" s="630">
        <v>6</v>
      </c>
      <c r="Z160" s="630">
        <v>9</v>
      </c>
      <c r="AA160" s="630">
        <v>16</v>
      </c>
      <c r="AB160" s="630">
        <v>10</v>
      </c>
      <c r="AC160" s="630">
        <v>2</v>
      </c>
      <c r="AD160" s="607" t="s">
        <v>317</v>
      </c>
      <c r="AE160" s="607" t="s">
        <v>317</v>
      </c>
      <c r="AF160" s="631" t="s">
        <v>249</v>
      </c>
      <c r="AG160" s="632"/>
    </row>
    <row r="161" spans="1:33" s="600" customFormat="1" ht="6" customHeight="1">
      <c r="A161" s="613"/>
      <c r="B161" s="614"/>
      <c r="C161" s="615"/>
      <c r="D161" s="630"/>
      <c r="E161" s="630"/>
      <c r="F161" s="630"/>
      <c r="G161" s="630"/>
      <c r="H161" s="630"/>
      <c r="I161" s="630"/>
      <c r="J161" s="630"/>
      <c r="K161" s="630"/>
      <c r="L161" s="630"/>
      <c r="M161" s="630"/>
      <c r="N161" s="630"/>
      <c r="O161" s="630"/>
      <c r="P161" s="630"/>
      <c r="Q161" s="630"/>
      <c r="R161" s="630"/>
      <c r="S161" s="630"/>
      <c r="T161" s="630"/>
      <c r="U161" s="630"/>
      <c r="V161" s="630"/>
      <c r="W161" s="630"/>
      <c r="X161" s="630"/>
      <c r="Y161" s="630"/>
      <c r="Z161" s="630"/>
      <c r="AA161" s="630"/>
      <c r="AB161" s="630"/>
      <c r="AC161" s="630"/>
      <c r="AD161" s="630"/>
      <c r="AE161" s="630"/>
      <c r="AF161" s="631"/>
      <c r="AG161" s="632"/>
    </row>
    <row r="162" spans="1:33" s="600" customFormat="1" ht="15" customHeight="1">
      <c r="A162" s="616" t="s">
        <v>467</v>
      </c>
      <c r="B162" s="617" t="s">
        <v>468</v>
      </c>
      <c r="C162" s="611" t="s">
        <v>0</v>
      </c>
      <c r="D162" s="630">
        <v>40</v>
      </c>
      <c r="E162" s="607" t="s">
        <v>317</v>
      </c>
      <c r="F162" s="607" t="s">
        <v>317</v>
      </c>
      <c r="G162" s="607" t="s">
        <v>317</v>
      </c>
      <c r="H162" s="607" t="s">
        <v>317</v>
      </c>
      <c r="I162" s="607" t="s">
        <v>317</v>
      </c>
      <c r="J162" s="607" t="s">
        <v>317</v>
      </c>
      <c r="K162" s="607" t="s">
        <v>317</v>
      </c>
      <c r="L162" s="607" t="s">
        <v>317</v>
      </c>
      <c r="M162" s="607" t="s">
        <v>317</v>
      </c>
      <c r="N162" s="607" t="s">
        <v>317</v>
      </c>
      <c r="O162" s="607" t="s">
        <v>317</v>
      </c>
      <c r="P162" s="607" t="s">
        <v>317</v>
      </c>
      <c r="Q162" s="607" t="s">
        <v>317</v>
      </c>
      <c r="R162" s="607" t="s">
        <v>317</v>
      </c>
      <c r="S162" s="630">
        <v>1</v>
      </c>
      <c r="T162" s="607" t="s">
        <v>317</v>
      </c>
      <c r="U162" s="630">
        <v>1</v>
      </c>
      <c r="V162" s="630">
        <v>1</v>
      </c>
      <c r="W162" s="630">
        <v>8</v>
      </c>
      <c r="X162" s="630">
        <v>8</v>
      </c>
      <c r="Y162" s="630">
        <v>1</v>
      </c>
      <c r="Z162" s="630">
        <v>3</v>
      </c>
      <c r="AA162" s="630">
        <v>6</v>
      </c>
      <c r="AB162" s="630">
        <v>7</v>
      </c>
      <c r="AC162" s="630">
        <v>3</v>
      </c>
      <c r="AD162" s="630">
        <v>1</v>
      </c>
      <c r="AE162" s="607" t="s">
        <v>317</v>
      </c>
      <c r="AF162" s="631" t="s">
        <v>0</v>
      </c>
      <c r="AG162" s="633" t="s">
        <v>467</v>
      </c>
    </row>
    <row r="163" spans="1:33" s="600" customFormat="1" ht="15" customHeight="1">
      <c r="A163" s="613"/>
      <c r="B163" s="634" t="s">
        <v>469</v>
      </c>
      <c r="C163" s="611" t="s">
        <v>248</v>
      </c>
      <c r="D163" s="630">
        <v>12</v>
      </c>
      <c r="E163" s="607" t="s">
        <v>317</v>
      </c>
      <c r="F163" s="607" t="s">
        <v>317</v>
      </c>
      <c r="G163" s="607" t="s">
        <v>317</v>
      </c>
      <c r="H163" s="607" t="s">
        <v>317</v>
      </c>
      <c r="I163" s="607" t="s">
        <v>317</v>
      </c>
      <c r="J163" s="607" t="s">
        <v>317</v>
      </c>
      <c r="K163" s="607" t="s">
        <v>317</v>
      </c>
      <c r="L163" s="607" t="s">
        <v>317</v>
      </c>
      <c r="M163" s="607" t="s">
        <v>317</v>
      </c>
      <c r="N163" s="607" t="s">
        <v>317</v>
      </c>
      <c r="O163" s="607" t="s">
        <v>317</v>
      </c>
      <c r="P163" s="607" t="s">
        <v>317</v>
      </c>
      <c r="Q163" s="607" t="s">
        <v>317</v>
      </c>
      <c r="R163" s="607" t="s">
        <v>317</v>
      </c>
      <c r="S163" s="607" t="s">
        <v>317</v>
      </c>
      <c r="T163" s="607" t="s">
        <v>317</v>
      </c>
      <c r="U163" s="607" t="s">
        <v>317</v>
      </c>
      <c r="V163" s="630">
        <v>1</v>
      </c>
      <c r="W163" s="630">
        <v>5</v>
      </c>
      <c r="X163" s="630">
        <v>1</v>
      </c>
      <c r="Y163" s="607" t="s">
        <v>317</v>
      </c>
      <c r="Z163" s="630">
        <v>1</v>
      </c>
      <c r="AA163" s="630">
        <v>1</v>
      </c>
      <c r="AB163" s="630">
        <v>3</v>
      </c>
      <c r="AC163" s="607" t="s">
        <v>317</v>
      </c>
      <c r="AD163" s="607" t="s">
        <v>317</v>
      </c>
      <c r="AE163" s="607" t="s">
        <v>317</v>
      </c>
      <c r="AF163" s="631" t="s">
        <v>248</v>
      </c>
      <c r="AG163" s="632"/>
    </row>
    <row r="164" spans="1:33" s="600" customFormat="1" ht="15" customHeight="1">
      <c r="A164" s="613"/>
      <c r="B164" s="614"/>
      <c r="C164" s="611" t="s">
        <v>249</v>
      </c>
      <c r="D164" s="630">
        <v>28</v>
      </c>
      <c r="E164" s="607" t="s">
        <v>317</v>
      </c>
      <c r="F164" s="607" t="s">
        <v>317</v>
      </c>
      <c r="G164" s="607" t="s">
        <v>317</v>
      </c>
      <c r="H164" s="607" t="s">
        <v>317</v>
      </c>
      <c r="I164" s="607" t="s">
        <v>317</v>
      </c>
      <c r="J164" s="607" t="s">
        <v>317</v>
      </c>
      <c r="K164" s="607" t="s">
        <v>317</v>
      </c>
      <c r="L164" s="607" t="s">
        <v>317</v>
      </c>
      <c r="M164" s="607" t="s">
        <v>317</v>
      </c>
      <c r="N164" s="607" t="s">
        <v>317</v>
      </c>
      <c r="O164" s="607" t="s">
        <v>317</v>
      </c>
      <c r="P164" s="607" t="s">
        <v>317</v>
      </c>
      <c r="Q164" s="607" t="s">
        <v>317</v>
      </c>
      <c r="R164" s="607" t="s">
        <v>317</v>
      </c>
      <c r="S164" s="630">
        <v>1</v>
      </c>
      <c r="T164" s="607" t="s">
        <v>317</v>
      </c>
      <c r="U164" s="630">
        <v>1</v>
      </c>
      <c r="V164" s="607" t="s">
        <v>317</v>
      </c>
      <c r="W164" s="630">
        <v>3</v>
      </c>
      <c r="X164" s="630">
        <v>7</v>
      </c>
      <c r="Y164" s="630">
        <v>1</v>
      </c>
      <c r="Z164" s="630">
        <v>2</v>
      </c>
      <c r="AA164" s="630">
        <v>5</v>
      </c>
      <c r="AB164" s="630">
        <v>4</v>
      </c>
      <c r="AC164" s="630">
        <v>3</v>
      </c>
      <c r="AD164" s="630">
        <v>1</v>
      </c>
      <c r="AE164" s="607" t="s">
        <v>317</v>
      </c>
      <c r="AF164" s="631" t="s">
        <v>249</v>
      </c>
      <c r="AG164" s="632"/>
    </row>
    <row r="165" spans="1:33" s="600" customFormat="1" ht="6" customHeight="1">
      <c r="A165" s="613"/>
      <c r="B165" s="614"/>
      <c r="C165" s="615"/>
      <c r="D165" s="630"/>
      <c r="E165" s="630"/>
      <c r="F165" s="630"/>
      <c r="G165" s="630"/>
      <c r="H165" s="630"/>
      <c r="I165" s="630"/>
      <c r="J165" s="630"/>
      <c r="K165" s="630"/>
      <c r="L165" s="630"/>
      <c r="M165" s="630"/>
      <c r="N165" s="630"/>
      <c r="O165" s="630"/>
      <c r="P165" s="630"/>
      <c r="Q165" s="630"/>
      <c r="R165" s="630"/>
      <c r="S165" s="630"/>
      <c r="T165" s="630"/>
      <c r="U165" s="630"/>
      <c r="V165" s="630"/>
      <c r="W165" s="630"/>
      <c r="X165" s="630"/>
      <c r="Y165" s="630"/>
      <c r="Z165" s="630"/>
      <c r="AA165" s="630"/>
      <c r="AB165" s="630"/>
      <c r="AC165" s="630"/>
      <c r="AD165" s="630"/>
      <c r="AE165" s="630"/>
      <c r="AF165" s="631"/>
      <c r="AG165" s="632"/>
    </row>
    <row r="166" spans="1:33" s="600" customFormat="1" ht="15" customHeight="1">
      <c r="A166" s="619" t="s">
        <v>470</v>
      </c>
      <c r="B166" s="620" t="s">
        <v>471</v>
      </c>
      <c r="C166" s="611" t="s">
        <v>0</v>
      </c>
      <c r="D166" s="630">
        <v>20</v>
      </c>
      <c r="E166" s="607" t="s">
        <v>317</v>
      </c>
      <c r="F166" s="607" t="s">
        <v>317</v>
      </c>
      <c r="G166" s="607" t="s">
        <v>317</v>
      </c>
      <c r="H166" s="607" t="s">
        <v>317</v>
      </c>
      <c r="I166" s="607" t="s">
        <v>317</v>
      </c>
      <c r="J166" s="607" t="s">
        <v>317</v>
      </c>
      <c r="K166" s="607" t="s">
        <v>317</v>
      </c>
      <c r="L166" s="607" t="s">
        <v>317</v>
      </c>
      <c r="M166" s="607" t="s">
        <v>317</v>
      </c>
      <c r="N166" s="607" t="s">
        <v>317</v>
      </c>
      <c r="O166" s="607" t="s">
        <v>317</v>
      </c>
      <c r="P166" s="607" t="s">
        <v>317</v>
      </c>
      <c r="Q166" s="607" t="s">
        <v>317</v>
      </c>
      <c r="R166" s="607" t="s">
        <v>317</v>
      </c>
      <c r="S166" s="630">
        <v>1</v>
      </c>
      <c r="T166" s="607" t="s">
        <v>317</v>
      </c>
      <c r="U166" s="607" t="s">
        <v>317</v>
      </c>
      <c r="V166" s="630">
        <v>1</v>
      </c>
      <c r="W166" s="630">
        <v>5</v>
      </c>
      <c r="X166" s="630">
        <v>5</v>
      </c>
      <c r="Y166" s="607" t="s">
        <v>317</v>
      </c>
      <c r="Z166" s="607" t="s">
        <v>317</v>
      </c>
      <c r="AA166" s="630">
        <v>3</v>
      </c>
      <c r="AB166" s="630">
        <v>3</v>
      </c>
      <c r="AC166" s="630">
        <v>1</v>
      </c>
      <c r="AD166" s="630">
        <v>1</v>
      </c>
      <c r="AE166" s="607" t="s">
        <v>317</v>
      </c>
      <c r="AF166" s="631" t="s">
        <v>0</v>
      </c>
      <c r="AG166" s="632" t="s">
        <v>470</v>
      </c>
    </row>
    <row r="167" spans="1:33" s="600" customFormat="1" ht="15" customHeight="1">
      <c r="A167" s="613"/>
      <c r="B167" s="614"/>
      <c r="C167" s="611" t="s">
        <v>248</v>
      </c>
      <c r="D167" s="630">
        <v>7</v>
      </c>
      <c r="E167" s="607" t="s">
        <v>317</v>
      </c>
      <c r="F167" s="607" t="s">
        <v>317</v>
      </c>
      <c r="G167" s="607" t="s">
        <v>317</v>
      </c>
      <c r="H167" s="607" t="s">
        <v>317</v>
      </c>
      <c r="I167" s="607" t="s">
        <v>317</v>
      </c>
      <c r="J167" s="607" t="s">
        <v>317</v>
      </c>
      <c r="K167" s="607" t="s">
        <v>317</v>
      </c>
      <c r="L167" s="607" t="s">
        <v>317</v>
      </c>
      <c r="M167" s="607" t="s">
        <v>317</v>
      </c>
      <c r="N167" s="607" t="s">
        <v>317</v>
      </c>
      <c r="O167" s="607" t="s">
        <v>317</v>
      </c>
      <c r="P167" s="607" t="s">
        <v>317</v>
      </c>
      <c r="Q167" s="607" t="s">
        <v>317</v>
      </c>
      <c r="R167" s="607" t="s">
        <v>317</v>
      </c>
      <c r="S167" s="607" t="s">
        <v>317</v>
      </c>
      <c r="T167" s="607" t="s">
        <v>317</v>
      </c>
      <c r="U167" s="607" t="s">
        <v>317</v>
      </c>
      <c r="V167" s="630">
        <v>1</v>
      </c>
      <c r="W167" s="630">
        <v>3</v>
      </c>
      <c r="X167" s="607" t="s">
        <v>317</v>
      </c>
      <c r="Y167" s="607" t="s">
        <v>317</v>
      </c>
      <c r="Z167" s="607" t="s">
        <v>317</v>
      </c>
      <c r="AA167" s="630">
        <v>1</v>
      </c>
      <c r="AB167" s="630">
        <v>2</v>
      </c>
      <c r="AC167" s="607" t="s">
        <v>317</v>
      </c>
      <c r="AD167" s="607" t="s">
        <v>317</v>
      </c>
      <c r="AE167" s="607" t="s">
        <v>317</v>
      </c>
      <c r="AF167" s="631" t="s">
        <v>248</v>
      </c>
      <c r="AG167" s="632"/>
    </row>
    <row r="168" spans="1:33" s="600" customFormat="1" ht="15" customHeight="1">
      <c r="A168" s="613"/>
      <c r="B168" s="614"/>
      <c r="C168" s="611" t="s">
        <v>249</v>
      </c>
      <c r="D168" s="630">
        <v>13</v>
      </c>
      <c r="E168" s="607" t="s">
        <v>317</v>
      </c>
      <c r="F168" s="607" t="s">
        <v>317</v>
      </c>
      <c r="G168" s="607" t="s">
        <v>317</v>
      </c>
      <c r="H168" s="607" t="s">
        <v>317</v>
      </c>
      <c r="I168" s="607" t="s">
        <v>317</v>
      </c>
      <c r="J168" s="607" t="s">
        <v>317</v>
      </c>
      <c r="K168" s="607" t="s">
        <v>317</v>
      </c>
      <c r="L168" s="607" t="s">
        <v>317</v>
      </c>
      <c r="M168" s="607" t="s">
        <v>317</v>
      </c>
      <c r="N168" s="607" t="s">
        <v>317</v>
      </c>
      <c r="O168" s="607" t="s">
        <v>317</v>
      </c>
      <c r="P168" s="607" t="s">
        <v>317</v>
      </c>
      <c r="Q168" s="607" t="s">
        <v>317</v>
      </c>
      <c r="R168" s="607" t="s">
        <v>317</v>
      </c>
      <c r="S168" s="630">
        <v>1</v>
      </c>
      <c r="T168" s="607" t="s">
        <v>317</v>
      </c>
      <c r="U168" s="607" t="s">
        <v>317</v>
      </c>
      <c r="V168" s="607" t="s">
        <v>317</v>
      </c>
      <c r="W168" s="630">
        <v>2</v>
      </c>
      <c r="X168" s="630">
        <v>5</v>
      </c>
      <c r="Y168" s="607" t="s">
        <v>317</v>
      </c>
      <c r="Z168" s="607" t="s">
        <v>317</v>
      </c>
      <c r="AA168" s="630">
        <v>2</v>
      </c>
      <c r="AB168" s="630">
        <v>1</v>
      </c>
      <c r="AC168" s="630">
        <v>1</v>
      </c>
      <c r="AD168" s="630">
        <v>1</v>
      </c>
      <c r="AE168" s="607" t="s">
        <v>317</v>
      </c>
      <c r="AF168" s="631" t="s">
        <v>249</v>
      </c>
      <c r="AG168" s="632"/>
    </row>
    <row r="169" spans="1:33" s="600" customFormat="1" ht="6" customHeight="1">
      <c r="A169" s="613"/>
      <c r="B169" s="614"/>
      <c r="C169" s="615"/>
      <c r="D169" s="630"/>
      <c r="E169" s="630"/>
      <c r="F169" s="630"/>
      <c r="G169" s="630"/>
      <c r="H169" s="630"/>
      <c r="I169" s="630"/>
      <c r="J169" s="630"/>
      <c r="K169" s="630"/>
      <c r="L169" s="630"/>
      <c r="M169" s="630"/>
      <c r="N169" s="630"/>
      <c r="O169" s="630"/>
      <c r="P169" s="630"/>
      <c r="Q169" s="630"/>
      <c r="R169" s="630"/>
      <c r="S169" s="630"/>
      <c r="T169" s="630"/>
      <c r="U169" s="630"/>
      <c r="V169" s="630"/>
      <c r="W169" s="630"/>
      <c r="X169" s="630"/>
      <c r="Y169" s="630"/>
      <c r="Z169" s="630"/>
      <c r="AA169" s="630"/>
      <c r="AB169" s="630"/>
      <c r="AC169" s="630"/>
      <c r="AD169" s="630"/>
      <c r="AE169" s="630"/>
      <c r="AF169" s="631"/>
      <c r="AG169" s="632"/>
    </row>
    <row r="170" spans="1:33" s="600" customFormat="1" ht="15" customHeight="1">
      <c r="A170" s="619" t="s">
        <v>472</v>
      </c>
      <c r="B170" s="620" t="s">
        <v>473</v>
      </c>
      <c r="C170" s="611" t="s">
        <v>0</v>
      </c>
      <c r="D170" s="630">
        <v>20</v>
      </c>
      <c r="E170" s="607" t="s">
        <v>317</v>
      </c>
      <c r="F170" s="607" t="s">
        <v>317</v>
      </c>
      <c r="G170" s="607" t="s">
        <v>317</v>
      </c>
      <c r="H170" s="607" t="s">
        <v>317</v>
      </c>
      <c r="I170" s="607" t="s">
        <v>317</v>
      </c>
      <c r="J170" s="607" t="s">
        <v>317</v>
      </c>
      <c r="K170" s="607" t="s">
        <v>317</v>
      </c>
      <c r="L170" s="607" t="s">
        <v>317</v>
      </c>
      <c r="M170" s="607" t="s">
        <v>317</v>
      </c>
      <c r="N170" s="607" t="s">
        <v>317</v>
      </c>
      <c r="O170" s="607" t="s">
        <v>317</v>
      </c>
      <c r="P170" s="607" t="s">
        <v>317</v>
      </c>
      <c r="Q170" s="607" t="s">
        <v>317</v>
      </c>
      <c r="R170" s="607" t="s">
        <v>317</v>
      </c>
      <c r="S170" s="607" t="s">
        <v>317</v>
      </c>
      <c r="T170" s="607" t="s">
        <v>317</v>
      </c>
      <c r="U170" s="630">
        <v>1</v>
      </c>
      <c r="V170" s="607" t="s">
        <v>317</v>
      </c>
      <c r="W170" s="630">
        <v>3</v>
      </c>
      <c r="X170" s="630">
        <v>3</v>
      </c>
      <c r="Y170" s="630">
        <v>1</v>
      </c>
      <c r="Z170" s="630">
        <v>3</v>
      </c>
      <c r="AA170" s="630">
        <v>3</v>
      </c>
      <c r="AB170" s="630">
        <v>4</v>
      </c>
      <c r="AC170" s="630">
        <v>2</v>
      </c>
      <c r="AD170" s="607" t="s">
        <v>317</v>
      </c>
      <c r="AE170" s="607" t="s">
        <v>317</v>
      </c>
      <c r="AF170" s="631" t="s">
        <v>0</v>
      </c>
      <c r="AG170" s="632" t="s">
        <v>472</v>
      </c>
    </row>
    <row r="171" spans="1:33" s="600" customFormat="1" ht="15" customHeight="1">
      <c r="A171" s="613"/>
      <c r="B171" s="614" t="s">
        <v>474</v>
      </c>
      <c r="C171" s="611" t="s">
        <v>248</v>
      </c>
      <c r="D171" s="630">
        <v>5</v>
      </c>
      <c r="E171" s="607" t="s">
        <v>317</v>
      </c>
      <c r="F171" s="607" t="s">
        <v>317</v>
      </c>
      <c r="G171" s="607" t="s">
        <v>317</v>
      </c>
      <c r="H171" s="607" t="s">
        <v>317</v>
      </c>
      <c r="I171" s="607" t="s">
        <v>317</v>
      </c>
      <c r="J171" s="607" t="s">
        <v>317</v>
      </c>
      <c r="K171" s="607" t="s">
        <v>317</v>
      </c>
      <c r="L171" s="607" t="s">
        <v>317</v>
      </c>
      <c r="M171" s="607" t="s">
        <v>317</v>
      </c>
      <c r="N171" s="607" t="s">
        <v>317</v>
      </c>
      <c r="O171" s="607" t="s">
        <v>317</v>
      </c>
      <c r="P171" s="607" t="s">
        <v>317</v>
      </c>
      <c r="Q171" s="607" t="s">
        <v>317</v>
      </c>
      <c r="R171" s="607" t="s">
        <v>317</v>
      </c>
      <c r="S171" s="607" t="s">
        <v>317</v>
      </c>
      <c r="T171" s="607" t="s">
        <v>317</v>
      </c>
      <c r="U171" s="607" t="s">
        <v>317</v>
      </c>
      <c r="V171" s="607" t="s">
        <v>317</v>
      </c>
      <c r="W171" s="630">
        <v>2</v>
      </c>
      <c r="X171" s="630">
        <v>1</v>
      </c>
      <c r="Y171" s="607" t="s">
        <v>317</v>
      </c>
      <c r="Z171" s="630">
        <v>1</v>
      </c>
      <c r="AA171" s="607" t="s">
        <v>317</v>
      </c>
      <c r="AB171" s="630">
        <v>1</v>
      </c>
      <c r="AC171" s="607" t="s">
        <v>317</v>
      </c>
      <c r="AD171" s="607" t="s">
        <v>317</v>
      </c>
      <c r="AE171" s="635" t="s">
        <v>317</v>
      </c>
      <c r="AF171" s="631" t="s">
        <v>248</v>
      </c>
      <c r="AG171" s="632"/>
    </row>
    <row r="172" spans="1:33" s="600" customFormat="1" ht="15" customHeight="1" thickBot="1">
      <c r="A172" s="636"/>
      <c r="B172" s="637"/>
      <c r="C172" s="638" t="s">
        <v>249</v>
      </c>
      <c r="D172" s="639">
        <v>15</v>
      </c>
      <c r="E172" s="640" t="s">
        <v>317</v>
      </c>
      <c r="F172" s="640" t="s">
        <v>317</v>
      </c>
      <c r="G172" s="640" t="s">
        <v>317</v>
      </c>
      <c r="H172" s="640" t="s">
        <v>317</v>
      </c>
      <c r="I172" s="640" t="s">
        <v>317</v>
      </c>
      <c r="J172" s="640" t="s">
        <v>317</v>
      </c>
      <c r="K172" s="640" t="s">
        <v>317</v>
      </c>
      <c r="L172" s="640" t="s">
        <v>317</v>
      </c>
      <c r="M172" s="640" t="s">
        <v>317</v>
      </c>
      <c r="N172" s="640" t="s">
        <v>317</v>
      </c>
      <c r="O172" s="640" t="s">
        <v>317</v>
      </c>
      <c r="P172" s="640" t="s">
        <v>317</v>
      </c>
      <c r="Q172" s="640" t="s">
        <v>317</v>
      </c>
      <c r="R172" s="640" t="s">
        <v>317</v>
      </c>
      <c r="S172" s="640" t="s">
        <v>317</v>
      </c>
      <c r="T172" s="640" t="s">
        <v>317</v>
      </c>
      <c r="U172" s="639">
        <v>1</v>
      </c>
      <c r="V172" s="640" t="s">
        <v>317</v>
      </c>
      <c r="W172" s="639">
        <v>1</v>
      </c>
      <c r="X172" s="639">
        <v>2</v>
      </c>
      <c r="Y172" s="639">
        <v>1</v>
      </c>
      <c r="Z172" s="639">
        <v>2</v>
      </c>
      <c r="AA172" s="639">
        <v>3</v>
      </c>
      <c r="AB172" s="639">
        <v>3</v>
      </c>
      <c r="AC172" s="639">
        <v>2</v>
      </c>
      <c r="AD172" s="640" t="s">
        <v>317</v>
      </c>
      <c r="AE172" s="641" t="s">
        <v>317</v>
      </c>
      <c r="AF172" s="642" t="s">
        <v>249</v>
      </c>
      <c r="AG172" s="643"/>
    </row>
    <row r="173" spans="1:33" s="600" customFormat="1">
      <c r="A173" s="625"/>
      <c r="B173" s="626"/>
      <c r="C173" s="626"/>
      <c r="D173" s="623"/>
      <c r="E173" s="623"/>
      <c r="F173" s="623"/>
      <c r="G173" s="623"/>
      <c r="H173" s="623"/>
      <c r="I173" s="623"/>
      <c r="J173" s="623"/>
      <c r="K173" s="623"/>
      <c r="L173" s="623"/>
      <c r="M173" s="623"/>
      <c r="N173" s="623"/>
      <c r="O173" s="623"/>
      <c r="P173" s="623"/>
      <c r="Q173" s="623"/>
      <c r="R173" s="623"/>
      <c r="S173" s="623"/>
      <c r="T173" s="623"/>
      <c r="U173" s="623"/>
      <c r="V173" s="623"/>
      <c r="W173" s="623"/>
      <c r="X173" s="623"/>
      <c r="Y173" s="623"/>
      <c r="Z173" s="623"/>
      <c r="AA173" s="623"/>
      <c r="AB173" s="623"/>
      <c r="AC173" s="644" t="str">
        <f>AC87</f>
        <v>資料：「平成29年人口動態調査」</v>
      </c>
      <c r="AD173" s="644"/>
      <c r="AE173" s="644"/>
      <c r="AF173" s="645"/>
      <c r="AG173" s="645"/>
    </row>
    <row r="174" spans="1:33" s="600" customFormat="1" ht="2.25" customHeight="1">
      <c r="A174" s="613"/>
      <c r="B174" s="629"/>
      <c r="C174" s="629"/>
      <c r="D174" s="623"/>
      <c r="E174" s="623"/>
      <c r="F174" s="623"/>
      <c r="G174" s="623"/>
      <c r="H174" s="623"/>
      <c r="I174" s="623"/>
      <c r="J174" s="623"/>
      <c r="K174" s="623"/>
      <c r="L174" s="623"/>
      <c r="M174" s="623"/>
      <c r="N174" s="623"/>
      <c r="O174" s="623"/>
      <c r="P174" s="623"/>
      <c r="Q174" s="623"/>
      <c r="R174" s="623"/>
      <c r="S174" s="623"/>
      <c r="T174" s="623"/>
      <c r="U174" s="623"/>
      <c r="V174" s="623"/>
      <c r="W174" s="623"/>
      <c r="X174" s="623"/>
      <c r="Y174" s="623"/>
      <c r="Z174" s="623"/>
      <c r="AA174" s="623"/>
      <c r="AB174" s="623"/>
      <c r="AC174" s="623"/>
      <c r="AD174" s="623"/>
      <c r="AE174" s="623"/>
      <c r="AF174" s="623"/>
      <c r="AG174" s="619"/>
    </row>
    <row r="175" spans="1:33" s="600" customFormat="1" ht="15" customHeight="1" thickBot="1">
      <c r="A175" s="613"/>
      <c r="B175" s="629"/>
      <c r="C175" s="623"/>
      <c r="D175" s="623"/>
      <c r="E175" s="623"/>
      <c r="F175" s="623"/>
      <c r="G175" s="623"/>
      <c r="H175" s="623"/>
      <c r="I175" s="623"/>
      <c r="J175" s="623"/>
      <c r="K175" s="623"/>
      <c r="L175" s="623"/>
      <c r="M175" s="623"/>
      <c r="N175" s="623"/>
      <c r="O175" s="623"/>
      <c r="P175" s="623"/>
      <c r="Q175" s="623"/>
      <c r="R175" s="623"/>
      <c r="S175" s="623"/>
      <c r="T175" s="623"/>
      <c r="U175" s="623"/>
      <c r="V175" s="623"/>
      <c r="W175" s="623"/>
      <c r="X175" s="623"/>
      <c r="Y175" s="623"/>
      <c r="Z175" s="623"/>
      <c r="AA175" s="623"/>
      <c r="AB175" s="623"/>
      <c r="AC175" s="623"/>
      <c r="AD175" s="623"/>
      <c r="AE175" s="599" t="str">
        <f>AE88</f>
        <v>平成29年</v>
      </c>
      <c r="AF175" s="599"/>
      <c r="AG175" s="599"/>
    </row>
    <row r="176" spans="1:33" s="600" customFormat="1">
      <c r="A176" s="601" t="s">
        <v>357</v>
      </c>
      <c r="B176" s="602" t="s">
        <v>40</v>
      </c>
      <c r="C176" s="603"/>
      <c r="D176" s="602" t="s">
        <v>0</v>
      </c>
      <c r="E176" s="602" t="s">
        <v>359</v>
      </c>
      <c r="F176" s="602">
        <v>1</v>
      </c>
      <c r="G176" s="602">
        <v>2</v>
      </c>
      <c r="H176" s="602">
        <v>3</v>
      </c>
      <c r="I176" s="602">
        <v>4</v>
      </c>
      <c r="J176" s="602" t="s">
        <v>360</v>
      </c>
      <c r="K176" s="602" t="s">
        <v>361</v>
      </c>
      <c r="L176" s="602" t="s">
        <v>362</v>
      </c>
      <c r="M176" s="602" t="s">
        <v>363</v>
      </c>
      <c r="N176" s="602" t="s">
        <v>364</v>
      </c>
      <c r="O176" s="602" t="s">
        <v>365</v>
      </c>
      <c r="P176" s="602" t="s">
        <v>366</v>
      </c>
      <c r="Q176" s="602" t="s">
        <v>367</v>
      </c>
      <c r="R176" s="602" t="s">
        <v>368</v>
      </c>
      <c r="S176" s="602" t="s">
        <v>369</v>
      </c>
      <c r="T176" s="602" t="s">
        <v>370</v>
      </c>
      <c r="U176" s="602" t="s">
        <v>371</v>
      </c>
      <c r="V176" s="602" t="s">
        <v>372</v>
      </c>
      <c r="W176" s="602" t="s">
        <v>373</v>
      </c>
      <c r="X176" s="602" t="s">
        <v>374</v>
      </c>
      <c r="Y176" s="602" t="s">
        <v>375</v>
      </c>
      <c r="Z176" s="602" t="s">
        <v>376</v>
      </c>
      <c r="AA176" s="602" t="s">
        <v>377</v>
      </c>
      <c r="AB176" s="602" t="s">
        <v>378</v>
      </c>
      <c r="AC176" s="602" t="s">
        <v>379</v>
      </c>
      <c r="AD176" s="602" t="s">
        <v>380</v>
      </c>
      <c r="AE176" s="602" t="s">
        <v>381</v>
      </c>
      <c r="AF176" s="602"/>
      <c r="AG176" s="601" t="s">
        <v>357</v>
      </c>
    </row>
    <row r="177" spans="1:33" s="600" customFormat="1" ht="15.75" customHeight="1">
      <c r="A177" s="616" t="s">
        <v>475</v>
      </c>
      <c r="B177" s="617" t="s">
        <v>476</v>
      </c>
      <c r="C177" s="611" t="s">
        <v>0</v>
      </c>
      <c r="D177" s="630">
        <v>235</v>
      </c>
      <c r="E177" s="630">
        <v>1</v>
      </c>
      <c r="F177" s="607" t="s">
        <v>317</v>
      </c>
      <c r="G177" s="607" t="s">
        <v>317</v>
      </c>
      <c r="H177" s="607" t="s">
        <v>317</v>
      </c>
      <c r="I177" s="607" t="s">
        <v>317</v>
      </c>
      <c r="J177" s="630">
        <v>1</v>
      </c>
      <c r="K177" s="607" t="s">
        <v>317</v>
      </c>
      <c r="L177" s="607" t="s">
        <v>317</v>
      </c>
      <c r="M177" s="607" t="s">
        <v>317</v>
      </c>
      <c r="N177" s="607" t="s">
        <v>317</v>
      </c>
      <c r="O177" s="607" t="s">
        <v>317</v>
      </c>
      <c r="P177" s="607" t="s">
        <v>317</v>
      </c>
      <c r="Q177" s="630">
        <v>2</v>
      </c>
      <c r="R177" s="630">
        <v>1</v>
      </c>
      <c r="S177" s="630">
        <v>4</v>
      </c>
      <c r="T177" s="630">
        <v>3</v>
      </c>
      <c r="U177" s="630">
        <v>9</v>
      </c>
      <c r="V177" s="630">
        <v>9</v>
      </c>
      <c r="W177" s="630">
        <v>42</v>
      </c>
      <c r="X177" s="630">
        <v>22</v>
      </c>
      <c r="Y177" s="630">
        <v>22</v>
      </c>
      <c r="Z177" s="630">
        <v>38</v>
      </c>
      <c r="AA177" s="630">
        <v>42</v>
      </c>
      <c r="AB177" s="630">
        <v>25</v>
      </c>
      <c r="AC177" s="630">
        <v>10</v>
      </c>
      <c r="AD177" s="630">
        <v>5</v>
      </c>
      <c r="AE177" s="607" t="s">
        <v>317</v>
      </c>
      <c r="AF177" s="631" t="s">
        <v>0</v>
      </c>
      <c r="AG177" s="633" t="s">
        <v>475</v>
      </c>
    </row>
    <row r="178" spans="1:33" s="600" customFormat="1" ht="15.75" customHeight="1">
      <c r="A178" s="613"/>
      <c r="B178" s="634"/>
      <c r="C178" s="611" t="s">
        <v>248</v>
      </c>
      <c r="D178" s="630">
        <v>138</v>
      </c>
      <c r="E178" s="630">
        <v>1</v>
      </c>
      <c r="F178" s="607" t="s">
        <v>317</v>
      </c>
      <c r="G178" s="607" t="s">
        <v>317</v>
      </c>
      <c r="H178" s="607" t="s">
        <v>317</v>
      </c>
      <c r="I178" s="607" t="s">
        <v>317</v>
      </c>
      <c r="J178" s="630">
        <v>1</v>
      </c>
      <c r="K178" s="607" t="s">
        <v>317</v>
      </c>
      <c r="L178" s="607" t="s">
        <v>317</v>
      </c>
      <c r="M178" s="607" t="s">
        <v>317</v>
      </c>
      <c r="N178" s="607" t="s">
        <v>317</v>
      </c>
      <c r="O178" s="607" t="s">
        <v>317</v>
      </c>
      <c r="P178" s="607" t="s">
        <v>317</v>
      </c>
      <c r="Q178" s="630">
        <v>1</v>
      </c>
      <c r="R178" s="630">
        <v>1</v>
      </c>
      <c r="S178" s="630">
        <v>4</v>
      </c>
      <c r="T178" s="630">
        <v>3</v>
      </c>
      <c r="U178" s="630">
        <v>7</v>
      </c>
      <c r="V178" s="630">
        <v>6</v>
      </c>
      <c r="W178" s="630">
        <v>32</v>
      </c>
      <c r="X178" s="630">
        <v>18</v>
      </c>
      <c r="Y178" s="630">
        <v>16</v>
      </c>
      <c r="Z178" s="630">
        <v>22</v>
      </c>
      <c r="AA178" s="630">
        <v>16</v>
      </c>
      <c r="AB178" s="630">
        <v>8</v>
      </c>
      <c r="AC178" s="630">
        <v>3</v>
      </c>
      <c r="AD178" s="607" t="s">
        <v>317</v>
      </c>
      <c r="AE178" s="607" t="s">
        <v>317</v>
      </c>
      <c r="AF178" s="631" t="s">
        <v>248</v>
      </c>
      <c r="AG178" s="632"/>
    </row>
    <row r="179" spans="1:33" s="600" customFormat="1" ht="15.75" customHeight="1">
      <c r="A179" s="613"/>
      <c r="B179" s="614"/>
      <c r="C179" s="611" t="s">
        <v>249</v>
      </c>
      <c r="D179" s="630">
        <v>97</v>
      </c>
      <c r="E179" s="607" t="s">
        <v>317</v>
      </c>
      <c r="F179" s="607" t="s">
        <v>317</v>
      </c>
      <c r="G179" s="607" t="s">
        <v>317</v>
      </c>
      <c r="H179" s="607" t="s">
        <v>317</v>
      </c>
      <c r="I179" s="607" t="s">
        <v>317</v>
      </c>
      <c r="J179" s="607" t="s">
        <v>317</v>
      </c>
      <c r="K179" s="607" t="s">
        <v>317</v>
      </c>
      <c r="L179" s="607" t="s">
        <v>317</v>
      </c>
      <c r="M179" s="607" t="s">
        <v>317</v>
      </c>
      <c r="N179" s="607" t="s">
        <v>317</v>
      </c>
      <c r="O179" s="607" t="s">
        <v>317</v>
      </c>
      <c r="P179" s="607" t="s">
        <v>317</v>
      </c>
      <c r="Q179" s="630">
        <v>1</v>
      </c>
      <c r="R179" s="607" t="s">
        <v>317</v>
      </c>
      <c r="S179" s="607" t="s">
        <v>317</v>
      </c>
      <c r="T179" s="607" t="s">
        <v>317</v>
      </c>
      <c r="U179" s="630">
        <v>2</v>
      </c>
      <c r="V179" s="630">
        <v>3</v>
      </c>
      <c r="W179" s="630">
        <v>10</v>
      </c>
      <c r="X179" s="630">
        <v>4</v>
      </c>
      <c r="Y179" s="630">
        <v>6</v>
      </c>
      <c r="Z179" s="630">
        <v>16</v>
      </c>
      <c r="AA179" s="630">
        <v>26</v>
      </c>
      <c r="AB179" s="630">
        <v>17</v>
      </c>
      <c r="AC179" s="630">
        <v>7</v>
      </c>
      <c r="AD179" s="630">
        <v>5</v>
      </c>
      <c r="AE179" s="607" t="s">
        <v>317</v>
      </c>
      <c r="AF179" s="631" t="s">
        <v>249</v>
      </c>
      <c r="AG179" s="632"/>
    </row>
    <row r="180" spans="1:33" s="600" customFormat="1" ht="8.25" customHeight="1">
      <c r="A180" s="613"/>
      <c r="B180" s="614"/>
      <c r="C180" s="615"/>
      <c r="D180" s="630"/>
      <c r="E180" s="630"/>
      <c r="F180" s="630"/>
      <c r="G180" s="630"/>
      <c r="H180" s="630"/>
      <c r="I180" s="630"/>
      <c r="J180" s="630"/>
      <c r="K180" s="630"/>
      <c r="L180" s="630"/>
      <c r="M180" s="630"/>
      <c r="N180" s="630"/>
      <c r="O180" s="630"/>
      <c r="P180" s="630"/>
      <c r="Q180" s="630"/>
      <c r="R180" s="630"/>
      <c r="S180" s="630"/>
      <c r="T180" s="630"/>
      <c r="U180" s="630"/>
      <c r="V180" s="630"/>
      <c r="W180" s="630"/>
      <c r="X180" s="630"/>
      <c r="Y180" s="630"/>
      <c r="Z180" s="630"/>
      <c r="AA180" s="630"/>
      <c r="AB180" s="630"/>
      <c r="AC180" s="630"/>
      <c r="AD180" s="630"/>
      <c r="AE180" s="630"/>
      <c r="AF180" s="631"/>
      <c r="AG180" s="632"/>
    </row>
    <row r="181" spans="1:33" s="600" customFormat="1" ht="15.75" customHeight="1">
      <c r="A181" s="619" t="s">
        <v>477</v>
      </c>
      <c r="B181" s="620" t="s">
        <v>87</v>
      </c>
      <c r="C181" s="611" t="s">
        <v>0</v>
      </c>
      <c r="D181" s="630">
        <v>149</v>
      </c>
      <c r="E181" s="607" t="s">
        <v>317</v>
      </c>
      <c r="F181" s="607" t="s">
        <v>317</v>
      </c>
      <c r="G181" s="607" t="s">
        <v>317</v>
      </c>
      <c r="H181" s="607" t="s">
        <v>317</v>
      </c>
      <c r="I181" s="607" t="s">
        <v>317</v>
      </c>
      <c r="J181" s="607" t="s">
        <v>317</v>
      </c>
      <c r="K181" s="607" t="s">
        <v>317</v>
      </c>
      <c r="L181" s="607" t="s">
        <v>317</v>
      </c>
      <c r="M181" s="607" t="s">
        <v>317</v>
      </c>
      <c r="N181" s="607" t="s">
        <v>317</v>
      </c>
      <c r="O181" s="607" t="s">
        <v>317</v>
      </c>
      <c r="P181" s="607" t="s">
        <v>317</v>
      </c>
      <c r="Q181" s="630">
        <v>2</v>
      </c>
      <c r="R181" s="630">
        <v>1</v>
      </c>
      <c r="S181" s="630">
        <v>3</v>
      </c>
      <c r="T181" s="630">
        <v>3</v>
      </c>
      <c r="U181" s="630">
        <v>5</v>
      </c>
      <c r="V181" s="630">
        <v>7</v>
      </c>
      <c r="W181" s="630">
        <v>34</v>
      </c>
      <c r="X181" s="630">
        <v>18</v>
      </c>
      <c r="Y181" s="630">
        <v>16</v>
      </c>
      <c r="Z181" s="630">
        <v>23</v>
      </c>
      <c r="AA181" s="630">
        <v>26</v>
      </c>
      <c r="AB181" s="630">
        <v>8</v>
      </c>
      <c r="AC181" s="630">
        <v>2</v>
      </c>
      <c r="AD181" s="630">
        <v>1</v>
      </c>
      <c r="AE181" s="607" t="s">
        <v>317</v>
      </c>
      <c r="AF181" s="631" t="s">
        <v>0</v>
      </c>
      <c r="AG181" s="632" t="s">
        <v>477</v>
      </c>
    </row>
    <row r="182" spans="1:33" s="600" customFormat="1" ht="15.75" customHeight="1">
      <c r="A182" s="613"/>
      <c r="B182" s="614"/>
      <c r="C182" s="611" t="s">
        <v>248</v>
      </c>
      <c r="D182" s="630">
        <v>96</v>
      </c>
      <c r="E182" s="607" t="s">
        <v>317</v>
      </c>
      <c r="F182" s="607" t="s">
        <v>317</v>
      </c>
      <c r="G182" s="607" t="s">
        <v>317</v>
      </c>
      <c r="H182" s="607" t="s">
        <v>317</v>
      </c>
      <c r="I182" s="607" t="s">
        <v>317</v>
      </c>
      <c r="J182" s="607" t="s">
        <v>317</v>
      </c>
      <c r="K182" s="607" t="s">
        <v>317</v>
      </c>
      <c r="L182" s="607" t="s">
        <v>317</v>
      </c>
      <c r="M182" s="607" t="s">
        <v>317</v>
      </c>
      <c r="N182" s="607" t="s">
        <v>317</v>
      </c>
      <c r="O182" s="607" t="s">
        <v>317</v>
      </c>
      <c r="P182" s="607" t="s">
        <v>317</v>
      </c>
      <c r="Q182" s="630">
        <v>1</v>
      </c>
      <c r="R182" s="630">
        <v>1</v>
      </c>
      <c r="S182" s="630">
        <v>3</v>
      </c>
      <c r="T182" s="630">
        <v>3</v>
      </c>
      <c r="U182" s="630">
        <v>5</v>
      </c>
      <c r="V182" s="630">
        <v>5</v>
      </c>
      <c r="W182" s="630">
        <v>27</v>
      </c>
      <c r="X182" s="630">
        <v>14</v>
      </c>
      <c r="Y182" s="630">
        <v>11</v>
      </c>
      <c r="Z182" s="630">
        <v>12</v>
      </c>
      <c r="AA182" s="630">
        <v>12</v>
      </c>
      <c r="AB182" s="630">
        <v>2</v>
      </c>
      <c r="AC182" s="607" t="s">
        <v>317</v>
      </c>
      <c r="AD182" s="607" t="s">
        <v>317</v>
      </c>
      <c r="AE182" s="607" t="s">
        <v>317</v>
      </c>
      <c r="AF182" s="631" t="s">
        <v>248</v>
      </c>
      <c r="AG182" s="632"/>
    </row>
    <row r="183" spans="1:33" s="600" customFormat="1" ht="15.75" customHeight="1">
      <c r="A183" s="613"/>
      <c r="B183" s="614"/>
      <c r="C183" s="611" t="s">
        <v>249</v>
      </c>
      <c r="D183" s="630">
        <v>53</v>
      </c>
      <c r="E183" s="607" t="s">
        <v>317</v>
      </c>
      <c r="F183" s="607" t="s">
        <v>317</v>
      </c>
      <c r="G183" s="607" t="s">
        <v>317</v>
      </c>
      <c r="H183" s="607" t="s">
        <v>317</v>
      </c>
      <c r="I183" s="607" t="s">
        <v>317</v>
      </c>
      <c r="J183" s="607" t="s">
        <v>317</v>
      </c>
      <c r="K183" s="607" t="s">
        <v>317</v>
      </c>
      <c r="L183" s="607" t="s">
        <v>317</v>
      </c>
      <c r="M183" s="607" t="s">
        <v>317</v>
      </c>
      <c r="N183" s="607" t="s">
        <v>317</v>
      </c>
      <c r="O183" s="607" t="s">
        <v>317</v>
      </c>
      <c r="P183" s="607" t="s">
        <v>317</v>
      </c>
      <c r="Q183" s="630">
        <v>1</v>
      </c>
      <c r="R183" s="607" t="s">
        <v>317</v>
      </c>
      <c r="S183" s="607" t="s">
        <v>317</v>
      </c>
      <c r="T183" s="607" t="s">
        <v>317</v>
      </c>
      <c r="U183" s="607" t="s">
        <v>317</v>
      </c>
      <c r="V183" s="630">
        <v>2</v>
      </c>
      <c r="W183" s="630">
        <v>7</v>
      </c>
      <c r="X183" s="630">
        <v>4</v>
      </c>
      <c r="Y183" s="630">
        <v>5</v>
      </c>
      <c r="Z183" s="630">
        <v>11</v>
      </c>
      <c r="AA183" s="630">
        <v>14</v>
      </c>
      <c r="AB183" s="630">
        <v>6</v>
      </c>
      <c r="AC183" s="630">
        <v>2</v>
      </c>
      <c r="AD183" s="630">
        <v>1</v>
      </c>
      <c r="AE183" s="607" t="s">
        <v>317</v>
      </c>
      <c r="AF183" s="631" t="s">
        <v>249</v>
      </c>
      <c r="AG183" s="632"/>
    </row>
    <row r="184" spans="1:33" s="600" customFormat="1" ht="8.25" customHeight="1">
      <c r="A184" s="613"/>
      <c r="B184" s="614"/>
      <c r="C184" s="615"/>
      <c r="D184" s="630"/>
      <c r="E184" s="630"/>
      <c r="F184" s="630"/>
      <c r="G184" s="630"/>
      <c r="H184" s="630"/>
      <c r="I184" s="630"/>
      <c r="J184" s="630"/>
      <c r="K184" s="630"/>
      <c r="L184" s="630"/>
      <c r="M184" s="630"/>
      <c r="N184" s="630"/>
      <c r="O184" s="630"/>
      <c r="P184" s="630"/>
      <c r="Q184" s="630"/>
      <c r="R184" s="630"/>
      <c r="S184" s="630"/>
      <c r="T184" s="630"/>
      <c r="U184" s="630"/>
      <c r="V184" s="630"/>
      <c r="W184" s="630"/>
      <c r="X184" s="630"/>
      <c r="Y184" s="630"/>
      <c r="Z184" s="630"/>
      <c r="AA184" s="630"/>
      <c r="AB184" s="630"/>
      <c r="AC184" s="630"/>
      <c r="AD184" s="630"/>
      <c r="AE184" s="630"/>
      <c r="AF184" s="631"/>
      <c r="AG184" s="632"/>
    </row>
    <row r="185" spans="1:33" s="600" customFormat="1" ht="15.75" customHeight="1">
      <c r="A185" s="619" t="s">
        <v>478</v>
      </c>
      <c r="B185" s="620" t="s">
        <v>479</v>
      </c>
      <c r="C185" s="611" t="s">
        <v>0</v>
      </c>
      <c r="D185" s="630">
        <v>86</v>
      </c>
      <c r="E185" s="630">
        <v>1</v>
      </c>
      <c r="F185" s="607" t="s">
        <v>317</v>
      </c>
      <c r="G185" s="607" t="s">
        <v>317</v>
      </c>
      <c r="H185" s="607" t="s">
        <v>317</v>
      </c>
      <c r="I185" s="607" t="s">
        <v>317</v>
      </c>
      <c r="J185" s="630">
        <v>1</v>
      </c>
      <c r="K185" s="607" t="s">
        <v>317</v>
      </c>
      <c r="L185" s="607" t="s">
        <v>317</v>
      </c>
      <c r="M185" s="607" t="s">
        <v>317</v>
      </c>
      <c r="N185" s="607" t="s">
        <v>317</v>
      </c>
      <c r="O185" s="607" t="s">
        <v>317</v>
      </c>
      <c r="P185" s="607" t="s">
        <v>317</v>
      </c>
      <c r="Q185" s="607" t="s">
        <v>317</v>
      </c>
      <c r="R185" s="607" t="s">
        <v>317</v>
      </c>
      <c r="S185" s="630">
        <v>1</v>
      </c>
      <c r="T185" s="607" t="s">
        <v>317</v>
      </c>
      <c r="U185" s="630">
        <v>4</v>
      </c>
      <c r="V185" s="630">
        <v>2</v>
      </c>
      <c r="W185" s="630">
        <v>8</v>
      </c>
      <c r="X185" s="630">
        <v>4</v>
      </c>
      <c r="Y185" s="630">
        <v>6</v>
      </c>
      <c r="Z185" s="630">
        <v>15</v>
      </c>
      <c r="AA185" s="630">
        <v>16</v>
      </c>
      <c r="AB185" s="630">
        <v>17</v>
      </c>
      <c r="AC185" s="630">
        <v>8</v>
      </c>
      <c r="AD185" s="630">
        <v>4</v>
      </c>
      <c r="AE185" s="607" t="s">
        <v>317</v>
      </c>
      <c r="AF185" s="631" t="s">
        <v>0</v>
      </c>
      <c r="AG185" s="632" t="s">
        <v>478</v>
      </c>
    </row>
    <row r="186" spans="1:33" s="600" customFormat="1" ht="15.75" customHeight="1">
      <c r="A186" s="613"/>
      <c r="B186" s="614" t="s">
        <v>480</v>
      </c>
      <c r="C186" s="611" t="s">
        <v>248</v>
      </c>
      <c r="D186" s="630">
        <v>42</v>
      </c>
      <c r="E186" s="630">
        <v>1</v>
      </c>
      <c r="F186" s="607" t="s">
        <v>317</v>
      </c>
      <c r="G186" s="607" t="s">
        <v>317</v>
      </c>
      <c r="H186" s="607" t="s">
        <v>317</v>
      </c>
      <c r="I186" s="607" t="s">
        <v>317</v>
      </c>
      <c r="J186" s="630">
        <v>1</v>
      </c>
      <c r="K186" s="607" t="s">
        <v>317</v>
      </c>
      <c r="L186" s="607" t="s">
        <v>317</v>
      </c>
      <c r="M186" s="607" t="s">
        <v>317</v>
      </c>
      <c r="N186" s="607" t="s">
        <v>317</v>
      </c>
      <c r="O186" s="607" t="s">
        <v>317</v>
      </c>
      <c r="P186" s="607" t="s">
        <v>317</v>
      </c>
      <c r="Q186" s="607" t="s">
        <v>317</v>
      </c>
      <c r="R186" s="607" t="s">
        <v>317</v>
      </c>
      <c r="S186" s="630">
        <v>1</v>
      </c>
      <c r="T186" s="607" t="s">
        <v>317</v>
      </c>
      <c r="U186" s="630">
        <v>2</v>
      </c>
      <c r="V186" s="630">
        <v>1</v>
      </c>
      <c r="W186" s="630">
        <v>5</v>
      </c>
      <c r="X186" s="630">
        <v>4</v>
      </c>
      <c r="Y186" s="630">
        <v>5</v>
      </c>
      <c r="Z186" s="630">
        <v>10</v>
      </c>
      <c r="AA186" s="630">
        <v>4</v>
      </c>
      <c r="AB186" s="630">
        <v>6</v>
      </c>
      <c r="AC186" s="630">
        <v>3</v>
      </c>
      <c r="AD186" s="607" t="s">
        <v>317</v>
      </c>
      <c r="AE186" s="607" t="s">
        <v>317</v>
      </c>
      <c r="AF186" s="631" t="s">
        <v>481</v>
      </c>
      <c r="AG186" s="632"/>
    </row>
    <row r="187" spans="1:33" s="600" customFormat="1" ht="15.75" customHeight="1">
      <c r="A187" s="613"/>
      <c r="B187" s="614"/>
      <c r="C187" s="611" t="s">
        <v>249</v>
      </c>
      <c r="D187" s="630">
        <v>44</v>
      </c>
      <c r="E187" s="607" t="s">
        <v>317</v>
      </c>
      <c r="F187" s="607" t="s">
        <v>317</v>
      </c>
      <c r="G187" s="607" t="s">
        <v>317</v>
      </c>
      <c r="H187" s="607" t="s">
        <v>317</v>
      </c>
      <c r="I187" s="607" t="s">
        <v>317</v>
      </c>
      <c r="J187" s="607" t="s">
        <v>317</v>
      </c>
      <c r="K187" s="607" t="s">
        <v>317</v>
      </c>
      <c r="L187" s="607" t="s">
        <v>317</v>
      </c>
      <c r="M187" s="607" t="s">
        <v>317</v>
      </c>
      <c r="N187" s="607" t="s">
        <v>317</v>
      </c>
      <c r="O187" s="607" t="s">
        <v>317</v>
      </c>
      <c r="P187" s="607" t="s">
        <v>317</v>
      </c>
      <c r="Q187" s="607" t="s">
        <v>317</v>
      </c>
      <c r="R187" s="607" t="s">
        <v>317</v>
      </c>
      <c r="S187" s="607" t="s">
        <v>317</v>
      </c>
      <c r="T187" s="607" t="s">
        <v>317</v>
      </c>
      <c r="U187" s="630">
        <v>2</v>
      </c>
      <c r="V187" s="630">
        <v>1</v>
      </c>
      <c r="W187" s="630">
        <v>3</v>
      </c>
      <c r="X187" s="607" t="s">
        <v>317</v>
      </c>
      <c r="Y187" s="630">
        <v>1</v>
      </c>
      <c r="Z187" s="630">
        <v>5</v>
      </c>
      <c r="AA187" s="630">
        <v>12</v>
      </c>
      <c r="AB187" s="630">
        <v>11</v>
      </c>
      <c r="AC187" s="630">
        <v>5</v>
      </c>
      <c r="AD187" s="630">
        <v>4</v>
      </c>
      <c r="AE187" s="607" t="s">
        <v>317</v>
      </c>
      <c r="AF187" s="631" t="s">
        <v>249</v>
      </c>
      <c r="AG187" s="632"/>
    </row>
    <row r="188" spans="1:33" s="600" customFormat="1" ht="8.25" customHeight="1">
      <c r="A188" s="613"/>
      <c r="B188" s="614"/>
      <c r="C188" s="615"/>
      <c r="D188" s="630"/>
      <c r="E188" s="630"/>
      <c r="F188" s="630"/>
      <c r="G188" s="630"/>
      <c r="H188" s="630"/>
      <c r="I188" s="630"/>
      <c r="J188" s="630"/>
      <c r="K188" s="630"/>
      <c r="L188" s="630"/>
      <c r="M188" s="630"/>
      <c r="N188" s="630"/>
      <c r="O188" s="630"/>
      <c r="P188" s="630"/>
      <c r="Q188" s="630"/>
      <c r="R188" s="630"/>
      <c r="S188" s="630"/>
      <c r="T188" s="630"/>
      <c r="U188" s="630"/>
      <c r="V188" s="630"/>
      <c r="W188" s="630"/>
      <c r="X188" s="630"/>
      <c r="Y188" s="630"/>
      <c r="Z188" s="630"/>
      <c r="AA188" s="630"/>
      <c r="AB188" s="630"/>
      <c r="AC188" s="630"/>
      <c r="AD188" s="630"/>
      <c r="AE188" s="630"/>
      <c r="AF188" s="631"/>
      <c r="AG188" s="632"/>
    </row>
    <row r="189" spans="1:33" s="600" customFormat="1" ht="15.75" customHeight="1">
      <c r="A189" s="616" t="s">
        <v>482</v>
      </c>
      <c r="B189" s="617" t="s">
        <v>483</v>
      </c>
      <c r="C189" s="611" t="s">
        <v>0</v>
      </c>
      <c r="D189" s="630">
        <v>250</v>
      </c>
      <c r="E189" s="607" t="s">
        <v>317</v>
      </c>
      <c r="F189" s="607" t="s">
        <v>317</v>
      </c>
      <c r="G189" s="607" t="s">
        <v>317</v>
      </c>
      <c r="H189" s="607" t="s">
        <v>317</v>
      </c>
      <c r="I189" s="607" t="s">
        <v>317</v>
      </c>
      <c r="J189" s="607" t="s">
        <v>317</v>
      </c>
      <c r="K189" s="607" t="s">
        <v>317</v>
      </c>
      <c r="L189" s="607" t="s">
        <v>317</v>
      </c>
      <c r="M189" s="607" t="s">
        <v>317</v>
      </c>
      <c r="N189" s="607" t="s">
        <v>317</v>
      </c>
      <c r="O189" s="607" t="s">
        <v>317</v>
      </c>
      <c r="P189" s="607" t="s">
        <v>317</v>
      </c>
      <c r="Q189" s="630">
        <v>1</v>
      </c>
      <c r="R189" s="630">
        <v>1</v>
      </c>
      <c r="S189" s="630">
        <v>3</v>
      </c>
      <c r="T189" s="630">
        <v>4</v>
      </c>
      <c r="U189" s="630">
        <v>6</v>
      </c>
      <c r="V189" s="630">
        <v>6</v>
      </c>
      <c r="W189" s="630">
        <v>8</v>
      </c>
      <c r="X189" s="630">
        <v>13</v>
      </c>
      <c r="Y189" s="630">
        <v>14</v>
      </c>
      <c r="Z189" s="630">
        <v>29</v>
      </c>
      <c r="AA189" s="630">
        <v>58</v>
      </c>
      <c r="AB189" s="630">
        <v>55</v>
      </c>
      <c r="AC189" s="630">
        <v>41</v>
      </c>
      <c r="AD189" s="630">
        <v>11</v>
      </c>
      <c r="AE189" s="607" t="s">
        <v>317</v>
      </c>
      <c r="AF189" s="631" t="s">
        <v>0</v>
      </c>
      <c r="AG189" s="633" t="s">
        <v>482</v>
      </c>
    </row>
    <row r="190" spans="1:33" s="600" customFormat="1" ht="15.75" customHeight="1">
      <c r="A190" s="613"/>
      <c r="B190" s="614"/>
      <c r="C190" s="611" t="s">
        <v>248</v>
      </c>
      <c r="D190" s="630">
        <v>86</v>
      </c>
      <c r="E190" s="607" t="s">
        <v>317</v>
      </c>
      <c r="F190" s="607" t="s">
        <v>317</v>
      </c>
      <c r="G190" s="607" t="s">
        <v>317</v>
      </c>
      <c r="H190" s="607" t="s">
        <v>317</v>
      </c>
      <c r="I190" s="607" t="s">
        <v>317</v>
      </c>
      <c r="J190" s="607" t="s">
        <v>317</v>
      </c>
      <c r="K190" s="607" t="s">
        <v>317</v>
      </c>
      <c r="L190" s="607" t="s">
        <v>317</v>
      </c>
      <c r="M190" s="607" t="s">
        <v>317</v>
      </c>
      <c r="N190" s="607" t="s">
        <v>317</v>
      </c>
      <c r="O190" s="607" t="s">
        <v>317</v>
      </c>
      <c r="P190" s="607" t="s">
        <v>317</v>
      </c>
      <c r="Q190" s="630">
        <v>1</v>
      </c>
      <c r="R190" s="607" t="s">
        <v>317</v>
      </c>
      <c r="S190" s="607" t="s">
        <v>317</v>
      </c>
      <c r="T190" s="630">
        <v>3</v>
      </c>
      <c r="U190" s="630">
        <v>3</v>
      </c>
      <c r="V190" s="630">
        <v>2</v>
      </c>
      <c r="W190" s="630">
        <v>7</v>
      </c>
      <c r="X190" s="630">
        <v>8</v>
      </c>
      <c r="Y190" s="630">
        <v>8</v>
      </c>
      <c r="Z190" s="630">
        <v>13</v>
      </c>
      <c r="AA190" s="630">
        <v>18</v>
      </c>
      <c r="AB190" s="630">
        <v>15</v>
      </c>
      <c r="AC190" s="630">
        <v>6</v>
      </c>
      <c r="AD190" s="630">
        <v>2</v>
      </c>
      <c r="AE190" s="607" t="s">
        <v>317</v>
      </c>
      <c r="AF190" s="631" t="s">
        <v>481</v>
      </c>
      <c r="AG190" s="632"/>
    </row>
    <row r="191" spans="1:33" s="600" customFormat="1" ht="15.75" customHeight="1">
      <c r="A191" s="613"/>
      <c r="B191" s="614"/>
      <c r="C191" s="611" t="s">
        <v>249</v>
      </c>
      <c r="D191" s="630">
        <v>164</v>
      </c>
      <c r="E191" s="607" t="s">
        <v>317</v>
      </c>
      <c r="F191" s="607" t="s">
        <v>317</v>
      </c>
      <c r="G191" s="607" t="s">
        <v>317</v>
      </c>
      <c r="H191" s="607" t="s">
        <v>317</v>
      </c>
      <c r="I191" s="607" t="s">
        <v>317</v>
      </c>
      <c r="J191" s="607" t="s">
        <v>317</v>
      </c>
      <c r="K191" s="607" t="s">
        <v>317</v>
      </c>
      <c r="L191" s="607" t="s">
        <v>317</v>
      </c>
      <c r="M191" s="607" t="s">
        <v>317</v>
      </c>
      <c r="N191" s="607" t="s">
        <v>317</v>
      </c>
      <c r="O191" s="607" t="s">
        <v>317</v>
      </c>
      <c r="P191" s="607" t="s">
        <v>317</v>
      </c>
      <c r="Q191" s="607" t="s">
        <v>317</v>
      </c>
      <c r="R191" s="630">
        <v>1</v>
      </c>
      <c r="S191" s="630">
        <v>3</v>
      </c>
      <c r="T191" s="630">
        <v>1</v>
      </c>
      <c r="U191" s="630">
        <v>3</v>
      </c>
      <c r="V191" s="630">
        <v>4</v>
      </c>
      <c r="W191" s="630">
        <v>1</v>
      </c>
      <c r="X191" s="630">
        <v>5</v>
      </c>
      <c r="Y191" s="630">
        <v>6</v>
      </c>
      <c r="Z191" s="630">
        <v>16</v>
      </c>
      <c r="AA191" s="630">
        <v>40</v>
      </c>
      <c r="AB191" s="630">
        <v>40</v>
      </c>
      <c r="AC191" s="630">
        <v>35</v>
      </c>
      <c r="AD191" s="630">
        <v>9</v>
      </c>
      <c r="AE191" s="607" t="s">
        <v>317</v>
      </c>
      <c r="AF191" s="631" t="s">
        <v>249</v>
      </c>
      <c r="AG191" s="632"/>
    </row>
    <row r="192" spans="1:33" s="600" customFormat="1" ht="8.25" customHeight="1">
      <c r="A192" s="613"/>
      <c r="B192" s="614"/>
      <c r="C192" s="615"/>
      <c r="D192" s="630"/>
      <c r="E192" s="630"/>
      <c r="F192" s="630"/>
      <c r="G192" s="630"/>
      <c r="H192" s="630"/>
      <c r="I192" s="630"/>
      <c r="J192" s="630"/>
      <c r="K192" s="630"/>
      <c r="L192" s="630"/>
      <c r="M192" s="630"/>
      <c r="N192" s="630"/>
      <c r="O192" s="630"/>
      <c r="P192" s="630"/>
      <c r="Q192" s="630"/>
      <c r="R192" s="630"/>
      <c r="S192" s="630"/>
      <c r="T192" s="630"/>
      <c r="U192" s="630"/>
      <c r="V192" s="630"/>
      <c r="W192" s="630"/>
      <c r="X192" s="630"/>
      <c r="Y192" s="630"/>
      <c r="Z192" s="630"/>
      <c r="AA192" s="630"/>
      <c r="AB192" s="630"/>
      <c r="AC192" s="630"/>
      <c r="AD192" s="630"/>
      <c r="AE192" s="630"/>
      <c r="AF192" s="631"/>
      <c r="AG192" s="632"/>
    </row>
    <row r="193" spans="1:33" s="600" customFormat="1" ht="15.75" customHeight="1">
      <c r="A193" s="619" t="s">
        <v>484</v>
      </c>
      <c r="B193" s="620" t="s">
        <v>485</v>
      </c>
      <c r="C193" s="611" t="s">
        <v>0</v>
      </c>
      <c r="D193" s="630">
        <v>212</v>
      </c>
      <c r="E193" s="607" t="s">
        <v>317</v>
      </c>
      <c r="F193" s="607" t="s">
        <v>317</v>
      </c>
      <c r="G193" s="607" t="s">
        <v>317</v>
      </c>
      <c r="H193" s="607" t="s">
        <v>317</v>
      </c>
      <c r="I193" s="607" t="s">
        <v>317</v>
      </c>
      <c r="J193" s="607" t="s">
        <v>317</v>
      </c>
      <c r="K193" s="607" t="s">
        <v>317</v>
      </c>
      <c r="L193" s="607" t="s">
        <v>317</v>
      </c>
      <c r="M193" s="607" t="s">
        <v>317</v>
      </c>
      <c r="N193" s="607" t="s">
        <v>317</v>
      </c>
      <c r="O193" s="607" t="s">
        <v>317</v>
      </c>
      <c r="P193" s="607" t="s">
        <v>317</v>
      </c>
      <c r="Q193" s="607" t="s">
        <v>317</v>
      </c>
      <c r="R193" s="607" t="s">
        <v>317</v>
      </c>
      <c r="S193" s="607" t="s">
        <v>317</v>
      </c>
      <c r="T193" s="607" t="s">
        <v>317</v>
      </c>
      <c r="U193" s="607" t="s">
        <v>317</v>
      </c>
      <c r="V193" s="607" t="s">
        <v>317</v>
      </c>
      <c r="W193" s="630">
        <v>1</v>
      </c>
      <c r="X193" s="630">
        <v>12</v>
      </c>
      <c r="Y193" s="630">
        <v>11</v>
      </c>
      <c r="Z193" s="630">
        <v>27</v>
      </c>
      <c r="AA193" s="630">
        <v>57</v>
      </c>
      <c r="AB193" s="630">
        <v>53</v>
      </c>
      <c r="AC193" s="630">
        <v>40</v>
      </c>
      <c r="AD193" s="630">
        <v>11</v>
      </c>
      <c r="AE193" s="607" t="s">
        <v>317</v>
      </c>
      <c r="AF193" s="631" t="s">
        <v>0</v>
      </c>
      <c r="AG193" s="632" t="s">
        <v>484</v>
      </c>
    </row>
    <row r="194" spans="1:33" s="600" customFormat="1" ht="15.75" customHeight="1">
      <c r="A194" s="613"/>
      <c r="B194" s="614"/>
      <c r="C194" s="611" t="s">
        <v>248</v>
      </c>
      <c r="D194" s="630">
        <v>68</v>
      </c>
      <c r="E194" s="607" t="s">
        <v>317</v>
      </c>
      <c r="F194" s="607" t="s">
        <v>317</v>
      </c>
      <c r="G194" s="607" t="s">
        <v>317</v>
      </c>
      <c r="H194" s="607" t="s">
        <v>317</v>
      </c>
      <c r="I194" s="607" t="s">
        <v>317</v>
      </c>
      <c r="J194" s="607" t="s">
        <v>317</v>
      </c>
      <c r="K194" s="607" t="s">
        <v>317</v>
      </c>
      <c r="L194" s="607" t="s">
        <v>317</v>
      </c>
      <c r="M194" s="607" t="s">
        <v>317</v>
      </c>
      <c r="N194" s="607" t="s">
        <v>317</v>
      </c>
      <c r="O194" s="607" t="s">
        <v>317</v>
      </c>
      <c r="P194" s="607" t="s">
        <v>317</v>
      </c>
      <c r="Q194" s="607" t="s">
        <v>317</v>
      </c>
      <c r="R194" s="607" t="s">
        <v>317</v>
      </c>
      <c r="S194" s="607" t="s">
        <v>317</v>
      </c>
      <c r="T194" s="607" t="s">
        <v>317</v>
      </c>
      <c r="U194" s="607" t="s">
        <v>317</v>
      </c>
      <c r="V194" s="607" t="s">
        <v>317</v>
      </c>
      <c r="W194" s="630">
        <v>1</v>
      </c>
      <c r="X194" s="630">
        <v>7</v>
      </c>
      <c r="Y194" s="630">
        <v>7</v>
      </c>
      <c r="Z194" s="630">
        <v>12</v>
      </c>
      <c r="AA194" s="630">
        <v>18</v>
      </c>
      <c r="AB194" s="630">
        <v>15</v>
      </c>
      <c r="AC194" s="630">
        <v>6</v>
      </c>
      <c r="AD194" s="630">
        <v>2</v>
      </c>
      <c r="AE194" s="607" t="s">
        <v>317</v>
      </c>
      <c r="AF194" s="631" t="s">
        <v>248</v>
      </c>
      <c r="AG194" s="632"/>
    </row>
    <row r="195" spans="1:33" s="600" customFormat="1" ht="15.75" customHeight="1">
      <c r="A195" s="613"/>
      <c r="B195" s="614"/>
      <c r="C195" s="611" t="s">
        <v>249</v>
      </c>
      <c r="D195" s="630">
        <v>144</v>
      </c>
      <c r="E195" s="607" t="s">
        <v>317</v>
      </c>
      <c r="F195" s="607" t="s">
        <v>317</v>
      </c>
      <c r="G195" s="607" t="s">
        <v>317</v>
      </c>
      <c r="H195" s="607" t="s">
        <v>317</v>
      </c>
      <c r="I195" s="607" t="s">
        <v>317</v>
      </c>
      <c r="J195" s="607" t="s">
        <v>317</v>
      </c>
      <c r="K195" s="607" t="s">
        <v>317</v>
      </c>
      <c r="L195" s="607" t="s">
        <v>317</v>
      </c>
      <c r="M195" s="607" t="s">
        <v>317</v>
      </c>
      <c r="N195" s="607" t="s">
        <v>317</v>
      </c>
      <c r="O195" s="607" t="s">
        <v>317</v>
      </c>
      <c r="P195" s="607" t="s">
        <v>317</v>
      </c>
      <c r="Q195" s="607" t="s">
        <v>317</v>
      </c>
      <c r="R195" s="607" t="s">
        <v>317</v>
      </c>
      <c r="S195" s="607" t="s">
        <v>317</v>
      </c>
      <c r="T195" s="607" t="s">
        <v>317</v>
      </c>
      <c r="U195" s="607" t="s">
        <v>317</v>
      </c>
      <c r="V195" s="607" t="s">
        <v>317</v>
      </c>
      <c r="W195" s="607" t="s">
        <v>317</v>
      </c>
      <c r="X195" s="630">
        <v>5</v>
      </c>
      <c r="Y195" s="630">
        <v>4</v>
      </c>
      <c r="Z195" s="630">
        <v>15</v>
      </c>
      <c r="AA195" s="630">
        <v>39</v>
      </c>
      <c r="AB195" s="630">
        <v>38</v>
      </c>
      <c r="AC195" s="630">
        <v>34</v>
      </c>
      <c r="AD195" s="630">
        <v>9</v>
      </c>
      <c r="AE195" s="607" t="s">
        <v>317</v>
      </c>
      <c r="AF195" s="646" t="s">
        <v>249</v>
      </c>
      <c r="AG195" s="632"/>
    </row>
    <row r="196" spans="1:33" s="600" customFormat="1" ht="8.25" customHeight="1">
      <c r="A196" s="613"/>
      <c r="B196" s="614"/>
      <c r="C196" s="615"/>
      <c r="D196" s="630"/>
      <c r="E196" s="630"/>
      <c r="F196" s="630"/>
      <c r="G196" s="630"/>
      <c r="H196" s="630"/>
      <c r="I196" s="630"/>
      <c r="J196" s="630"/>
      <c r="K196" s="630"/>
      <c r="L196" s="630"/>
      <c r="M196" s="630"/>
      <c r="N196" s="630"/>
      <c r="O196" s="630"/>
      <c r="P196" s="630"/>
      <c r="Q196" s="630"/>
      <c r="R196" s="630"/>
      <c r="S196" s="630"/>
      <c r="T196" s="630"/>
      <c r="U196" s="630"/>
      <c r="V196" s="630"/>
      <c r="W196" s="630"/>
      <c r="X196" s="630"/>
      <c r="Y196" s="630"/>
      <c r="Z196" s="630"/>
      <c r="AA196" s="630"/>
      <c r="AB196" s="630"/>
      <c r="AC196" s="630"/>
      <c r="AD196" s="630"/>
      <c r="AE196" s="630"/>
      <c r="AF196" s="646"/>
      <c r="AG196" s="632"/>
    </row>
    <row r="197" spans="1:33" s="600" customFormat="1" ht="15.75" customHeight="1">
      <c r="A197" s="619" t="s">
        <v>486</v>
      </c>
      <c r="B197" s="620" t="s">
        <v>487</v>
      </c>
      <c r="C197" s="611" t="s">
        <v>0</v>
      </c>
      <c r="D197" s="630">
        <v>38</v>
      </c>
      <c r="E197" s="607" t="s">
        <v>317</v>
      </c>
      <c r="F197" s="607" t="s">
        <v>317</v>
      </c>
      <c r="G197" s="607" t="s">
        <v>317</v>
      </c>
      <c r="H197" s="607" t="s">
        <v>317</v>
      </c>
      <c r="I197" s="607" t="s">
        <v>317</v>
      </c>
      <c r="J197" s="607" t="s">
        <v>317</v>
      </c>
      <c r="K197" s="607" t="s">
        <v>317</v>
      </c>
      <c r="L197" s="607" t="s">
        <v>317</v>
      </c>
      <c r="M197" s="607" t="s">
        <v>317</v>
      </c>
      <c r="N197" s="607" t="s">
        <v>317</v>
      </c>
      <c r="O197" s="607" t="s">
        <v>317</v>
      </c>
      <c r="P197" s="607" t="s">
        <v>317</v>
      </c>
      <c r="Q197" s="630">
        <v>1</v>
      </c>
      <c r="R197" s="630">
        <v>1</v>
      </c>
      <c r="S197" s="630">
        <v>3</v>
      </c>
      <c r="T197" s="630">
        <v>4</v>
      </c>
      <c r="U197" s="630">
        <v>6</v>
      </c>
      <c r="V197" s="630">
        <v>6</v>
      </c>
      <c r="W197" s="630">
        <v>7</v>
      </c>
      <c r="X197" s="630">
        <v>1</v>
      </c>
      <c r="Y197" s="630">
        <v>3</v>
      </c>
      <c r="Z197" s="630">
        <v>2</v>
      </c>
      <c r="AA197" s="630">
        <v>1</v>
      </c>
      <c r="AB197" s="630">
        <v>2</v>
      </c>
      <c r="AC197" s="630">
        <v>1</v>
      </c>
      <c r="AD197" s="607" t="s">
        <v>317</v>
      </c>
      <c r="AE197" s="607" t="s">
        <v>317</v>
      </c>
      <c r="AF197" s="646" t="s">
        <v>0</v>
      </c>
      <c r="AG197" s="632" t="s">
        <v>486</v>
      </c>
    </row>
    <row r="198" spans="1:33" s="600" customFormat="1" ht="15.75" customHeight="1">
      <c r="A198" s="613"/>
      <c r="B198" s="614"/>
      <c r="C198" s="611" t="s">
        <v>248</v>
      </c>
      <c r="D198" s="630">
        <v>18</v>
      </c>
      <c r="E198" s="607" t="s">
        <v>317</v>
      </c>
      <c r="F198" s="607" t="s">
        <v>317</v>
      </c>
      <c r="G198" s="607" t="s">
        <v>317</v>
      </c>
      <c r="H198" s="607" t="s">
        <v>317</v>
      </c>
      <c r="I198" s="607" t="s">
        <v>317</v>
      </c>
      <c r="J198" s="607" t="s">
        <v>317</v>
      </c>
      <c r="K198" s="607" t="s">
        <v>317</v>
      </c>
      <c r="L198" s="607" t="s">
        <v>317</v>
      </c>
      <c r="M198" s="607" t="s">
        <v>317</v>
      </c>
      <c r="N198" s="607" t="s">
        <v>317</v>
      </c>
      <c r="O198" s="607" t="s">
        <v>317</v>
      </c>
      <c r="P198" s="607" t="s">
        <v>317</v>
      </c>
      <c r="Q198" s="630">
        <v>1</v>
      </c>
      <c r="R198" s="607" t="s">
        <v>317</v>
      </c>
      <c r="S198" s="607" t="s">
        <v>317</v>
      </c>
      <c r="T198" s="630">
        <v>3</v>
      </c>
      <c r="U198" s="630">
        <v>3</v>
      </c>
      <c r="V198" s="630">
        <v>2</v>
      </c>
      <c r="W198" s="630">
        <v>6</v>
      </c>
      <c r="X198" s="630">
        <v>1</v>
      </c>
      <c r="Y198" s="630">
        <v>1</v>
      </c>
      <c r="Z198" s="630">
        <v>1</v>
      </c>
      <c r="AA198" s="607" t="s">
        <v>317</v>
      </c>
      <c r="AB198" s="607" t="s">
        <v>317</v>
      </c>
      <c r="AC198" s="607" t="s">
        <v>317</v>
      </c>
      <c r="AD198" s="607" t="s">
        <v>317</v>
      </c>
      <c r="AE198" s="607" t="s">
        <v>317</v>
      </c>
      <c r="AF198" s="646" t="s">
        <v>248</v>
      </c>
      <c r="AG198" s="632"/>
    </row>
    <row r="199" spans="1:33" s="600" customFormat="1" ht="15.75" customHeight="1">
      <c r="A199" s="613"/>
      <c r="B199" s="614"/>
      <c r="C199" s="611" t="s">
        <v>249</v>
      </c>
      <c r="D199" s="630">
        <v>20</v>
      </c>
      <c r="E199" s="607" t="s">
        <v>317</v>
      </c>
      <c r="F199" s="607" t="s">
        <v>317</v>
      </c>
      <c r="G199" s="607" t="s">
        <v>317</v>
      </c>
      <c r="H199" s="607" t="s">
        <v>317</v>
      </c>
      <c r="I199" s="607" t="s">
        <v>317</v>
      </c>
      <c r="J199" s="607" t="s">
        <v>317</v>
      </c>
      <c r="K199" s="607" t="s">
        <v>317</v>
      </c>
      <c r="L199" s="607" t="s">
        <v>317</v>
      </c>
      <c r="M199" s="607" t="s">
        <v>317</v>
      </c>
      <c r="N199" s="607" t="s">
        <v>317</v>
      </c>
      <c r="O199" s="607" t="s">
        <v>317</v>
      </c>
      <c r="P199" s="607" t="s">
        <v>317</v>
      </c>
      <c r="Q199" s="607" t="s">
        <v>317</v>
      </c>
      <c r="R199" s="630">
        <v>1</v>
      </c>
      <c r="S199" s="630">
        <v>3</v>
      </c>
      <c r="T199" s="630">
        <v>1</v>
      </c>
      <c r="U199" s="630">
        <v>3</v>
      </c>
      <c r="V199" s="630">
        <v>4</v>
      </c>
      <c r="W199" s="630">
        <v>1</v>
      </c>
      <c r="X199" s="607" t="s">
        <v>317</v>
      </c>
      <c r="Y199" s="630">
        <v>2</v>
      </c>
      <c r="Z199" s="630">
        <v>1</v>
      </c>
      <c r="AA199" s="630">
        <v>1</v>
      </c>
      <c r="AB199" s="630">
        <v>2</v>
      </c>
      <c r="AC199" s="630">
        <v>1</v>
      </c>
      <c r="AD199" s="607" t="s">
        <v>317</v>
      </c>
      <c r="AE199" s="607" t="s">
        <v>317</v>
      </c>
      <c r="AF199" s="646" t="s">
        <v>249</v>
      </c>
      <c r="AG199" s="632"/>
    </row>
    <row r="200" spans="1:33" s="600" customFormat="1" ht="8.25" customHeight="1">
      <c r="A200" s="613"/>
      <c r="B200" s="614"/>
      <c r="C200" s="615"/>
      <c r="D200" s="630"/>
      <c r="E200" s="630"/>
      <c r="F200" s="630"/>
      <c r="G200" s="630"/>
      <c r="H200" s="630"/>
      <c r="I200" s="630"/>
      <c r="J200" s="630"/>
      <c r="K200" s="630"/>
      <c r="L200" s="630"/>
      <c r="M200" s="630"/>
      <c r="N200" s="630"/>
      <c r="O200" s="630"/>
      <c r="P200" s="630"/>
      <c r="Q200" s="630"/>
      <c r="R200" s="630"/>
      <c r="S200" s="630"/>
      <c r="T200" s="630"/>
      <c r="U200" s="630"/>
      <c r="V200" s="630"/>
      <c r="W200" s="630"/>
      <c r="X200" s="630"/>
      <c r="Y200" s="630"/>
      <c r="Z200" s="630"/>
      <c r="AA200" s="630"/>
      <c r="AB200" s="630"/>
      <c r="AC200" s="630"/>
      <c r="AD200" s="630"/>
      <c r="AE200" s="630"/>
      <c r="AF200" s="646"/>
      <c r="AG200" s="632"/>
    </row>
    <row r="201" spans="1:33" s="600" customFormat="1" ht="15.75" customHeight="1">
      <c r="A201" s="616" t="s">
        <v>488</v>
      </c>
      <c r="B201" s="617" t="s">
        <v>489</v>
      </c>
      <c r="C201" s="611" t="s">
        <v>0</v>
      </c>
      <c r="D201" s="630">
        <v>440</v>
      </c>
      <c r="E201" s="607" t="s">
        <v>317</v>
      </c>
      <c r="F201" s="630">
        <v>1</v>
      </c>
      <c r="G201" s="607" t="s">
        <v>317</v>
      </c>
      <c r="H201" s="607" t="s">
        <v>317</v>
      </c>
      <c r="I201" s="607" t="s">
        <v>317</v>
      </c>
      <c r="J201" s="630">
        <v>1</v>
      </c>
      <c r="K201" s="630">
        <v>1</v>
      </c>
      <c r="L201" s="607" t="s">
        <v>317</v>
      </c>
      <c r="M201" s="607" t="s">
        <v>317</v>
      </c>
      <c r="N201" s="630">
        <v>2</v>
      </c>
      <c r="O201" s="630">
        <v>3</v>
      </c>
      <c r="P201" s="630">
        <v>1</v>
      </c>
      <c r="Q201" s="630">
        <v>2</v>
      </c>
      <c r="R201" s="630">
        <v>7</v>
      </c>
      <c r="S201" s="630">
        <v>5</v>
      </c>
      <c r="T201" s="630">
        <v>1</v>
      </c>
      <c r="U201" s="630">
        <v>12</v>
      </c>
      <c r="V201" s="630">
        <v>10</v>
      </c>
      <c r="W201" s="630">
        <v>16</v>
      </c>
      <c r="X201" s="630">
        <v>34</v>
      </c>
      <c r="Y201" s="630">
        <v>66</v>
      </c>
      <c r="Z201" s="630">
        <v>78</v>
      </c>
      <c r="AA201" s="630">
        <v>87</v>
      </c>
      <c r="AB201" s="630">
        <v>79</v>
      </c>
      <c r="AC201" s="630">
        <v>28</v>
      </c>
      <c r="AD201" s="630">
        <v>7</v>
      </c>
      <c r="AE201" s="607" t="s">
        <v>317</v>
      </c>
      <c r="AF201" s="646" t="s">
        <v>0</v>
      </c>
      <c r="AG201" s="633" t="s">
        <v>488</v>
      </c>
    </row>
    <row r="202" spans="1:33" s="600" customFormat="1" ht="15.75" customHeight="1">
      <c r="A202" s="613"/>
      <c r="B202" s="614"/>
      <c r="C202" s="611" t="s">
        <v>248</v>
      </c>
      <c r="D202" s="630">
        <v>214</v>
      </c>
      <c r="E202" s="607" t="s">
        <v>317</v>
      </c>
      <c r="F202" s="630">
        <v>1</v>
      </c>
      <c r="G202" s="607" t="s">
        <v>317</v>
      </c>
      <c r="H202" s="607" t="s">
        <v>317</v>
      </c>
      <c r="I202" s="607" t="s">
        <v>317</v>
      </c>
      <c r="J202" s="630">
        <v>1</v>
      </c>
      <c r="K202" s="630">
        <v>1</v>
      </c>
      <c r="L202" s="607" t="s">
        <v>317</v>
      </c>
      <c r="M202" s="607" t="s">
        <v>317</v>
      </c>
      <c r="N202" s="630">
        <v>1</v>
      </c>
      <c r="O202" s="630">
        <v>3</v>
      </c>
      <c r="P202" s="630">
        <v>1</v>
      </c>
      <c r="Q202" s="630">
        <v>1</v>
      </c>
      <c r="R202" s="630">
        <v>4</v>
      </c>
      <c r="S202" s="630">
        <v>3</v>
      </c>
      <c r="T202" s="607" t="s">
        <v>317</v>
      </c>
      <c r="U202" s="630">
        <v>10</v>
      </c>
      <c r="V202" s="630">
        <v>6</v>
      </c>
      <c r="W202" s="630">
        <v>10</v>
      </c>
      <c r="X202" s="630">
        <v>16</v>
      </c>
      <c r="Y202" s="630">
        <v>44</v>
      </c>
      <c r="Z202" s="630">
        <v>43</v>
      </c>
      <c r="AA202" s="630">
        <v>44</v>
      </c>
      <c r="AB202" s="630">
        <v>21</v>
      </c>
      <c r="AC202" s="630">
        <v>4</v>
      </c>
      <c r="AD202" s="630">
        <v>1</v>
      </c>
      <c r="AE202" s="607" t="s">
        <v>317</v>
      </c>
      <c r="AF202" s="646" t="s">
        <v>248</v>
      </c>
      <c r="AG202" s="632"/>
    </row>
    <row r="203" spans="1:33" s="600" customFormat="1" ht="15.75" customHeight="1">
      <c r="A203" s="613"/>
      <c r="B203" s="614"/>
      <c r="C203" s="611" t="s">
        <v>249</v>
      </c>
      <c r="D203" s="630">
        <v>226</v>
      </c>
      <c r="E203" s="607" t="s">
        <v>317</v>
      </c>
      <c r="F203" s="607" t="s">
        <v>317</v>
      </c>
      <c r="G203" s="607" t="s">
        <v>317</v>
      </c>
      <c r="H203" s="607" t="s">
        <v>317</v>
      </c>
      <c r="I203" s="607" t="s">
        <v>317</v>
      </c>
      <c r="J203" s="607" t="s">
        <v>317</v>
      </c>
      <c r="K203" s="607" t="s">
        <v>317</v>
      </c>
      <c r="L203" s="607" t="s">
        <v>317</v>
      </c>
      <c r="M203" s="607" t="s">
        <v>317</v>
      </c>
      <c r="N203" s="630">
        <v>1</v>
      </c>
      <c r="O203" s="607" t="s">
        <v>317</v>
      </c>
      <c r="P203" s="607" t="s">
        <v>317</v>
      </c>
      <c r="Q203" s="630">
        <v>1</v>
      </c>
      <c r="R203" s="630">
        <v>3</v>
      </c>
      <c r="S203" s="630">
        <v>2</v>
      </c>
      <c r="T203" s="630">
        <v>1</v>
      </c>
      <c r="U203" s="630">
        <v>2</v>
      </c>
      <c r="V203" s="630">
        <v>4</v>
      </c>
      <c r="W203" s="630">
        <v>6</v>
      </c>
      <c r="X203" s="630">
        <v>18</v>
      </c>
      <c r="Y203" s="630">
        <v>22</v>
      </c>
      <c r="Z203" s="630">
        <v>35</v>
      </c>
      <c r="AA203" s="630">
        <v>43</v>
      </c>
      <c r="AB203" s="630">
        <v>58</v>
      </c>
      <c r="AC203" s="630">
        <v>24</v>
      </c>
      <c r="AD203" s="630">
        <v>6</v>
      </c>
      <c r="AE203" s="607" t="s">
        <v>317</v>
      </c>
      <c r="AF203" s="646" t="s">
        <v>249</v>
      </c>
      <c r="AG203" s="632"/>
    </row>
    <row r="204" spans="1:33" s="600" customFormat="1" ht="8.25" customHeight="1">
      <c r="A204" s="613"/>
      <c r="B204" s="614"/>
      <c r="C204" s="615"/>
      <c r="D204" s="630"/>
      <c r="E204" s="630"/>
      <c r="F204" s="630"/>
      <c r="G204" s="630"/>
      <c r="H204" s="630"/>
      <c r="I204" s="630"/>
      <c r="J204" s="630"/>
      <c r="K204" s="630"/>
      <c r="L204" s="630"/>
      <c r="M204" s="630"/>
      <c r="N204" s="630"/>
      <c r="O204" s="630"/>
      <c r="P204" s="630"/>
      <c r="Q204" s="630"/>
      <c r="R204" s="630"/>
      <c r="S204" s="630"/>
      <c r="T204" s="630"/>
      <c r="U204" s="630"/>
      <c r="V204" s="630"/>
      <c r="W204" s="630"/>
      <c r="X204" s="630"/>
      <c r="Y204" s="630"/>
      <c r="Z204" s="630"/>
      <c r="AA204" s="630"/>
      <c r="AB204" s="630"/>
      <c r="AC204" s="630"/>
      <c r="AD204" s="630"/>
      <c r="AE204" s="630"/>
      <c r="AF204" s="646"/>
      <c r="AG204" s="632"/>
    </row>
    <row r="205" spans="1:33" s="600" customFormat="1" ht="15.75" customHeight="1">
      <c r="A205" s="619" t="s">
        <v>490</v>
      </c>
      <c r="B205" s="620" t="s">
        <v>491</v>
      </c>
      <c r="C205" s="611" t="s">
        <v>0</v>
      </c>
      <c r="D205" s="630">
        <v>6</v>
      </c>
      <c r="E205" s="607" t="s">
        <v>317</v>
      </c>
      <c r="F205" s="607" t="s">
        <v>317</v>
      </c>
      <c r="G205" s="607" t="s">
        <v>317</v>
      </c>
      <c r="H205" s="607" t="s">
        <v>317</v>
      </c>
      <c r="I205" s="607" t="s">
        <v>317</v>
      </c>
      <c r="J205" s="607" t="s">
        <v>317</v>
      </c>
      <c r="K205" s="607" t="s">
        <v>317</v>
      </c>
      <c r="L205" s="607" t="s">
        <v>317</v>
      </c>
      <c r="M205" s="607" t="s">
        <v>317</v>
      </c>
      <c r="N205" s="607" t="s">
        <v>317</v>
      </c>
      <c r="O205" s="607" t="s">
        <v>317</v>
      </c>
      <c r="P205" s="607" t="s">
        <v>317</v>
      </c>
      <c r="Q205" s="607" t="s">
        <v>317</v>
      </c>
      <c r="R205" s="607" t="s">
        <v>317</v>
      </c>
      <c r="S205" s="630">
        <v>1</v>
      </c>
      <c r="T205" s="607" t="s">
        <v>317</v>
      </c>
      <c r="U205" s="607" t="s">
        <v>317</v>
      </c>
      <c r="V205" s="607" t="s">
        <v>317</v>
      </c>
      <c r="W205" s="630">
        <v>1</v>
      </c>
      <c r="X205" s="607" t="s">
        <v>317</v>
      </c>
      <c r="Y205" s="607" t="s">
        <v>317</v>
      </c>
      <c r="Z205" s="630">
        <v>3</v>
      </c>
      <c r="AA205" s="630">
        <v>1</v>
      </c>
      <c r="AB205" s="607" t="s">
        <v>317</v>
      </c>
      <c r="AC205" s="607" t="s">
        <v>317</v>
      </c>
      <c r="AD205" s="607" t="s">
        <v>317</v>
      </c>
      <c r="AE205" s="607" t="s">
        <v>317</v>
      </c>
      <c r="AF205" s="646" t="s">
        <v>0</v>
      </c>
      <c r="AG205" s="632" t="s">
        <v>490</v>
      </c>
    </row>
    <row r="206" spans="1:33" s="600" customFormat="1" ht="15.75" customHeight="1">
      <c r="A206" s="613"/>
      <c r="B206" s="614"/>
      <c r="C206" s="611" t="s">
        <v>248</v>
      </c>
      <c r="D206" s="630">
        <v>6</v>
      </c>
      <c r="E206" s="607" t="s">
        <v>317</v>
      </c>
      <c r="F206" s="607" t="s">
        <v>317</v>
      </c>
      <c r="G206" s="607" t="s">
        <v>317</v>
      </c>
      <c r="H206" s="607" t="s">
        <v>317</v>
      </c>
      <c r="I206" s="607" t="s">
        <v>317</v>
      </c>
      <c r="J206" s="607" t="s">
        <v>317</v>
      </c>
      <c r="K206" s="607" t="s">
        <v>317</v>
      </c>
      <c r="L206" s="607" t="s">
        <v>317</v>
      </c>
      <c r="M206" s="607" t="s">
        <v>317</v>
      </c>
      <c r="N206" s="607" t="s">
        <v>317</v>
      </c>
      <c r="O206" s="607" t="s">
        <v>317</v>
      </c>
      <c r="P206" s="607" t="s">
        <v>317</v>
      </c>
      <c r="Q206" s="607" t="s">
        <v>317</v>
      </c>
      <c r="R206" s="607" t="s">
        <v>317</v>
      </c>
      <c r="S206" s="630">
        <v>1</v>
      </c>
      <c r="T206" s="607" t="s">
        <v>317</v>
      </c>
      <c r="U206" s="607" t="s">
        <v>317</v>
      </c>
      <c r="V206" s="607" t="s">
        <v>317</v>
      </c>
      <c r="W206" s="630">
        <v>1</v>
      </c>
      <c r="X206" s="607" t="s">
        <v>317</v>
      </c>
      <c r="Y206" s="607" t="s">
        <v>317</v>
      </c>
      <c r="Z206" s="630">
        <v>3</v>
      </c>
      <c r="AA206" s="630">
        <v>1</v>
      </c>
      <c r="AB206" s="607" t="s">
        <v>317</v>
      </c>
      <c r="AC206" s="607" t="s">
        <v>317</v>
      </c>
      <c r="AD206" s="607" t="s">
        <v>317</v>
      </c>
      <c r="AE206" s="607" t="s">
        <v>317</v>
      </c>
      <c r="AF206" s="646" t="s">
        <v>248</v>
      </c>
      <c r="AG206" s="632"/>
    </row>
    <row r="207" spans="1:33" s="600" customFormat="1" ht="15.75" customHeight="1">
      <c r="A207" s="613"/>
      <c r="B207" s="614"/>
      <c r="C207" s="611" t="s">
        <v>249</v>
      </c>
      <c r="D207" s="607" t="s">
        <v>317</v>
      </c>
      <c r="E207" s="607" t="s">
        <v>317</v>
      </c>
      <c r="F207" s="607" t="s">
        <v>317</v>
      </c>
      <c r="G207" s="607" t="s">
        <v>317</v>
      </c>
      <c r="H207" s="607" t="s">
        <v>317</v>
      </c>
      <c r="I207" s="607" t="s">
        <v>317</v>
      </c>
      <c r="J207" s="607" t="s">
        <v>317</v>
      </c>
      <c r="K207" s="607" t="s">
        <v>317</v>
      </c>
      <c r="L207" s="607" t="s">
        <v>317</v>
      </c>
      <c r="M207" s="607" t="s">
        <v>317</v>
      </c>
      <c r="N207" s="607" t="s">
        <v>317</v>
      </c>
      <c r="O207" s="607" t="s">
        <v>317</v>
      </c>
      <c r="P207" s="607" t="s">
        <v>317</v>
      </c>
      <c r="Q207" s="607" t="s">
        <v>317</v>
      </c>
      <c r="R207" s="607" t="s">
        <v>317</v>
      </c>
      <c r="S207" s="607" t="s">
        <v>317</v>
      </c>
      <c r="T207" s="607" t="s">
        <v>317</v>
      </c>
      <c r="U207" s="607" t="s">
        <v>317</v>
      </c>
      <c r="V207" s="607" t="s">
        <v>317</v>
      </c>
      <c r="W207" s="607" t="s">
        <v>317</v>
      </c>
      <c r="X207" s="607" t="s">
        <v>317</v>
      </c>
      <c r="Y207" s="607" t="s">
        <v>317</v>
      </c>
      <c r="Z207" s="607" t="s">
        <v>317</v>
      </c>
      <c r="AA207" s="607" t="s">
        <v>317</v>
      </c>
      <c r="AB207" s="607" t="s">
        <v>317</v>
      </c>
      <c r="AC207" s="607" t="s">
        <v>317</v>
      </c>
      <c r="AD207" s="607" t="s">
        <v>317</v>
      </c>
      <c r="AE207" s="607" t="s">
        <v>317</v>
      </c>
      <c r="AF207" s="646" t="s">
        <v>249</v>
      </c>
      <c r="AG207" s="632"/>
    </row>
    <row r="208" spans="1:33" s="600" customFormat="1" ht="8.25" customHeight="1">
      <c r="A208" s="613"/>
      <c r="B208" s="614"/>
      <c r="C208" s="615"/>
      <c r="D208" s="630"/>
      <c r="E208" s="630"/>
      <c r="F208" s="630"/>
      <c r="G208" s="630"/>
      <c r="H208" s="630"/>
      <c r="I208" s="630"/>
      <c r="J208" s="630"/>
      <c r="K208" s="630"/>
      <c r="L208" s="630"/>
      <c r="M208" s="630"/>
      <c r="N208" s="630"/>
      <c r="O208" s="630"/>
      <c r="P208" s="630"/>
      <c r="Q208" s="630"/>
      <c r="R208" s="630"/>
      <c r="S208" s="630"/>
      <c r="T208" s="630"/>
      <c r="U208" s="630"/>
      <c r="V208" s="630"/>
      <c r="W208" s="630"/>
      <c r="X208" s="630"/>
      <c r="Y208" s="630"/>
      <c r="Z208" s="630"/>
      <c r="AA208" s="630"/>
      <c r="AB208" s="630"/>
      <c r="AC208" s="630"/>
      <c r="AD208" s="630"/>
      <c r="AE208" s="630"/>
      <c r="AF208" s="646"/>
      <c r="AG208" s="632"/>
    </row>
    <row r="209" spans="1:33" s="600" customFormat="1" ht="15.75" customHeight="1">
      <c r="A209" s="619" t="s">
        <v>492</v>
      </c>
      <c r="B209" s="620" t="s">
        <v>493</v>
      </c>
      <c r="C209" s="611" t="s">
        <v>0</v>
      </c>
      <c r="D209" s="630">
        <v>22</v>
      </c>
      <c r="E209" s="607" t="s">
        <v>317</v>
      </c>
      <c r="F209" s="607" t="s">
        <v>317</v>
      </c>
      <c r="G209" s="607" t="s">
        <v>317</v>
      </c>
      <c r="H209" s="607" t="s">
        <v>317</v>
      </c>
      <c r="I209" s="607" t="s">
        <v>317</v>
      </c>
      <c r="J209" s="607" t="s">
        <v>317</v>
      </c>
      <c r="K209" s="607" t="s">
        <v>317</v>
      </c>
      <c r="L209" s="607" t="s">
        <v>317</v>
      </c>
      <c r="M209" s="607" t="s">
        <v>317</v>
      </c>
      <c r="N209" s="607" t="s">
        <v>317</v>
      </c>
      <c r="O209" s="607" t="s">
        <v>317</v>
      </c>
      <c r="P209" s="607" t="s">
        <v>317</v>
      </c>
      <c r="Q209" s="607" t="s">
        <v>317</v>
      </c>
      <c r="R209" s="607" t="s">
        <v>317</v>
      </c>
      <c r="S209" s="630">
        <v>1</v>
      </c>
      <c r="T209" s="607" t="s">
        <v>317</v>
      </c>
      <c r="U209" s="607" t="s">
        <v>317</v>
      </c>
      <c r="V209" s="630">
        <v>1</v>
      </c>
      <c r="W209" s="630">
        <v>4</v>
      </c>
      <c r="X209" s="630">
        <v>4</v>
      </c>
      <c r="Y209" s="630">
        <v>5</v>
      </c>
      <c r="Z209" s="630">
        <v>5</v>
      </c>
      <c r="AA209" s="630">
        <v>1</v>
      </c>
      <c r="AB209" s="630">
        <v>1</v>
      </c>
      <c r="AC209" s="607" t="s">
        <v>317</v>
      </c>
      <c r="AD209" s="607" t="s">
        <v>317</v>
      </c>
      <c r="AE209" s="607" t="s">
        <v>317</v>
      </c>
      <c r="AF209" s="646" t="s">
        <v>0</v>
      </c>
      <c r="AG209" s="632" t="s">
        <v>492</v>
      </c>
    </row>
    <row r="210" spans="1:33" s="600" customFormat="1" ht="15.75" customHeight="1">
      <c r="A210" s="613"/>
      <c r="B210" s="614"/>
      <c r="C210" s="611" t="s">
        <v>248</v>
      </c>
      <c r="D210" s="630">
        <v>10</v>
      </c>
      <c r="E210" s="607" t="s">
        <v>317</v>
      </c>
      <c r="F210" s="607" t="s">
        <v>317</v>
      </c>
      <c r="G210" s="607" t="s">
        <v>317</v>
      </c>
      <c r="H210" s="607" t="s">
        <v>317</v>
      </c>
      <c r="I210" s="607" t="s">
        <v>317</v>
      </c>
      <c r="J210" s="607" t="s">
        <v>317</v>
      </c>
      <c r="K210" s="607" t="s">
        <v>317</v>
      </c>
      <c r="L210" s="607" t="s">
        <v>317</v>
      </c>
      <c r="M210" s="607" t="s">
        <v>317</v>
      </c>
      <c r="N210" s="607" t="s">
        <v>317</v>
      </c>
      <c r="O210" s="607" t="s">
        <v>317</v>
      </c>
      <c r="P210" s="607" t="s">
        <v>317</v>
      </c>
      <c r="Q210" s="607" t="s">
        <v>317</v>
      </c>
      <c r="R210" s="607" t="s">
        <v>317</v>
      </c>
      <c r="S210" s="607" t="s">
        <v>317</v>
      </c>
      <c r="T210" s="607" t="s">
        <v>317</v>
      </c>
      <c r="U210" s="607" t="s">
        <v>317</v>
      </c>
      <c r="V210" s="630">
        <v>1</v>
      </c>
      <c r="W210" s="630">
        <v>2</v>
      </c>
      <c r="X210" s="630">
        <v>2</v>
      </c>
      <c r="Y210" s="630">
        <v>4</v>
      </c>
      <c r="Z210" s="630">
        <v>1</v>
      </c>
      <c r="AA210" s="607" t="s">
        <v>317</v>
      </c>
      <c r="AB210" s="607" t="s">
        <v>317</v>
      </c>
      <c r="AC210" s="607" t="s">
        <v>317</v>
      </c>
      <c r="AD210" s="607" t="s">
        <v>317</v>
      </c>
      <c r="AE210" s="607" t="s">
        <v>317</v>
      </c>
      <c r="AF210" s="646" t="s">
        <v>248</v>
      </c>
      <c r="AG210" s="632"/>
    </row>
    <row r="211" spans="1:33" s="600" customFormat="1" ht="15.75" customHeight="1">
      <c r="A211" s="613"/>
      <c r="B211" s="614"/>
      <c r="C211" s="611" t="s">
        <v>249</v>
      </c>
      <c r="D211" s="630">
        <v>12</v>
      </c>
      <c r="E211" s="607" t="s">
        <v>317</v>
      </c>
      <c r="F211" s="607" t="s">
        <v>317</v>
      </c>
      <c r="G211" s="607" t="s">
        <v>317</v>
      </c>
      <c r="H211" s="607" t="s">
        <v>317</v>
      </c>
      <c r="I211" s="607" t="s">
        <v>317</v>
      </c>
      <c r="J211" s="607" t="s">
        <v>317</v>
      </c>
      <c r="K211" s="607" t="s">
        <v>317</v>
      </c>
      <c r="L211" s="607" t="s">
        <v>317</v>
      </c>
      <c r="M211" s="607" t="s">
        <v>317</v>
      </c>
      <c r="N211" s="607" t="s">
        <v>317</v>
      </c>
      <c r="O211" s="607" t="s">
        <v>317</v>
      </c>
      <c r="P211" s="607" t="s">
        <v>317</v>
      </c>
      <c r="Q211" s="607" t="s">
        <v>317</v>
      </c>
      <c r="R211" s="607" t="s">
        <v>317</v>
      </c>
      <c r="S211" s="630">
        <v>1</v>
      </c>
      <c r="T211" s="607" t="s">
        <v>317</v>
      </c>
      <c r="U211" s="607" t="s">
        <v>317</v>
      </c>
      <c r="V211" s="607" t="s">
        <v>317</v>
      </c>
      <c r="W211" s="630">
        <v>2</v>
      </c>
      <c r="X211" s="630">
        <v>2</v>
      </c>
      <c r="Y211" s="630">
        <v>1</v>
      </c>
      <c r="Z211" s="630">
        <v>4</v>
      </c>
      <c r="AA211" s="630">
        <v>1</v>
      </c>
      <c r="AB211" s="630">
        <v>1</v>
      </c>
      <c r="AC211" s="607" t="s">
        <v>317</v>
      </c>
      <c r="AD211" s="607" t="s">
        <v>317</v>
      </c>
      <c r="AE211" s="607" t="s">
        <v>317</v>
      </c>
      <c r="AF211" s="646" t="s">
        <v>249</v>
      </c>
      <c r="AG211" s="632"/>
    </row>
    <row r="212" spans="1:33" s="600" customFormat="1" ht="8.25" customHeight="1">
      <c r="A212" s="613"/>
      <c r="B212" s="614"/>
      <c r="C212" s="615"/>
      <c r="D212" s="630"/>
      <c r="E212" s="630"/>
      <c r="F212" s="630"/>
      <c r="G212" s="630"/>
      <c r="H212" s="630"/>
      <c r="I212" s="630"/>
      <c r="J212" s="630"/>
      <c r="K212" s="630"/>
      <c r="L212" s="630"/>
      <c r="M212" s="630"/>
      <c r="N212" s="630"/>
      <c r="O212" s="630"/>
      <c r="P212" s="630"/>
      <c r="Q212" s="630"/>
      <c r="R212" s="630"/>
      <c r="S212" s="630"/>
      <c r="T212" s="630"/>
      <c r="U212" s="630"/>
      <c r="V212" s="630"/>
      <c r="W212" s="630"/>
      <c r="X212" s="630"/>
      <c r="Y212" s="630"/>
      <c r="Z212" s="630"/>
      <c r="AA212" s="630"/>
      <c r="AB212" s="630"/>
      <c r="AC212" s="630"/>
      <c r="AD212" s="630"/>
      <c r="AE212" s="630"/>
      <c r="AF212" s="646"/>
      <c r="AG212" s="632"/>
    </row>
    <row r="213" spans="1:33" s="600" customFormat="1" ht="15.75" customHeight="1">
      <c r="A213" s="619" t="s">
        <v>494</v>
      </c>
      <c r="B213" s="620" t="s">
        <v>495</v>
      </c>
      <c r="C213" s="611" t="s">
        <v>0</v>
      </c>
      <c r="D213" s="630">
        <v>87</v>
      </c>
      <c r="E213" s="607" t="s">
        <v>317</v>
      </c>
      <c r="F213" s="607" t="s">
        <v>317</v>
      </c>
      <c r="G213" s="607" t="s">
        <v>317</v>
      </c>
      <c r="H213" s="607" t="s">
        <v>317</v>
      </c>
      <c r="I213" s="607" t="s">
        <v>317</v>
      </c>
      <c r="J213" s="607" t="s">
        <v>317</v>
      </c>
      <c r="K213" s="607" t="s">
        <v>317</v>
      </c>
      <c r="L213" s="607" t="s">
        <v>317</v>
      </c>
      <c r="M213" s="607" t="s">
        <v>317</v>
      </c>
      <c r="N213" s="607" t="s">
        <v>317</v>
      </c>
      <c r="O213" s="607" t="s">
        <v>317</v>
      </c>
      <c r="P213" s="607" t="s">
        <v>317</v>
      </c>
      <c r="Q213" s="607" t="s">
        <v>317</v>
      </c>
      <c r="R213" s="607" t="s">
        <v>317</v>
      </c>
      <c r="S213" s="607" t="s">
        <v>317</v>
      </c>
      <c r="T213" s="607" t="s">
        <v>317</v>
      </c>
      <c r="U213" s="607" t="s">
        <v>317</v>
      </c>
      <c r="V213" s="630">
        <v>2</v>
      </c>
      <c r="W213" s="630">
        <v>3</v>
      </c>
      <c r="X213" s="630">
        <v>3</v>
      </c>
      <c r="Y213" s="630">
        <v>11</v>
      </c>
      <c r="Z213" s="630">
        <v>19</v>
      </c>
      <c r="AA213" s="630">
        <v>26</v>
      </c>
      <c r="AB213" s="630">
        <v>18</v>
      </c>
      <c r="AC213" s="630">
        <v>4</v>
      </c>
      <c r="AD213" s="630">
        <v>1</v>
      </c>
      <c r="AE213" s="607" t="s">
        <v>317</v>
      </c>
      <c r="AF213" s="646" t="s">
        <v>0</v>
      </c>
      <c r="AG213" s="632" t="s">
        <v>494</v>
      </c>
    </row>
    <row r="214" spans="1:33" s="600" customFormat="1" ht="15.75" customHeight="1">
      <c r="A214" s="613"/>
      <c r="B214" s="614"/>
      <c r="C214" s="611" t="s">
        <v>248</v>
      </c>
      <c r="D214" s="630">
        <v>47</v>
      </c>
      <c r="E214" s="607" t="s">
        <v>317</v>
      </c>
      <c r="F214" s="607" t="s">
        <v>317</v>
      </c>
      <c r="G214" s="607" t="s">
        <v>317</v>
      </c>
      <c r="H214" s="607" t="s">
        <v>317</v>
      </c>
      <c r="I214" s="607" t="s">
        <v>317</v>
      </c>
      <c r="J214" s="607" t="s">
        <v>317</v>
      </c>
      <c r="K214" s="607" t="s">
        <v>317</v>
      </c>
      <c r="L214" s="607" t="s">
        <v>317</v>
      </c>
      <c r="M214" s="607" t="s">
        <v>317</v>
      </c>
      <c r="N214" s="607" t="s">
        <v>317</v>
      </c>
      <c r="O214" s="607" t="s">
        <v>317</v>
      </c>
      <c r="P214" s="607" t="s">
        <v>317</v>
      </c>
      <c r="Q214" s="607" t="s">
        <v>317</v>
      </c>
      <c r="R214" s="607" t="s">
        <v>317</v>
      </c>
      <c r="S214" s="607" t="s">
        <v>317</v>
      </c>
      <c r="T214" s="607" t="s">
        <v>317</v>
      </c>
      <c r="U214" s="607" t="s">
        <v>317</v>
      </c>
      <c r="V214" s="630">
        <v>2</v>
      </c>
      <c r="W214" s="630">
        <v>1</v>
      </c>
      <c r="X214" s="630">
        <v>2</v>
      </c>
      <c r="Y214" s="630">
        <v>7</v>
      </c>
      <c r="Z214" s="630">
        <v>12</v>
      </c>
      <c r="AA214" s="630">
        <v>16</v>
      </c>
      <c r="AB214" s="630">
        <v>6</v>
      </c>
      <c r="AC214" s="630">
        <v>1</v>
      </c>
      <c r="AD214" s="607" t="s">
        <v>317</v>
      </c>
      <c r="AE214" s="607" t="s">
        <v>317</v>
      </c>
      <c r="AF214" s="646" t="s">
        <v>248</v>
      </c>
      <c r="AG214" s="632"/>
    </row>
    <row r="215" spans="1:33" s="600" customFormat="1" ht="15.75" customHeight="1">
      <c r="A215" s="613"/>
      <c r="B215" s="614"/>
      <c r="C215" s="611" t="s">
        <v>249</v>
      </c>
      <c r="D215" s="630">
        <v>40</v>
      </c>
      <c r="E215" s="607" t="s">
        <v>317</v>
      </c>
      <c r="F215" s="607" t="s">
        <v>317</v>
      </c>
      <c r="G215" s="607" t="s">
        <v>317</v>
      </c>
      <c r="H215" s="607" t="s">
        <v>317</v>
      </c>
      <c r="I215" s="607" t="s">
        <v>317</v>
      </c>
      <c r="J215" s="607" t="s">
        <v>317</v>
      </c>
      <c r="K215" s="607" t="s">
        <v>317</v>
      </c>
      <c r="L215" s="607" t="s">
        <v>317</v>
      </c>
      <c r="M215" s="607" t="s">
        <v>317</v>
      </c>
      <c r="N215" s="607" t="s">
        <v>317</v>
      </c>
      <c r="O215" s="607" t="s">
        <v>317</v>
      </c>
      <c r="P215" s="607" t="s">
        <v>317</v>
      </c>
      <c r="Q215" s="607" t="s">
        <v>317</v>
      </c>
      <c r="R215" s="607" t="s">
        <v>317</v>
      </c>
      <c r="S215" s="607" t="s">
        <v>317</v>
      </c>
      <c r="T215" s="607" t="s">
        <v>317</v>
      </c>
      <c r="U215" s="607" t="s">
        <v>317</v>
      </c>
      <c r="V215" s="607" t="s">
        <v>317</v>
      </c>
      <c r="W215" s="630">
        <v>2</v>
      </c>
      <c r="X215" s="630">
        <v>1</v>
      </c>
      <c r="Y215" s="630">
        <v>4</v>
      </c>
      <c r="Z215" s="630">
        <v>7</v>
      </c>
      <c r="AA215" s="630">
        <v>10</v>
      </c>
      <c r="AB215" s="630">
        <v>12</v>
      </c>
      <c r="AC215" s="630">
        <v>3</v>
      </c>
      <c r="AD215" s="630">
        <v>1</v>
      </c>
      <c r="AE215" s="607" t="s">
        <v>317</v>
      </c>
      <c r="AF215" s="646" t="s">
        <v>249</v>
      </c>
      <c r="AG215" s="632"/>
    </row>
    <row r="216" spans="1:33" s="600" customFormat="1" ht="8.25" customHeight="1">
      <c r="A216" s="613"/>
      <c r="B216" s="614"/>
      <c r="C216" s="615"/>
      <c r="D216" s="630"/>
      <c r="E216" s="630"/>
      <c r="F216" s="630"/>
      <c r="G216" s="630"/>
      <c r="H216" s="630"/>
      <c r="I216" s="630"/>
      <c r="J216" s="630"/>
      <c r="K216" s="630"/>
      <c r="L216" s="630"/>
      <c r="M216" s="630"/>
      <c r="N216" s="630"/>
      <c r="O216" s="630"/>
      <c r="P216" s="630"/>
      <c r="Q216" s="630"/>
      <c r="R216" s="630"/>
      <c r="S216" s="630"/>
      <c r="T216" s="630"/>
      <c r="U216" s="630"/>
      <c r="V216" s="630"/>
      <c r="W216" s="630"/>
      <c r="X216" s="630"/>
      <c r="Y216" s="630"/>
      <c r="Z216" s="630"/>
      <c r="AA216" s="630"/>
      <c r="AB216" s="630"/>
      <c r="AC216" s="630"/>
      <c r="AD216" s="630"/>
      <c r="AE216" s="630"/>
      <c r="AF216" s="646"/>
      <c r="AG216" s="632"/>
    </row>
    <row r="217" spans="1:33" s="600" customFormat="1" ht="15.75" customHeight="1">
      <c r="A217" s="619" t="s">
        <v>496</v>
      </c>
      <c r="B217" s="620" t="s">
        <v>497</v>
      </c>
      <c r="C217" s="611" t="s">
        <v>0</v>
      </c>
      <c r="D217" s="630">
        <v>156</v>
      </c>
      <c r="E217" s="607" t="s">
        <v>317</v>
      </c>
      <c r="F217" s="607" t="s">
        <v>317</v>
      </c>
      <c r="G217" s="607" t="s">
        <v>317</v>
      </c>
      <c r="H217" s="607" t="s">
        <v>317</v>
      </c>
      <c r="I217" s="607" t="s">
        <v>317</v>
      </c>
      <c r="J217" s="607" t="s">
        <v>317</v>
      </c>
      <c r="K217" s="607" t="s">
        <v>317</v>
      </c>
      <c r="L217" s="607" t="s">
        <v>317</v>
      </c>
      <c r="M217" s="607" t="s">
        <v>317</v>
      </c>
      <c r="N217" s="607" t="s">
        <v>317</v>
      </c>
      <c r="O217" s="607" t="s">
        <v>317</v>
      </c>
      <c r="P217" s="607" t="s">
        <v>317</v>
      </c>
      <c r="Q217" s="607" t="s">
        <v>317</v>
      </c>
      <c r="R217" s="607" t="s">
        <v>317</v>
      </c>
      <c r="S217" s="607" t="s">
        <v>317</v>
      </c>
      <c r="T217" s="607" t="s">
        <v>317</v>
      </c>
      <c r="U217" s="607" t="s">
        <v>317</v>
      </c>
      <c r="V217" s="607" t="s">
        <v>317</v>
      </c>
      <c r="W217" s="607" t="s">
        <v>317</v>
      </c>
      <c r="X217" s="630">
        <v>6</v>
      </c>
      <c r="Y217" s="630">
        <v>16</v>
      </c>
      <c r="Z217" s="630">
        <v>24</v>
      </c>
      <c r="AA217" s="630">
        <v>38</v>
      </c>
      <c r="AB217" s="630">
        <v>47</v>
      </c>
      <c r="AC217" s="630">
        <v>20</v>
      </c>
      <c r="AD217" s="630">
        <v>5</v>
      </c>
      <c r="AE217" s="607" t="s">
        <v>317</v>
      </c>
      <c r="AF217" s="646" t="s">
        <v>0</v>
      </c>
      <c r="AG217" s="632" t="s">
        <v>496</v>
      </c>
    </row>
    <row r="218" spans="1:33" s="600" customFormat="1" ht="15.75" customHeight="1">
      <c r="A218" s="613"/>
      <c r="B218" s="614"/>
      <c r="C218" s="611" t="s">
        <v>248</v>
      </c>
      <c r="D218" s="630">
        <v>50</v>
      </c>
      <c r="E218" s="607" t="s">
        <v>317</v>
      </c>
      <c r="F218" s="607" t="s">
        <v>317</v>
      </c>
      <c r="G218" s="607" t="s">
        <v>317</v>
      </c>
      <c r="H218" s="607" t="s">
        <v>317</v>
      </c>
      <c r="I218" s="607" t="s">
        <v>317</v>
      </c>
      <c r="J218" s="607" t="s">
        <v>317</v>
      </c>
      <c r="K218" s="607" t="s">
        <v>317</v>
      </c>
      <c r="L218" s="607" t="s">
        <v>317</v>
      </c>
      <c r="M218" s="607" t="s">
        <v>317</v>
      </c>
      <c r="N218" s="607" t="s">
        <v>317</v>
      </c>
      <c r="O218" s="607" t="s">
        <v>317</v>
      </c>
      <c r="P218" s="607" t="s">
        <v>317</v>
      </c>
      <c r="Q218" s="607" t="s">
        <v>317</v>
      </c>
      <c r="R218" s="607" t="s">
        <v>317</v>
      </c>
      <c r="S218" s="607" t="s">
        <v>317</v>
      </c>
      <c r="T218" s="607" t="s">
        <v>317</v>
      </c>
      <c r="U218" s="607" t="s">
        <v>317</v>
      </c>
      <c r="V218" s="607" t="s">
        <v>317</v>
      </c>
      <c r="W218" s="607" t="s">
        <v>317</v>
      </c>
      <c r="X218" s="630">
        <v>2</v>
      </c>
      <c r="Y218" s="630">
        <v>10</v>
      </c>
      <c r="Z218" s="630">
        <v>11</v>
      </c>
      <c r="AA218" s="630">
        <v>14</v>
      </c>
      <c r="AB218" s="630">
        <v>9</v>
      </c>
      <c r="AC218" s="630">
        <v>3</v>
      </c>
      <c r="AD218" s="630">
        <v>1</v>
      </c>
      <c r="AE218" s="607" t="s">
        <v>317</v>
      </c>
      <c r="AF218" s="646" t="s">
        <v>248</v>
      </c>
      <c r="AG218" s="632"/>
    </row>
    <row r="219" spans="1:33" s="600" customFormat="1" ht="15.75" customHeight="1">
      <c r="A219" s="613"/>
      <c r="B219" s="614"/>
      <c r="C219" s="611" t="s">
        <v>249</v>
      </c>
      <c r="D219" s="630">
        <v>106</v>
      </c>
      <c r="E219" s="607" t="s">
        <v>317</v>
      </c>
      <c r="F219" s="607" t="s">
        <v>317</v>
      </c>
      <c r="G219" s="607" t="s">
        <v>317</v>
      </c>
      <c r="H219" s="607" t="s">
        <v>317</v>
      </c>
      <c r="I219" s="607" t="s">
        <v>317</v>
      </c>
      <c r="J219" s="607" t="s">
        <v>317</v>
      </c>
      <c r="K219" s="607" t="s">
        <v>317</v>
      </c>
      <c r="L219" s="607" t="s">
        <v>317</v>
      </c>
      <c r="M219" s="607" t="s">
        <v>317</v>
      </c>
      <c r="N219" s="607" t="s">
        <v>317</v>
      </c>
      <c r="O219" s="607" t="s">
        <v>317</v>
      </c>
      <c r="P219" s="607" t="s">
        <v>317</v>
      </c>
      <c r="Q219" s="607" t="s">
        <v>317</v>
      </c>
      <c r="R219" s="607" t="s">
        <v>317</v>
      </c>
      <c r="S219" s="607" t="s">
        <v>317</v>
      </c>
      <c r="T219" s="607" t="s">
        <v>317</v>
      </c>
      <c r="U219" s="607" t="s">
        <v>317</v>
      </c>
      <c r="V219" s="607" t="s">
        <v>317</v>
      </c>
      <c r="W219" s="607" t="s">
        <v>317</v>
      </c>
      <c r="X219" s="630">
        <v>4</v>
      </c>
      <c r="Y219" s="630">
        <v>6</v>
      </c>
      <c r="Z219" s="630">
        <v>13</v>
      </c>
      <c r="AA219" s="630">
        <v>24</v>
      </c>
      <c r="AB219" s="630">
        <v>38</v>
      </c>
      <c r="AC219" s="630">
        <v>17</v>
      </c>
      <c r="AD219" s="630">
        <v>4</v>
      </c>
      <c r="AE219" s="607" t="s">
        <v>317</v>
      </c>
      <c r="AF219" s="646" t="s">
        <v>249</v>
      </c>
      <c r="AG219" s="632"/>
    </row>
    <row r="220" spans="1:33" s="600" customFormat="1" ht="8.25" customHeight="1">
      <c r="A220" s="613"/>
      <c r="B220" s="614"/>
      <c r="C220" s="615"/>
      <c r="D220" s="630"/>
      <c r="E220" s="630"/>
      <c r="F220" s="630"/>
      <c r="G220" s="630"/>
      <c r="H220" s="630"/>
      <c r="I220" s="630"/>
      <c r="J220" s="630"/>
      <c r="K220" s="630"/>
      <c r="L220" s="630"/>
      <c r="M220" s="630"/>
      <c r="N220" s="630"/>
      <c r="O220" s="630"/>
      <c r="P220" s="630"/>
      <c r="Q220" s="630"/>
      <c r="R220" s="630"/>
      <c r="S220" s="630"/>
      <c r="T220" s="630"/>
      <c r="U220" s="630"/>
      <c r="V220" s="630"/>
      <c r="W220" s="630"/>
      <c r="X220" s="630"/>
      <c r="Y220" s="630"/>
      <c r="Z220" s="630"/>
      <c r="AA220" s="630"/>
      <c r="AB220" s="630"/>
      <c r="AC220" s="630"/>
      <c r="AD220" s="630"/>
      <c r="AE220" s="630"/>
      <c r="AF220" s="646"/>
      <c r="AG220" s="632"/>
    </row>
    <row r="221" spans="1:33" s="600" customFormat="1" ht="15.75" customHeight="1">
      <c r="A221" s="619" t="s">
        <v>498</v>
      </c>
      <c r="B221" s="620" t="s">
        <v>499</v>
      </c>
      <c r="C221" s="611" t="s">
        <v>0</v>
      </c>
      <c r="D221" s="630">
        <v>169</v>
      </c>
      <c r="E221" s="607" t="s">
        <v>317</v>
      </c>
      <c r="F221" s="630">
        <v>1</v>
      </c>
      <c r="G221" s="607" t="s">
        <v>317</v>
      </c>
      <c r="H221" s="607" t="s">
        <v>317</v>
      </c>
      <c r="I221" s="607" t="s">
        <v>317</v>
      </c>
      <c r="J221" s="630">
        <v>1</v>
      </c>
      <c r="K221" s="630">
        <v>1</v>
      </c>
      <c r="L221" s="607" t="s">
        <v>317</v>
      </c>
      <c r="M221" s="607" t="s">
        <v>317</v>
      </c>
      <c r="N221" s="630">
        <v>2</v>
      </c>
      <c r="O221" s="630">
        <v>3</v>
      </c>
      <c r="P221" s="630">
        <v>1</v>
      </c>
      <c r="Q221" s="630">
        <v>2</v>
      </c>
      <c r="R221" s="630">
        <v>7</v>
      </c>
      <c r="S221" s="630">
        <v>3</v>
      </c>
      <c r="T221" s="630">
        <v>1</v>
      </c>
      <c r="U221" s="630">
        <v>12</v>
      </c>
      <c r="V221" s="630">
        <v>7</v>
      </c>
      <c r="W221" s="630">
        <v>8</v>
      </c>
      <c r="X221" s="630">
        <v>21</v>
      </c>
      <c r="Y221" s="630">
        <v>34</v>
      </c>
      <c r="Z221" s="630">
        <v>27</v>
      </c>
      <c r="AA221" s="630">
        <v>21</v>
      </c>
      <c r="AB221" s="630">
        <v>13</v>
      </c>
      <c r="AC221" s="630">
        <v>4</v>
      </c>
      <c r="AD221" s="630">
        <v>1</v>
      </c>
      <c r="AE221" s="607" t="s">
        <v>317</v>
      </c>
      <c r="AF221" s="646" t="s">
        <v>0</v>
      </c>
      <c r="AG221" s="632" t="s">
        <v>498</v>
      </c>
    </row>
    <row r="222" spans="1:33" s="600" customFormat="1" ht="15.75" customHeight="1">
      <c r="A222" s="613"/>
      <c r="B222" s="614"/>
      <c r="C222" s="611" t="s">
        <v>248</v>
      </c>
      <c r="D222" s="630">
        <v>101</v>
      </c>
      <c r="E222" s="607" t="s">
        <v>317</v>
      </c>
      <c r="F222" s="630">
        <v>1</v>
      </c>
      <c r="G222" s="607" t="s">
        <v>317</v>
      </c>
      <c r="H222" s="607" t="s">
        <v>317</v>
      </c>
      <c r="I222" s="607" t="s">
        <v>317</v>
      </c>
      <c r="J222" s="630">
        <v>1</v>
      </c>
      <c r="K222" s="630">
        <v>1</v>
      </c>
      <c r="L222" s="607" t="s">
        <v>317</v>
      </c>
      <c r="M222" s="607" t="s">
        <v>317</v>
      </c>
      <c r="N222" s="630">
        <v>1</v>
      </c>
      <c r="O222" s="630">
        <v>3</v>
      </c>
      <c r="P222" s="630">
        <v>1</v>
      </c>
      <c r="Q222" s="630">
        <v>1</v>
      </c>
      <c r="R222" s="630">
        <v>4</v>
      </c>
      <c r="S222" s="630">
        <v>2</v>
      </c>
      <c r="T222" s="607" t="s">
        <v>317</v>
      </c>
      <c r="U222" s="630">
        <v>10</v>
      </c>
      <c r="V222" s="630">
        <v>3</v>
      </c>
      <c r="W222" s="630">
        <v>6</v>
      </c>
      <c r="X222" s="630">
        <v>10</v>
      </c>
      <c r="Y222" s="630">
        <v>23</v>
      </c>
      <c r="Z222" s="630">
        <v>16</v>
      </c>
      <c r="AA222" s="630">
        <v>13</v>
      </c>
      <c r="AB222" s="630">
        <v>6</v>
      </c>
      <c r="AC222" s="607" t="s">
        <v>317</v>
      </c>
      <c r="AD222" s="607" t="s">
        <v>317</v>
      </c>
      <c r="AE222" s="607" t="s">
        <v>317</v>
      </c>
      <c r="AF222" s="646" t="s">
        <v>248</v>
      </c>
      <c r="AG222" s="632"/>
    </row>
    <row r="223" spans="1:33" s="600" customFormat="1" ht="15.75" customHeight="1">
      <c r="A223" s="613"/>
      <c r="B223" s="614"/>
      <c r="C223" s="611" t="s">
        <v>249</v>
      </c>
      <c r="D223" s="630">
        <v>68</v>
      </c>
      <c r="E223" s="607" t="s">
        <v>317</v>
      </c>
      <c r="F223" s="607" t="s">
        <v>317</v>
      </c>
      <c r="G223" s="607" t="s">
        <v>317</v>
      </c>
      <c r="H223" s="607" t="s">
        <v>317</v>
      </c>
      <c r="I223" s="607" t="s">
        <v>317</v>
      </c>
      <c r="J223" s="607" t="s">
        <v>317</v>
      </c>
      <c r="K223" s="607" t="s">
        <v>317</v>
      </c>
      <c r="L223" s="607" t="s">
        <v>317</v>
      </c>
      <c r="M223" s="607" t="s">
        <v>317</v>
      </c>
      <c r="N223" s="630">
        <v>1</v>
      </c>
      <c r="O223" s="607" t="s">
        <v>317</v>
      </c>
      <c r="P223" s="607" t="s">
        <v>317</v>
      </c>
      <c r="Q223" s="630">
        <v>1</v>
      </c>
      <c r="R223" s="630">
        <v>3</v>
      </c>
      <c r="S223" s="630">
        <v>1</v>
      </c>
      <c r="T223" s="630">
        <v>1</v>
      </c>
      <c r="U223" s="630">
        <v>2</v>
      </c>
      <c r="V223" s="630">
        <v>4</v>
      </c>
      <c r="W223" s="630">
        <v>2</v>
      </c>
      <c r="X223" s="630">
        <v>11</v>
      </c>
      <c r="Y223" s="630">
        <v>11</v>
      </c>
      <c r="Z223" s="630">
        <v>11</v>
      </c>
      <c r="AA223" s="630">
        <v>8</v>
      </c>
      <c r="AB223" s="630">
        <v>7</v>
      </c>
      <c r="AC223" s="630">
        <v>4</v>
      </c>
      <c r="AD223" s="630">
        <v>1</v>
      </c>
      <c r="AE223" s="607" t="s">
        <v>317</v>
      </c>
      <c r="AF223" s="646" t="s">
        <v>249</v>
      </c>
      <c r="AG223" s="632"/>
    </row>
    <row r="224" spans="1:33" s="600" customFormat="1" ht="8.25" customHeight="1">
      <c r="A224" s="613"/>
      <c r="B224" s="614"/>
      <c r="C224" s="615"/>
      <c r="D224" s="630"/>
      <c r="E224" s="630"/>
      <c r="F224" s="630"/>
      <c r="G224" s="630"/>
      <c r="H224" s="630"/>
      <c r="I224" s="630"/>
      <c r="J224" s="630"/>
      <c r="K224" s="630"/>
      <c r="L224" s="630"/>
      <c r="M224" s="630"/>
      <c r="N224" s="630"/>
      <c r="O224" s="630"/>
      <c r="P224" s="630"/>
      <c r="Q224" s="630"/>
      <c r="R224" s="630"/>
      <c r="S224" s="630"/>
      <c r="T224" s="630"/>
      <c r="U224" s="630"/>
      <c r="V224" s="630"/>
      <c r="W224" s="630"/>
      <c r="X224" s="630"/>
      <c r="Y224" s="630"/>
      <c r="Z224" s="630"/>
      <c r="AA224" s="630"/>
      <c r="AB224" s="630"/>
      <c r="AC224" s="630"/>
      <c r="AD224" s="630"/>
      <c r="AE224" s="630"/>
      <c r="AF224" s="646"/>
      <c r="AG224" s="632"/>
    </row>
    <row r="225" spans="1:33" s="600" customFormat="1" ht="15.75" customHeight="1">
      <c r="A225" s="616" t="s">
        <v>500</v>
      </c>
      <c r="B225" s="617" t="s">
        <v>501</v>
      </c>
      <c r="C225" s="611" t="s">
        <v>0</v>
      </c>
      <c r="D225" s="607" t="s">
        <v>317</v>
      </c>
      <c r="E225" s="607" t="s">
        <v>317</v>
      </c>
      <c r="F225" s="607" t="s">
        <v>317</v>
      </c>
      <c r="G225" s="607" t="s">
        <v>317</v>
      </c>
      <c r="H225" s="607" t="s">
        <v>317</v>
      </c>
      <c r="I225" s="607" t="s">
        <v>317</v>
      </c>
      <c r="J225" s="607" t="s">
        <v>317</v>
      </c>
      <c r="K225" s="607" t="s">
        <v>317</v>
      </c>
      <c r="L225" s="607" t="s">
        <v>317</v>
      </c>
      <c r="M225" s="607" t="s">
        <v>317</v>
      </c>
      <c r="N225" s="607" t="s">
        <v>317</v>
      </c>
      <c r="O225" s="607" t="s">
        <v>317</v>
      </c>
      <c r="P225" s="607" t="s">
        <v>317</v>
      </c>
      <c r="Q225" s="607" t="s">
        <v>317</v>
      </c>
      <c r="R225" s="607" t="s">
        <v>317</v>
      </c>
      <c r="S225" s="607" t="s">
        <v>317</v>
      </c>
      <c r="T225" s="607" t="s">
        <v>317</v>
      </c>
      <c r="U225" s="607" t="s">
        <v>317</v>
      </c>
      <c r="V225" s="607" t="s">
        <v>317</v>
      </c>
      <c r="W225" s="607" t="s">
        <v>317</v>
      </c>
      <c r="X225" s="607" t="s">
        <v>317</v>
      </c>
      <c r="Y225" s="607" t="s">
        <v>317</v>
      </c>
      <c r="Z225" s="607" t="s">
        <v>317</v>
      </c>
      <c r="AA225" s="607" t="s">
        <v>317</v>
      </c>
      <c r="AB225" s="607" t="s">
        <v>317</v>
      </c>
      <c r="AC225" s="607" t="s">
        <v>317</v>
      </c>
      <c r="AD225" s="607" t="s">
        <v>317</v>
      </c>
      <c r="AE225" s="607" t="s">
        <v>317</v>
      </c>
      <c r="AF225" s="646" t="s">
        <v>0</v>
      </c>
      <c r="AG225" s="633" t="s">
        <v>500</v>
      </c>
    </row>
    <row r="226" spans="1:33" s="600" customFormat="1" ht="15.75" customHeight="1">
      <c r="A226" s="613"/>
      <c r="B226" s="614"/>
      <c r="C226" s="611" t="s">
        <v>248</v>
      </c>
      <c r="D226" s="607" t="s">
        <v>317</v>
      </c>
      <c r="E226" s="607" t="s">
        <v>317</v>
      </c>
      <c r="F226" s="607" t="s">
        <v>317</v>
      </c>
      <c r="G226" s="607" t="s">
        <v>317</v>
      </c>
      <c r="H226" s="607" t="s">
        <v>317</v>
      </c>
      <c r="I226" s="607" t="s">
        <v>317</v>
      </c>
      <c r="J226" s="607" t="s">
        <v>317</v>
      </c>
      <c r="K226" s="607" t="s">
        <v>317</v>
      </c>
      <c r="L226" s="607" t="s">
        <v>317</v>
      </c>
      <c r="M226" s="607" t="s">
        <v>317</v>
      </c>
      <c r="N226" s="607" t="s">
        <v>317</v>
      </c>
      <c r="O226" s="607" t="s">
        <v>317</v>
      </c>
      <c r="P226" s="607" t="s">
        <v>317</v>
      </c>
      <c r="Q226" s="607" t="s">
        <v>317</v>
      </c>
      <c r="R226" s="607" t="s">
        <v>317</v>
      </c>
      <c r="S226" s="607" t="s">
        <v>317</v>
      </c>
      <c r="T226" s="607" t="s">
        <v>317</v>
      </c>
      <c r="U226" s="607" t="s">
        <v>317</v>
      </c>
      <c r="V226" s="607" t="s">
        <v>317</v>
      </c>
      <c r="W226" s="607" t="s">
        <v>317</v>
      </c>
      <c r="X226" s="607" t="s">
        <v>317</v>
      </c>
      <c r="Y226" s="607" t="s">
        <v>317</v>
      </c>
      <c r="Z226" s="607" t="s">
        <v>317</v>
      </c>
      <c r="AA226" s="607" t="s">
        <v>317</v>
      </c>
      <c r="AB226" s="607" t="s">
        <v>317</v>
      </c>
      <c r="AC226" s="607" t="s">
        <v>317</v>
      </c>
      <c r="AD226" s="607" t="s">
        <v>317</v>
      </c>
      <c r="AE226" s="607" t="s">
        <v>317</v>
      </c>
      <c r="AF226" s="646" t="s">
        <v>248</v>
      </c>
      <c r="AG226" s="632"/>
    </row>
    <row r="227" spans="1:33" s="600" customFormat="1" ht="15.75" customHeight="1">
      <c r="A227" s="613"/>
      <c r="B227" s="614"/>
      <c r="C227" s="611" t="s">
        <v>249</v>
      </c>
      <c r="D227" s="607" t="s">
        <v>317</v>
      </c>
      <c r="E227" s="607" t="s">
        <v>317</v>
      </c>
      <c r="F227" s="607" t="s">
        <v>317</v>
      </c>
      <c r="G227" s="607" t="s">
        <v>317</v>
      </c>
      <c r="H227" s="607" t="s">
        <v>317</v>
      </c>
      <c r="I227" s="607" t="s">
        <v>317</v>
      </c>
      <c r="J227" s="607" t="s">
        <v>317</v>
      </c>
      <c r="K227" s="607" t="s">
        <v>317</v>
      </c>
      <c r="L227" s="607" t="s">
        <v>317</v>
      </c>
      <c r="M227" s="607" t="s">
        <v>317</v>
      </c>
      <c r="N227" s="607" t="s">
        <v>317</v>
      </c>
      <c r="O227" s="607" t="s">
        <v>317</v>
      </c>
      <c r="P227" s="607" t="s">
        <v>317</v>
      </c>
      <c r="Q227" s="607" t="s">
        <v>317</v>
      </c>
      <c r="R227" s="607" t="s">
        <v>317</v>
      </c>
      <c r="S227" s="607" t="s">
        <v>317</v>
      </c>
      <c r="T227" s="607" t="s">
        <v>317</v>
      </c>
      <c r="U227" s="607" t="s">
        <v>317</v>
      </c>
      <c r="V227" s="607" t="s">
        <v>317</v>
      </c>
      <c r="W227" s="607" t="s">
        <v>317</v>
      </c>
      <c r="X227" s="607" t="s">
        <v>317</v>
      </c>
      <c r="Y227" s="607" t="s">
        <v>317</v>
      </c>
      <c r="Z227" s="607" t="s">
        <v>317</v>
      </c>
      <c r="AA227" s="607" t="s">
        <v>317</v>
      </c>
      <c r="AB227" s="607" t="s">
        <v>317</v>
      </c>
      <c r="AC227" s="607" t="s">
        <v>317</v>
      </c>
      <c r="AD227" s="607" t="s">
        <v>317</v>
      </c>
      <c r="AE227" s="607" t="s">
        <v>317</v>
      </c>
      <c r="AF227" s="646" t="s">
        <v>249</v>
      </c>
      <c r="AG227" s="632"/>
    </row>
    <row r="228" spans="1:33" s="600" customFormat="1" ht="8.25" customHeight="1">
      <c r="A228" s="613"/>
      <c r="B228" s="614"/>
      <c r="C228" s="615"/>
      <c r="D228" s="630"/>
      <c r="E228" s="630"/>
      <c r="F228" s="630"/>
      <c r="G228" s="630"/>
      <c r="H228" s="630"/>
      <c r="I228" s="630"/>
      <c r="J228" s="630"/>
      <c r="K228" s="630"/>
      <c r="L228" s="630"/>
      <c r="M228" s="630"/>
      <c r="N228" s="630"/>
      <c r="O228" s="630"/>
      <c r="P228" s="630"/>
      <c r="Q228" s="630"/>
      <c r="R228" s="630"/>
      <c r="S228" s="630"/>
      <c r="T228" s="630"/>
      <c r="U228" s="630"/>
      <c r="V228" s="630"/>
      <c r="W228" s="630"/>
      <c r="X228" s="630"/>
      <c r="Y228" s="630"/>
      <c r="Z228" s="630"/>
      <c r="AA228" s="630"/>
      <c r="AB228" s="630"/>
      <c r="AC228" s="630"/>
      <c r="AD228" s="630"/>
      <c r="AE228" s="630"/>
      <c r="AF228" s="646"/>
      <c r="AG228" s="632"/>
    </row>
    <row r="229" spans="1:33" s="600" customFormat="1" ht="15.75" customHeight="1">
      <c r="A229" s="616" t="s">
        <v>502</v>
      </c>
      <c r="B229" s="617" t="s">
        <v>503</v>
      </c>
      <c r="C229" s="611" t="s">
        <v>0</v>
      </c>
      <c r="D229" s="607" t="s">
        <v>317</v>
      </c>
      <c r="E229" s="607" t="s">
        <v>317</v>
      </c>
      <c r="F229" s="607" t="s">
        <v>317</v>
      </c>
      <c r="G229" s="607" t="s">
        <v>317</v>
      </c>
      <c r="H229" s="607" t="s">
        <v>317</v>
      </c>
      <c r="I229" s="607" t="s">
        <v>317</v>
      </c>
      <c r="J229" s="607" t="s">
        <v>317</v>
      </c>
      <c r="K229" s="607" t="s">
        <v>317</v>
      </c>
      <c r="L229" s="607" t="s">
        <v>317</v>
      </c>
      <c r="M229" s="607" t="s">
        <v>317</v>
      </c>
      <c r="N229" s="607" t="s">
        <v>317</v>
      </c>
      <c r="O229" s="607" t="s">
        <v>317</v>
      </c>
      <c r="P229" s="607" t="s">
        <v>317</v>
      </c>
      <c r="Q229" s="607" t="s">
        <v>317</v>
      </c>
      <c r="R229" s="607" t="s">
        <v>317</v>
      </c>
      <c r="S229" s="607" t="s">
        <v>317</v>
      </c>
      <c r="T229" s="607" t="s">
        <v>317</v>
      </c>
      <c r="U229" s="607" t="s">
        <v>317</v>
      </c>
      <c r="V229" s="607" t="s">
        <v>317</v>
      </c>
      <c r="W229" s="607" t="s">
        <v>317</v>
      </c>
      <c r="X229" s="607" t="s">
        <v>317</v>
      </c>
      <c r="Y229" s="607" t="s">
        <v>317</v>
      </c>
      <c r="Z229" s="607" t="s">
        <v>317</v>
      </c>
      <c r="AA229" s="607" t="s">
        <v>317</v>
      </c>
      <c r="AB229" s="607" t="s">
        <v>317</v>
      </c>
      <c r="AC229" s="607" t="s">
        <v>317</v>
      </c>
      <c r="AD229" s="607" t="s">
        <v>317</v>
      </c>
      <c r="AE229" s="607" t="s">
        <v>317</v>
      </c>
      <c r="AF229" s="646" t="s">
        <v>0</v>
      </c>
      <c r="AG229" s="633" t="s">
        <v>502</v>
      </c>
    </row>
    <row r="230" spans="1:33" s="600" customFormat="1" ht="15.75" customHeight="1">
      <c r="A230" s="613"/>
      <c r="B230" s="614"/>
      <c r="C230" s="611" t="s">
        <v>248</v>
      </c>
      <c r="D230" s="607" t="s">
        <v>317</v>
      </c>
      <c r="E230" s="607" t="s">
        <v>317</v>
      </c>
      <c r="F230" s="607" t="s">
        <v>317</v>
      </c>
      <c r="G230" s="607" t="s">
        <v>317</v>
      </c>
      <c r="H230" s="607" t="s">
        <v>317</v>
      </c>
      <c r="I230" s="607" t="s">
        <v>317</v>
      </c>
      <c r="J230" s="607" t="s">
        <v>317</v>
      </c>
      <c r="K230" s="607" t="s">
        <v>317</v>
      </c>
      <c r="L230" s="607" t="s">
        <v>317</v>
      </c>
      <c r="M230" s="607" t="s">
        <v>317</v>
      </c>
      <c r="N230" s="607" t="s">
        <v>317</v>
      </c>
      <c r="O230" s="607" t="s">
        <v>317</v>
      </c>
      <c r="P230" s="607" t="s">
        <v>317</v>
      </c>
      <c r="Q230" s="607" t="s">
        <v>317</v>
      </c>
      <c r="R230" s="607" t="s">
        <v>317</v>
      </c>
      <c r="S230" s="607" t="s">
        <v>317</v>
      </c>
      <c r="T230" s="607" t="s">
        <v>317</v>
      </c>
      <c r="U230" s="607" t="s">
        <v>317</v>
      </c>
      <c r="V230" s="607" t="s">
        <v>317</v>
      </c>
      <c r="W230" s="607" t="s">
        <v>317</v>
      </c>
      <c r="X230" s="607" t="s">
        <v>317</v>
      </c>
      <c r="Y230" s="607" t="s">
        <v>317</v>
      </c>
      <c r="Z230" s="607" t="s">
        <v>317</v>
      </c>
      <c r="AA230" s="607" t="s">
        <v>317</v>
      </c>
      <c r="AB230" s="607" t="s">
        <v>317</v>
      </c>
      <c r="AC230" s="607" t="s">
        <v>317</v>
      </c>
      <c r="AD230" s="607" t="s">
        <v>317</v>
      </c>
      <c r="AE230" s="607" t="s">
        <v>317</v>
      </c>
      <c r="AF230" s="646" t="s">
        <v>248</v>
      </c>
      <c r="AG230" s="632"/>
    </row>
    <row r="231" spans="1:33" s="600" customFormat="1" ht="15.75" customHeight="1">
      <c r="A231" s="613"/>
      <c r="B231" s="614"/>
      <c r="C231" s="611" t="s">
        <v>249</v>
      </c>
      <c r="D231" s="607" t="s">
        <v>317</v>
      </c>
      <c r="E231" s="607" t="s">
        <v>317</v>
      </c>
      <c r="F231" s="607" t="s">
        <v>317</v>
      </c>
      <c r="G231" s="607" t="s">
        <v>317</v>
      </c>
      <c r="H231" s="607" t="s">
        <v>317</v>
      </c>
      <c r="I231" s="607" t="s">
        <v>317</v>
      </c>
      <c r="J231" s="607" t="s">
        <v>317</v>
      </c>
      <c r="K231" s="607" t="s">
        <v>317</v>
      </c>
      <c r="L231" s="607" t="s">
        <v>317</v>
      </c>
      <c r="M231" s="607" t="s">
        <v>317</v>
      </c>
      <c r="N231" s="607" t="s">
        <v>317</v>
      </c>
      <c r="O231" s="607" t="s">
        <v>317</v>
      </c>
      <c r="P231" s="607" t="s">
        <v>317</v>
      </c>
      <c r="Q231" s="607" t="s">
        <v>317</v>
      </c>
      <c r="R231" s="607" t="s">
        <v>317</v>
      </c>
      <c r="S231" s="607" t="s">
        <v>317</v>
      </c>
      <c r="T231" s="607" t="s">
        <v>317</v>
      </c>
      <c r="U231" s="607" t="s">
        <v>317</v>
      </c>
      <c r="V231" s="607" t="s">
        <v>317</v>
      </c>
      <c r="W231" s="607" t="s">
        <v>317</v>
      </c>
      <c r="X231" s="607" t="s">
        <v>317</v>
      </c>
      <c r="Y231" s="607" t="s">
        <v>317</v>
      </c>
      <c r="Z231" s="607" t="s">
        <v>317</v>
      </c>
      <c r="AA231" s="607" t="s">
        <v>317</v>
      </c>
      <c r="AB231" s="607" t="s">
        <v>317</v>
      </c>
      <c r="AC231" s="607" t="s">
        <v>317</v>
      </c>
      <c r="AD231" s="607" t="s">
        <v>317</v>
      </c>
      <c r="AE231" s="607" t="s">
        <v>317</v>
      </c>
      <c r="AF231" s="646" t="s">
        <v>249</v>
      </c>
      <c r="AG231" s="632"/>
    </row>
    <row r="232" spans="1:33" s="600" customFormat="1" ht="8.25" customHeight="1">
      <c r="A232" s="613"/>
      <c r="B232" s="614"/>
      <c r="C232" s="615"/>
      <c r="D232" s="630"/>
      <c r="E232" s="630"/>
      <c r="F232" s="630"/>
      <c r="G232" s="630"/>
      <c r="H232" s="630"/>
      <c r="I232" s="630"/>
      <c r="J232" s="630"/>
      <c r="K232" s="630"/>
      <c r="L232" s="630"/>
      <c r="M232" s="630"/>
      <c r="N232" s="630"/>
      <c r="O232" s="630"/>
      <c r="P232" s="630"/>
      <c r="Q232" s="630"/>
      <c r="R232" s="630"/>
      <c r="S232" s="630"/>
      <c r="T232" s="630"/>
      <c r="U232" s="630"/>
      <c r="V232" s="630"/>
      <c r="W232" s="630"/>
      <c r="X232" s="630"/>
      <c r="Y232" s="630"/>
      <c r="Z232" s="630"/>
      <c r="AA232" s="630"/>
      <c r="AB232" s="630"/>
      <c r="AC232" s="630"/>
      <c r="AD232" s="630"/>
      <c r="AE232" s="630"/>
      <c r="AF232" s="646"/>
      <c r="AG232" s="632"/>
    </row>
    <row r="233" spans="1:33" s="600" customFormat="1" ht="15.75" customHeight="1">
      <c r="A233" s="616" t="s">
        <v>504</v>
      </c>
      <c r="B233" s="617" t="s">
        <v>505</v>
      </c>
      <c r="C233" s="611" t="s">
        <v>0</v>
      </c>
      <c r="D233" s="607">
        <v>2477</v>
      </c>
      <c r="E233" s="607" t="s">
        <v>317</v>
      </c>
      <c r="F233" s="607" t="s">
        <v>317</v>
      </c>
      <c r="G233" s="607" t="s">
        <v>317</v>
      </c>
      <c r="H233" s="607" t="s">
        <v>317</v>
      </c>
      <c r="I233" s="607" t="s">
        <v>317</v>
      </c>
      <c r="J233" s="607" t="s">
        <v>317</v>
      </c>
      <c r="K233" s="607" t="s">
        <v>317</v>
      </c>
      <c r="L233" s="607" t="s">
        <v>317</v>
      </c>
      <c r="M233" s="630">
        <v>1</v>
      </c>
      <c r="N233" s="607" t="s">
        <v>317</v>
      </c>
      <c r="O233" s="630">
        <v>2</v>
      </c>
      <c r="P233" s="630">
        <v>3</v>
      </c>
      <c r="Q233" s="630">
        <v>6</v>
      </c>
      <c r="R233" s="630">
        <v>21</v>
      </c>
      <c r="S233" s="630">
        <v>27</v>
      </c>
      <c r="T233" s="630">
        <v>38</v>
      </c>
      <c r="U233" s="630">
        <v>51</v>
      </c>
      <c r="V233" s="630">
        <v>61</v>
      </c>
      <c r="W233" s="630">
        <v>157</v>
      </c>
      <c r="X233" s="630">
        <v>163</v>
      </c>
      <c r="Y233" s="630">
        <v>237</v>
      </c>
      <c r="Z233" s="630">
        <v>402</v>
      </c>
      <c r="AA233" s="630">
        <v>500</v>
      </c>
      <c r="AB233" s="630">
        <v>505</v>
      </c>
      <c r="AC233" s="630">
        <v>224</v>
      </c>
      <c r="AD233" s="630">
        <v>78</v>
      </c>
      <c r="AE233" s="607">
        <v>1</v>
      </c>
      <c r="AF233" s="646" t="s">
        <v>0</v>
      </c>
      <c r="AG233" s="633" t="s">
        <v>504</v>
      </c>
    </row>
    <row r="234" spans="1:33" s="600" customFormat="1" ht="15.75" customHeight="1">
      <c r="A234" s="613"/>
      <c r="B234" s="614"/>
      <c r="C234" s="611" t="s">
        <v>248</v>
      </c>
      <c r="D234" s="607">
        <v>1135</v>
      </c>
      <c r="E234" s="607" t="s">
        <v>317</v>
      </c>
      <c r="F234" s="607" t="s">
        <v>317</v>
      </c>
      <c r="G234" s="607" t="s">
        <v>317</v>
      </c>
      <c r="H234" s="607" t="s">
        <v>317</v>
      </c>
      <c r="I234" s="607" t="s">
        <v>317</v>
      </c>
      <c r="J234" s="607" t="s">
        <v>317</v>
      </c>
      <c r="K234" s="607" t="s">
        <v>317</v>
      </c>
      <c r="L234" s="607" t="s">
        <v>317</v>
      </c>
      <c r="M234" s="630">
        <v>1</v>
      </c>
      <c r="N234" s="607" t="s">
        <v>317</v>
      </c>
      <c r="O234" s="630">
        <v>2</v>
      </c>
      <c r="P234" s="630">
        <v>2</v>
      </c>
      <c r="Q234" s="630">
        <v>5</v>
      </c>
      <c r="R234" s="630">
        <v>16</v>
      </c>
      <c r="S234" s="630">
        <v>22</v>
      </c>
      <c r="T234" s="630">
        <v>30</v>
      </c>
      <c r="U234" s="630">
        <v>43</v>
      </c>
      <c r="V234" s="630">
        <v>43</v>
      </c>
      <c r="W234" s="630">
        <v>111</v>
      </c>
      <c r="X234" s="630">
        <v>111</v>
      </c>
      <c r="Y234" s="630">
        <v>141</v>
      </c>
      <c r="Z234" s="630">
        <v>201</v>
      </c>
      <c r="AA234" s="630">
        <v>200</v>
      </c>
      <c r="AB234" s="630">
        <v>161</v>
      </c>
      <c r="AC234" s="630">
        <v>34</v>
      </c>
      <c r="AD234" s="630">
        <v>11</v>
      </c>
      <c r="AE234" s="607">
        <v>1</v>
      </c>
      <c r="AF234" s="646" t="s">
        <v>248</v>
      </c>
      <c r="AG234" s="632"/>
    </row>
    <row r="235" spans="1:33" s="600" customFormat="1" ht="15.75" customHeight="1">
      <c r="A235" s="613"/>
      <c r="B235" s="614"/>
      <c r="C235" s="611" t="s">
        <v>249</v>
      </c>
      <c r="D235" s="607">
        <v>1342</v>
      </c>
      <c r="E235" s="607" t="s">
        <v>317</v>
      </c>
      <c r="F235" s="607" t="s">
        <v>317</v>
      </c>
      <c r="G235" s="607" t="s">
        <v>317</v>
      </c>
      <c r="H235" s="607" t="s">
        <v>317</v>
      </c>
      <c r="I235" s="607" t="s">
        <v>317</v>
      </c>
      <c r="J235" s="607" t="s">
        <v>317</v>
      </c>
      <c r="K235" s="607" t="s">
        <v>317</v>
      </c>
      <c r="L235" s="607" t="s">
        <v>317</v>
      </c>
      <c r="M235" s="607" t="s">
        <v>317</v>
      </c>
      <c r="N235" s="607" t="s">
        <v>317</v>
      </c>
      <c r="O235" s="607" t="s">
        <v>317</v>
      </c>
      <c r="P235" s="630">
        <v>1</v>
      </c>
      <c r="Q235" s="630">
        <v>1</v>
      </c>
      <c r="R235" s="630">
        <v>5</v>
      </c>
      <c r="S235" s="630">
        <v>5</v>
      </c>
      <c r="T235" s="630">
        <v>8</v>
      </c>
      <c r="U235" s="630">
        <v>8</v>
      </c>
      <c r="V235" s="630">
        <v>18</v>
      </c>
      <c r="W235" s="630">
        <v>46</v>
      </c>
      <c r="X235" s="630">
        <v>52</v>
      </c>
      <c r="Y235" s="630">
        <v>96</v>
      </c>
      <c r="Z235" s="630">
        <v>201</v>
      </c>
      <c r="AA235" s="630">
        <v>300</v>
      </c>
      <c r="AB235" s="630">
        <v>344</v>
      </c>
      <c r="AC235" s="630">
        <v>190</v>
      </c>
      <c r="AD235" s="630">
        <v>67</v>
      </c>
      <c r="AE235" s="607" t="s">
        <v>317</v>
      </c>
      <c r="AF235" s="646" t="s">
        <v>249</v>
      </c>
      <c r="AG235" s="632"/>
    </row>
    <row r="236" spans="1:33" s="600" customFormat="1" ht="8.25" customHeight="1">
      <c r="A236" s="613"/>
      <c r="B236" s="614"/>
      <c r="C236" s="615"/>
      <c r="D236" s="630"/>
      <c r="E236" s="630"/>
      <c r="F236" s="630"/>
      <c r="G236" s="630"/>
      <c r="H236" s="630"/>
      <c r="I236" s="630"/>
      <c r="J236" s="630"/>
      <c r="K236" s="630"/>
      <c r="L236" s="630"/>
      <c r="M236" s="630"/>
      <c r="N236" s="630"/>
      <c r="O236" s="630"/>
      <c r="P236" s="630"/>
      <c r="Q236" s="630"/>
      <c r="R236" s="630"/>
      <c r="S236" s="630"/>
      <c r="T236" s="630"/>
      <c r="U236" s="630"/>
      <c r="V236" s="630"/>
      <c r="W236" s="630"/>
      <c r="X236" s="630"/>
      <c r="Y236" s="630"/>
      <c r="Z236" s="630"/>
      <c r="AA236" s="630"/>
      <c r="AB236" s="630"/>
      <c r="AC236" s="630"/>
      <c r="AD236" s="630"/>
      <c r="AE236" s="630"/>
      <c r="AF236" s="646"/>
      <c r="AG236" s="632"/>
    </row>
    <row r="237" spans="1:33" s="600" customFormat="1" ht="15.75" customHeight="1">
      <c r="A237" s="619" t="s">
        <v>506</v>
      </c>
      <c r="B237" s="620" t="s">
        <v>104</v>
      </c>
      <c r="C237" s="611" t="s">
        <v>0</v>
      </c>
      <c r="D237" s="630">
        <v>138</v>
      </c>
      <c r="E237" s="607" t="s">
        <v>317</v>
      </c>
      <c r="F237" s="607" t="s">
        <v>317</v>
      </c>
      <c r="G237" s="607" t="s">
        <v>317</v>
      </c>
      <c r="H237" s="607" t="s">
        <v>317</v>
      </c>
      <c r="I237" s="607" t="s">
        <v>317</v>
      </c>
      <c r="J237" s="607" t="s">
        <v>317</v>
      </c>
      <c r="K237" s="607" t="s">
        <v>317</v>
      </c>
      <c r="L237" s="607" t="s">
        <v>317</v>
      </c>
      <c r="M237" s="607" t="s">
        <v>317</v>
      </c>
      <c r="N237" s="607" t="s">
        <v>317</v>
      </c>
      <c r="O237" s="607" t="s">
        <v>317</v>
      </c>
      <c r="P237" s="607" t="s">
        <v>317</v>
      </c>
      <c r="Q237" s="630">
        <v>1</v>
      </c>
      <c r="R237" s="607" t="s">
        <v>317</v>
      </c>
      <c r="S237" s="630">
        <v>2</v>
      </c>
      <c r="T237" s="630">
        <v>3</v>
      </c>
      <c r="U237" s="630">
        <v>1</v>
      </c>
      <c r="V237" s="630">
        <v>7</v>
      </c>
      <c r="W237" s="630">
        <v>14</v>
      </c>
      <c r="X237" s="630">
        <v>6</v>
      </c>
      <c r="Y237" s="630">
        <v>15</v>
      </c>
      <c r="Z237" s="630">
        <v>26</v>
      </c>
      <c r="AA237" s="630">
        <v>24</v>
      </c>
      <c r="AB237" s="630">
        <v>22</v>
      </c>
      <c r="AC237" s="630">
        <v>9</v>
      </c>
      <c r="AD237" s="630">
        <v>7</v>
      </c>
      <c r="AE237" s="607">
        <v>1</v>
      </c>
      <c r="AF237" s="646" t="s">
        <v>0</v>
      </c>
      <c r="AG237" s="632" t="s">
        <v>506</v>
      </c>
    </row>
    <row r="238" spans="1:33" s="600" customFormat="1" ht="15.75" customHeight="1">
      <c r="A238" s="613"/>
      <c r="B238" s="614"/>
      <c r="C238" s="611" t="s">
        <v>248</v>
      </c>
      <c r="D238" s="630">
        <v>67</v>
      </c>
      <c r="E238" s="607" t="s">
        <v>317</v>
      </c>
      <c r="F238" s="607" t="s">
        <v>317</v>
      </c>
      <c r="G238" s="607" t="s">
        <v>317</v>
      </c>
      <c r="H238" s="607" t="s">
        <v>317</v>
      </c>
      <c r="I238" s="607" t="s">
        <v>317</v>
      </c>
      <c r="J238" s="607" t="s">
        <v>317</v>
      </c>
      <c r="K238" s="607" t="s">
        <v>317</v>
      </c>
      <c r="L238" s="607" t="s">
        <v>317</v>
      </c>
      <c r="M238" s="607" t="s">
        <v>317</v>
      </c>
      <c r="N238" s="607" t="s">
        <v>317</v>
      </c>
      <c r="O238" s="607" t="s">
        <v>317</v>
      </c>
      <c r="P238" s="607" t="s">
        <v>317</v>
      </c>
      <c r="Q238" s="630">
        <v>1</v>
      </c>
      <c r="R238" s="607" t="s">
        <v>317</v>
      </c>
      <c r="S238" s="630">
        <v>2</v>
      </c>
      <c r="T238" s="630">
        <v>2</v>
      </c>
      <c r="U238" s="630">
        <v>1</v>
      </c>
      <c r="V238" s="630">
        <v>5</v>
      </c>
      <c r="W238" s="630">
        <v>10</v>
      </c>
      <c r="X238" s="630">
        <v>5</v>
      </c>
      <c r="Y238" s="630">
        <v>8</v>
      </c>
      <c r="Z238" s="630">
        <v>11</v>
      </c>
      <c r="AA238" s="630">
        <v>14</v>
      </c>
      <c r="AB238" s="630">
        <v>6</v>
      </c>
      <c r="AC238" s="630">
        <v>1</v>
      </c>
      <c r="AD238" s="607" t="s">
        <v>317</v>
      </c>
      <c r="AE238" s="607">
        <v>1</v>
      </c>
      <c r="AF238" s="646" t="s">
        <v>248</v>
      </c>
      <c r="AG238" s="632"/>
    </row>
    <row r="239" spans="1:33" s="600" customFormat="1" ht="15.75" customHeight="1">
      <c r="A239" s="613"/>
      <c r="B239" s="614"/>
      <c r="C239" s="611" t="s">
        <v>249</v>
      </c>
      <c r="D239" s="630">
        <v>71</v>
      </c>
      <c r="E239" s="607" t="s">
        <v>317</v>
      </c>
      <c r="F239" s="607" t="s">
        <v>317</v>
      </c>
      <c r="G239" s="607" t="s">
        <v>317</v>
      </c>
      <c r="H239" s="607" t="s">
        <v>317</v>
      </c>
      <c r="I239" s="607" t="s">
        <v>317</v>
      </c>
      <c r="J239" s="607" t="s">
        <v>317</v>
      </c>
      <c r="K239" s="607" t="s">
        <v>317</v>
      </c>
      <c r="L239" s="607" t="s">
        <v>317</v>
      </c>
      <c r="M239" s="607" t="s">
        <v>317</v>
      </c>
      <c r="N239" s="607" t="s">
        <v>317</v>
      </c>
      <c r="O239" s="607" t="s">
        <v>317</v>
      </c>
      <c r="P239" s="607" t="s">
        <v>317</v>
      </c>
      <c r="Q239" s="607" t="s">
        <v>317</v>
      </c>
      <c r="R239" s="607" t="s">
        <v>317</v>
      </c>
      <c r="S239" s="607" t="s">
        <v>317</v>
      </c>
      <c r="T239" s="630">
        <v>1</v>
      </c>
      <c r="U239" s="607" t="s">
        <v>317</v>
      </c>
      <c r="V239" s="630">
        <v>2</v>
      </c>
      <c r="W239" s="630">
        <v>4</v>
      </c>
      <c r="X239" s="630">
        <v>1</v>
      </c>
      <c r="Y239" s="630">
        <v>7</v>
      </c>
      <c r="Z239" s="630">
        <v>15</v>
      </c>
      <c r="AA239" s="630">
        <v>10</v>
      </c>
      <c r="AB239" s="630">
        <v>16</v>
      </c>
      <c r="AC239" s="630">
        <v>8</v>
      </c>
      <c r="AD239" s="630">
        <v>7</v>
      </c>
      <c r="AE239" s="607" t="s">
        <v>317</v>
      </c>
      <c r="AF239" s="646" t="s">
        <v>249</v>
      </c>
      <c r="AG239" s="632"/>
    </row>
    <row r="240" spans="1:33" s="600" customFormat="1" ht="8.25" customHeight="1">
      <c r="A240" s="613"/>
      <c r="B240" s="614"/>
      <c r="C240" s="615"/>
      <c r="D240" s="630"/>
      <c r="E240" s="630"/>
      <c r="F240" s="630"/>
      <c r="G240" s="630"/>
      <c r="H240" s="630"/>
      <c r="I240" s="630"/>
      <c r="J240" s="630"/>
      <c r="K240" s="630"/>
      <c r="L240" s="630"/>
      <c r="M240" s="630"/>
      <c r="N240" s="630"/>
      <c r="O240" s="630"/>
      <c r="P240" s="630"/>
      <c r="Q240" s="630"/>
      <c r="R240" s="630"/>
      <c r="S240" s="630"/>
      <c r="T240" s="630"/>
      <c r="U240" s="630"/>
      <c r="V240" s="630"/>
      <c r="W240" s="630"/>
      <c r="X240" s="630"/>
      <c r="Y240" s="630"/>
      <c r="Z240" s="630"/>
      <c r="AA240" s="630"/>
      <c r="AB240" s="630"/>
      <c r="AC240" s="630"/>
      <c r="AD240" s="630"/>
      <c r="AE240" s="630"/>
      <c r="AF240" s="646"/>
      <c r="AG240" s="632"/>
    </row>
    <row r="241" spans="1:33" s="600" customFormat="1" ht="15.75" customHeight="1">
      <c r="A241" s="619" t="s">
        <v>507</v>
      </c>
      <c r="B241" s="620" t="s">
        <v>508</v>
      </c>
      <c r="C241" s="611" t="s">
        <v>0</v>
      </c>
      <c r="D241" s="630">
        <v>48</v>
      </c>
      <c r="E241" s="607" t="s">
        <v>317</v>
      </c>
      <c r="F241" s="607" t="s">
        <v>317</v>
      </c>
      <c r="G241" s="607" t="s">
        <v>317</v>
      </c>
      <c r="H241" s="607" t="s">
        <v>317</v>
      </c>
      <c r="I241" s="607" t="s">
        <v>317</v>
      </c>
      <c r="J241" s="607" t="s">
        <v>317</v>
      </c>
      <c r="K241" s="607" t="s">
        <v>317</v>
      </c>
      <c r="L241" s="607" t="s">
        <v>317</v>
      </c>
      <c r="M241" s="607" t="s">
        <v>317</v>
      </c>
      <c r="N241" s="607" t="s">
        <v>317</v>
      </c>
      <c r="O241" s="607" t="s">
        <v>317</v>
      </c>
      <c r="P241" s="607" t="s">
        <v>317</v>
      </c>
      <c r="Q241" s="630">
        <v>1</v>
      </c>
      <c r="R241" s="607" t="s">
        <v>317</v>
      </c>
      <c r="S241" s="607" t="s">
        <v>317</v>
      </c>
      <c r="T241" s="607" t="s">
        <v>317</v>
      </c>
      <c r="U241" s="630">
        <v>1</v>
      </c>
      <c r="V241" s="630">
        <v>2</v>
      </c>
      <c r="W241" s="630">
        <v>1</v>
      </c>
      <c r="X241" s="630">
        <v>1</v>
      </c>
      <c r="Y241" s="630">
        <v>1</v>
      </c>
      <c r="Z241" s="630">
        <v>8</v>
      </c>
      <c r="AA241" s="630">
        <v>11</v>
      </c>
      <c r="AB241" s="630">
        <v>12</v>
      </c>
      <c r="AC241" s="630">
        <v>5</v>
      </c>
      <c r="AD241" s="630">
        <v>5</v>
      </c>
      <c r="AE241" s="607" t="s">
        <v>317</v>
      </c>
      <c r="AF241" s="646" t="s">
        <v>0</v>
      </c>
      <c r="AG241" s="632" t="s">
        <v>507</v>
      </c>
    </row>
    <row r="242" spans="1:33" s="600" customFormat="1" ht="15.75" customHeight="1">
      <c r="A242" s="613"/>
      <c r="B242" s="614" t="s">
        <v>509</v>
      </c>
      <c r="C242" s="611" t="s">
        <v>248</v>
      </c>
      <c r="D242" s="630">
        <v>22</v>
      </c>
      <c r="E242" s="607" t="s">
        <v>317</v>
      </c>
      <c r="F242" s="607" t="s">
        <v>317</v>
      </c>
      <c r="G242" s="607" t="s">
        <v>317</v>
      </c>
      <c r="H242" s="607" t="s">
        <v>317</v>
      </c>
      <c r="I242" s="607" t="s">
        <v>317</v>
      </c>
      <c r="J242" s="607" t="s">
        <v>317</v>
      </c>
      <c r="K242" s="607" t="s">
        <v>317</v>
      </c>
      <c r="L242" s="607" t="s">
        <v>317</v>
      </c>
      <c r="M242" s="607" t="s">
        <v>317</v>
      </c>
      <c r="N242" s="607" t="s">
        <v>317</v>
      </c>
      <c r="O242" s="607" t="s">
        <v>317</v>
      </c>
      <c r="P242" s="607" t="s">
        <v>317</v>
      </c>
      <c r="Q242" s="630">
        <v>1</v>
      </c>
      <c r="R242" s="607" t="s">
        <v>317</v>
      </c>
      <c r="S242" s="607" t="s">
        <v>317</v>
      </c>
      <c r="T242" s="607" t="s">
        <v>317</v>
      </c>
      <c r="U242" s="630">
        <v>1</v>
      </c>
      <c r="V242" s="630">
        <v>2</v>
      </c>
      <c r="W242" s="630">
        <v>1</v>
      </c>
      <c r="X242" s="630">
        <v>1</v>
      </c>
      <c r="Y242" s="630">
        <v>1</v>
      </c>
      <c r="Z242" s="630">
        <v>5</v>
      </c>
      <c r="AA242" s="630">
        <v>8</v>
      </c>
      <c r="AB242" s="630">
        <v>2</v>
      </c>
      <c r="AC242" s="607" t="s">
        <v>317</v>
      </c>
      <c r="AD242" s="607" t="s">
        <v>317</v>
      </c>
      <c r="AE242" s="607" t="s">
        <v>317</v>
      </c>
      <c r="AF242" s="646" t="s">
        <v>248</v>
      </c>
      <c r="AG242" s="632"/>
    </row>
    <row r="243" spans="1:33" s="600" customFormat="1" ht="15.75" customHeight="1">
      <c r="A243" s="613"/>
      <c r="B243" s="614"/>
      <c r="C243" s="611" t="s">
        <v>249</v>
      </c>
      <c r="D243" s="630">
        <v>26</v>
      </c>
      <c r="E243" s="607" t="s">
        <v>317</v>
      </c>
      <c r="F243" s="607" t="s">
        <v>317</v>
      </c>
      <c r="G243" s="607" t="s">
        <v>317</v>
      </c>
      <c r="H243" s="607" t="s">
        <v>317</v>
      </c>
      <c r="I243" s="607" t="s">
        <v>317</v>
      </c>
      <c r="J243" s="607" t="s">
        <v>317</v>
      </c>
      <c r="K243" s="607" t="s">
        <v>317</v>
      </c>
      <c r="L243" s="607" t="s">
        <v>317</v>
      </c>
      <c r="M243" s="607" t="s">
        <v>317</v>
      </c>
      <c r="N243" s="607" t="s">
        <v>317</v>
      </c>
      <c r="O243" s="607" t="s">
        <v>317</v>
      </c>
      <c r="P243" s="607" t="s">
        <v>317</v>
      </c>
      <c r="Q243" s="607" t="s">
        <v>317</v>
      </c>
      <c r="R243" s="607" t="s">
        <v>317</v>
      </c>
      <c r="S243" s="607" t="s">
        <v>317</v>
      </c>
      <c r="T243" s="607" t="s">
        <v>317</v>
      </c>
      <c r="U243" s="607" t="s">
        <v>317</v>
      </c>
      <c r="V243" s="607" t="s">
        <v>317</v>
      </c>
      <c r="W243" s="607" t="s">
        <v>317</v>
      </c>
      <c r="X243" s="607" t="s">
        <v>317</v>
      </c>
      <c r="Y243" s="607" t="s">
        <v>317</v>
      </c>
      <c r="Z243" s="630">
        <v>3</v>
      </c>
      <c r="AA243" s="630">
        <v>3</v>
      </c>
      <c r="AB243" s="630">
        <v>10</v>
      </c>
      <c r="AC243" s="630">
        <v>5</v>
      </c>
      <c r="AD243" s="630">
        <v>5</v>
      </c>
      <c r="AE243" s="607" t="s">
        <v>317</v>
      </c>
      <c r="AF243" s="646" t="s">
        <v>249</v>
      </c>
      <c r="AG243" s="632"/>
    </row>
    <row r="244" spans="1:33" s="600" customFormat="1" ht="8.25" customHeight="1">
      <c r="A244" s="613"/>
      <c r="B244" s="614"/>
      <c r="C244" s="615"/>
      <c r="D244" s="630"/>
      <c r="E244" s="630"/>
      <c r="F244" s="630"/>
      <c r="G244" s="630"/>
      <c r="H244" s="630"/>
      <c r="I244" s="630"/>
      <c r="J244" s="630"/>
      <c r="K244" s="630"/>
      <c r="L244" s="630"/>
      <c r="M244" s="630"/>
      <c r="N244" s="630"/>
      <c r="O244" s="630"/>
      <c r="P244" s="630"/>
      <c r="Q244" s="630"/>
      <c r="R244" s="630"/>
      <c r="S244" s="630"/>
      <c r="T244" s="630"/>
      <c r="U244" s="630"/>
      <c r="V244" s="630"/>
      <c r="W244" s="630"/>
      <c r="X244" s="630"/>
      <c r="Y244" s="630"/>
      <c r="Z244" s="630"/>
      <c r="AA244" s="630"/>
      <c r="AB244" s="630"/>
      <c r="AC244" s="630"/>
      <c r="AD244" s="630"/>
      <c r="AE244" s="630"/>
      <c r="AF244" s="646"/>
      <c r="AG244" s="632"/>
    </row>
    <row r="245" spans="1:33" s="600" customFormat="1" ht="15.75" customHeight="1">
      <c r="A245" s="619" t="s">
        <v>510</v>
      </c>
      <c r="B245" s="620" t="s">
        <v>511</v>
      </c>
      <c r="C245" s="611" t="s">
        <v>0</v>
      </c>
      <c r="D245" s="630">
        <v>90</v>
      </c>
      <c r="E245" s="607" t="s">
        <v>317</v>
      </c>
      <c r="F245" s="607" t="s">
        <v>317</v>
      </c>
      <c r="G245" s="607" t="s">
        <v>317</v>
      </c>
      <c r="H245" s="607" t="s">
        <v>317</v>
      </c>
      <c r="I245" s="607" t="s">
        <v>317</v>
      </c>
      <c r="J245" s="607" t="s">
        <v>317</v>
      </c>
      <c r="K245" s="607" t="s">
        <v>317</v>
      </c>
      <c r="L245" s="607" t="s">
        <v>317</v>
      </c>
      <c r="M245" s="607" t="s">
        <v>317</v>
      </c>
      <c r="N245" s="607" t="s">
        <v>317</v>
      </c>
      <c r="O245" s="607" t="s">
        <v>317</v>
      </c>
      <c r="P245" s="607" t="s">
        <v>317</v>
      </c>
      <c r="Q245" s="607" t="s">
        <v>317</v>
      </c>
      <c r="R245" s="607" t="s">
        <v>317</v>
      </c>
      <c r="S245" s="630">
        <v>2</v>
      </c>
      <c r="T245" s="630">
        <v>3</v>
      </c>
      <c r="U245" s="607" t="s">
        <v>317</v>
      </c>
      <c r="V245" s="630">
        <v>5</v>
      </c>
      <c r="W245" s="630">
        <v>13</v>
      </c>
      <c r="X245" s="630">
        <v>5</v>
      </c>
      <c r="Y245" s="630">
        <v>14</v>
      </c>
      <c r="Z245" s="630">
        <v>18</v>
      </c>
      <c r="AA245" s="630">
        <v>13</v>
      </c>
      <c r="AB245" s="630">
        <v>10</v>
      </c>
      <c r="AC245" s="630">
        <v>4</v>
      </c>
      <c r="AD245" s="630">
        <v>2</v>
      </c>
      <c r="AE245" s="607">
        <v>1</v>
      </c>
      <c r="AF245" s="646" t="s">
        <v>0</v>
      </c>
      <c r="AG245" s="632" t="s">
        <v>510</v>
      </c>
    </row>
    <row r="246" spans="1:33" s="600" customFormat="1" ht="15.75" customHeight="1">
      <c r="A246" s="613"/>
      <c r="B246" s="614"/>
      <c r="C246" s="611" t="s">
        <v>248</v>
      </c>
      <c r="D246" s="630">
        <v>45</v>
      </c>
      <c r="E246" s="607" t="s">
        <v>317</v>
      </c>
      <c r="F246" s="607" t="s">
        <v>317</v>
      </c>
      <c r="G246" s="607" t="s">
        <v>317</v>
      </c>
      <c r="H246" s="607" t="s">
        <v>317</v>
      </c>
      <c r="I246" s="607" t="s">
        <v>317</v>
      </c>
      <c r="J246" s="607" t="s">
        <v>317</v>
      </c>
      <c r="K246" s="607" t="s">
        <v>317</v>
      </c>
      <c r="L246" s="607" t="s">
        <v>317</v>
      </c>
      <c r="M246" s="607" t="s">
        <v>317</v>
      </c>
      <c r="N246" s="607" t="s">
        <v>317</v>
      </c>
      <c r="O246" s="607" t="s">
        <v>317</v>
      </c>
      <c r="P246" s="607" t="s">
        <v>317</v>
      </c>
      <c r="Q246" s="607" t="s">
        <v>317</v>
      </c>
      <c r="R246" s="607" t="s">
        <v>317</v>
      </c>
      <c r="S246" s="630">
        <v>2</v>
      </c>
      <c r="T246" s="630">
        <v>2</v>
      </c>
      <c r="U246" s="607" t="s">
        <v>317</v>
      </c>
      <c r="V246" s="630">
        <v>3</v>
      </c>
      <c r="W246" s="630">
        <v>9</v>
      </c>
      <c r="X246" s="630">
        <v>4</v>
      </c>
      <c r="Y246" s="630">
        <v>7</v>
      </c>
      <c r="Z246" s="630">
        <v>6</v>
      </c>
      <c r="AA246" s="630">
        <v>6</v>
      </c>
      <c r="AB246" s="630">
        <v>4</v>
      </c>
      <c r="AC246" s="630">
        <v>1</v>
      </c>
      <c r="AD246" s="607" t="s">
        <v>317</v>
      </c>
      <c r="AE246" s="607">
        <v>1</v>
      </c>
      <c r="AF246" s="646" t="s">
        <v>248</v>
      </c>
      <c r="AG246" s="632"/>
    </row>
    <row r="247" spans="1:33" s="600" customFormat="1" ht="15.75" customHeight="1">
      <c r="A247" s="613"/>
      <c r="B247" s="614"/>
      <c r="C247" s="611" t="s">
        <v>249</v>
      </c>
      <c r="D247" s="630">
        <v>45</v>
      </c>
      <c r="E247" s="607" t="s">
        <v>317</v>
      </c>
      <c r="F247" s="607" t="s">
        <v>317</v>
      </c>
      <c r="G247" s="607" t="s">
        <v>317</v>
      </c>
      <c r="H247" s="607" t="s">
        <v>317</v>
      </c>
      <c r="I247" s="607" t="s">
        <v>317</v>
      </c>
      <c r="J247" s="607" t="s">
        <v>317</v>
      </c>
      <c r="K247" s="607" t="s">
        <v>317</v>
      </c>
      <c r="L247" s="607" t="s">
        <v>317</v>
      </c>
      <c r="M247" s="607" t="s">
        <v>317</v>
      </c>
      <c r="N247" s="607" t="s">
        <v>317</v>
      </c>
      <c r="O247" s="607" t="s">
        <v>317</v>
      </c>
      <c r="P247" s="607" t="s">
        <v>317</v>
      </c>
      <c r="Q247" s="607" t="s">
        <v>317</v>
      </c>
      <c r="R247" s="607" t="s">
        <v>317</v>
      </c>
      <c r="S247" s="607" t="s">
        <v>317</v>
      </c>
      <c r="T247" s="630">
        <v>1</v>
      </c>
      <c r="U247" s="607" t="s">
        <v>317</v>
      </c>
      <c r="V247" s="630">
        <v>2</v>
      </c>
      <c r="W247" s="630">
        <v>4</v>
      </c>
      <c r="X247" s="630">
        <v>1</v>
      </c>
      <c r="Y247" s="630">
        <v>7</v>
      </c>
      <c r="Z247" s="630">
        <v>12</v>
      </c>
      <c r="AA247" s="630">
        <v>7</v>
      </c>
      <c r="AB247" s="630">
        <v>6</v>
      </c>
      <c r="AC247" s="630">
        <v>3</v>
      </c>
      <c r="AD247" s="630">
        <v>2</v>
      </c>
      <c r="AE247" s="607" t="s">
        <v>317</v>
      </c>
      <c r="AF247" s="646" t="s">
        <v>249</v>
      </c>
      <c r="AG247" s="632"/>
    </row>
    <row r="248" spans="1:33" s="600" customFormat="1" ht="8.25" customHeight="1">
      <c r="A248" s="613"/>
      <c r="B248" s="614"/>
      <c r="C248" s="615"/>
      <c r="D248" s="630"/>
      <c r="E248" s="630"/>
      <c r="F248" s="630"/>
      <c r="G248" s="630"/>
      <c r="H248" s="630"/>
      <c r="I248" s="630"/>
      <c r="J248" s="630"/>
      <c r="K248" s="630"/>
      <c r="L248" s="630"/>
      <c r="M248" s="630"/>
      <c r="N248" s="630"/>
      <c r="O248" s="630"/>
      <c r="P248" s="630"/>
      <c r="Q248" s="630"/>
      <c r="R248" s="630"/>
      <c r="S248" s="630"/>
      <c r="T248" s="630"/>
      <c r="U248" s="630"/>
      <c r="V248" s="630"/>
      <c r="W248" s="630"/>
      <c r="X248" s="630"/>
      <c r="Y248" s="630"/>
      <c r="Z248" s="630"/>
      <c r="AA248" s="630"/>
      <c r="AB248" s="630"/>
      <c r="AC248" s="630"/>
      <c r="AD248" s="630"/>
      <c r="AE248" s="630"/>
      <c r="AF248" s="646"/>
      <c r="AG248" s="632"/>
    </row>
    <row r="249" spans="1:33" s="600" customFormat="1" ht="15.75" customHeight="1">
      <c r="A249" s="619" t="s">
        <v>512</v>
      </c>
      <c r="B249" s="620" t="s">
        <v>513</v>
      </c>
      <c r="C249" s="611" t="s">
        <v>0</v>
      </c>
      <c r="D249" s="607">
        <v>1291</v>
      </c>
      <c r="E249" s="607" t="s">
        <v>317</v>
      </c>
      <c r="F249" s="607" t="s">
        <v>317</v>
      </c>
      <c r="G249" s="607" t="s">
        <v>317</v>
      </c>
      <c r="H249" s="607" t="s">
        <v>317</v>
      </c>
      <c r="I249" s="607" t="s">
        <v>317</v>
      </c>
      <c r="J249" s="607" t="s">
        <v>317</v>
      </c>
      <c r="K249" s="607" t="s">
        <v>317</v>
      </c>
      <c r="L249" s="607" t="s">
        <v>317</v>
      </c>
      <c r="M249" s="630">
        <v>1</v>
      </c>
      <c r="N249" s="607" t="s">
        <v>317</v>
      </c>
      <c r="O249" s="630">
        <v>2</v>
      </c>
      <c r="P249" s="630">
        <v>1</v>
      </c>
      <c r="Q249" s="630">
        <v>2</v>
      </c>
      <c r="R249" s="630">
        <v>9</v>
      </c>
      <c r="S249" s="630">
        <v>7</v>
      </c>
      <c r="T249" s="630">
        <v>14</v>
      </c>
      <c r="U249" s="630">
        <v>17</v>
      </c>
      <c r="V249" s="630">
        <v>32</v>
      </c>
      <c r="W249" s="630">
        <v>63</v>
      </c>
      <c r="X249" s="630">
        <v>84</v>
      </c>
      <c r="Y249" s="630">
        <v>112</v>
      </c>
      <c r="Z249" s="630">
        <v>191</v>
      </c>
      <c r="AA249" s="630">
        <v>273</v>
      </c>
      <c r="AB249" s="630">
        <v>299</v>
      </c>
      <c r="AC249" s="630">
        <v>135</v>
      </c>
      <c r="AD249" s="630">
        <v>49</v>
      </c>
      <c r="AE249" s="607" t="s">
        <v>317</v>
      </c>
      <c r="AF249" s="646" t="s">
        <v>0</v>
      </c>
      <c r="AG249" s="632" t="s">
        <v>512</v>
      </c>
    </row>
    <row r="250" spans="1:33" s="600" customFormat="1" ht="15.75" customHeight="1">
      <c r="A250" s="613"/>
      <c r="B250" s="614"/>
      <c r="C250" s="611" t="s">
        <v>248</v>
      </c>
      <c r="D250" s="630">
        <v>562</v>
      </c>
      <c r="E250" s="607" t="s">
        <v>317</v>
      </c>
      <c r="F250" s="607" t="s">
        <v>317</v>
      </c>
      <c r="G250" s="607" t="s">
        <v>317</v>
      </c>
      <c r="H250" s="607" t="s">
        <v>317</v>
      </c>
      <c r="I250" s="607" t="s">
        <v>317</v>
      </c>
      <c r="J250" s="607" t="s">
        <v>317</v>
      </c>
      <c r="K250" s="607" t="s">
        <v>317</v>
      </c>
      <c r="L250" s="607" t="s">
        <v>317</v>
      </c>
      <c r="M250" s="630">
        <v>1</v>
      </c>
      <c r="N250" s="607" t="s">
        <v>317</v>
      </c>
      <c r="O250" s="630">
        <v>2</v>
      </c>
      <c r="P250" s="630">
        <v>1</v>
      </c>
      <c r="Q250" s="630">
        <v>2</v>
      </c>
      <c r="R250" s="630">
        <v>9</v>
      </c>
      <c r="S250" s="630">
        <v>6</v>
      </c>
      <c r="T250" s="630">
        <v>13</v>
      </c>
      <c r="U250" s="630">
        <v>14</v>
      </c>
      <c r="V250" s="630">
        <v>25</v>
      </c>
      <c r="W250" s="630">
        <v>49</v>
      </c>
      <c r="X250" s="630">
        <v>56</v>
      </c>
      <c r="Y250" s="630">
        <v>62</v>
      </c>
      <c r="Z250" s="630">
        <v>95</v>
      </c>
      <c r="AA250" s="630">
        <v>102</v>
      </c>
      <c r="AB250" s="630">
        <v>95</v>
      </c>
      <c r="AC250" s="630">
        <v>23</v>
      </c>
      <c r="AD250" s="630">
        <v>7</v>
      </c>
      <c r="AE250" s="607" t="s">
        <v>317</v>
      </c>
      <c r="AF250" s="646" t="s">
        <v>248</v>
      </c>
      <c r="AG250" s="632"/>
    </row>
    <row r="251" spans="1:33" s="600" customFormat="1" ht="15.75" customHeight="1" thickBot="1">
      <c r="A251" s="636"/>
      <c r="B251" s="637"/>
      <c r="C251" s="638" t="s">
        <v>249</v>
      </c>
      <c r="D251" s="639">
        <v>729</v>
      </c>
      <c r="E251" s="640" t="s">
        <v>317</v>
      </c>
      <c r="F251" s="640" t="s">
        <v>317</v>
      </c>
      <c r="G251" s="640" t="s">
        <v>317</v>
      </c>
      <c r="H251" s="640" t="s">
        <v>317</v>
      </c>
      <c r="I251" s="640" t="s">
        <v>317</v>
      </c>
      <c r="J251" s="640" t="s">
        <v>317</v>
      </c>
      <c r="K251" s="640" t="s">
        <v>317</v>
      </c>
      <c r="L251" s="640" t="s">
        <v>317</v>
      </c>
      <c r="M251" s="640" t="s">
        <v>317</v>
      </c>
      <c r="N251" s="640" t="s">
        <v>317</v>
      </c>
      <c r="O251" s="640" t="s">
        <v>317</v>
      </c>
      <c r="P251" s="640" t="s">
        <v>317</v>
      </c>
      <c r="Q251" s="640" t="s">
        <v>317</v>
      </c>
      <c r="R251" s="640" t="s">
        <v>317</v>
      </c>
      <c r="S251" s="639">
        <v>1</v>
      </c>
      <c r="T251" s="639">
        <v>1</v>
      </c>
      <c r="U251" s="639">
        <v>3</v>
      </c>
      <c r="V251" s="639">
        <v>7</v>
      </c>
      <c r="W251" s="639">
        <v>14</v>
      </c>
      <c r="X251" s="639">
        <v>28</v>
      </c>
      <c r="Y251" s="639">
        <v>50</v>
      </c>
      <c r="Z251" s="639">
        <v>96</v>
      </c>
      <c r="AA251" s="639">
        <v>171</v>
      </c>
      <c r="AB251" s="639">
        <v>204</v>
      </c>
      <c r="AC251" s="639">
        <v>112</v>
      </c>
      <c r="AD251" s="639">
        <v>42</v>
      </c>
      <c r="AE251" s="641" t="s">
        <v>317</v>
      </c>
      <c r="AF251" s="647" t="s">
        <v>249</v>
      </c>
      <c r="AG251" s="632"/>
    </row>
    <row r="252" spans="1:33" s="600" customFormat="1" ht="29.25" customHeight="1">
      <c r="A252" s="613"/>
      <c r="B252" s="629"/>
      <c r="C252" s="629"/>
      <c r="D252" s="648"/>
      <c r="E252" s="648"/>
      <c r="F252" s="648"/>
      <c r="G252" s="648"/>
      <c r="H252" s="648"/>
      <c r="I252" s="648"/>
      <c r="J252" s="648"/>
      <c r="K252" s="648"/>
      <c r="L252" s="648"/>
      <c r="M252" s="648"/>
      <c r="N252" s="648"/>
      <c r="O252" s="648"/>
      <c r="P252" s="648"/>
      <c r="Q252" s="648"/>
      <c r="R252" s="648"/>
      <c r="S252" s="648"/>
      <c r="T252" s="648"/>
      <c r="U252" s="648"/>
      <c r="V252" s="648"/>
      <c r="W252" s="648"/>
      <c r="X252" s="648"/>
      <c r="Y252" s="648"/>
      <c r="Z252" s="648"/>
      <c r="AA252" s="648"/>
      <c r="AB252" s="648"/>
      <c r="AC252" s="649" t="str">
        <f>AC87</f>
        <v>資料：「平成29年人口動態調査」</v>
      </c>
      <c r="AD252" s="649"/>
      <c r="AE252" s="649"/>
      <c r="AF252" s="649"/>
      <c r="AG252" s="650"/>
    </row>
    <row r="253" spans="1:33" s="600" customFormat="1" ht="15" customHeight="1" thickBot="1">
      <c r="A253" s="613"/>
      <c r="B253" s="629"/>
      <c r="C253" s="623"/>
      <c r="D253" s="648"/>
      <c r="E253" s="648"/>
      <c r="F253" s="648"/>
      <c r="G253" s="648"/>
      <c r="H253" s="648"/>
      <c r="I253" s="648"/>
      <c r="J253" s="648"/>
      <c r="K253" s="648"/>
      <c r="L253" s="648"/>
      <c r="M253" s="648"/>
      <c r="N253" s="648"/>
      <c r="O253" s="648"/>
      <c r="P253" s="648"/>
      <c r="Q253" s="648"/>
      <c r="R253" s="648"/>
      <c r="S253" s="648"/>
      <c r="T253" s="648"/>
      <c r="U253" s="648"/>
      <c r="V253" s="648"/>
      <c r="W253" s="648"/>
      <c r="X253" s="648"/>
      <c r="Y253" s="648"/>
      <c r="Z253" s="648"/>
      <c r="AA253" s="648"/>
      <c r="AB253" s="648"/>
      <c r="AC253" s="648"/>
      <c r="AD253" s="648"/>
      <c r="AE253" s="651" t="str">
        <f>AE175</f>
        <v>平成29年</v>
      </c>
      <c r="AF253" s="651"/>
      <c r="AG253" s="651"/>
    </row>
    <row r="254" spans="1:33" s="600" customFormat="1">
      <c r="A254" s="601" t="s">
        <v>357</v>
      </c>
      <c r="B254" s="602" t="s">
        <v>40</v>
      </c>
      <c r="C254" s="603"/>
      <c r="D254" s="602" t="s">
        <v>0</v>
      </c>
      <c r="E254" s="602" t="s">
        <v>359</v>
      </c>
      <c r="F254" s="602">
        <v>1</v>
      </c>
      <c r="G254" s="602">
        <v>2</v>
      </c>
      <c r="H254" s="602">
        <v>3</v>
      </c>
      <c r="I254" s="602">
        <v>4</v>
      </c>
      <c r="J254" s="602" t="s">
        <v>360</v>
      </c>
      <c r="K254" s="602" t="s">
        <v>361</v>
      </c>
      <c r="L254" s="602" t="s">
        <v>362</v>
      </c>
      <c r="M254" s="602" t="s">
        <v>363</v>
      </c>
      <c r="N254" s="602" t="s">
        <v>364</v>
      </c>
      <c r="O254" s="602" t="s">
        <v>365</v>
      </c>
      <c r="P254" s="602" t="s">
        <v>366</v>
      </c>
      <c r="Q254" s="602" t="s">
        <v>367</v>
      </c>
      <c r="R254" s="602" t="s">
        <v>368</v>
      </c>
      <c r="S254" s="602" t="s">
        <v>369</v>
      </c>
      <c r="T254" s="602" t="s">
        <v>370</v>
      </c>
      <c r="U254" s="602" t="s">
        <v>371</v>
      </c>
      <c r="V254" s="602" t="s">
        <v>372</v>
      </c>
      <c r="W254" s="602" t="s">
        <v>373</v>
      </c>
      <c r="X254" s="602" t="s">
        <v>374</v>
      </c>
      <c r="Y254" s="602" t="s">
        <v>375</v>
      </c>
      <c r="Z254" s="602" t="s">
        <v>376</v>
      </c>
      <c r="AA254" s="602" t="s">
        <v>377</v>
      </c>
      <c r="AB254" s="602" t="s">
        <v>378</v>
      </c>
      <c r="AC254" s="602" t="s">
        <v>379</v>
      </c>
      <c r="AD254" s="602" t="s">
        <v>380</v>
      </c>
      <c r="AE254" s="602" t="s">
        <v>381</v>
      </c>
      <c r="AF254" s="602"/>
      <c r="AG254" s="601" t="s">
        <v>357</v>
      </c>
    </row>
    <row r="255" spans="1:33" s="600" customFormat="1" ht="15.75" customHeight="1">
      <c r="A255" s="619" t="s">
        <v>514</v>
      </c>
      <c r="B255" s="620" t="s">
        <v>515</v>
      </c>
      <c r="C255" s="611" t="s">
        <v>0</v>
      </c>
      <c r="D255" s="630">
        <v>13</v>
      </c>
      <c r="E255" s="607" t="s">
        <v>317</v>
      </c>
      <c r="F255" s="607" t="s">
        <v>317</v>
      </c>
      <c r="G255" s="607" t="s">
        <v>317</v>
      </c>
      <c r="H255" s="607" t="s">
        <v>317</v>
      </c>
      <c r="I255" s="607" t="s">
        <v>317</v>
      </c>
      <c r="J255" s="607" t="s">
        <v>317</v>
      </c>
      <c r="K255" s="607" t="s">
        <v>317</v>
      </c>
      <c r="L255" s="607" t="s">
        <v>317</v>
      </c>
      <c r="M255" s="607" t="s">
        <v>317</v>
      </c>
      <c r="N255" s="607" t="s">
        <v>317</v>
      </c>
      <c r="O255" s="607" t="s">
        <v>317</v>
      </c>
      <c r="P255" s="607" t="s">
        <v>317</v>
      </c>
      <c r="Q255" s="607" t="s">
        <v>317</v>
      </c>
      <c r="R255" s="607" t="s">
        <v>317</v>
      </c>
      <c r="S255" s="607" t="s">
        <v>317</v>
      </c>
      <c r="T255" s="607" t="s">
        <v>317</v>
      </c>
      <c r="U255" s="607" t="s">
        <v>317</v>
      </c>
      <c r="V255" s="630">
        <v>1</v>
      </c>
      <c r="W255" s="630">
        <v>1</v>
      </c>
      <c r="X255" s="630">
        <v>1</v>
      </c>
      <c r="Y255" s="630">
        <v>1</v>
      </c>
      <c r="Z255" s="607" t="s">
        <v>317</v>
      </c>
      <c r="AA255" s="630">
        <v>3</v>
      </c>
      <c r="AB255" s="630">
        <v>3</v>
      </c>
      <c r="AC255" s="630">
        <v>3</v>
      </c>
      <c r="AD255" s="607" t="s">
        <v>317</v>
      </c>
      <c r="AE255" s="607" t="s">
        <v>317</v>
      </c>
      <c r="AF255" s="631" t="s">
        <v>0</v>
      </c>
      <c r="AG255" s="632" t="s">
        <v>514</v>
      </c>
    </row>
    <row r="256" spans="1:33" s="600" customFormat="1" ht="15.75" customHeight="1">
      <c r="A256" s="613"/>
      <c r="B256" s="614"/>
      <c r="C256" s="611" t="s">
        <v>248</v>
      </c>
      <c r="D256" s="630">
        <v>3</v>
      </c>
      <c r="E256" s="607" t="s">
        <v>317</v>
      </c>
      <c r="F256" s="607" t="s">
        <v>317</v>
      </c>
      <c r="G256" s="607" t="s">
        <v>317</v>
      </c>
      <c r="H256" s="607" t="s">
        <v>317</v>
      </c>
      <c r="I256" s="607" t="s">
        <v>317</v>
      </c>
      <c r="J256" s="607" t="s">
        <v>317</v>
      </c>
      <c r="K256" s="607" t="s">
        <v>317</v>
      </c>
      <c r="L256" s="607" t="s">
        <v>317</v>
      </c>
      <c r="M256" s="607" t="s">
        <v>317</v>
      </c>
      <c r="N256" s="607" t="s">
        <v>317</v>
      </c>
      <c r="O256" s="607" t="s">
        <v>317</v>
      </c>
      <c r="P256" s="607" t="s">
        <v>317</v>
      </c>
      <c r="Q256" s="607" t="s">
        <v>317</v>
      </c>
      <c r="R256" s="607" t="s">
        <v>317</v>
      </c>
      <c r="S256" s="607" t="s">
        <v>317</v>
      </c>
      <c r="T256" s="607" t="s">
        <v>317</v>
      </c>
      <c r="U256" s="607" t="s">
        <v>317</v>
      </c>
      <c r="V256" s="607" t="s">
        <v>317</v>
      </c>
      <c r="W256" s="607" t="s">
        <v>317</v>
      </c>
      <c r="X256" s="630">
        <v>1</v>
      </c>
      <c r="Y256" s="607" t="s">
        <v>317</v>
      </c>
      <c r="Z256" s="607" t="s">
        <v>317</v>
      </c>
      <c r="AA256" s="630">
        <v>1</v>
      </c>
      <c r="AB256" s="607" t="s">
        <v>317</v>
      </c>
      <c r="AC256" s="630">
        <v>1</v>
      </c>
      <c r="AD256" s="607" t="s">
        <v>317</v>
      </c>
      <c r="AE256" s="607" t="s">
        <v>317</v>
      </c>
      <c r="AF256" s="631" t="s">
        <v>248</v>
      </c>
      <c r="AG256" s="632"/>
    </row>
    <row r="257" spans="1:33" s="600" customFormat="1" ht="15.75" customHeight="1">
      <c r="A257" s="613"/>
      <c r="B257" s="614"/>
      <c r="C257" s="611" t="s">
        <v>249</v>
      </c>
      <c r="D257" s="630">
        <v>10</v>
      </c>
      <c r="E257" s="607" t="s">
        <v>317</v>
      </c>
      <c r="F257" s="607" t="s">
        <v>317</v>
      </c>
      <c r="G257" s="607" t="s">
        <v>317</v>
      </c>
      <c r="H257" s="607" t="s">
        <v>317</v>
      </c>
      <c r="I257" s="607" t="s">
        <v>317</v>
      </c>
      <c r="J257" s="607" t="s">
        <v>317</v>
      </c>
      <c r="K257" s="607" t="s">
        <v>317</v>
      </c>
      <c r="L257" s="607" t="s">
        <v>317</v>
      </c>
      <c r="M257" s="607" t="s">
        <v>317</v>
      </c>
      <c r="N257" s="607" t="s">
        <v>317</v>
      </c>
      <c r="O257" s="607" t="s">
        <v>317</v>
      </c>
      <c r="P257" s="607" t="s">
        <v>317</v>
      </c>
      <c r="Q257" s="607" t="s">
        <v>317</v>
      </c>
      <c r="R257" s="607" t="s">
        <v>317</v>
      </c>
      <c r="S257" s="607" t="s">
        <v>317</v>
      </c>
      <c r="T257" s="607" t="s">
        <v>317</v>
      </c>
      <c r="U257" s="607" t="s">
        <v>317</v>
      </c>
      <c r="V257" s="607">
        <v>1</v>
      </c>
      <c r="W257" s="607">
        <v>1</v>
      </c>
      <c r="X257" s="607" t="s">
        <v>317</v>
      </c>
      <c r="Y257" s="630">
        <v>1</v>
      </c>
      <c r="Z257" s="607" t="s">
        <v>317</v>
      </c>
      <c r="AA257" s="630">
        <v>2</v>
      </c>
      <c r="AB257" s="630">
        <v>3</v>
      </c>
      <c r="AC257" s="630">
        <v>2</v>
      </c>
      <c r="AD257" s="607" t="s">
        <v>317</v>
      </c>
      <c r="AE257" s="607" t="s">
        <v>317</v>
      </c>
      <c r="AF257" s="631" t="s">
        <v>249</v>
      </c>
      <c r="AG257" s="632"/>
    </row>
    <row r="258" spans="1:33" s="600" customFormat="1" ht="8.25" customHeight="1">
      <c r="A258" s="613"/>
      <c r="B258" s="614"/>
      <c r="C258" s="615"/>
      <c r="D258" s="630"/>
      <c r="E258" s="630"/>
      <c r="F258" s="630"/>
      <c r="G258" s="630"/>
      <c r="H258" s="630"/>
      <c r="I258" s="630"/>
      <c r="J258" s="630"/>
      <c r="K258" s="630"/>
      <c r="L258" s="630"/>
      <c r="M258" s="630"/>
      <c r="N258" s="630"/>
      <c r="O258" s="630"/>
      <c r="P258" s="630"/>
      <c r="Q258" s="630"/>
      <c r="R258" s="630"/>
      <c r="S258" s="630"/>
      <c r="T258" s="630"/>
      <c r="U258" s="630"/>
      <c r="V258" s="630"/>
      <c r="W258" s="630"/>
      <c r="X258" s="630"/>
      <c r="Y258" s="630"/>
      <c r="Z258" s="630"/>
      <c r="AA258" s="630"/>
      <c r="AB258" s="630"/>
      <c r="AC258" s="630"/>
      <c r="AD258" s="630"/>
      <c r="AE258" s="630"/>
      <c r="AF258" s="631"/>
      <c r="AG258" s="632"/>
    </row>
    <row r="259" spans="1:33" s="600" customFormat="1" ht="15.75" customHeight="1">
      <c r="A259" s="619" t="s">
        <v>516</v>
      </c>
      <c r="B259" s="620" t="s">
        <v>517</v>
      </c>
      <c r="C259" s="611" t="s">
        <v>0</v>
      </c>
      <c r="D259" s="630">
        <v>212</v>
      </c>
      <c r="E259" s="607" t="s">
        <v>317</v>
      </c>
      <c r="F259" s="607" t="s">
        <v>317</v>
      </c>
      <c r="G259" s="607" t="s">
        <v>317</v>
      </c>
      <c r="H259" s="607" t="s">
        <v>317</v>
      </c>
      <c r="I259" s="607" t="s">
        <v>317</v>
      </c>
      <c r="J259" s="607" t="s">
        <v>317</v>
      </c>
      <c r="K259" s="607" t="s">
        <v>317</v>
      </c>
      <c r="L259" s="607" t="s">
        <v>317</v>
      </c>
      <c r="M259" s="607" t="s">
        <v>317</v>
      </c>
      <c r="N259" s="607" t="s">
        <v>317</v>
      </c>
      <c r="O259" s="630">
        <v>1</v>
      </c>
      <c r="P259" s="607" t="s">
        <v>317</v>
      </c>
      <c r="Q259" s="607" t="s">
        <v>317</v>
      </c>
      <c r="R259" s="630">
        <v>3</v>
      </c>
      <c r="S259" s="630">
        <v>2</v>
      </c>
      <c r="T259" s="630">
        <v>6</v>
      </c>
      <c r="U259" s="630">
        <v>6</v>
      </c>
      <c r="V259" s="630">
        <v>10</v>
      </c>
      <c r="W259" s="630">
        <v>17</v>
      </c>
      <c r="X259" s="630">
        <v>19</v>
      </c>
      <c r="Y259" s="630">
        <v>20</v>
      </c>
      <c r="Z259" s="630">
        <v>43</v>
      </c>
      <c r="AA259" s="630">
        <v>33</v>
      </c>
      <c r="AB259" s="630">
        <v>37</v>
      </c>
      <c r="AC259" s="630">
        <v>13</v>
      </c>
      <c r="AD259" s="630">
        <v>2</v>
      </c>
      <c r="AE259" s="607" t="s">
        <v>317</v>
      </c>
      <c r="AF259" s="631" t="s">
        <v>0</v>
      </c>
      <c r="AG259" s="632" t="s">
        <v>516</v>
      </c>
    </row>
    <row r="260" spans="1:33" s="600" customFormat="1" ht="15.75" customHeight="1">
      <c r="A260" s="613"/>
      <c r="B260" s="614"/>
      <c r="C260" s="611" t="s">
        <v>248</v>
      </c>
      <c r="D260" s="630">
        <v>120</v>
      </c>
      <c r="E260" s="607" t="s">
        <v>317</v>
      </c>
      <c r="F260" s="607" t="s">
        <v>317</v>
      </c>
      <c r="G260" s="607" t="s">
        <v>317</v>
      </c>
      <c r="H260" s="607" t="s">
        <v>317</v>
      </c>
      <c r="I260" s="607" t="s">
        <v>317</v>
      </c>
      <c r="J260" s="607" t="s">
        <v>317</v>
      </c>
      <c r="K260" s="607" t="s">
        <v>317</v>
      </c>
      <c r="L260" s="607" t="s">
        <v>317</v>
      </c>
      <c r="M260" s="607" t="s">
        <v>317</v>
      </c>
      <c r="N260" s="607" t="s">
        <v>317</v>
      </c>
      <c r="O260" s="630">
        <v>1</v>
      </c>
      <c r="P260" s="607" t="s">
        <v>317</v>
      </c>
      <c r="Q260" s="607" t="s">
        <v>317</v>
      </c>
      <c r="R260" s="630">
        <v>3</v>
      </c>
      <c r="S260" s="630">
        <v>2</v>
      </c>
      <c r="T260" s="630">
        <v>5</v>
      </c>
      <c r="U260" s="630">
        <v>5</v>
      </c>
      <c r="V260" s="630">
        <v>8</v>
      </c>
      <c r="W260" s="630">
        <v>13</v>
      </c>
      <c r="X260" s="630">
        <v>13</v>
      </c>
      <c r="Y260" s="630">
        <v>12</v>
      </c>
      <c r="Z260" s="630">
        <v>24</v>
      </c>
      <c r="AA260" s="630">
        <v>17</v>
      </c>
      <c r="AB260" s="630">
        <v>14</v>
      </c>
      <c r="AC260" s="630">
        <v>2</v>
      </c>
      <c r="AD260" s="630">
        <v>1</v>
      </c>
      <c r="AE260" s="607" t="s">
        <v>317</v>
      </c>
      <c r="AF260" s="631" t="s">
        <v>248</v>
      </c>
      <c r="AG260" s="632"/>
    </row>
    <row r="261" spans="1:33" s="600" customFormat="1" ht="15.75" customHeight="1">
      <c r="A261" s="613"/>
      <c r="B261" s="614"/>
      <c r="C261" s="611" t="s">
        <v>249</v>
      </c>
      <c r="D261" s="630">
        <v>92</v>
      </c>
      <c r="E261" s="607" t="s">
        <v>317</v>
      </c>
      <c r="F261" s="607" t="s">
        <v>317</v>
      </c>
      <c r="G261" s="607" t="s">
        <v>317</v>
      </c>
      <c r="H261" s="607" t="s">
        <v>317</v>
      </c>
      <c r="I261" s="607" t="s">
        <v>317</v>
      </c>
      <c r="J261" s="607" t="s">
        <v>317</v>
      </c>
      <c r="K261" s="607" t="s">
        <v>317</v>
      </c>
      <c r="L261" s="607" t="s">
        <v>317</v>
      </c>
      <c r="M261" s="607" t="s">
        <v>317</v>
      </c>
      <c r="N261" s="607" t="s">
        <v>317</v>
      </c>
      <c r="O261" s="607" t="s">
        <v>317</v>
      </c>
      <c r="P261" s="607" t="s">
        <v>317</v>
      </c>
      <c r="Q261" s="607" t="s">
        <v>317</v>
      </c>
      <c r="R261" s="607" t="s">
        <v>317</v>
      </c>
      <c r="S261" s="607" t="s">
        <v>317</v>
      </c>
      <c r="T261" s="630">
        <v>1</v>
      </c>
      <c r="U261" s="630">
        <v>1</v>
      </c>
      <c r="V261" s="630">
        <v>2</v>
      </c>
      <c r="W261" s="630">
        <v>4</v>
      </c>
      <c r="X261" s="630">
        <v>6</v>
      </c>
      <c r="Y261" s="630">
        <v>8</v>
      </c>
      <c r="Z261" s="630">
        <v>19</v>
      </c>
      <c r="AA261" s="630">
        <v>16</v>
      </c>
      <c r="AB261" s="630">
        <v>23</v>
      </c>
      <c r="AC261" s="630">
        <v>11</v>
      </c>
      <c r="AD261" s="630">
        <v>1</v>
      </c>
      <c r="AE261" s="607" t="s">
        <v>317</v>
      </c>
      <c r="AF261" s="631" t="s">
        <v>249</v>
      </c>
      <c r="AG261" s="632"/>
    </row>
    <row r="262" spans="1:33" s="600" customFormat="1" ht="8.25" customHeight="1">
      <c r="A262" s="613"/>
      <c r="B262" s="614"/>
      <c r="C262" s="615"/>
      <c r="D262" s="630"/>
      <c r="E262" s="630"/>
      <c r="F262" s="630"/>
      <c r="G262" s="630"/>
      <c r="H262" s="630"/>
      <c r="I262" s="630"/>
      <c r="J262" s="630"/>
      <c r="K262" s="630"/>
      <c r="L262" s="630"/>
      <c r="M262" s="630"/>
      <c r="N262" s="630"/>
      <c r="O262" s="630"/>
      <c r="P262" s="630"/>
      <c r="Q262" s="630"/>
      <c r="R262" s="630"/>
      <c r="S262" s="630"/>
      <c r="T262" s="630"/>
      <c r="U262" s="630"/>
      <c r="V262" s="630"/>
      <c r="W262" s="630"/>
      <c r="X262" s="630"/>
      <c r="Y262" s="630"/>
      <c r="Z262" s="630"/>
      <c r="AA262" s="630"/>
      <c r="AB262" s="630"/>
      <c r="AC262" s="630"/>
      <c r="AD262" s="630"/>
      <c r="AE262" s="630"/>
      <c r="AF262" s="631"/>
      <c r="AG262" s="632"/>
    </row>
    <row r="263" spans="1:33" s="600" customFormat="1" ht="15.75" customHeight="1">
      <c r="A263" s="619" t="s">
        <v>518</v>
      </c>
      <c r="B263" s="620" t="s">
        <v>519</v>
      </c>
      <c r="C263" s="611" t="s">
        <v>0</v>
      </c>
      <c r="D263" s="630">
        <v>175</v>
      </c>
      <c r="E263" s="607" t="s">
        <v>317</v>
      </c>
      <c r="F263" s="607" t="s">
        <v>317</v>
      </c>
      <c r="G263" s="607" t="s">
        <v>317</v>
      </c>
      <c r="H263" s="607" t="s">
        <v>317</v>
      </c>
      <c r="I263" s="607" t="s">
        <v>317</v>
      </c>
      <c r="J263" s="607" t="s">
        <v>317</v>
      </c>
      <c r="K263" s="607" t="s">
        <v>317</v>
      </c>
      <c r="L263" s="607" t="s">
        <v>317</v>
      </c>
      <c r="M263" s="607" t="s">
        <v>317</v>
      </c>
      <c r="N263" s="607" t="s">
        <v>317</v>
      </c>
      <c r="O263" s="607" t="s">
        <v>317</v>
      </c>
      <c r="P263" s="607" t="s">
        <v>317</v>
      </c>
      <c r="Q263" s="630">
        <v>1</v>
      </c>
      <c r="R263" s="607" t="s">
        <v>317</v>
      </c>
      <c r="S263" s="630">
        <v>3</v>
      </c>
      <c r="T263" s="630">
        <v>5</v>
      </c>
      <c r="U263" s="630">
        <v>3</v>
      </c>
      <c r="V263" s="630">
        <v>8</v>
      </c>
      <c r="W263" s="630">
        <v>12</v>
      </c>
      <c r="X263" s="630">
        <v>19</v>
      </c>
      <c r="Y263" s="630">
        <v>22</v>
      </c>
      <c r="Z263" s="630">
        <v>30</v>
      </c>
      <c r="AA263" s="630">
        <v>33</v>
      </c>
      <c r="AB263" s="630">
        <v>29</v>
      </c>
      <c r="AC263" s="630">
        <v>6</v>
      </c>
      <c r="AD263" s="630">
        <v>4</v>
      </c>
      <c r="AE263" s="607" t="s">
        <v>317</v>
      </c>
      <c r="AF263" s="631" t="s">
        <v>0</v>
      </c>
      <c r="AG263" s="632" t="s">
        <v>518</v>
      </c>
    </row>
    <row r="264" spans="1:33" s="600" customFormat="1" ht="15.75" customHeight="1">
      <c r="A264" s="613"/>
      <c r="B264" s="614"/>
      <c r="C264" s="611" t="s">
        <v>248</v>
      </c>
      <c r="D264" s="630">
        <v>107</v>
      </c>
      <c r="E264" s="607" t="s">
        <v>317</v>
      </c>
      <c r="F264" s="607" t="s">
        <v>317</v>
      </c>
      <c r="G264" s="607" t="s">
        <v>317</v>
      </c>
      <c r="H264" s="607" t="s">
        <v>317</v>
      </c>
      <c r="I264" s="607" t="s">
        <v>317</v>
      </c>
      <c r="J264" s="607" t="s">
        <v>317</v>
      </c>
      <c r="K264" s="607" t="s">
        <v>317</v>
      </c>
      <c r="L264" s="607" t="s">
        <v>317</v>
      </c>
      <c r="M264" s="607" t="s">
        <v>317</v>
      </c>
      <c r="N264" s="607" t="s">
        <v>317</v>
      </c>
      <c r="O264" s="607" t="s">
        <v>317</v>
      </c>
      <c r="P264" s="607" t="s">
        <v>317</v>
      </c>
      <c r="Q264" s="630">
        <v>1</v>
      </c>
      <c r="R264" s="607" t="s">
        <v>317</v>
      </c>
      <c r="S264" s="630">
        <v>3</v>
      </c>
      <c r="T264" s="630">
        <v>5</v>
      </c>
      <c r="U264" s="630">
        <v>3</v>
      </c>
      <c r="V264" s="630">
        <v>6</v>
      </c>
      <c r="W264" s="630">
        <v>11</v>
      </c>
      <c r="X264" s="630">
        <v>17</v>
      </c>
      <c r="Y264" s="630">
        <v>12</v>
      </c>
      <c r="Z264" s="630">
        <v>17</v>
      </c>
      <c r="AA264" s="630">
        <v>16</v>
      </c>
      <c r="AB264" s="630">
        <v>13</v>
      </c>
      <c r="AC264" s="630">
        <v>2</v>
      </c>
      <c r="AD264" s="630">
        <v>1</v>
      </c>
      <c r="AE264" s="607" t="s">
        <v>317</v>
      </c>
      <c r="AF264" s="631" t="s">
        <v>248</v>
      </c>
      <c r="AG264" s="632"/>
    </row>
    <row r="265" spans="1:33" s="600" customFormat="1" ht="15.75" customHeight="1">
      <c r="A265" s="613"/>
      <c r="B265" s="614"/>
      <c r="C265" s="611" t="s">
        <v>249</v>
      </c>
      <c r="D265" s="630">
        <v>68</v>
      </c>
      <c r="E265" s="607" t="s">
        <v>317</v>
      </c>
      <c r="F265" s="607" t="s">
        <v>317</v>
      </c>
      <c r="G265" s="607" t="s">
        <v>317</v>
      </c>
      <c r="H265" s="607" t="s">
        <v>317</v>
      </c>
      <c r="I265" s="607" t="s">
        <v>317</v>
      </c>
      <c r="J265" s="607" t="s">
        <v>317</v>
      </c>
      <c r="K265" s="607" t="s">
        <v>317</v>
      </c>
      <c r="L265" s="607" t="s">
        <v>317</v>
      </c>
      <c r="M265" s="607" t="s">
        <v>317</v>
      </c>
      <c r="N265" s="607" t="s">
        <v>317</v>
      </c>
      <c r="O265" s="607" t="s">
        <v>317</v>
      </c>
      <c r="P265" s="607" t="s">
        <v>317</v>
      </c>
      <c r="Q265" s="607" t="s">
        <v>317</v>
      </c>
      <c r="R265" s="607" t="s">
        <v>317</v>
      </c>
      <c r="S265" s="607" t="s">
        <v>317</v>
      </c>
      <c r="T265" s="607" t="s">
        <v>317</v>
      </c>
      <c r="U265" s="607" t="s">
        <v>317</v>
      </c>
      <c r="V265" s="630">
        <v>2</v>
      </c>
      <c r="W265" s="630">
        <v>1</v>
      </c>
      <c r="X265" s="630">
        <v>2</v>
      </c>
      <c r="Y265" s="630">
        <v>10</v>
      </c>
      <c r="Z265" s="630">
        <v>13</v>
      </c>
      <c r="AA265" s="630">
        <v>17</v>
      </c>
      <c r="AB265" s="630">
        <v>16</v>
      </c>
      <c r="AC265" s="630">
        <v>4</v>
      </c>
      <c r="AD265" s="630">
        <v>3</v>
      </c>
      <c r="AE265" s="607" t="s">
        <v>317</v>
      </c>
      <c r="AF265" s="631" t="s">
        <v>249</v>
      </c>
      <c r="AG265" s="632"/>
    </row>
    <row r="266" spans="1:33" s="600" customFormat="1" ht="8.25" customHeight="1">
      <c r="A266" s="613"/>
      <c r="B266" s="614"/>
      <c r="C266" s="615"/>
      <c r="D266" s="630"/>
      <c r="E266" s="630"/>
      <c r="F266" s="630"/>
      <c r="G266" s="630"/>
      <c r="H266" s="630"/>
      <c r="I266" s="630"/>
      <c r="J266" s="630"/>
      <c r="K266" s="630"/>
      <c r="L266" s="630"/>
      <c r="M266" s="630"/>
      <c r="N266" s="630"/>
      <c r="O266" s="630"/>
      <c r="P266" s="630"/>
      <c r="Q266" s="630"/>
      <c r="R266" s="630"/>
      <c r="S266" s="630"/>
      <c r="T266" s="630"/>
      <c r="U266" s="630"/>
      <c r="V266" s="630"/>
      <c r="W266" s="630"/>
      <c r="X266" s="630"/>
      <c r="Y266" s="630"/>
      <c r="Z266" s="630"/>
      <c r="AA266" s="630"/>
      <c r="AB266" s="630"/>
      <c r="AC266" s="630"/>
      <c r="AD266" s="630"/>
      <c r="AE266" s="630"/>
      <c r="AF266" s="631"/>
      <c r="AG266" s="632"/>
    </row>
    <row r="267" spans="1:33" s="600" customFormat="1" ht="15.75" customHeight="1">
      <c r="A267" s="619" t="s">
        <v>520</v>
      </c>
      <c r="B267" s="620" t="s">
        <v>521</v>
      </c>
      <c r="C267" s="611" t="s">
        <v>0</v>
      </c>
      <c r="D267" s="630">
        <v>97</v>
      </c>
      <c r="E267" s="607" t="s">
        <v>317</v>
      </c>
      <c r="F267" s="607" t="s">
        <v>317</v>
      </c>
      <c r="G267" s="607" t="s">
        <v>317</v>
      </c>
      <c r="H267" s="607" t="s">
        <v>317</v>
      </c>
      <c r="I267" s="607" t="s">
        <v>317</v>
      </c>
      <c r="J267" s="607" t="s">
        <v>317</v>
      </c>
      <c r="K267" s="607" t="s">
        <v>317</v>
      </c>
      <c r="L267" s="607" t="s">
        <v>317</v>
      </c>
      <c r="M267" s="607" t="s">
        <v>317</v>
      </c>
      <c r="N267" s="607" t="s">
        <v>317</v>
      </c>
      <c r="O267" s="607" t="s">
        <v>317</v>
      </c>
      <c r="P267" s="607" t="s">
        <v>317</v>
      </c>
      <c r="Q267" s="607" t="s">
        <v>317</v>
      </c>
      <c r="R267" s="607" t="s">
        <v>317</v>
      </c>
      <c r="S267" s="607" t="s">
        <v>317</v>
      </c>
      <c r="T267" s="607" t="s">
        <v>317</v>
      </c>
      <c r="U267" s="607" t="s">
        <v>317</v>
      </c>
      <c r="V267" s="630">
        <v>1</v>
      </c>
      <c r="W267" s="630">
        <v>2</v>
      </c>
      <c r="X267" s="630">
        <v>2</v>
      </c>
      <c r="Y267" s="630">
        <v>6</v>
      </c>
      <c r="Z267" s="630">
        <v>9</v>
      </c>
      <c r="AA267" s="630">
        <v>23</v>
      </c>
      <c r="AB267" s="630">
        <v>36</v>
      </c>
      <c r="AC267" s="630">
        <v>15</v>
      </c>
      <c r="AD267" s="630">
        <v>3</v>
      </c>
      <c r="AE267" s="607" t="s">
        <v>317</v>
      </c>
      <c r="AF267" s="631" t="s">
        <v>0</v>
      </c>
      <c r="AG267" s="632" t="s">
        <v>520</v>
      </c>
    </row>
    <row r="268" spans="1:33" s="600" customFormat="1" ht="15.75" customHeight="1">
      <c r="A268" s="613"/>
      <c r="B268" s="620" t="s">
        <v>509</v>
      </c>
      <c r="C268" s="611" t="s">
        <v>248</v>
      </c>
      <c r="D268" s="630">
        <v>31</v>
      </c>
      <c r="E268" s="607" t="s">
        <v>317</v>
      </c>
      <c r="F268" s="607" t="s">
        <v>317</v>
      </c>
      <c r="G268" s="607" t="s">
        <v>317</v>
      </c>
      <c r="H268" s="607" t="s">
        <v>317</v>
      </c>
      <c r="I268" s="607" t="s">
        <v>317</v>
      </c>
      <c r="J268" s="607" t="s">
        <v>317</v>
      </c>
      <c r="K268" s="607" t="s">
        <v>317</v>
      </c>
      <c r="L268" s="607" t="s">
        <v>317</v>
      </c>
      <c r="M268" s="607" t="s">
        <v>317</v>
      </c>
      <c r="N268" s="607" t="s">
        <v>317</v>
      </c>
      <c r="O268" s="607" t="s">
        <v>317</v>
      </c>
      <c r="P268" s="607" t="s">
        <v>317</v>
      </c>
      <c r="Q268" s="607" t="s">
        <v>317</v>
      </c>
      <c r="R268" s="607" t="s">
        <v>317</v>
      </c>
      <c r="S268" s="607" t="s">
        <v>317</v>
      </c>
      <c r="T268" s="607" t="s">
        <v>317</v>
      </c>
      <c r="U268" s="607" t="s">
        <v>317</v>
      </c>
      <c r="V268" s="630">
        <v>1</v>
      </c>
      <c r="W268" s="630">
        <v>2</v>
      </c>
      <c r="X268" s="630">
        <v>1</v>
      </c>
      <c r="Y268" s="630">
        <v>1</v>
      </c>
      <c r="Z268" s="630">
        <v>3</v>
      </c>
      <c r="AA268" s="630">
        <v>8</v>
      </c>
      <c r="AB268" s="630">
        <v>10</v>
      </c>
      <c r="AC268" s="630">
        <v>4</v>
      </c>
      <c r="AD268" s="630">
        <v>1</v>
      </c>
      <c r="AE268" s="607" t="s">
        <v>317</v>
      </c>
      <c r="AF268" s="631" t="s">
        <v>248</v>
      </c>
      <c r="AG268" s="632"/>
    </row>
    <row r="269" spans="1:33" s="600" customFormat="1" ht="15.75" customHeight="1">
      <c r="A269" s="613"/>
      <c r="B269" s="614"/>
      <c r="C269" s="611" t="s">
        <v>249</v>
      </c>
      <c r="D269" s="630">
        <v>66</v>
      </c>
      <c r="E269" s="607" t="s">
        <v>317</v>
      </c>
      <c r="F269" s="607" t="s">
        <v>317</v>
      </c>
      <c r="G269" s="607" t="s">
        <v>317</v>
      </c>
      <c r="H269" s="607" t="s">
        <v>317</v>
      </c>
      <c r="I269" s="607" t="s">
        <v>317</v>
      </c>
      <c r="J269" s="607" t="s">
        <v>317</v>
      </c>
      <c r="K269" s="607" t="s">
        <v>317</v>
      </c>
      <c r="L269" s="607" t="s">
        <v>317</v>
      </c>
      <c r="M269" s="607" t="s">
        <v>317</v>
      </c>
      <c r="N269" s="607" t="s">
        <v>317</v>
      </c>
      <c r="O269" s="607" t="s">
        <v>317</v>
      </c>
      <c r="P269" s="607" t="s">
        <v>317</v>
      </c>
      <c r="Q269" s="607" t="s">
        <v>317</v>
      </c>
      <c r="R269" s="607" t="s">
        <v>317</v>
      </c>
      <c r="S269" s="607" t="s">
        <v>317</v>
      </c>
      <c r="T269" s="607" t="s">
        <v>317</v>
      </c>
      <c r="U269" s="607" t="s">
        <v>317</v>
      </c>
      <c r="V269" s="607" t="s">
        <v>317</v>
      </c>
      <c r="W269" s="607" t="s">
        <v>317</v>
      </c>
      <c r="X269" s="630">
        <v>1</v>
      </c>
      <c r="Y269" s="630">
        <v>5</v>
      </c>
      <c r="Z269" s="630">
        <v>6</v>
      </c>
      <c r="AA269" s="630">
        <v>15</v>
      </c>
      <c r="AB269" s="630">
        <v>26</v>
      </c>
      <c r="AC269" s="630">
        <v>11</v>
      </c>
      <c r="AD269" s="630">
        <v>2</v>
      </c>
      <c r="AE269" s="607" t="s">
        <v>317</v>
      </c>
      <c r="AF269" s="631" t="s">
        <v>249</v>
      </c>
      <c r="AG269" s="632"/>
    </row>
    <row r="270" spans="1:33" s="600" customFormat="1" ht="8.25" customHeight="1">
      <c r="A270" s="613"/>
      <c r="B270" s="614"/>
      <c r="C270" s="615"/>
      <c r="D270" s="630"/>
      <c r="E270" s="630"/>
      <c r="F270" s="630"/>
      <c r="G270" s="630"/>
      <c r="H270" s="630"/>
      <c r="I270" s="630"/>
      <c r="J270" s="630"/>
      <c r="K270" s="630"/>
      <c r="L270" s="630"/>
      <c r="M270" s="630"/>
      <c r="N270" s="630"/>
      <c r="O270" s="630"/>
      <c r="P270" s="630"/>
      <c r="Q270" s="630"/>
      <c r="R270" s="630"/>
      <c r="S270" s="630"/>
      <c r="T270" s="630"/>
      <c r="U270" s="630"/>
      <c r="V270" s="630"/>
      <c r="W270" s="630"/>
      <c r="X270" s="630"/>
      <c r="Y270" s="630"/>
      <c r="Z270" s="630"/>
      <c r="AA270" s="630"/>
      <c r="AB270" s="630"/>
      <c r="AC270" s="630"/>
      <c r="AD270" s="630"/>
      <c r="AE270" s="630"/>
      <c r="AF270" s="631"/>
      <c r="AG270" s="632"/>
    </row>
    <row r="271" spans="1:33" s="600" customFormat="1" ht="15.75" customHeight="1">
      <c r="A271" s="619" t="s">
        <v>522</v>
      </c>
      <c r="B271" s="620" t="s">
        <v>523</v>
      </c>
      <c r="C271" s="611" t="s">
        <v>0</v>
      </c>
      <c r="D271" s="630">
        <v>22</v>
      </c>
      <c r="E271" s="607" t="s">
        <v>317</v>
      </c>
      <c r="F271" s="607" t="s">
        <v>317</v>
      </c>
      <c r="G271" s="607" t="s">
        <v>317</v>
      </c>
      <c r="H271" s="607" t="s">
        <v>317</v>
      </c>
      <c r="I271" s="607" t="s">
        <v>317</v>
      </c>
      <c r="J271" s="607" t="s">
        <v>317</v>
      </c>
      <c r="K271" s="607" t="s">
        <v>317</v>
      </c>
      <c r="L271" s="607" t="s">
        <v>317</v>
      </c>
      <c r="M271" s="607" t="s">
        <v>317</v>
      </c>
      <c r="N271" s="607" t="s">
        <v>317</v>
      </c>
      <c r="O271" s="607" t="s">
        <v>317</v>
      </c>
      <c r="P271" s="607" t="s">
        <v>317</v>
      </c>
      <c r="Q271" s="607" t="s">
        <v>317</v>
      </c>
      <c r="R271" s="630">
        <v>1</v>
      </c>
      <c r="S271" s="607" t="s">
        <v>317</v>
      </c>
      <c r="T271" s="607" t="s">
        <v>317</v>
      </c>
      <c r="U271" s="607" t="s">
        <v>317</v>
      </c>
      <c r="V271" s="607" t="s">
        <v>317</v>
      </c>
      <c r="W271" s="630">
        <v>4</v>
      </c>
      <c r="X271" s="630">
        <v>2</v>
      </c>
      <c r="Y271" s="630">
        <v>3</v>
      </c>
      <c r="Z271" s="630">
        <v>5</v>
      </c>
      <c r="AA271" s="630">
        <v>3</v>
      </c>
      <c r="AB271" s="630">
        <v>3</v>
      </c>
      <c r="AC271" s="630">
        <v>1</v>
      </c>
      <c r="AD271" s="607" t="s">
        <v>317</v>
      </c>
      <c r="AE271" s="607" t="s">
        <v>317</v>
      </c>
      <c r="AF271" s="631" t="s">
        <v>0</v>
      </c>
      <c r="AG271" s="632" t="s">
        <v>522</v>
      </c>
    </row>
    <row r="272" spans="1:33" s="600" customFormat="1" ht="15.75" customHeight="1">
      <c r="A272" s="613"/>
      <c r="B272" s="614"/>
      <c r="C272" s="611" t="s">
        <v>248</v>
      </c>
      <c r="D272" s="630">
        <v>12</v>
      </c>
      <c r="E272" s="607" t="s">
        <v>317</v>
      </c>
      <c r="F272" s="607" t="s">
        <v>317</v>
      </c>
      <c r="G272" s="607" t="s">
        <v>317</v>
      </c>
      <c r="H272" s="607" t="s">
        <v>317</v>
      </c>
      <c r="I272" s="607" t="s">
        <v>317</v>
      </c>
      <c r="J272" s="607" t="s">
        <v>317</v>
      </c>
      <c r="K272" s="607" t="s">
        <v>317</v>
      </c>
      <c r="L272" s="607" t="s">
        <v>317</v>
      </c>
      <c r="M272" s="607" t="s">
        <v>317</v>
      </c>
      <c r="N272" s="607" t="s">
        <v>317</v>
      </c>
      <c r="O272" s="607" t="s">
        <v>317</v>
      </c>
      <c r="P272" s="607" t="s">
        <v>317</v>
      </c>
      <c r="Q272" s="607" t="s">
        <v>317</v>
      </c>
      <c r="R272" s="630">
        <v>1</v>
      </c>
      <c r="S272" s="607" t="s">
        <v>317</v>
      </c>
      <c r="T272" s="607" t="s">
        <v>317</v>
      </c>
      <c r="U272" s="607" t="s">
        <v>317</v>
      </c>
      <c r="V272" s="607" t="s">
        <v>317</v>
      </c>
      <c r="W272" s="630">
        <v>3</v>
      </c>
      <c r="X272" s="630">
        <v>1</v>
      </c>
      <c r="Y272" s="630">
        <v>2</v>
      </c>
      <c r="Z272" s="630">
        <v>3</v>
      </c>
      <c r="AA272" s="630">
        <v>1</v>
      </c>
      <c r="AB272" s="630">
        <v>1</v>
      </c>
      <c r="AC272" s="607" t="s">
        <v>317</v>
      </c>
      <c r="AD272" s="607" t="s">
        <v>317</v>
      </c>
      <c r="AE272" s="607" t="s">
        <v>317</v>
      </c>
      <c r="AF272" s="631" t="s">
        <v>248</v>
      </c>
      <c r="AG272" s="632"/>
    </row>
    <row r="273" spans="1:33" s="600" customFormat="1" ht="15.75" customHeight="1">
      <c r="A273" s="613"/>
      <c r="B273" s="614"/>
      <c r="C273" s="611" t="s">
        <v>249</v>
      </c>
      <c r="D273" s="630">
        <v>10</v>
      </c>
      <c r="E273" s="607" t="s">
        <v>317</v>
      </c>
      <c r="F273" s="607" t="s">
        <v>317</v>
      </c>
      <c r="G273" s="607" t="s">
        <v>317</v>
      </c>
      <c r="H273" s="607" t="s">
        <v>317</v>
      </c>
      <c r="I273" s="607" t="s">
        <v>317</v>
      </c>
      <c r="J273" s="607" t="s">
        <v>317</v>
      </c>
      <c r="K273" s="607" t="s">
        <v>317</v>
      </c>
      <c r="L273" s="607" t="s">
        <v>317</v>
      </c>
      <c r="M273" s="607" t="s">
        <v>317</v>
      </c>
      <c r="N273" s="607" t="s">
        <v>317</v>
      </c>
      <c r="O273" s="607" t="s">
        <v>317</v>
      </c>
      <c r="P273" s="607" t="s">
        <v>317</v>
      </c>
      <c r="Q273" s="607" t="s">
        <v>317</v>
      </c>
      <c r="R273" s="607" t="s">
        <v>317</v>
      </c>
      <c r="S273" s="607" t="s">
        <v>317</v>
      </c>
      <c r="T273" s="607" t="s">
        <v>317</v>
      </c>
      <c r="U273" s="607" t="s">
        <v>317</v>
      </c>
      <c r="V273" s="607" t="s">
        <v>317</v>
      </c>
      <c r="W273" s="630">
        <v>1</v>
      </c>
      <c r="X273" s="630">
        <v>1</v>
      </c>
      <c r="Y273" s="630">
        <v>1</v>
      </c>
      <c r="Z273" s="630">
        <v>2</v>
      </c>
      <c r="AA273" s="630">
        <v>2</v>
      </c>
      <c r="AB273" s="630">
        <v>2</v>
      </c>
      <c r="AC273" s="630">
        <v>1</v>
      </c>
      <c r="AD273" s="607" t="s">
        <v>317</v>
      </c>
      <c r="AE273" s="607" t="s">
        <v>317</v>
      </c>
      <c r="AF273" s="631" t="s">
        <v>249</v>
      </c>
      <c r="AG273" s="632"/>
    </row>
    <row r="274" spans="1:33" s="600" customFormat="1" ht="8.25" customHeight="1">
      <c r="A274" s="613"/>
      <c r="B274" s="614"/>
      <c r="C274" s="615"/>
      <c r="D274" s="630"/>
      <c r="E274" s="630"/>
      <c r="F274" s="630"/>
      <c r="G274" s="630"/>
      <c r="H274" s="630"/>
      <c r="I274" s="630"/>
      <c r="J274" s="630"/>
      <c r="K274" s="630"/>
      <c r="L274" s="630"/>
      <c r="M274" s="630"/>
      <c r="N274" s="630"/>
      <c r="O274" s="630"/>
      <c r="P274" s="630"/>
      <c r="Q274" s="630"/>
      <c r="R274" s="630"/>
      <c r="S274" s="630"/>
      <c r="T274" s="630"/>
      <c r="U274" s="630"/>
      <c r="V274" s="630"/>
      <c r="W274" s="630"/>
      <c r="X274" s="630"/>
      <c r="Y274" s="630"/>
      <c r="Z274" s="630"/>
      <c r="AA274" s="630"/>
      <c r="AB274" s="630"/>
      <c r="AC274" s="630"/>
      <c r="AD274" s="630"/>
      <c r="AE274" s="630"/>
      <c r="AF274" s="631"/>
      <c r="AG274" s="632"/>
    </row>
    <row r="275" spans="1:33" s="600" customFormat="1" ht="15.75" customHeight="1">
      <c r="A275" s="619" t="s">
        <v>524</v>
      </c>
      <c r="B275" s="620" t="s">
        <v>525</v>
      </c>
      <c r="C275" s="611" t="s">
        <v>0</v>
      </c>
      <c r="D275" s="630">
        <v>211</v>
      </c>
      <c r="E275" s="607" t="s">
        <v>317</v>
      </c>
      <c r="F275" s="607" t="s">
        <v>317</v>
      </c>
      <c r="G275" s="607" t="s">
        <v>317</v>
      </c>
      <c r="H275" s="607" t="s">
        <v>317</v>
      </c>
      <c r="I275" s="607" t="s">
        <v>317</v>
      </c>
      <c r="J275" s="607" t="s">
        <v>317</v>
      </c>
      <c r="K275" s="607" t="s">
        <v>317</v>
      </c>
      <c r="L275" s="607" t="s">
        <v>317</v>
      </c>
      <c r="M275" s="607">
        <v>1</v>
      </c>
      <c r="N275" s="607" t="s">
        <v>317</v>
      </c>
      <c r="O275" s="607" t="s">
        <v>317</v>
      </c>
      <c r="P275" s="607" t="s">
        <v>209</v>
      </c>
      <c r="Q275" s="607" t="s">
        <v>317</v>
      </c>
      <c r="R275" s="630">
        <v>3</v>
      </c>
      <c r="S275" s="630">
        <v>1</v>
      </c>
      <c r="T275" s="630">
        <v>1</v>
      </c>
      <c r="U275" s="630">
        <v>5</v>
      </c>
      <c r="V275" s="630">
        <v>8</v>
      </c>
      <c r="W275" s="630">
        <v>11</v>
      </c>
      <c r="X275" s="630">
        <v>16</v>
      </c>
      <c r="Y275" s="630">
        <v>19</v>
      </c>
      <c r="Z275" s="630">
        <v>33</v>
      </c>
      <c r="AA275" s="630">
        <v>52</v>
      </c>
      <c r="AB275" s="630">
        <v>39</v>
      </c>
      <c r="AC275" s="630">
        <v>14</v>
      </c>
      <c r="AD275" s="630">
        <v>8</v>
      </c>
      <c r="AE275" s="607" t="s">
        <v>317</v>
      </c>
      <c r="AF275" s="631" t="s">
        <v>0</v>
      </c>
      <c r="AG275" s="632" t="s">
        <v>524</v>
      </c>
    </row>
    <row r="276" spans="1:33" s="600" customFormat="1" ht="15.75" customHeight="1">
      <c r="A276" s="613"/>
      <c r="B276" s="614"/>
      <c r="C276" s="611" t="s">
        <v>248</v>
      </c>
      <c r="D276" s="630">
        <v>92</v>
      </c>
      <c r="E276" s="607" t="s">
        <v>317</v>
      </c>
      <c r="F276" s="607" t="s">
        <v>317</v>
      </c>
      <c r="G276" s="607" t="s">
        <v>317</v>
      </c>
      <c r="H276" s="607" t="s">
        <v>317</v>
      </c>
      <c r="I276" s="607" t="s">
        <v>317</v>
      </c>
      <c r="J276" s="607" t="s">
        <v>317</v>
      </c>
      <c r="K276" s="607" t="s">
        <v>317</v>
      </c>
      <c r="L276" s="607" t="s">
        <v>317</v>
      </c>
      <c r="M276" s="607">
        <v>1</v>
      </c>
      <c r="N276" s="607" t="s">
        <v>317</v>
      </c>
      <c r="O276" s="607" t="s">
        <v>317</v>
      </c>
      <c r="P276" s="607" t="s">
        <v>317</v>
      </c>
      <c r="Q276" s="607" t="s">
        <v>317</v>
      </c>
      <c r="R276" s="630">
        <v>3</v>
      </c>
      <c r="S276" s="607" t="s">
        <v>317</v>
      </c>
      <c r="T276" s="630">
        <v>1</v>
      </c>
      <c r="U276" s="630">
        <v>4</v>
      </c>
      <c r="V276" s="630">
        <v>6</v>
      </c>
      <c r="W276" s="630">
        <v>8</v>
      </c>
      <c r="X276" s="630">
        <v>10</v>
      </c>
      <c r="Y276" s="630">
        <v>11</v>
      </c>
      <c r="Z276" s="630">
        <v>17</v>
      </c>
      <c r="AA276" s="630">
        <v>22</v>
      </c>
      <c r="AB276" s="630">
        <v>8</v>
      </c>
      <c r="AC276" s="630">
        <v>1</v>
      </c>
      <c r="AD276" s="607" t="s">
        <v>317</v>
      </c>
      <c r="AE276" s="607" t="s">
        <v>317</v>
      </c>
      <c r="AF276" s="631" t="s">
        <v>248</v>
      </c>
      <c r="AG276" s="632"/>
    </row>
    <row r="277" spans="1:33" s="600" customFormat="1" ht="15.75" customHeight="1">
      <c r="A277" s="613"/>
      <c r="B277" s="614"/>
      <c r="C277" s="611" t="s">
        <v>249</v>
      </c>
      <c r="D277" s="630">
        <v>119</v>
      </c>
      <c r="E277" s="607" t="s">
        <v>317</v>
      </c>
      <c r="F277" s="607" t="s">
        <v>317</v>
      </c>
      <c r="G277" s="607" t="s">
        <v>317</v>
      </c>
      <c r="H277" s="607" t="s">
        <v>317</v>
      </c>
      <c r="I277" s="607" t="s">
        <v>317</v>
      </c>
      <c r="J277" s="607" t="s">
        <v>317</v>
      </c>
      <c r="K277" s="607" t="s">
        <v>317</v>
      </c>
      <c r="L277" s="607" t="s">
        <v>317</v>
      </c>
      <c r="M277" s="607" t="s">
        <v>317</v>
      </c>
      <c r="N277" s="607" t="s">
        <v>317</v>
      </c>
      <c r="O277" s="607" t="s">
        <v>317</v>
      </c>
      <c r="P277" s="607" t="s">
        <v>317</v>
      </c>
      <c r="Q277" s="607" t="s">
        <v>317</v>
      </c>
      <c r="R277" s="607" t="s">
        <v>317</v>
      </c>
      <c r="S277" s="630">
        <v>1</v>
      </c>
      <c r="T277" s="607" t="s">
        <v>317</v>
      </c>
      <c r="U277" s="630">
        <v>1</v>
      </c>
      <c r="V277" s="630">
        <v>2</v>
      </c>
      <c r="W277" s="630">
        <v>3</v>
      </c>
      <c r="X277" s="630">
        <v>6</v>
      </c>
      <c r="Y277" s="630">
        <v>8</v>
      </c>
      <c r="Z277" s="630">
        <v>16</v>
      </c>
      <c r="AA277" s="630">
        <v>30</v>
      </c>
      <c r="AB277" s="630">
        <v>31</v>
      </c>
      <c r="AC277" s="630">
        <v>13</v>
      </c>
      <c r="AD277" s="630">
        <v>8</v>
      </c>
      <c r="AE277" s="607" t="s">
        <v>317</v>
      </c>
      <c r="AF277" s="631" t="s">
        <v>249</v>
      </c>
      <c r="AG277" s="632"/>
    </row>
    <row r="278" spans="1:33" s="600" customFormat="1" ht="8.25" customHeight="1">
      <c r="A278" s="613"/>
      <c r="B278" s="614"/>
      <c r="C278" s="615"/>
      <c r="D278" s="630"/>
      <c r="E278" s="630"/>
      <c r="F278" s="630"/>
      <c r="G278" s="630"/>
      <c r="H278" s="630"/>
      <c r="I278" s="630"/>
      <c r="J278" s="630"/>
      <c r="K278" s="630"/>
      <c r="L278" s="630"/>
      <c r="M278" s="630"/>
      <c r="N278" s="630"/>
      <c r="O278" s="630"/>
      <c r="P278" s="630"/>
      <c r="Q278" s="630"/>
      <c r="R278" s="630"/>
      <c r="S278" s="630"/>
      <c r="T278" s="630"/>
      <c r="U278" s="630"/>
      <c r="V278" s="630"/>
      <c r="W278" s="630"/>
      <c r="X278" s="630"/>
      <c r="Y278" s="630"/>
      <c r="Z278" s="630"/>
      <c r="AA278" s="630"/>
      <c r="AB278" s="630"/>
      <c r="AC278" s="630"/>
      <c r="AD278" s="630"/>
      <c r="AE278" s="630"/>
      <c r="AF278" s="631"/>
      <c r="AG278" s="632"/>
    </row>
    <row r="279" spans="1:33" s="600" customFormat="1" ht="15.75" customHeight="1">
      <c r="A279" s="619" t="s">
        <v>526</v>
      </c>
      <c r="B279" s="620" t="s">
        <v>527</v>
      </c>
      <c r="C279" s="611" t="s">
        <v>0</v>
      </c>
      <c r="D279" s="630">
        <v>519</v>
      </c>
      <c r="E279" s="607" t="s">
        <v>317</v>
      </c>
      <c r="F279" s="607" t="s">
        <v>317</v>
      </c>
      <c r="G279" s="607" t="s">
        <v>317</v>
      </c>
      <c r="H279" s="607" t="s">
        <v>317</v>
      </c>
      <c r="I279" s="607" t="s">
        <v>317</v>
      </c>
      <c r="J279" s="607" t="s">
        <v>317</v>
      </c>
      <c r="K279" s="607" t="s">
        <v>317</v>
      </c>
      <c r="L279" s="607" t="s">
        <v>317</v>
      </c>
      <c r="M279" s="607" t="s">
        <v>317</v>
      </c>
      <c r="N279" s="607" t="s">
        <v>317</v>
      </c>
      <c r="O279" s="630">
        <v>1</v>
      </c>
      <c r="P279" s="607" t="s">
        <v>209</v>
      </c>
      <c r="Q279" s="607" t="s">
        <v>317</v>
      </c>
      <c r="R279" s="630">
        <v>1</v>
      </c>
      <c r="S279" s="630">
        <v>1</v>
      </c>
      <c r="T279" s="630">
        <v>1</v>
      </c>
      <c r="U279" s="630">
        <v>2</v>
      </c>
      <c r="V279" s="630">
        <v>3</v>
      </c>
      <c r="W279" s="630">
        <v>12</v>
      </c>
      <c r="X279" s="630">
        <v>22</v>
      </c>
      <c r="Y279" s="630">
        <v>33</v>
      </c>
      <c r="Z279" s="630">
        <v>59</v>
      </c>
      <c r="AA279" s="630">
        <v>120</v>
      </c>
      <c r="AB279" s="630">
        <v>150</v>
      </c>
      <c r="AC279" s="630">
        <v>82</v>
      </c>
      <c r="AD279" s="630">
        <v>32</v>
      </c>
      <c r="AE279" s="607" t="s">
        <v>317</v>
      </c>
      <c r="AF279" s="631" t="s">
        <v>0</v>
      </c>
      <c r="AG279" s="632" t="s">
        <v>526</v>
      </c>
    </row>
    <row r="280" spans="1:33" s="600" customFormat="1" ht="15.75" customHeight="1">
      <c r="A280" s="613"/>
      <c r="B280" s="614"/>
      <c r="C280" s="611" t="s">
        <v>248</v>
      </c>
      <c r="D280" s="630">
        <v>177</v>
      </c>
      <c r="E280" s="607" t="s">
        <v>317</v>
      </c>
      <c r="F280" s="607" t="s">
        <v>317</v>
      </c>
      <c r="G280" s="607" t="s">
        <v>317</v>
      </c>
      <c r="H280" s="607" t="s">
        <v>317</v>
      </c>
      <c r="I280" s="607" t="s">
        <v>317</v>
      </c>
      <c r="J280" s="607" t="s">
        <v>317</v>
      </c>
      <c r="K280" s="607" t="s">
        <v>317</v>
      </c>
      <c r="L280" s="607" t="s">
        <v>317</v>
      </c>
      <c r="M280" s="607" t="s">
        <v>317</v>
      </c>
      <c r="N280" s="607" t="s">
        <v>317</v>
      </c>
      <c r="O280" s="630">
        <v>1</v>
      </c>
      <c r="P280" s="607" t="s">
        <v>317</v>
      </c>
      <c r="Q280" s="607" t="s">
        <v>317</v>
      </c>
      <c r="R280" s="630">
        <v>1</v>
      </c>
      <c r="S280" s="630">
        <v>1</v>
      </c>
      <c r="T280" s="630">
        <v>1</v>
      </c>
      <c r="U280" s="630">
        <v>2</v>
      </c>
      <c r="V280" s="630">
        <v>3</v>
      </c>
      <c r="W280" s="630">
        <v>10</v>
      </c>
      <c r="X280" s="630">
        <v>12</v>
      </c>
      <c r="Y280" s="630">
        <v>20</v>
      </c>
      <c r="Z280" s="630">
        <v>26</v>
      </c>
      <c r="AA280" s="630">
        <v>35</v>
      </c>
      <c r="AB280" s="630">
        <v>48</v>
      </c>
      <c r="AC280" s="630">
        <v>13</v>
      </c>
      <c r="AD280" s="630">
        <v>4</v>
      </c>
      <c r="AE280" s="607" t="s">
        <v>317</v>
      </c>
      <c r="AF280" s="631" t="s">
        <v>248</v>
      </c>
      <c r="AG280" s="632"/>
    </row>
    <row r="281" spans="1:33" s="600" customFormat="1" ht="15.75" customHeight="1">
      <c r="A281" s="613"/>
      <c r="B281" s="614"/>
      <c r="C281" s="611" t="s">
        <v>249</v>
      </c>
      <c r="D281" s="630">
        <v>342</v>
      </c>
      <c r="E281" s="607" t="s">
        <v>317</v>
      </c>
      <c r="F281" s="607" t="s">
        <v>317</v>
      </c>
      <c r="G281" s="607" t="s">
        <v>317</v>
      </c>
      <c r="H281" s="607" t="s">
        <v>317</v>
      </c>
      <c r="I281" s="607" t="s">
        <v>317</v>
      </c>
      <c r="J281" s="607" t="s">
        <v>317</v>
      </c>
      <c r="K281" s="607" t="s">
        <v>317</v>
      </c>
      <c r="L281" s="607" t="s">
        <v>317</v>
      </c>
      <c r="M281" s="607" t="s">
        <v>317</v>
      </c>
      <c r="N281" s="607" t="s">
        <v>317</v>
      </c>
      <c r="O281" s="607" t="s">
        <v>317</v>
      </c>
      <c r="P281" s="607" t="s">
        <v>317</v>
      </c>
      <c r="Q281" s="607" t="s">
        <v>317</v>
      </c>
      <c r="R281" s="607" t="s">
        <v>317</v>
      </c>
      <c r="S281" s="607" t="s">
        <v>317</v>
      </c>
      <c r="T281" s="607" t="s">
        <v>317</v>
      </c>
      <c r="U281" s="607" t="s">
        <v>317</v>
      </c>
      <c r="V281" s="607" t="s">
        <v>317</v>
      </c>
      <c r="W281" s="630">
        <v>2</v>
      </c>
      <c r="X281" s="630">
        <v>10</v>
      </c>
      <c r="Y281" s="630">
        <v>13</v>
      </c>
      <c r="Z281" s="630">
        <v>33</v>
      </c>
      <c r="AA281" s="630">
        <v>85</v>
      </c>
      <c r="AB281" s="630">
        <v>102</v>
      </c>
      <c r="AC281" s="630">
        <v>69</v>
      </c>
      <c r="AD281" s="630">
        <v>28</v>
      </c>
      <c r="AE281" s="607" t="s">
        <v>317</v>
      </c>
      <c r="AF281" s="631" t="s">
        <v>249</v>
      </c>
      <c r="AG281" s="632"/>
    </row>
    <row r="282" spans="1:33" s="600" customFormat="1" ht="8.25" customHeight="1">
      <c r="A282" s="613"/>
      <c r="B282" s="614"/>
      <c r="C282" s="615"/>
      <c r="D282" s="630"/>
      <c r="E282" s="630"/>
      <c r="F282" s="630"/>
      <c r="G282" s="630"/>
      <c r="H282" s="630"/>
      <c r="I282" s="630"/>
      <c r="J282" s="630"/>
      <c r="K282" s="630"/>
      <c r="L282" s="630"/>
      <c r="M282" s="630"/>
      <c r="N282" s="630"/>
      <c r="O282" s="630"/>
      <c r="P282" s="630"/>
      <c r="Q282" s="630"/>
      <c r="R282" s="630"/>
      <c r="S282" s="630"/>
      <c r="T282" s="630"/>
      <c r="U282" s="630"/>
      <c r="V282" s="630"/>
      <c r="W282" s="630"/>
      <c r="X282" s="630"/>
      <c r="Y282" s="630"/>
      <c r="Z282" s="630"/>
      <c r="AA282" s="630"/>
      <c r="AB282" s="630"/>
      <c r="AC282" s="630"/>
      <c r="AD282" s="630"/>
      <c r="AE282" s="630"/>
      <c r="AF282" s="631"/>
      <c r="AG282" s="632"/>
    </row>
    <row r="283" spans="1:33" s="600" customFormat="1" ht="15.75" customHeight="1">
      <c r="A283" s="619" t="s">
        <v>528</v>
      </c>
      <c r="B283" s="620" t="s">
        <v>529</v>
      </c>
      <c r="C283" s="611" t="s">
        <v>0</v>
      </c>
      <c r="D283" s="630">
        <v>42</v>
      </c>
      <c r="E283" s="607" t="s">
        <v>317</v>
      </c>
      <c r="F283" s="607" t="s">
        <v>317</v>
      </c>
      <c r="G283" s="607" t="s">
        <v>317</v>
      </c>
      <c r="H283" s="607" t="s">
        <v>317</v>
      </c>
      <c r="I283" s="607" t="s">
        <v>317</v>
      </c>
      <c r="J283" s="607" t="s">
        <v>317</v>
      </c>
      <c r="K283" s="607" t="s">
        <v>317</v>
      </c>
      <c r="L283" s="607" t="s">
        <v>317</v>
      </c>
      <c r="M283" s="607" t="s">
        <v>317</v>
      </c>
      <c r="N283" s="607" t="s">
        <v>317</v>
      </c>
      <c r="O283" s="607" t="s">
        <v>317</v>
      </c>
      <c r="P283" s="630">
        <v>1</v>
      </c>
      <c r="Q283" s="630">
        <v>1</v>
      </c>
      <c r="R283" s="630">
        <v>1</v>
      </c>
      <c r="S283" s="607" t="s">
        <v>209</v>
      </c>
      <c r="T283" s="630">
        <v>1</v>
      </c>
      <c r="U283" s="630">
        <v>1</v>
      </c>
      <c r="V283" s="630">
        <v>1</v>
      </c>
      <c r="W283" s="630">
        <v>4</v>
      </c>
      <c r="X283" s="630">
        <v>3</v>
      </c>
      <c r="Y283" s="630">
        <v>8</v>
      </c>
      <c r="Z283" s="630">
        <v>12</v>
      </c>
      <c r="AA283" s="630">
        <v>6</v>
      </c>
      <c r="AB283" s="630">
        <v>2</v>
      </c>
      <c r="AC283" s="630">
        <v>1</v>
      </c>
      <c r="AD283" s="607" t="s">
        <v>209</v>
      </c>
      <c r="AE283" s="607" t="s">
        <v>317</v>
      </c>
      <c r="AF283" s="631" t="s">
        <v>0</v>
      </c>
      <c r="AG283" s="632" t="s">
        <v>528</v>
      </c>
    </row>
    <row r="284" spans="1:33" s="600" customFormat="1" ht="15.75" customHeight="1">
      <c r="A284" s="613"/>
      <c r="B284" s="614"/>
      <c r="C284" s="611" t="s">
        <v>248</v>
      </c>
      <c r="D284" s="630">
        <v>20</v>
      </c>
      <c r="E284" s="607" t="s">
        <v>317</v>
      </c>
      <c r="F284" s="607" t="s">
        <v>317</v>
      </c>
      <c r="G284" s="607" t="s">
        <v>317</v>
      </c>
      <c r="H284" s="607" t="s">
        <v>317</v>
      </c>
      <c r="I284" s="607" t="s">
        <v>317</v>
      </c>
      <c r="J284" s="607" t="s">
        <v>317</v>
      </c>
      <c r="K284" s="607" t="s">
        <v>317</v>
      </c>
      <c r="L284" s="607" t="s">
        <v>317</v>
      </c>
      <c r="M284" s="607" t="s">
        <v>317</v>
      </c>
      <c r="N284" s="607" t="s">
        <v>317</v>
      </c>
      <c r="O284" s="607" t="s">
        <v>317</v>
      </c>
      <c r="P284" s="630">
        <v>1</v>
      </c>
      <c r="Q284" s="630">
        <v>1</v>
      </c>
      <c r="R284" s="630">
        <v>1</v>
      </c>
      <c r="S284" s="607" t="s">
        <v>317</v>
      </c>
      <c r="T284" s="630">
        <v>1</v>
      </c>
      <c r="U284" s="607" t="s">
        <v>317</v>
      </c>
      <c r="V284" s="630">
        <v>1</v>
      </c>
      <c r="W284" s="630">
        <v>2</v>
      </c>
      <c r="X284" s="630">
        <v>1</v>
      </c>
      <c r="Y284" s="630">
        <v>4</v>
      </c>
      <c r="Z284" s="630">
        <v>5</v>
      </c>
      <c r="AA284" s="630">
        <v>2</v>
      </c>
      <c r="AB284" s="630">
        <v>1</v>
      </c>
      <c r="AC284" s="607" t="s">
        <v>317</v>
      </c>
      <c r="AD284" s="607" t="s">
        <v>317</v>
      </c>
      <c r="AE284" s="607" t="s">
        <v>317</v>
      </c>
      <c r="AF284" s="631" t="s">
        <v>248</v>
      </c>
      <c r="AG284" s="632"/>
    </row>
    <row r="285" spans="1:33" s="600" customFormat="1" ht="15.75" customHeight="1">
      <c r="A285" s="613"/>
      <c r="B285" s="614"/>
      <c r="C285" s="611" t="s">
        <v>249</v>
      </c>
      <c r="D285" s="630">
        <v>22</v>
      </c>
      <c r="E285" s="607" t="s">
        <v>317</v>
      </c>
      <c r="F285" s="607" t="s">
        <v>317</v>
      </c>
      <c r="G285" s="607" t="s">
        <v>317</v>
      </c>
      <c r="H285" s="607" t="s">
        <v>317</v>
      </c>
      <c r="I285" s="607" t="s">
        <v>317</v>
      </c>
      <c r="J285" s="607" t="s">
        <v>317</v>
      </c>
      <c r="K285" s="607" t="s">
        <v>317</v>
      </c>
      <c r="L285" s="607" t="s">
        <v>317</v>
      </c>
      <c r="M285" s="607" t="s">
        <v>317</v>
      </c>
      <c r="N285" s="607" t="s">
        <v>317</v>
      </c>
      <c r="O285" s="607" t="s">
        <v>317</v>
      </c>
      <c r="P285" s="607" t="s">
        <v>317</v>
      </c>
      <c r="Q285" s="607" t="s">
        <v>317</v>
      </c>
      <c r="R285" s="607" t="s">
        <v>317</v>
      </c>
      <c r="S285" s="607" t="s">
        <v>317</v>
      </c>
      <c r="T285" s="607" t="s">
        <v>317</v>
      </c>
      <c r="U285" s="630">
        <v>1</v>
      </c>
      <c r="V285" s="607" t="s">
        <v>317</v>
      </c>
      <c r="W285" s="607">
        <v>2</v>
      </c>
      <c r="X285" s="630">
        <v>2</v>
      </c>
      <c r="Y285" s="630">
        <v>4</v>
      </c>
      <c r="Z285" s="630">
        <v>7</v>
      </c>
      <c r="AA285" s="630">
        <v>4</v>
      </c>
      <c r="AB285" s="630">
        <v>1</v>
      </c>
      <c r="AC285" s="630">
        <v>1</v>
      </c>
      <c r="AD285" s="607" t="s">
        <v>317</v>
      </c>
      <c r="AE285" s="607" t="s">
        <v>317</v>
      </c>
      <c r="AF285" s="631" t="s">
        <v>249</v>
      </c>
      <c r="AG285" s="632"/>
    </row>
    <row r="286" spans="1:33" s="600" customFormat="1" ht="8.25" customHeight="1">
      <c r="A286" s="613"/>
      <c r="B286" s="614"/>
      <c r="C286" s="615"/>
      <c r="D286" s="630"/>
      <c r="E286" s="630"/>
      <c r="F286" s="630"/>
      <c r="G286" s="630"/>
      <c r="H286" s="630"/>
      <c r="I286" s="630"/>
      <c r="J286" s="630"/>
      <c r="K286" s="630"/>
      <c r="L286" s="630"/>
      <c r="M286" s="630"/>
      <c r="N286" s="630"/>
      <c r="O286" s="630"/>
      <c r="P286" s="630"/>
      <c r="Q286" s="630"/>
      <c r="R286" s="630"/>
      <c r="S286" s="630"/>
      <c r="T286" s="630"/>
      <c r="U286" s="630"/>
      <c r="V286" s="630"/>
      <c r="W286" s="630"/>
      <c r="X286" s="630"/>
      <c r="Y286" s="630"/>
      <c r="Z286" s="630"/>
      <c r="AA286" s="630"/>
      <c r="AB286" s="630"/>
      <c r="AC286" s="630"/>
      <c r="AD286" s="630"/>
      <c r="AE286" s="630"/>
      <c r="AF286" s="631"/>
      <c r="AG286" s="632"/>
    </row>
    <row r="287" spans="1:33" s="600" customFormat="1" ht="15.75" customHeight="1">
      <c r="A287" s="619" t="s">
        <v>530</v>
      </c>
      <c r="B287" s="620" t="s">
        <v>50</v>
      </c>
      <c r="C287" s="611" t="s">
        <v>0</v>
      </c>
      <c r="D287" s="630">
        <v>810</v>
      </c>
      <c r="E287" s="607" t="s">
        <v>317</v>
      </c>
      <c r="F287" s="607" t="s">
        <v>317</v>
      </c>
      <c r="G287" s="607" t="s">
        <v>317</v>
      </c>
      <c r="H287" s="607" t="s">
        <v>317</v>
      </c>
      <c r="I287" s="607" t="s">
        <v>317</v>
      </c>
      <c r="J287" s="607" t="s">
        <v>317</v>
      </c>
      <c r="K287" s="607" t="s">
        <v>317</v>
      </c>
      <c r="L287" s="607" t="s">
        <v>317</v>
      </c>
      <c r="M287" s="607" t="s">
        <v>317</v>
      </c>
      <c r="N287" s="607" t="s">
        <v>317</v>
      </c>
      <c r="O287" s="607" t="s">
        <v>317</v>
      </c>
      <c r="P287" s="630">
        <v>2</v>
      </c>
      <c r="Q287" s="630">
        <v>2</v>
      </c>
      <c r="R287" s="630">
        <v>10</v>
      </c>
      <c r="S287" s="630">
        <v>13</v>
      </c>
      <c r="T287" s="630">
        <v>15</v>
      </c>
      <c r="U287" s="630">
        <v>23</v>
      </c>
      <c r="V287" s="630">
        <v>19</v>
      </c>
      <c r="W287" s="630">
        <v>55</v>
      </c>
      <c r="X287" s="630">
        <v>59</v>
      </c>
      <c r="Y287" s="630">
        <v>83</v>
      </c>
      <c r="Z287" s="630">
        <v>134</v>
      </c>
      <c r="AA287" s="630">
        <v>160</v>
      </c>
      <c r="AB287" s="630">
        <v>150</v>
      </c>
      <c r="AC287" s="630">
        <v>66</v>
      </c>
      <c r="AD287" s="630">
        <v>19</v>
      </c>
      <c r="AE287" s="607" t="s">
        <v>317</v>
      </c>
      <c r="AF287" s="631" t="s">
        <v>0</v>
      </c>
      <c r="AG287" s="632" t="s">
        <v>530</v>
      </c>
    </row>
    <row r="288" spans="1:33" s="600" customFormat="1" ht="15.75" customHeight="1">
      <c r="A288" s="613"/>
      <c r="B288" s="614"/>
      <c r="C288" s="611" t="s">
        <v>248</v>
      </c>
      <c r="D288" s="630">
        <v>403</v>
      </c>
      <c r="E288" s="607" t="s">
        <v>317</v>
      </c>
      <c r="F288" s="607" t="s">
        <v>317</v>
      </c>
      <c r="G288" s="607" t="s">
        <v>317</v>
      </c>
      <c r="H288" s="607" t="s">
        <v>317</v>
      </c>
      <c r="I288" s="607" t="s">
        <v>317</v>
      </c>
      <c r="J288" s="607" t="s">
        <v>317</v>
      </c>
      <c r="K288" s="607" t="s">
        <v>317</v>
      </c>
      <c r="L288" s="607" t="s">
        <v>317</v>
      </c>
      <c r="M288" s="607" t="s">
        <v>317</v>
      </c>
      <c r="N288" s="607" t="s">
        <v>317</v>
      </c>
      <c r="O288" s="607" t="s">
        <v>317</v>
      </c>
      <c r="P288" s="630">
        <v>1</v>
      </c>
      <c r="Q288" s="630">
        <v>2</v>
      </c>
      <c r="R288" s="630">
        <v>6</v>
      </c>
      <c r="S288" s="630">
        <v>10</v>
      </c>
      <c r="T288" s="630">
        <v>10</v>
      </c>
      <c r="U288" s="630">
        <v>20</v>
      </c>
      <c r="V288" s="630">
        <v>10</v>
      </c>
      <c r="W288" s="630">
        <v>38</v>
      </c>
      <c r="X288" s="630">
        <v>44</v>
      </c>
      <c r="Y288" s="630">
        <v>50</v>
      </c>
      <c r="Z288" s="630">
        <v>75</v>
      </c>
      <c r="AA288" s="630">
        <v>73</v>
      </c>
      <c r="AB288" s="630">
        <v>52</v>
      </c>
      <c r="AC288" s="630">
        <v>8</v>
      </c>
      <c r="AD288" s="630">
        <v>4</v>
      </c>
      <c r="AE288" s="607" t="s">
        <v>317</v>
      </c>
      <c r="AF288" s="631" t="s">
        <v>248</v>
      </c>
      <c r="AG288" s="632"/>
    </row>
    <row r="289" spans="1:33" s="600" customFormat="1" ht="15.75" customHeight="1">
      <c r="A289" s="613"/>
      <c r="B289" s="614"/>
      <c r="C289" s="611" t="s">
        <v>249</v>
      </c>
      <c r="D289" s="630">
        <v>407</v>
      </c>
      <c r="E289" s="607" t="s">
        <v>317</v>
      </c>
      <c r="F289" s="607" t="s">
        <v>317</v>
      </c>
      <c r="G289" s="607" t="s">
        <v>317</v>
      </c>
      <c r="H289" s="607" t="s">
        <v>317</v>
      </c>
      <c r="I289" s="607" t="s">
        <v>317</v>
      </c>
      <c r="J289" s="607" t="s">
        <v>317</v>
      </c>
      <c r="K289" s="607" t="s">
        <v>317</v>
      </c>
      <c r="L289" s="607" t="s">
        <v>317</v>
      </c>
      <c r="M289" s="607" t="s">
        <v>317</v>
      </c>
      <c r="N289" s="607" t="s">
        <v>317</v>
      </c>
      <c r="O289" s="607" t="s">
        <v>317</v>
      </c>
      <c r="P289" s="630">
        <v>1</v>
      </c>
      <c r="Q289" s="607" t="s">
        <v>317</v>
      </c>
      <c r="R289" s="630">
        <v>4</v>
      </c>
      <c r="S289" s="630">
        <v>3</v>
      </c>
      <c r="T289" s="630">
        <v>5</v>
      </c>
      <c r="U289" s="630">
        <v>3</v>
      </c>
      <c r="V289" s="630">
        <v>9</v>
      </c>
      <c r="W289" s="630">
        <v>17</v>
      </c>
      <c r="X289" s="630">
        <v>15</v>
      </c>
      <c r="Y289" s="630">
        <v>33</v>
      </c>
      <c r="Z289" s="630">
        <v>59</v>
      </c>
      <c r="AA289" s="630">
        <v>87</v>
      </c>
      <c r="AB289" s="630">
        <v>98</v>
      </c>
      <c r="AC289" s="630">
        <v>58</v>
      </c>
      <c r="AD289" s="630">
        <v>15</v>
      </c>
      <c r="AE289" s="607" t="s">
        <v>317</v>
      </c>
      <c r="AF289" s="631" t="s">
        <v>249</v>
      </c>
      <c r="AG289" s="632"/>
    </row>
    <row r="290" spans="1:33" s="600" customFormat="1" ht="8.25" customHeight="1">
      <c r="A290" s="613"/>
      <c r="B290" s="614"/>
      <c r="C290" s="615"/>
      <c r="D290" s="630"/>
      <c r="E290" s="630"/>
      <c r="F290" s="630"/>
      <c r="G290" s="630"/>
      <c r="H290" s="630"/>
      <c r="I290" s="630"/>
      <c r="J290" s="630"/>
      <c r="K290" s="630"/>
      <c r="L290" s="630"/>
      <c r="M290" s="630"/>
      <c r="N290" s="630"/>
      <c r="O290" s="630"/>
      <c r="P290" s="630"/>
      <c r="Q290" s="630"/>
      <c r="R290" s="630"/>
      <c r="S290" s="630"/>
      <c r="T290" s="630"/>
      <c r="U290" s="630"/>
      <c r="V290" s="630"/>
      <c r="W290" s="630"/>
      <c r="X290" s="630"/>
      <c r="Y290" s="630"/>
      <c r="Z290" s="630"/>
      <c r="AA290" s="630"/>
      <c r="AB290" s="630"/>
      <c r="AC290" s="630"/>
      <c r="AD290" s="630"/>
      <c r="AE290" s="630"/>
      <c r="AF290" s="631"/>
      <c r="AG290" s="632"/>
    </row>
    <row r="291" spans="1:33" s="600" customFormat="1" ht="15.75" customHeight="1">
      <c r="A291" s="619" t="s">
        <v>531</v>
      </c>
      <c r="B291" s="620" t="s">
        <v>532</v>
      </c>
      <c r="C291" s="611" t="s">
        <v>0</v>
      </c>
      <c r="D291" s="630">
        <v>86</v>
      </c>
      <c r="E291" s="607" t="s">
        <v>317</v>
      </c>
      <c r="F291" s="607" t="s">
        <v>317</v>
      </c>
      <c r="G291" s="607" t="s">
        <v>317</v>
      </c>
      <c r="H291" s="607" t="s">
        <v>317</v>
      </c>
      <c r="I291" s="607" t="s">
        <v>317</v>
      </c>
      <c r="J291" s="607" t="s">
        <v>317</v>
      </c>
      <c r="K291" s="607" t="s">
        <v>317</v>
      </c>
      <c r="L291" s="607" t="s">
        <v>317</v>
      </c>
      <c r="M291" s="607" t="s">
        <v>317</v>
      </c>
      <c r="N291" s="607" t="s">
        <v>317</v>
      </c>
      <c r="O291" s="607" t="s">
        <v>317</v>
      </c>
      <c r="P291" s="630">
        <v>2</v>
      </c>
      <c r="Q291" s="630">
        <v>1</v>
      </c>
      <c r="R291" s="630">
        <v>5</v>
      </c>
      <c r="S291" s="630">
        <v>4</v>
      </c>
      <c r="T291" s="630">
        <v>6</v>
      </c>
      <c r="U291" s="630">
        <v>7</v>
      </c>
      <c r="V291" s="630">
        <v>8</v>
      </c>
      <c r="W291" s="630">
        <v>12</v>
      </c>
      <c r="X291" s="630">
        <v>4</v>
      </c>
      <c r="Y291" s="630">
        <v>5</v>
      </c>
      <c r="Z291" s="630">
        <v>7</v>
      </c>
      <c r="AA291" s="630">
        <v>16</v>
      </c>
      <c r="AB291" s="630">
        <v>5</v>
      </c>
      <c r="AC291" s="630">
        <v>4</v>
      </c>
      <c r="AD291" s="607" t="s">
        <v>209</v>
      </c>
      <c r="AE291" s="607" t="s">
        <v>317</v>
      </c>
      <c r="AF291" s="631" t="s">
        <v>0</v>
      </c>
      <c r="AG291" s="632" t="s">
        <v>531</v>
      </c>
    </row>
    <row r="292" spans="1:33" s="600" customFormat="1" ht="15.75" customHeight="1">
      <c r="A292" s="613"/>
      <c r="B292" s="614"/>
      <c r="C292" s="611" t="s">
        <v>248</v>
      </c>
      <c r="D292" s="630">
        <v>31</v>
      </c>
      <c r="E292" s="607" t="s">
        <v>317</v>
      </c>
      <c r="F292" s="607" t="s">
        <v>317</v>
      </c>
      <c r="G292" s="607" t="s">
        <v>317</v>
      </c>
      <c r="H292" s="607" t="s">
        <v>317</v>
      </c>
      <c r="I292" s="607" t="s">
        <v>317</v>
      </c>
      <c r="J292" s="607" t="s">
        <v>317</v>
      </c>
      <c r="K292" s="607" t="s">
        <v>317</v>
      </c>
      <c r="L292" s="607" t="s">
        <v>317</v>
      </c>
      <c r="M292" s="607" t="s">
        <v>317</v>
      </c>
      <c r="N292" s="607" t="s">
        <v>317</v>
      </c>
      <c r="O292" s="607" t="s">
        <v>317</v>
      </c>
      <c r="P292" s="630">
        <v>1</v>
      </c>
      <c r="Q292" s="630">
        <v>1</v>
      </c>
      <c r="R292" s="630">
        <v>3</v>
      </c>
      <c r="S292" s="630">
        <v>3</v>
      </c>
      <c r="T292" s="630">
        <v>5</v>
      </c>
      <c r="U292" s="630">
        <v>5</v>
      </c>
      <c r="V292" s="630">
        <v>3</v>
      </c>
      <c r="W292" s="630">
        <v>5</v>
      </c>
      <c r="X292" s="630">
        <v>1</v>
      </c>
      <c r="Y292" s="630">
        <v>1</v>
      </c>
      <c r="Z292" s="607" t="s">
        <v>317</v>
      </c>
      <c r="AA292" s="630">
        <v>3</v>
      </c>
      <c r="AB292" s="607" t="s">
        <v>317</v>
      </c>
      <c r="AC292" s="607" t="s">
        <v>317</v>
      </c>
      <c r="AD292" s="607" t="s">
        <v>317</v>
      </c>
      <c r="AE292" s="607" t="s">
        <v>317</v>
      </c>
      <c r="AF292" s="631" t="s">
        <v>248</v>
      </c>
      <c r="AG292" s="632"/>
    </row>
    <row r="293" spans="1:33" s="600" customFormat="1" ht="15.75" customHeight="1">
      <c r="A293" s="613"/>
      <c r="B293" s="614"/>
      <c r="C293" s="611" t="s">
        <v>249</v>
      </c>
      <c r="D293" s="630">
        <v>55</v>
      </c>
      <c r="E293" s="607" t="s">
        <v>317</v>
      </c>
      <c r="F293" s="607" t="s">
        <v>317</v>
      </c>
      <c r="G293" s="607" t="s">
        <v>317</v>
      </c>
      <c r="H293" s="607" t="s">
        <v>317</v>
      </c>
      <c r="I293" s="607" t="s">
        <v>317</v>
      </c>
      <c r="J293" s="607" t="s">
        <v>317</v>
      </c>
      <c r="K293" s="607" t="s">
        <v>317</v>
      </c>
      <c r="L293" s="607" t="s">
        <v>317</v>
      </c>
      <c r="M293" s="607" t="s">
        <v>317</v>
      </c>
      <c r="N293" s="607" t="s">
        <v>317</v>
      </c>
      <c r="O293" s="607" t="s">
        <v>317</v>
      </c>
      <c r="P293" s="630">
        <v>1</v>
      </c>
      <c r="Q293" s="607" t="s">
        <v>317</v>
      </c>
      <c r="R293" s="630">
        <v>2</v>
      </c>
      <c r="S293" s="630">
        <v>1</v>
      </c>
      <c r="T293" s="630">
        <v>1</v>
      </c>
      <c r="U293" s="630">
        <v>2</v>
      </c>
      <c r="V293" s="630">
        <v>5</v>
      </c>
      <c r="W293" s="630">
        <v>7</v>
      </c>
      <c r="X293" s="630">
        <v>3</v>
      </c>
      <c r="Y293" s="630">
        <v>4</v>
      </c>
      <c r="Z293" s="630">
        <v>7</v>
      </c>
      <c r="AA293" s="630">
        <v>13</v>
      </c>
      <c r="AB293" s="630">
        <v>5</v>
      </c>
      <c r="AC293" s="630">
        <v>4</v>
      </c>
      <c r="AD293" s="607" t="s">
        <v>317</v>
      </c>
      <c r="AE293" s="607" t="s">
        <v>317</v>
      </c>
      <c r="AF293" s="631" t="s">
        <v>249</v>
      </c>
      <c r="AG293" s="632"/>
    </row>
    <row r="294" spans="1:33" s="600" customFormat="1" ht="8.25" customHeight="1">
      <c r="A294" s="613"/>
      <c r="B294" s="614"/>
      <c r="C294" s="615"/>
      <c r="D294" s="630"/>
      <c r="E294" s="630"/>
      <c r="F294" s="630"/>
      <c r="G294" s="630"/>
      <c r="H294" s="630"/>
      <c r="I294" s="630"/>
      <c r="J294" s="630"/>
      <c r="K294" s="630"/>
      <c r="L294" s="630"/>
      <c r="M294" s="630"/>
      <c r="N294" s="630"/>
      <c r="O294" s="630"/>
      <c r="P294" s="630"/>
      <c r="Q294" s="630"/>
      <c r="R294" s="630"/>
      <c r="S294" s="630"/>
      <c r="T294" s="630"/>
      <c r="U294" s="630"/>
      <c r="V294" s="630"/>
      <c r="W294" s="630"/>
      <c r="X294" s="630"/>
      <c r="Y294" s="630"/>
      <c r="Z294" s="630"/>
      <c r="AA294" s="630"/>
      <c r="AB294" s="630"/>
      <c r="AC294" s="630"/>
      <c r="AD294" s="630"/>
      <c r="AE294" s="630"/>
      <c r="AF294" s="631"/>
      <c r="AG294" s="632"/>
    </row>
    <row r="295" spans="1:33" s="600" customFormat="1" ht="15.75" customHeight="1">
      <c r="A295" s="619" t="s">
        <v>533</v>
      </c>
      <c r="B295" s="620" t="s">
        <v>534</v>
      </c>
      <c r="C295" s="611" t="s">
        <v>0</v>
      </c>
      <c r="D295" s="630">
        <v>236</v>
      </c>
      <c r="E295" s="607" t="s">
        <v>317</v>
      </c>
      <c r="F295" s="607" t="s">
        <v>317</v>
      </c>
      <c r="G295" s="607" t="s">
        <v>317</v>
      </c>
      <c r="H295" s="607" t="s">
        <v>317</v>
      </c>
      <c r="I295" s="607" t="s">
        <v>317</v>
      </c>
      <c r="J295" s="607" t="s">
        <v>317</v>
      </c>
      <c r="K295" s="607" t="s">
        <v>317</v>
      </c>
      <c r="L295" s="607" t="s">
        <v>317</v>
      </c>
      <c r="M295" s="607" t="s">
        <v>317</v>
      </c>
      <c r="N295" s="607" t="s">
        <v>317</v>
      </c>
      <c r="O295" s="607" t="s">
        <v>317</v>
      </c>
      <c r="P295" s="607" t="s">
        <v>317</v>
      </c>
      <c r="Q295" s="630">
        <v>1</v>
      </c>
      <c r="R295" s="630">
        <v>5</v>
      </c>
      <c r="S295" s="630">
        <v>8</v>
      </c>
      <c r="T295" s="630">
        <v>8</v>
      </c>
      <c r="U295" s="630">
        <v>11</v>
      </c>
      <c r="V295" s="630">
        <v>10</v>
      </c>
      <c r="W295" s="630">
        <v>21</v>
      </c>
      <c r="X295" s="630">
        <v>15</v>
      </c>
      <c r="Y295" s="630">
        <v>26</v>
      </c>
      <c r="Z295" s="630">
        <v>39</v>
      </c>
      <c r="AA295" s="630">
        <v>44</v>
      </c>
      <c r="AB295" s="630">
        <v>33</v>
      </c>
      <c r="AC295" s="630">
        <v>12</v>
      </c>
      <c r="AD295" s="630">
        <v>3</v>
      </c>
      <c r="AE295" s="607" t="s">
        <v>317</v>
      </c>
      <c r="AF295" s="631" t="s">
        <v>0</v>
      </c>
      <c r="AG295" s="632" t="s">
        <v>533</v>
      </c>
    </row>
    <row r="296" spans="1:33" s="600" customFormat="1" ht="15.75" customHeight="1">
      <c r="A296" s="613"/>
      <c r="B296" s="614"/>
      <c r="C296" s="611" t="s">
        <v>248</v>
      </c>
      <c r="D296" s="630">
        <v>118</v>
      </c>
      <c r="E296" s="607" t="s">
        <v>317</v>
      </c>
      <c r="F296" s="607" t="s">
        <v>317</v>
      </c>
      <c r="G296" s="607" t="s">
        <v>317</v>
      </c>
      <c r="H296" s="607" t="s">
        <v>317</v>
      </c>
      <c r="I296" s="607" t="s">
        <v>317</v>
      </c>
      <c r="J296" s="607" t="s">
        <v>317</v>
      </c>
      <c r="K296" s="607" t="s">
        <v>317</v>
      </c>
      <c r="L296" s="607" t="s">
        <v>317</v>
      </c>
      <c r="M296" s="607" t="s">
        <v>317</v>
      </c>
      <c r="N296" s="607" t="s">
        <v>317</v>
      </c>
      <c r="O296" s="607" t="s">
        <v>317</v>
      </c>
      <c r="P296" s="607" t="s">
        <v>317</v>
      </c>
      <c r="Q296" s="630">
        <v>1</v>
      </c>
      <c r="R296" s="630">
        <v>3</v>
      </c>
      <c r="S296" s="630">
        <v>6</v>
      </c>
      <c r="T296" s="630">
        <v>4</v>
      </c>
      <c r="U296" s="630">
        <v>10</v>
      </c>
      <c r="V296" s="630">
        <v>7</v>
      </c>
      <c r="W296" s="630">
        <v>18</v>
      </c>
      <c r="X296" s="630">
        <v>9</v>
      </c>
      <c r="Y296" s="630">
        <v>14</v>
      </c>
      <c r="Z296" s="630">
        <v>19</v>
      </c>
      <c r="AA296" s="630">
        <v>16</v>
      </c>
      <c r="AB296" s="630">
        <v>8</v>
      </c>
      <c r="AC296" s="630">
        <v>3</v>
      </c>
      <c r="AD296" s="607" t="s">
        <v>317</v>
      </c>
      <c r="AE296" s="607" t="s">
        <v>317</v>
      </c>
      <c r="AF296" s="631" t="s">
        <v>248</v>
      </c>
      <c r="AG296" s="632"/>
    </row>
    <row r="297" spans="1:33" s="600" customFormat="1" ht="15.75" customHeight="1">
      <c r="A297" s="613"/>
      <c r="B297" s="614"/>
      <c r="C297" s="611" t="s">
        <v>249</v>
      </c>
      <c r="D297" s="630">
        <v>118</v>
      </c>
      <c r="E297" s="607" t="s">
        <v>317</v>
      </c>
      <c r="F297" s="607" t="s">
        <v>317</v>
      </c>
      <c r="G297" s="607" t="s">
        <v>317</v>
      </c>
      <c r="H297" s="607" t="s">
        <v>317</v>
      </c>
      <c r="I297" s="607" t="s">
        <v>317</v>
      </c>
      <c r="J297" s="607" t="s">
        <v>317</v>
      </c>
      <c r="K297" s="607" t="s">
        <v>317</v>
      </c>
      <c r="L297" s="607" t="s">
        <v>317</v>
      </c>
      <c r="M297" s="607" t="s">
        <v>317</v>
      </c>
      <c r="N297" s="607" t="s">
        <v>317</v>
      </c>
      <c r="O297" s="607" t="s">
        <v>317</v>
      </c>
      <c r="P297" s="607" t="s">
        <v>317</v>
      </c>
      <c r="Q297" s="607" t="s">
        <v>317</v>
      </c>
      <c r="R297" s="630">
        <v>2</v>
      </c>
      <c r="S297" s="630">
        <v>2</v>
      </c>
      <c r="T297" s="630">
        <v>4</v>
      </c>
      <c r="U297" s="630">
        <v>1</v>
      </c>
      <c r="V297" s="630">
        <v>3</v>
      </c>
      <c r="W297" s="630">
        <v>3</v>
      </c>
      <c r="X297" s="630">
        <v>6</v>
      </c>
      <c r="Y297" s="630">
        <v>12</v>
      </c>
      <c r="Z297" s="630">
        <v>20</v>
      </c>
      <c r="AA297" s="630">
        <v>28</v>
      </c>
      <c r="AB297" s="630">
        <v>25</v>
      </c>
      <c r="AC297" s="630">
        <v>9</v>
      </c>
      <c r="AD297" s="630">
        <v>3</v>
      </c>
      <c r="AE297" s="607" t="s">
        <v>317</v>
      </c>
      <c r="AF297" s="631" t="s">
        <v>249</v>
      </c>
      <c r="AG297" s="632"/>
    </row>
    <row r="298" spans="1:33" s="600" customFormat="1" ht="8.25" customHeight="1">
      <c r="A298" s="613"/>
      <c r="B298" s="614"/>
      <c r="C298" s="615"/>
      <c r="D298" s="630"/>
      <c r="E298" s="630"/>
      <c r="F298" s="630"/>
      <c r="G298" s="630"/>
      <c r="H298" s="630"/>
      <c r="I298" s="630"/>
      <c r="J298" s="630"/>
      <c r="K298" s="630"/>
      <c r="L298" s="630"/>
      <c r="M298" s="630"/>
      <c r="N298" s="630"/>
      <c r="O298" s="630"/>
      <c r="P298" s="630"/>
      <c r="Q298" s="630"/>
      <c r="R298" s="630"/>
      <c r="S298" s="630"/>
      <c r="T298" s="630"/>
      <c r="U298" s="630"/>
      <c r="V298" s="630"/>
      <c r="W298" s="630"/>
      <c r="X298" s="630"/>
      <c r="Y298" s="630"/>
      <c r="Z298" s="630"/>
      <c r="AA298" s="630"/>
      <c r="AB298" s="630"/>
      <c r="AC298" s="630"/>
      <c r="AD298" s="630"/>
      <c r="AE298" s="630"/>
      <c r="AF298" s="631"/>
      <c r="AG298" s="632"/>
    </row>
    <row r="299" spans="1:33" s="600" customFormat="1" ht="15.75" customHeight="1">
      <c r="A299" s="619" t="s">
        <v>535</v>
      </c>
      <c r="B299" s="620" t="s">
        <v>536</v>
      </c>
      <c r="C299" s="611" t="s">
        <v>0</v>
      </c>
      <c r="D299" s="630">
        <v>477</v>
      </c>
      <c r="E299" s="607" t="s">
        <v>317</v>
      </c>
      <c r="F299" s="607" t="s">
        <v>317</v>
      </c>
      <c r="G299" s="607" t="s">
        <v>317</v>
      </c>
      <c r="H299" s="607" t="s">
        <v>317</v>
      </c>
      <c r="I299" s="607" t="s">
        <v>317</v>
      </c>
      <c r="J299" s="607" t="s">
        <v>317</v>
      </c>
      <c r="K299" s="607" t="s">
        <v>317</v>
      </c>
      <c r="L299" s="607" t="s">
        <v>317</v>
      </c>
      <c r="M299" s="607" t="s">
        <v>317</v>
      </c>
      <c r="N299" s="607" t="s">
        <v>317</v>
      </c>
      <c r="O299" s="607" t="s">
        <v>317</v>
      </c>
      <c r="P299" s="607" t="s">
        <v>317</v>
      </c>
      <c r="Q299" s="607" t="s">
        <v>317</v>
      </c>
      <c r="R299" s="607" t="s">
        <v>317</v>
      </c>
      <c r="S299" s="630">
        <v>1</v>
      </c>
      <c r="T299" s="630">
        <v>1</v>
      </c>
      <c r="U299" s="630">
        <v>5</v>
      </c>
      <c r="V299" s="630">
        <v>1</v>
      </c>
      <c r="W299" s="630">
        <v>20</v>
      </c>
      <c r="X299" s="630">
        <v>40</v>
      </c>
      <c r="Y299" s="630">
        <v>51</v>
      </c>
      <c r="Z299" s="630">
        <v>85</v>
      </c>
      <c r="AA299" s="630">
        <v>99</v>
      </c>
      <c r="AB299" s="630">
        <v>109</v>
      </c>
      <c r="AC299" s="630">
        <v>49</v>
      </c>
      <c r="AD299" s="630">
        <v>16</v>
      </c>
      <c r="AE299" s="607" t="s">
        <v>317</v>
      </c>
      <c r="AF299" s="631" t="s">
        <v>0</v>
      </c>
      <c r="AG299" s="632" t="s">
        <v>535</v>
      </c>
    </row>
    <row r="300" spans="1:33" s="600" customFormat="1" ht="15.75" customHeight="1">
      <c r="A300" s="613"/>
      <c r="B300" s="614"/>
      <c r="C300" s="611" t="s">
        <v>248</v>
      </c>
      <c r="D300" s="630">
        <v>249</v>
      </c>
      <c r="E300" s="607" t="s">
        <v>317</v>
      </c>
      <c r="F300" s="607" t="s">
        <v>317</v>
      </c>
      <c r="G300" s="607" t="s">
        <v>317</v>
      </c>
      <c r="H300" s="607" t="s">
        <v>317</v>
      </c>
      <c r="I300" s="607" t="s">
        <v>317</v>
      </c>
      <c r="J300" s="607" t="s">
        <v>317</v>
      </c>
      <c r="K300" s="607" t="s">
        <v>317</v>
      </c>
      <c r="L300" s="607" t="s">
        <v>317</v>
      </c>
      <c r="M300" s="607" t="s">
        <v>317</v>
      </c>
      <c r="N300" s="607" t="s">
        <v>317</v>
      </c>
      <c r="O300" s="607" t="s">
        <v>317</v>
      </c>
      <c r="P300" s="607" t="s">
        <v>317</v>
      </c>
      <c r="Q300" s="607" t="s">
        <v>317</v>
      </c>
      <c r="R300" s="607" t="s">
        <v>317</v>
      </c>
      <c r="S300" s="630">
        <v>1</v>
      </c>
      <c r="T300" s="630">
        <v>1</v>
      </c>
      <c r="U300" s="630">
        <v>5</v>
      </c>
      <c r="V300" s="607" t="s">
        <v>317</v>
      </c>
      <c r="W300" s="630">
        <v>14</v>
      </c>
      <c r="X300" s="630">
        <v>34</v>
      </c>
      <c r="Y300" s="630">
        <v>34</v>
      </c>
      <c r="Z300" s="630">
        <v>54</v>
      </c>
      <c r="AA300" s="630">
        <v>54</v>
      </c>
      <c r="AB300" s="630">
        <v>43</v>
      </c>
      <c r="AC300" s="630">
        <v>5</v>
      </c>
      <c r="AD300" s="630">
        <v>4</v>
      </c>
      <c r="AE300" s="607" t="s">
        <v>317</v>
      </c>
      <c r="AF300" s="631" t="s">
        <v>248</v>
      </c>
      <c r="AG300" s="632"/>
    </row>
    <row r="301" spans="1:33" s="600" customFormat="1" ht="15.75" customHeight="1">
      <c r="A301" s="613"/>
      <c r="B301" s="614"/>
      <c r="C301" s="611" t="s">
        <v>249</v>
      </c>
      <c r="D301" s="630">
        <v>228</v>
      </c>
      <c r="E301" s="607" t="s">
        <v>317</v>
      </c>
      <c r="F301" s="607" t="s">
        <v>317</v>
      </c>
      <c r="G301" s="607" t="s">
        <v>317</v>
      </c>
      <c r="H301" s="607" t="s">
        <v>317</v>
      </c>
      <c r="I301" s="607" t="s">
        <v>317</v>
      </c>
      <c r="J301" s="607" t="s">
        <v>317</v>
      </c>
      <c r="K301" s="607" t="s">
        <v>317</v>
      </c>
      <c r="L301" s="607" t="s">
        <v>317</v>
      </c>
      <c r="M301" s="607" t="s">
        <v>317</v>
      </c>
      <c r="N301" s="607" t="s">
        <v>317</v>
      </c>
      <c r="O301" s="607" t="s">
        <v>317</v>
      </c>
      <c r="P301" s="607" t="s">
        <v>317</v>
      </c>
      <c r="Q301" s="607" t="s">
        <v>317</v>
      </c>
      <c r="R301" s="607" t="s">
        <v>317</v>
      </c>
      <c r="S301" s="607" t="s">
        <v>317</v>
      </c>
      <c r="T301" s="607" t="s">
        <v>317</v>
      </c>
      <c r="U301" s="607" t="s">
        <v>317</v>
      </c>
      <c r="V301" s="630">
        <v>1</v>
      </c>
      <c r="W301" s="630">
        <v>6</v>
      </c>
      <c r="X301" s="630">
        <v>6</v>
      </c>
      <c r="Y301" s="630">
        <v>17</v>
      </c>
      <c r="Z301" s="630">
        <v>31</v>
      </c>
      <c r="AA301" s="630">
        <v>45</v>
      </c>
      <c r="AB301" s="630">
        <v>66</v>
      </c>
      <c r="AC301" s="630">
        <v>44</v>
      </c>
      <c r="AD301" s="630">
        <v>12</v>
      </c>
      <c r="AE301" s="607" t="s">
        <v>317</v>
      </c>
      <c r="AF301" s="631" t="s">
        <v>249</v>
      </c>
      <c r="AG301" s="632"/>
    </row>
    <row r="302" spans="1:33" s="600" customFormat="1" ht="8.25" customHeight="1">
      <c r="A302" s="613"/>
      <c r="B302" s="614"/>
      <c r="C302" s="615"/>
      <c r="D302" s="630"/>
      <c r="E302" s="630"/>
      <c r="F302" s="630"/>
      <c r="G302" s="630"/>
      <c r="H302" s="630"/>
      <c r="I302" s="630"/>
      <c r="J302" s="630"/>
      <c r="K302" s="630"/>
      <c r="L302" s="630"/>
      <c r="M302" s="630"/>
      <c r="N302" s="630"/>
      <c r="O302" s="630"/>
      <c r="P302" s="630"/>
      <c r="Q302" s="630"/>
      <c r="R302" s="630"/>
      <c r="S302" s="630"/>
      <c r="T302" s="630"/>
      <c r="U302" s="630"/>
      <c r="V302" s="630"/>
      <c r="W302" s="630"/>
      <c r="X302" s="630"/>
      <c r="Y302" s="630"/>
      <c r="Z302" s="630"/>
      <c r="AA302" s="630"/>
      <c r="AB302" s="630"/>
      <c r="AC302" s="630"/>
      <c r="AD302" s="630"/>
      <c r="AE302" s="630"/>
      <c r="AF302" s="631"/>
      <c r="AG302" s="632"/>
    </row>
    <row r="303" spans="1:33" s="600" customFormat="1" ht="15.75" customHeight="1">
      <c r="A303" s="619" t="s">
        <v>537</v>
      </c>
      <c r="B303" s="620" t="s">
        <v>538</v>
      </c>
      <c r="C303" s="611" t="s">
        <v>0</v>
      </c>
      <c r="D303" s="630">
        <v>11</v>
      </c>
      <c r="E303" s="607" t="s">
        <v>317</v>
      </c>
      <c r="F303" s="607" t="s">
        <v>317</v>
      </c>
      <c r="G303" s="607" t="s">
        <v>317</v>
      </c>
      <c r="H303" s="607" t="s">
        <v>317</v>
      </c>
      <c r="I303" s="607" t="s">
        <v>317</v>
      </c>
      <c r="J303" s="607" t="s">
        <v>317</v>
      </c>
      <c r="K303" s="607" t="s">
        <v>317</v>
      </c>
      <c r="L303" s="607" t="s">
        <v>317</v>
      </c>
      <c r="M303" s="607" t="s">
        <v>317</v>
      </c>
      <c r="N303" s="607" t="s">
        <v>317</v>
      </c>
      <c r="O303" s="607" t="s">
        <v>317</v>
      </c>
      <c r="P303" s="607" t="s">
        <v>317</v>
      </c>
      <c r="Q303" s="607" t="s">
        <v>317</v>
      </c>
      <c r="R303" s="607" t="s">
        <v>317</v>
      </c>
      <c r="S303" s="607" t="s">
        <v>317</v>
      </c>
      <c r="T303" s="607" t="s">
        <v>317</v>
      </c>
      <c r="U303" s="607" t="s">
        <v>317</v>
      </c>
      <c r="V303" s="607" t="s">
        <v>317</v>
      </c>
      <c r="W303" s="630">
        <v>2</v>
      </c>
      <c r="X303" s="607" t="s">
        <v>209</v>
      </c>
      <c r="Y303" s="630">
        <v>1</v>
      </c>
      <c r="Z303" s="630">
        <v>3</v>
      </c>
      <c r="AA303" s="630">
        <v>1</v>
      </c>
      <c r="AB303" s="630">
        <v>3</v>
      </c>
      <c r="AC303" s="630">
        <v>1</v>
      </c>
      <c r="AD303" s="607" t="s">
        <v>209</v>
      </c>
      <c r="AE303" s="607" t="s">
        <v>317</v>
      </c>
      <c r="AF303" s="631" t="s">
        <v>0</v>
      </c>
      <c r="AG303" s="632" t="s">
        <v>537</v>
      </c>
    </row>
    <row r="304" spans="1:33" s="600" customFormat="1" ht="15.75" customHeight="1">
      <c r="A304" s="613"/>
      <c r="B304" s="614"/>
      <c r="C304" s="611" t="s">
        <v>248</v>
      </c>
      <c r="D304" s="630">
        <v>5</v>
      </c>
      <c r="E304" s="607" t="s">
        <v>317</v>
      </c>
      <c r="F304" s="607" t="s">
        <v>317</v>
      </c>
      <c r="G304" s="607" t="s">
        <v>317</v>
      </c>
      <c r="H304" s="607" t="s">
        <v>317</v>
      </c>
      <c r="I304" s="607" t="s">
        <v>317</v>
      </c>
      <c r="J304" s="607" t="s">
        <v>317</v>
      </c>
      <c r="K304" s="607" t="s">
        <v>317</v>
      </c>
      <c r="L304" s="607" t="s">
        <v>317</v>
      </c>
      <c r="M304" s="607" t="s">
        <v>317</v>
      </c>
      <c r="N304" s="607" t="s">
        <v>317</v>
      </c>
      <c r="O304" s="607" t="s">
        <v>317</v>
      </c>
      <c r="P304" s="607" t="s">
        <v>317</v>
      </c>
      <c r="Q304" s="607" t="s">
        <v>317</v>
      </c>
      <c r="R304" s="607" t="s">
        <v>317</v>
      </c>
      <c r="S304" s="607" t="s">
        <v>317</v>
      </c>
      <c r="T304" s="607" t="s">
        <v>317</v>
      </c>
      <c r="U304" s="607" t="s">
        <v>317</v>
      </c>
      <c r="V304" s="607" t="s">
        <v>317</v>
      </c>
      <c r="W304" s="630">
        <v>1</v>
      </c>
      <c r="X304" s="607" t="s">
        <v>317</v>
      </c>
      <c r="Y304" s="630">
        <v>1</v>
      </c>
      <c r="Z304" s="630">
        <v>2</v>
      </c>
      <c r="AA304" s="607" t="s">
        <v>317</v>
      </c>
      <c r="AB304" s="630">
        <v>1</v>
      </c>
      <c r="AC304" s="607" t="s">
        <v>317</v>
      </c>
      <c r="AD304" s="607" t="s">
        <v>317</v>
      </c>
      <c r="AE304" s="607" t="s">
        <v>317</v>
      </c>
      <c r="AF304" s="631" t="s">
        <v>248</v>
      </c>
      <c r="AG304" s="632"/>
    </row>
    <row r="305" spans="1:33" s="600" customFormat="1" ht="15.75" customHeight="1">
      <c r="A305" s="613"/>
      <c r="B305" s="614"/>
      <c r="C305" s="611" t="s">
        <v>249</v>
      </c>
      <c r="D305" s="630">
        <v>6</v>
      </c>
      <c r="E305" s="607" t="s">
        <v>317</v>
      </c>
      <c r="F305" s="607" t="s">
        <v>317</v>
      </c>
      <c r="G305" s="607" t="s">
        <v>317</v>
      </c>
      <c r="H305" s="607" t="s">
        <v>317</v>
      </c>
      <c r="I305" s="607" t="s">
        <v>317</v>
      </c>
      <c r="J305" s="607" t="s">
        <v>317</v>
      </c>
      <c r="K305" s="607" t="s">
        <v>317</v>
      </c>
      <c r="L305" s="607" t="s">
        <v>317</v>
      </c>
      <c r="M305" s="607" t="s">
        <v>317</v>
      </c>
      <c r="N305" s="607" t="s">
        <v>317</v>
      </c>
      <c r="O305" s="607" t="s">
        <v>317</v>
      </c>
      <c r="P305" s="607" t="s">
        <v>317</v>
      </c>
      <c r="Q305" s="607" t="s">
        <v>317</v>
      </c>
      <c r="R305" s="607" t="s">
        <v>317</v>
      </c>
      <c r="S305" s="607" t="s">
        <v>317</v>
      </c>
      <c r="T305" s="607" t="s">
        <v>317</v>
      </c>
      <c r="U305" s="607" t="s">
        <v>317</v>
      </c>
      <c r="V305" s="607" t="s">
        <v>317</v>
      </c>
      <c r="W305" s="630">
        <v>1</v>
      </c>
      <c r="X305" s="607" t="s">
        <v>317</v>
      </c>
      <c r="Y305" s="607" t="s">
        <v>317</v>
      </c>
      <c r="Z305" s="630">
        <v>1</v>
      </c>
      <c r="AA305" s="630">
        <v>1</v>
      </c>
      <c r="AB305" s="630">
        <v>2</v>
      </c>
      <c r="AC305" s="630">
        <v>1</v>
      </c>
      <c r="AD305" s="607" t="s">
        <v>317</v>
      </c>
      <c r="AE305" s="607" t="s">
        <v>317</v>
      </c>
      <c r="AF305" s="631" t="s">
        <v>249</v>
      </c>
      <c r="AG305" s="632"/>
    </row>
    <row r="306" spans="1:33" s="600" customFormat="1" ht="8.25" customHeight="1">
      <c r="A306" s="613"/>
      <c r="B306" s="614"/>
      <c r="C306" s="615"/>
      <c r="D306" s="630"/>
      <c r="E306" s="630"/>
      <c r="F306" s="630"/>
      <c r="G306" s="630"/>
      <c r="H306" s="630"/>
      <c r="I306" s="630"/>
      <c r="J306" s="630"/>
      <c r="K306" s="630"/>
      <c r="L306" s="630"/>
      <c r="M306" s="630"/>
      <c r="N306" s="630"/>
      <c r="O306" s="630"/>
      <c r="P306" s="630"/>
      <c r="Q306" s="630"/>
      <c r="R306" s="630"/>
      <c r="S306" s="630"/>
      <c r="T306" s="630"/>
      <c r="U306" s="630"/>
      <c r="V306" s="630"/>
      <c r="W306" s="630"/>
      <c r="X306" s="630"/>
      <c r="Y306" s="630"/>
      <c r="Z306" s="630"/>
      <c r="AA306" s="630"/>
      <c r="AB306" s="630"/>
      <c r="AC306" s="630"/>
      <c r="AD306" s="630"/>
      <c r="AE306" s="630"/>
      <c r="AF306" s="631"/>
      <c r="AG306" s="632"/>
    </row>
    <row r="307" spans="1:33" s="600" customFormat="1" ht="15.75" customHeight="1">
      <c r="A307" s="619" t="s">
        <v>539</v>
      </c>
      <c r="B307" s="620" t="s">
        <v>79</v>
      </c>
      <c r="C307" s="611" t="s">
        <v>0</v>
      </c>
      <c r="D307" s="630">
        <v>184</v>
      </c>
      <c r="E307" s="607" t="s">
        <v>317</v>
      </c>
      <c r="F307" s="607" t="s">
        <v>317</v>
      </c>
      <c r="G307" s="607" t="s">
        <v>317</v>
      </c>
      <c r="H307" s="607" t="s">
        <v>317</v>
      </c>
      <c r="I307" s="607" t="s">
        <v>317</v>
      </c>
      <c r="J307" s="607" t="s">
        <v>317</v>
      </c>
      <c r="K307" s="607" t="s">
        <v>317</v>
      </c>
      <c r="L307" s="607" t="s">
        <v>317</v>
      </c>
      <c r="M307" s="607" t="s">
        <v>317</v>
      </c>
      <c r="N307" s="607" t="s">
        <v>317</v>
      </c>
      <c r="O307" s="607" t="s">
        <v>317</v>
      </c>
      <c r="P307" s="607" t="s">
        <v>317</v>
      </c>
      <c r="Q307" s="607" t="s">
        <v>317</v>
      </c>
      <c r="R307" s="630">
        <v>2</v>
      </c>
      <c r="S307" s="630">
        <v>3</v>
      </c>
      <c r="T307" s="630">
        <v>4</v>
      </c>
      <c r="U307" s="630">
        <v>8</v>
      </c>
      <c r="V307" s="630">
        <v>3</v>
      </c>
      <c r="W307" s="630">
        <v>22</v>
      </c>
      <c r="X307" s="630">
        <v>11</v>
      </c>
      <c r="Y307" s="630">
        <v>23</v>
      </c>
      <c r="Z307" s="630">
        <v>41</v>
      </c>
      <c r="AA307" s="630">
        <v>31</v>
      </c>
      <c r="AB307" s="630">
        <v>25</v>
      </c>
      <c r="AC307" s="630">
        <v>10</v>
      </c>
      <c r="AD307" s="630">
        <v>1</v>
      </c>
      <c r="AE307" s="607" t="s">
        <v>317</v>
      </c>
      <c r="AF307" s="631" t="s">
        <v>0</v>
      </c>
      <c r="AG307" s="632" t="s">
        <v>539</v>
      </c>
    </row>
    <row r="308" spans="1:33" s="600" customFormat="1" ht="15.75" customHeight="1">
      <c r="A308" s="613"/>
      <c r="B308" s="614"/>
      <c r="C308" s="611" t="s">
        <v>248</v>
      </c>
      <c r="D308" s="630">
        <v>80</v>
      </c>
      <c r="E308" s="607" t="s">
        <v>317</v>
      </c>
      <c r="F308" s="607" t="s">
        <v>317</v>
      </c>
      <c r="G308" s="607" t="s">
        <v>317</v>
      </c>
      <c r="H308" s="607" t="s">
        <v>317</v>
      </c>
      <c r="I308" s="607" t="s">
        <v>317</v>
      </c>
      <c r="J308" s="607" t="s">
        <v>317</v>
      </c>
      <c r="K308" s="607" t="s">
        <v>317</v>
      </c>
      <c r="L308" s="607" t="s">
        <v>317</v>
      </c>
      <c r="M308" s="607" t="s">
        <v>317</v>
      </c>
      <c r="N308" s="607" t="s">
        <v>317</v>
      </c>
      <c r="O308" s="607" t="s">
        <v>317</v>
      </c>
      <c r="P308" s="607" t="s">
        <v>317</v>
      </c>
      <c r="Q308" s="607" t="s">
        <v>317</v>
      </c>
      <c r="R308" s="630">
        <v>1</v>
      </c>
      <c r="S308" s="630">
        <v>3</v>
      </c>
      <c r="T308" s="630">
        <v>4</v>
      </c>
      <c r="U308" s="630">
        <v>6</v>
      </c>
      <c r="V308" s="630">
        <v>3</v>
      </c>
      <c r="W308" s="630">
        <v>11</v>
      </c>
      <c r="X308" s="630">
        <v>5</v>
      </c>
      <c r="Y308" s="630">
        <v>18</v>
      </c>
      <c r="Z308" s="630">
        <v>16</v>
      </c>
      <c r="AA308" s="630">
        <v>7</v>
      </c>
      <c r="AB308" s="630">
        <v>6</v>
      </c>
      <c r="AC308" s="607" t="s">
        <v>317</v>
      </c>
      <c r="AD308" s="607" t="s">
        <v>317</v>
      </c>
      <c r="AE308" s="607" t="s">
        <v>317</v>
      </c>
      <c r="AF308" s="631" t="s">
        <v>248</v>
      </c>
      <c r="AG308" s="632"/>
    </row>
    <row r="309" spans="1:33" s="600" customFormat="1" ht="15.75" customHeight="1">
      <c r="A309" s="613"/>
      <c r="B309" s="614"/>
      <c r="C309" s="611" t="s">
        <v>249</v>
      </c>
      <c r="D309" s="630">
        <v>104</v>
      </c>
      <c r="E309" s="607" t="s">
        <v>317</v>
      </c>
      <c r="F309" s="607" t="s">
        <v>317</v>
      </c>
      <c r="G309" s="607" t="s">
        <v>317</v>
      </c>
      <c r="H309" s="607" t="s">
        <v>317</v>
      </c>
      <c r="I309" s="607" t="s">
        <v>317</v>
      </c>
      <c r="J309" s="607" t="s">
        <v>317</v>
      </c>
      <c r="K309" s="607" t="s">
        <v>317</v>
      </c>
      <c r="L309" s="607" t="s">
        <v>317</v>
      </c>
      <c r="M309" s="607" t="s">
        <v>317</v>
      </c>
      <c r="N309" s="607" t="s">
        <v>317</v>
      </c>
      <c r="O309" s="607" t="s">
        <v>317</v>
      </c>
      <c r="P309" s="607" t="s">
        <v>317</v>
      </c>
      <c r="Q309" s="607" t="s">
        <v>317</v>
      </c>
      <c r="R309" s="630">
        <v>1</v>
      </c>
      <c r="S309" s="607" t="s">
        <v>317</v>
      </c>
      <c r="T309" s="607" t="s">
        <v>317</v>
      </c>
      <c r="U309" s="630">
        <v>2</v>
      </c>
      <c r="V309" s="607" t="s">
        <v>317</v>
      </c>
      <c r="W309" s="630">
        <v>11</v>
      </c>
      <c r="X309" s="630">
        <v>6</v>
      </c>
      <c r="Y309" s="630">
        <v>5</v>
      </c>
      <c r="Z309" s="630">
        <v>25</v>
      </c>
      <c r="AA309" s="630">
        <v>24</v>
      </c>
      <c r="AB309" s="630">
        <v>19</v>
      </c>
      <c r="AC309" s="630">
        <v>10</v>
      </c>
      <c r="AD309" s="630">
        <v>1</v>
      </c>
      <c r="AE309" s="607" t="s">
        <v>317</v>
      </c>
      <c r="AF309" s="631" t="s">
        <v>249</v>
      </c>
      <c r="AG309" s="632"/>
    </row>
    <row r="310" spans="1:33" s="600" customFormat="1" ht="8.25" customHeight="1">
      <c r="A310" s="613"/>
      <c r="B310" s="614"/>
      <c r="C310" s="615"/>
      <c r="D310" s="630"/>
      <c r="E310" s="630"/>
      <c r="F310" s="630"/>
      <c r="G310" s="630"/>
      <c r="H310" s="630"/>
      <c r="I310" s="630"/>
      <c r="J310" s="630"/>
      <c r="K310" s="630"/>
      <c r="L310" s="630"/>
      <c r="M310" s="630"/>
      <c r="N310" s="630"/>
      <c r="O310" s="630"/>
      <c r="P310" s="630"/>
      <c r="Q310" s="630"/>
      <c r="R310" s="630"/>
      <c r="S310" s="630"/>
      <c r="T310" s="630"/>
      <c r="U310" s="630"/>
      <c r="V310" s="630"/>
      <c r="W310" s="630"/>
      <c r="X310" s="630"/>
      <c r="Y310" s="630"/>
      <c r="Z310" s="630"/>
      <c r="AA310" s="630"/>
      <c r="AB310" s="630"/>
      <c r="AC310" s="630"/>
      <c r="AD310" s="630"/>
      <c r="AE310" s="630"/>
      <c r="AF310" s="631"/>
      <c r="AG310" s="632"/>
    </row>
    <row r="311" spans="1:33" s="600" customFormat="1" ht="15.75" customHeight="1">
      <c r="A311" s="619" t="s">
        <v>540</v>
      </c>
      <c r="B311" s="620" t="s">
        <v>541</v>
      </c>
      <c r="C311" s="611" t="s">
        <v>0</v>
      </c>
      <c r="D311" s="630">
        <v>54</v>
      </c>
      <c r="E311" s="607" t="s">
        <v>317</v>
      </c>
      <c r="F311" s="607" t="s">
        <v>317</v>
      </c>
      <c r="G311" s="607" t="s">
        <v>317</v>
      </c>
      <c r="H311" s="607" t="s">
        <v>317</v>
      </c>
      <c r="I311" s="607" t="s">
        <v>317</v>
      </c>
      <c r="J311" s="607" t="s">
        <v>317</v>
      </c>
      <c r="K311" s="607" t="s">
        <v>317</v>
      </c>
      <c r="L311" s="607" t="s">
        <v>317</v>
      </c>
      <c r="M311" s="607" t="s">
        <v>317</v>
      </c>
      <c r="N311" s="607" t="s">
        <v>317</v>
      </c>
      <c r="O311" s="607" t="s">
        <v>317</v>
      </c>
      <c r="P311" s="607" t="s">
        <v>317</v>
      </c>
      <c r="Q311" s="630">
        <v>1</v>
      </c>
      <c r="R311" s="607" t="s">
        <v>317</v>
      </c>
      <c r="S311" s="630">
        <v>2</v>
      </c>
      <c r="T311" s="630">
        <v>2</v>
      </c>
      <c r="U311" s="630">
        <v>2</v>
      </c>
      <c r="V311" s="607" t="s">
        <v>317</v>
      </c>
      <c r="W311" s="630">
        <v>3</v>
      </c>
      <c r="X311" s="630">
        <v>3</v>
      </c>
      <c r="Y311" s="630">
        <v>4</v>
      </c>
      <c r="Z311" s="630">
        <v>10</v>
      </c>
      <c r="AA311" s="630">
        <v>12</v>
      </c>
      <c r="AB311" s="630">
        <v>9</v>
      </c>
      <c r="AC311" s="630">
        <v>4</v>
      </c>
      <c r="AD311" s="630">
        <v>2</v>
      </c>
      <c r="AE311" s="607" t="s">
        <v>317</v>
      </c>
      <c r="AF311" s="631" t="s">
        <v>0</v>
      </c>
      <c r="AG311" s="632" t="s">
        <v>540</v>
      </c>
    </row>
    <row r="312" spans="1:33" s="600" customFormat="1" ht="15.75" customHeight="1">
      <c r="A312" s="613"/>
      <c r="B312" s="614"/>
      <c r="C312" s="611" t="s">
        <v>248</v>
      </c>
      <c r="D312" s="630">
        <v>23</v>
      </c>
      <c r="E312" s="607" t="s">
        <v>317</v>
      </c>
      <c r="F312" s="607" t="s">
        <v>317</v>
      </c>
      <c r="G312" s="607" t="s">
        <v>317</v>
      </c>
      <c r="H312" s="607" t="s">
        <v>317</v>
      </c>
      <c r="I312" s="607" t="s">
        <v>317</v>
      </c>
      <c r="J312" s="607" t="s">
        <v>317</v>
      </c>
      <c r="K312" s="607" t="s">
        <v>317</v>
      </c>
      <c r="L312" s="607" t="s">
        <v>317</v>
      </c>
      <c r="M312" s="607" t="s">
        <v>317</v>
      </c>
      <c r="N312" s="607" t="s">
        <v>317</v>
      </c>
      <c r="O312" s="607" t="s">
        <v>317</v>
      </c>
      <c r="P312" s="607" t="s">
        <v>317</v>
      </c>
      <c r="Q312" s="607" t="s">
        <v>317</v>
      </c>
      <c r="R312" s="607" t="s">
        <v>317</v>
      </c>
      <c r="S312" s="630">
        <v>1</v>
      </c>
      <c r="T312" s="630">
        <v>1</v>
      </c>
      <c r="U312" s="630">
        <v>2</v>
      </c>
      <c r="V312" s="607" t="s">
        <v>317</v>
      </c>
      <c r="W312" s="630">
        <v>3</v>
      </c>
      <c r="X312" s="630">
        <v>1</v>
      </c>
      <c r="Y312" s="630">
        <v>3</v>
      </c>
      <c r="Z312" s="630">
        <v>4</v>
      </c>
      <c r="AA312" s="630">
        <v>4</v>
      </c>
      <c r="AB312" s="630">
        <v>2</v>
      </c>
      <c r="AC312" s="630">
        <v>2</v>
      </c>
      <c r="AD312" s="607" t="s">
        <v>317</v>
      </c>
      <c r="AE312" s="607" t="s">
        <v>317</v>
      </c>
      <c r="AF312" s="631" t="s">
        <v>248</v>
      </c>
      <c r="AG312" s="632"/>
    </row>
    <row r="313" spans="1:33" s="600" customFormat="1" ht="15.75" customHeight="1">
      <c r="A313" s="613"/>
      <c r="B313" s="614"/>
      <c r="C313" s="611" t="s">
        <v>249</v>
      </c>
      <c r="D313" s="630">
        <v>31</v>
      </c>
      <c r="E313" s="607" t="s">
        <v>317</v>
      </c>
      <c r="F313" s="607" t="s">
        <v>317</v>
      </c>
      <c r="G313" s="607" t="s">
        <v>317</v>
      </c>
      <c r="H313" s="607" t="s">
        <v>317</v>
      </c>
      <c r="I313" s="607" t="s">
        <v>317</v>
      </c>
      <c r="J313" s="607" t="s">
        <v>317</v>
      </c>
      <c r="K313" s="607" t="s">
        <v>317</v>
      </c>
      <c r="L313" s="607" t="s">
        <v>317</v>
      </c>
      <c r="M313" s="607" t="s">
        <v>317</v>
      </c>
      <c r="N313" s="607" t="s">
        <v>317</v>
      </c>
      <c r="O313" s="607" t="s">
        <v>317</v>
      </c>
      <c r="P313" s="607" t="s">
        <v>317</v>
      </c>
      <c r="Q313" s="630">
        <v>1</v>
      </c>
      <c r="R313" s="607" t="s">
        <v>317</v>
      </c>
      <c r="S313" s="630">
        <v>1</v>
      </c>
      <c r="T313" s="630">
        <v>1</v>
      </c>
      <c r="U313" s="607" t="s">
        <v>317</v>
      </c>
      <c r="V313" s="607" t="s">
        <v>317</v>
      </c>
      <c r="W313" s="607" t="s">
        <v>317</v>
      </c>
      <c r="X313" s="630">
        <v>2</v>
      </c>
      <c r="Y313" s="630">
        <v>1</v>
      </c>
      <c r="Z313" s="630">
        <v>6</v>
      </c>
      <c r="AA313" s="630">
        <v>8</v>
      </c>
      <c r="AB313" s="630">
        <v>7</v>
      </c>
      <c r="AC313" s="630">
        <v>2</v>
      </c>
      <c r="AD313" s="630">
        <v>2</v>
      </c>
      <c r="AE313" s="607" t="s">
        <v>317</v>
      </c>
      <c r="AF313" s="631" t="s">
        <v>249</v>
      </c>
      <c r="AG313" s="632"/>
    </row>
    <row r="314" spans="1:33" s="600" customFormat="1" ht="8.25" customHeight="1">
      <c r="A314" s="613"/>
      <c r="B314" s="614"/>
      <c r="C314" s="615"/>
      <c r="D314" s="630"/>
      <c r="E314" s="630"/>
      <c r="F314" s="630"/>
      <c r="G314" s="630"/>
      <c r="H314" s="630"/>
      <c r="I314" s="630"/>
      <c r="J314" s="630"/>
      <c r="K314" s="630"/>
      <c r="L314" s="630"/>
      <c r="M314" s="630"/>
      <c r="N314" s="630"/>
      <c r="O314" s="630"/>
      <c r="P314" s="630"/>
      <c r="Q314" s="630"/>
      <c r="R314" s="630"/>
      <c r="S314" s="630"/>
      <c r="T314" s="630"/>
      <c r="U314" s="630"/>
      <c r="V314" s="630"/>
      <c r="W314" s="630"/>
      <c r="X314" s="630"/>
      <c r="Y314" s="630"/>
      <c r="Z314" s="630"/>
      <c r="AA314" s="630"/>
      <c r="AB314" s="630"/>
      <c r="AC314" s="630"/>
      <c r="AD314" s="630"/>
      <c r="AE314" s="630"/>
      <c r="AF314" s="631"/>
      <c r="AG314" s="632"/>
    </row>
    <row r="315" spans="1:33" s="600" customFormat="1" ht="15.75" customHeight="1">
      <c r="A315" s="616">
        <v>10000</v>
      </c>
      <c r="B315" s="617" t="s">
        <v>542</v>
      </c>
      <c r="C315" s="611" t="s">
        <v>0</v>
      </c>
      <c r="D315" s="607">
        <v>1769</v>
      </c>
      <c r="E315" s="607" t="s">
        <v>317</v>
      </c>
      <c r="F315" s="607" t="s">
        <v>317</v>
      </c>
      <c r="G315" s="607" t="s">
        <v>317</v>
      </c>
      <c r="H315" s="607" t="s">
        <v>317</v>
      </c>
      <c r="I315" s="607" t="s">
        <v>317</v>
      </c>
      <c r="J315" s="607" t="s">
        <v>317</v>
      </c>
      <c r="K315" s="607" t="s">
        <v>317</v>
      </c>
      <c r="L315" s="607" t="s">
        <v>317</v>
      </c>
      <c r="M315" s="607" t="s">
        <v>317</v>
      </c>
      <c r="N315" s="607" t="s">
        <v>317</v>
      </c>
      <c r="O315" s="607" t="s">
        <v>317</v>
      </c>
      <c r="P315" s="607" t="s">
        <v>317</v>
      </c>
      <c r="Q315" s="630">
        <v>1</v>
      </c>
      <c r="R315" s="607" t="s">
        <v>317</v>
      </c>
      <c r="S315" s="607" t="s">
        <v>317</v>
      </c>
      <c r="T315" s="630">
        <v>8</v>
      </c>
      <c r="U315" s="630">
        <v>8</v>
      </c>
      <c r="V315" s="630">
        <v>27</v>
      </c>
      <c r="W315" s="630">
        <v>74</v>
      </c>
      <c r="X315" s="630">
        <v>97</v>
      </c>
      <c r="Y315" s="630">
        <v>161</v>
      </c>
      <c r="Z315" s="630">
        <v>313</v>
      </c>
      <c r="AA315" s="630">
        <v>449</v>
      </c>
      <c r="AB315" s="630">
        <v>404</v>
      </c>
      <c r="AC315" s="630">
        <v>175</v>
      </c>
      <c r="AD315" s="630">
        <v>52</v>
      </c>
      <c r="AE315" s="607" t="s">
        <v>317</v>
      </c>
      <c r="AF315" s="631" t="s">
        <v>0</v>
      </c>
      <c r="AG315" s="633">
        <v>10000</v>
      </c>
    </row>
    <row r="316" spans="1:33" s="600" customFormat="1" ht="15.75" customHeight="1">
      <c r="A316" s="613"/>
      <c r="B316" s="614"/>
      <c r="C316" s="611" t="s">
        <v>248</v>
      </c>
      <c r="D316" s="630">
        <v>994</v>
      </c>
      <c r="E316" s="607" t="s">
        <v>317</v>
      </c>
      <c r="F316" s="607" t="s">
        <v>317</v>
      </c>
      <c r="G316" s="607" t="s">
        <v>317</v>
      </c>
      <c r="H316" s="607" t="s">
        <v>317</v>
      </c>
      <c r="I316" s="607" t="s">
        <v>317</v>
      </c>
      <c r="J316" s="607" t="s">
        <v>317</v>
      </c>
      <c r="K316" s="607" t="s">
        <v>317</v>
      </c>
      <c r="L316" s="607" t="s">
        <v>317</v>
      </c>
      <c r="M316" s="607" t="s">
        <v>317</v>
      </c>
      <c r="N316" s="607" t="s">
        <v>317</v>
      </c>
      <c r="O316" s="607" t="s">
        <v>317</v>
      </c>
      <c r="P316" s="607" t="s">
        <v>317</v>
      </c>
      <c r="Q316" s="630">
        <v>1</v>
      </c>
      <c r="R316" s="607" t="s">
        <v>317</v>
      </c>
      <c r="S316" s="607" t="s">
        <v>317</v>
      </c>
      <c r="T316" s="630">
        <v>6</v>
      </c>
      <c r="U316" s="630">
        <v>7</v>
      </c>
      <c r="V316" s="630">
        <v>22</v>
      </c>
      <c r="W316" s="630">
        <v>62</v>
      </c>
      <c r="X316" s="630">
        <v>79</v>
      </c>
      <c r="Y316" s="630">
        <v>112</v>
      </c>
      <c r="Z316" s="630">
        <v>214</v>
      </c>
      <c r="AA316" s="630">
        <v>261</v>
      </c>
      <c r="AB316" s="630">
        <v>164</v>
      </c>
      <c r="AC316" s="630">
        <v>55</v>
      </c>
      <c r="AD316" s="630">
        <v>11</v>
      </c>
      <c r="AE316" s="607" t="s">
        <v>317</v>
      </c>
      <c r="AF316" s="631" t="s">
        <v>248</v>
      </c>
      <c r="AG316" s="632"/>
    </row>
    <row r="317" spans="1:33" s="600" customFormat="1" ht="15.75" customHeight="1">
      <c r="A317" s="613"/>
      <c r="B317" s="614"/>
      <c r="C317" s="611" t="s">
        <v>249</v>
      </c>
      <c r="D317" s="630">
        <v>775</v>
      </c>
      <c r="E317" s="607" t="s">
        <v>317</v>
      </c>
      <c r="F317" s="607" t="s">
        <v>317</v>
      </c>
      <c r="G317" s="607" t="s">
        <v>317</v>
      </c>
      <c r="H317" s="607" t="s">
        <v>317</v>
      </c>
      <c r="I317" s="607" t="s">
        <v>317</v>
      </c>
      <c r="J317" s="607" t="s">
        <v>317</v>
      </c>
      <c r="K317" s="607" t="s">
        <v>317</v>
      </c>
      <c r="L317" s="607" t="s">
        <v>317</v>
      </c>
      <c r="M317" s="607" t="s">
        <v>317</v>
      </c>
      <c r="N317" s="607" t="s">
        <v>317</v>
      </c>
      <c r="O317" s="607" t="s">
        <v>317</v>
      </c>
      <c r="P317" s="607" t="s">
        <v>317</v>
      </c>
      <c r="Q317" s="607" t="s">
        <v>317</v>
      </c>
      <c r="R317" s="607" t="s">
        <v>317</v>
      </c>
      <c r="S317" s="607" t="s">
        <v>317</v>
      </c>
      <c r="T317" s="630">
        <v>2</v>
      </c>
      <c r="U317" s="630">
        <v>1</v>
      </c>
      <c r="V317" s="630">
        <v>5</v>
      </c>
      <c r="W317" s="630">
        <v>12</v>
      </c>
      <c r="X317" s="630">
        <v>18</v>
      </c>
      <c r="Y317" s="630">
        <v>49</v>
      </c>
      <c r="Z317" s="630">
        <v>99</v>
      </c>
      <c r="AA317" s="630">
        <v>188</v>
      </c>
      <c r="AB317" s="630">
        <v>240</v>
      </c>
      <c r="AC317" s="630">
        <v>120</v>
      </c>
      <c r="AD317" s="630">
        <v>41</v>
      </c>
      <c r="AE317" s="607" t="s">
        <v>317</v>
      </c>
      <c r="AF317" s="631" t="s">
        <v>249</v>
      </c>
      <c r="AG317" s="632"/>
    </row>
    <row r="318" spans="1:33" s="600" customFormat="1" ht="8.25" customHeight="1">
      <c r="A318" s="613"/>
      <c r="B318" s="614"/>
      <c r="C318" s="615"/>
      <c r="D318" s="630"/>
      <c r="E318" s="630"/>
      <c r="F318" s="630"/>
      <c r="G318" s="630"/>
      <c r="H318" s="630"/>
      <c r="I318" s="630"/>
      <c r="J318" s="630"/>
      <c r="K318" s="630"/>
      <c r="L318" s="630"/>
      <c r="M318" s="630"/>
      <c r="N318" s="630"/>
      <c r="O318" s="630"/>
      <c r="P318" s="630"/>
      <c r="Q318" s="630"/>
      <c r="R318" s="630"/>
      <c r="S318" s="630"/>
      <c r="T318" s="630"/>
      <c r="U318" s="630"/>
      <c r="V318" s="630"/>
      <c r="W318" s="630"/>
      <c r="X318" s="630"/>
      <c r="Y318" s="630"/>
      <c r="Z318" s="630"/>
      <c r="AA318" s="630"/>
      <c r="AB318" s="630"/>
      <c r="AC318" s="630"/>
      <c r="AD318" s="630"/>
      <c r="AE318" s="630"/>
      <c r="AF318" s="631"/>
      <c r="AG318" s="632"/>
    </row>
    <row r="319" spans="1:33" s="600" customFormat="1" ht="15.75" customHeight="1">
      <c r="A319" s="619">
        <v>10100</v>
      </c>
      <c r="B319" s="620" t="s">
        <v>543</v>
      </c>
      <c r="C319" s="611" t="s">
        <v>0</v>
      </c>
      <c r="D319" s="630">
        <v>22</v>
      </c>
      <c r="E319" s="607" t="s">
        <v>317</v>
      </c>
      <c r="F319" s="607" t="s">
        <v>317</v>
      </c>
      <c r="G319" s="607" t="s">
        <v>317</v>
      </c>
      <c r="H319" s="607" t="s">
        <v>317</v>
      </c>
      <c r="I319" s="607" t="s">
        <v>317</v>
      </c>
      <c r="J319" s="607" t="s">
        <v>317</v>
      </c>
      <c r="K319" s="607" t="s">
        <v>317</v>
      </c>
      <c r="L319" s="607" t="s">
        <v>317</v>
      </c>
      <c r="M319" s="607" t="s">
        <v>317</v>
      </c>
      <c r="N319" s="607" t="s">
        <v>317</v>
      </c>
      <c r="O319" s="607" t="s">
        <v>317</v>
      </c>
      <c r="P319" s="607" t="s">
        <v>317</v>
      </c>
      <c r="Q319" s="607" t="s">
        <v>317</v>
      </c>
      <c r="R319" s="607" t="s">
        <v>317</v>
      </c>
      <c r="S319" s="607" t="s">
        <v>317</v>
      </c>
      <c r="T319" s="607" t="s">
        <v>317</v>
      </c>
      <c r="U319" s="607" t="s">
        <v>317</v>
      </c>
      <c r="V319" s="630">
        <v>2</v>
      </c>
      <c r="W319" s="630">
        <v>3</v>
      </c>
      <c r="X319" s="630">
        <v>3</v>
      </c>
      <c r="Y319" s="630">
        <v>1</v>
      </c>
      <c r="Z319" s="630">
        <v>2</v>
      </c>
      <c r="AA319" s="630">
        <v>6</v>
      </c>
      <c r="AB319" s="630">
        <v>2</v>
      </c>
      <c r="AC319" s="630">
        <v>3</v>
      </c>
      <c r="AD319" s="607" t="s">
        <v>317</v>
      </c>
      <c r="AE319" s="607" t="s">
        <v>317</v>
      </c>
      <c r="AF319" s="631" t="s">
        <v>0</v>
      </c>
      <c r="AG319" s="632">
        <v>10100</v>
      </c>
    </row>
    <row r="320" spans="1:33" s="600" customFormat="1" ht="15.75" customHeight="1">
      <c r="A320" s="613"/>
      <c r="B320" s="614"/>
      <c r="C320" s="611" t="s">
        <v>248</v>
      </c>
      <c r="D320" s="630">
        <v>12</v>
      </c>
      <c r="E320" s="607" t="s">
        <v>317</v>
      </c>
      <c r="F320" s="607" t="s">
        <v>317</v>
      </c>
      <c r="G320" s="607" t="s">
        <v>317</v>
      </c>
      <c r="H320" s="607" t="s">
        <v>317</v>
      </c>
      <c r="I320" s="607" t="s">
        <v>317</v>
      </c>
      <c r="J320" s="607" t="s">
        <v>317</v>
      </c>
      <c r="K320" s="607" t="s">
        <v>317</v>
      </c>
      <c r="L320" s="607" t="s">
        <v>317</v>
      </c>
      <c r="M320" s="607" t="s">
        <v>317</v>
      </c>
      <c r="N320" s="607" t="s">
        <v>317</v>
      </c>
      <c r="O320" s="607" t="s">
        <v>317</v>
      </c>
      <c r="P320" s="607" t="s">
        <v>317</v>
      </c>
      <c r="Q320" s="607" t="s">
        <v>317</v>
      </c>
      <c r="R320" s="607" t="s">
        <v>317</v>
      </c>
      <c r="S320" s="607" t="s">
        <v>317</v>
      </c>
      <c r="T320" s="607" t="s">
        <v>317</v>
      </c>
      <c r="U320" s="607" t="s">
        <v>317</v>
      </c>
      <c r="V320" s="630">
        <v>1</v>
      </c>
      <c r="W320" s="630">
        <v>3</v>
      </c>
      <c r="X320" s="630">
        <v>1</v>
      </c>
      <c r="Y320" s="630">
        <v>1</v>
      </c>
      <c r="Z320" s="630">
        <v>2</v>
      </c>
      <c r="AA320" s="630">
        <v>3</v>
      </c>
      <c r="AB320" s="630">
        <v>1</v>
      </c>
      <c r="AC320" s="607" t="s">
        <v>317</v>
      </c>
      <c r="AD320" s="607" t="s">
        <v>317</v>
      </c>
      <c r="AE320" s="607" t="s">
        <v>317</v>
      </c>
      <c r="AF320" s="631" t="s">
        <v>248</v>
      </c>
      <c r="AG320" s="632"/>
    </row>
    <row r="321" spans="1:33" s="600" customFormat="1" ht="15.75" customHeight="1">
      <c r="A321" s="613"/>
      <c r="B321" s="614"/>
      <c r="C321" s="611" t="s">
        <v>249</v>
      </c>
      <c r="D321" s="630">
        <v>10</v>
      </c>
      <c r="E321" s="607" t="s">
        <v>317</v>
      </c>
      <c r="F321" s="607" t="s">
        <v>317</v>
      </c>
      <c r="G321" s="607" t="s">
        <v>317</v>
      </c>
      <c r="H321" s="607" t="s">
        <v>317</v>
      </c>
      <c r="I321" s="607" t="s">
        <v>317</v>
      </c>
      <c r="J321" s="607" t="s">
        <v>317</v>
      </c>
      <c r="K321" s="607" t="s">
        <v>317</v>
      </c>
      <c r="L321" s="607" t="s">
        <v>317</v>
      </c>
      <c r="M321" s="607" t="s">
        <v>317</v>
      </c>
      <c r="N321" s="607" t="s">
        <v>317</v>
      </c>
      <c r="O321" s="607" t="s">
        <v>317</v>
      </c>
      <c r="P321" s="607" t="s">
        <v>317</v>
      </c>
      <c r="Q321" s="607" t="s">
        <v>317</v>
      </c>
      <c r="R321" s="607" t="s">
        <v>317</v>
      </c>
      <c r="S321" s="607" t="s">
        <v>317</v>
      </c>
      <c r="T321" s="607" t="s">
        <v>317</v>
      </c>
      <c r="U321" s="607" t="s">
        <v>317</v>
      </c>
      <c r="V321" s="630">
        <v>1</v>
      </c>
      <c r="W321" s="607" t="s">
        <v>317</v>
      </c>
      <c r="X321" s="630">
        <v>2</v>
      </c>
      <c r="Y321" s="607" t="s">
        <v>317</v>
      </c>
      <c r="Z321" s="607" t="s">
        <v>317</v>
      </c>
      <c r="AA321" s="630">
        <v>3</v>
      </c>
      <c r="AB321" s="630">
        <v>1</v>
      </c>
      <c r="AC321" s="630">
        <v>3</v>
      </c>
      <c r="AD321" s="607" t="s">
        <v>317</v>
      </c>
      <c r="AE321" s="607" t="s">
        <v>317</v>
      </c>
      <c r="AF321" s="631" t="s">
        <v>249</v>
      </c>
      <c r="AG321" s="632"/>
    </row>
    <row r="322" spans="1:33" s="600" customFormat="1" ht="8.25" customHeight="1">
      <c r="A322" s="613"/>
      <c r="B322" s="614"/>
      <c r="C322" s="615"/>
      <c r="D322" s="630"/>
      <c r="E322" s="630"/>
      <c r="F322" s="630"/>
      <c r="G322" s="630"/>
      <c r="H322" s="630"/>
      <c r="I322" s="630"/>
      <c r="J322" s="630"/>
      <c r="K322" s="630"/>
      <c r="L322" s="630"/>
      <c r="M322" s="630"/>
      <c r="N322" s="630"/>
      <c r="O322" s="630"/>
      <c r="P322" s="630"/>
      <c r="Q322" s="630"/>
      <c r="R322" s="630"/>
      <c r="S322" s="630"/>
      <c r="T322" s="630"/>
      <c r="U322" s="630"/>
      <c r="V322" s="630"/>
      <c r="W322" s="630"/>
      <c r="X322" s="630"/>
      <c r="Y322" s="630"/>
      <c r="Z322" s="630"/>
      <c r="AA322" s="630"/>
      <c r="AB322" s="630"/>
      <c r="AC322" s="630"/>
      <c r="AD322" s="630"/>
      <c r="AE322" s="630"/>
      <c r="AF322" s="631"/>
      <c r="AG322" s="632"/>
    </row>
    <row r="323" spans="1:33" s="600" customFormat="1" ht="15.75" customHeight="1">
      <c r="A323" s="619">
        <v>10200</v>
      </c>
      <c r="B323" s="620" t="s">
        <v>53</v>
      </c>
      <c r="C323" s="611" t="s">
        <v>0</v>
      </c>
      <c r="D323" s="630">
        <v>817</v>
      </c>
      <c r="E323" s="607" t="s">
        <v>317</v>
      </c>
      <c r="F323" s="607" t="s">
        <v>317</v>
      </c>
      <c r="G323" s="607" t="s">
        <v>317</v>
      </c>
      <c r="H323" s="607" t="s">
        <v>317</v>
      </c>
      <c r="I323" s="607" t="s">
        <v>317</v>
      </c>
      <c r="J323" s="607" t="s">
        <v>317</v>
      </c>
      <c r="K323" s="607" t="s">
        <v>317</v>
      </c>
      <c r="L323" s="607" t="s">
        <v>317</v>
      </c>
      <c r="M323" s="607" t="s">
        <v>317</v>
      </c>
      <c r="N323" s="607" t="s">
        <v>317</v>
      </c>
      <c r="O323" s="607" t="s">
        <v>317</v>
      </c>
      <c r="P323" s="607" t="s">
        <v>317</v>
      </c>
      <c r="Q323" s="607" t="s">
        <v>317</v>
      </c>
      <c r="R323" s="607" t="s">
        <v>317</v>
      </c>
      <c r="S323" s="607" t="s">
        <v>317</v>
      </c>
      <c r="T323" s="630">
        <v>2</v>
      </c>
      <c r="U323" s="630">
        <v>5</v>
      </c>
      <c r="V323" s="630">
        <v>11</v>
      </c>
      <c r="W323" s="630">
        <v>26</v>
      </c>
      <c r="X323" s="630">
        <v>40</v>
      </c>
      <c r="Y323" s="630">
        <v>62</v>
      </c>
      <c r="Z323" s="630">
        <v>140</v>
      </c>
      <c r="AA323" s="630">
        <v>208</v>
      </c>
      <c r="AB323" s="630">
        <v>203</v>
      </c>
      <c r="AC323" s="630">
        <v>95</v>
      </c>
      <c r="AD323" s="630">
        <v>25</v>
      </c>
      <c r="AE323" s="607" t="s">
        <v>317</v>
      </c>
      <c r="AF323" s="631" t="s">
        <v>0</v>
      </c>
      <c r="AG323" s="632">
        <v>10200</v>
      </c>
    </row>
    <row r="324" spans="1:33" s="600" customFormat="1" ht="15.75" customHeight="1">
      <c r="A324" s="613"/>
      <c r="B324" s="614"/>
      <c r="C324" s="611" t="s">
        <v>248</v>
      </c>
      <c r="D324" s="630">
        <v>439</v>
      </c>
      <c r="E324" s="607" t="s">
        <v>317</v>
      </c>
      <c r="F324" s="607" t="s">
        <v>317</v>
      </c>
      <c r="G324" s="607" t="s">
        <v>317</v>
      </c>
      <c r="H324" s="607" t="s">
        <v>317</v>
      </c>
      <c r="I324" s="607" t="s">
        <v>317</v>
      </c>
      <c r="J324" s="607" t="s">
        <v>317</v>
      </c>
      <c r="K324" s="607" t="s">
        <v>317</v>
      </c>
      <c r="L324" s="607" t="s">
        <v>317</v>
      </c>
      <c r="M324" s="607" t="s">
        <v>317</v>
      </c>
      <c r="N324" s="607" t="s">
        <v>317</v>
      </c>
      <c r="O324" s="607" t="s">
        <v>317</v>
      </c>
      <c r="P324" s="607" t="s">
        <v>317</v>
      </c>
      <c r="Q324" s="607" t="s">
        <v>317</v>
      </c>
      <c r="R324" s="607" t="s">
        <v>317</v>
      </c>
      <c r="S324" s="607" t="s">
        <v>317</v>
      </c>
      <c r="T324" s="630">
        <v>2</v>
      </c>
      <c r="U324" s="630">
        <v>4</v>
      </c>
      <c r="V324" s="630">
        <v>9</v>
      </c>
      <c r="W324" s="630">
        <v>22</v>
      </c>
      <c r="X324" s="630">
        <v>33</v>
      </c>
      <c r="Y324" s="630">
        <v>44</v>
      </c>
      <c r="Z324" s="630">
        <v>97</v>
      </c>
      <c r="AA324" s="630">
        <v>119</v>
      </c>
      <c r="AB324" s="630">
        <v>78</v>
      </c>
      <c r="AC324" s="630">
        <v>26</v>
      </c>
      <c r="AD324" s="630">
        <v>5</v>
      </c>
      <c r="AE324" s="607" t="s">
        <v>317</v>
      </c>
      <c r="AF324" s="631" t="s">
        <v>248</v>
      </c>
      <c r="AG324" s="632"/>
    </row>
    <row r="325" spans="1:33" s="600" customFormat="1" ht="15.75" customHeight="1">
      <c r="A325" s="613"/>
      <c r="B325" s="614"/>
      <c r="C325" s="611" t="s">
        <v>249</v>
      </c>
      <c r="D325" s="630">
        <v>378</v>
      </c>
      <c r="E325" s="607" t="s">
        <v>317</v>
      </c>
      <c r="F325" s="607" t="s">
        <v>317</v>
      </c>
      <c r="G325" s="607" t="s">
        <v>317</v>
      </c>
      <c r="H325" s="607" t="s">
        <v>317</v>
      </c>
      <c r="I325" s="607" t="s">
        <v>317</v>
      </c>
      <c r="J325" s="607" t="s">
        <v>317</v>
      </c>
      <c r="K325" s="607" t="s">
        <v>317</v>
      </c>
      <c r="L325" s="607" t="s">
        <v>317</v>
      </c>
      <c r="M325" s="607" t="s">
        <v>317</v>
      </c>
      <c r="N325" s="607" t="s">
        <v>317</v>
      </c>
      <c r="O325" s="607" t="s">
        <v>317</v>
      </c>
      <c r="P325" s="607" t="s">
        <v>317</v>
      </c>
      <c r="Q325" s="607" t="s">
        <v>317</v>
      </c>
      <c r="R325" s="607" t="s">
        <v>317</v>
      </c>
      <c r="S325" s="607" t="s">
        <v>317</v>
      </c>
      <c r="T325" s="607" t="s">
        <v>317</v>
      </c>
      <c r="U325" s="630">
        <v>1</v>
      </c>
      <c r="V325" s="630">
        <v>2</v>
      </c>
      <c r="W325" s="630">
        <v>4</v>
      </c>
      <c r="X325" s="630">
        <v>7</v>
      </c>
      <c r="Y325" s="630">
        <v>18</v>
      </c>
      <c r="Z325" s="630">
        <v>43</v>
      </c>
      <c r="AA325" s="630">
        <v>89</v>
      </c>
      <c r="AB325" s="630">
        <v>125</v>
      </c>
      <c r="AC325" s="630">
        <v>69</v>
      </c>
      <c r="AD325" s="630">
        <v>20</v>
      </c>
      <c r="AE325" s="607" t="s">
        <v>317</v>
      </c>
      <c r="AF325" s="631" t="s">
        <v>249</v>
      </c>
      <c r="AG325" s="632"/>
    </row>
    <row r="326" spans="1:33" s="600" customFormat="1" ht="8.25" customHeight="1">
      <c r="A326" s="613"/>
      <c r="B326" s="614"/>
      <c r="C326" s="615"/>
      <c r="D326" s="630"/>
      <c r="E326" s="630"/>
      <c r="F326" s="630"/>
      <c r="G326" s="630"/>
      <c r="H326" s="630"/>
      <c r="I326" s="630"/>
      <c r="J326" s="630"/>
      <c r="K326" s="630"/>
      <c r="L326" s="630"/>
      <c r="M326" s="630"/>
      <c r="N326" s="630"/>
      <c r="O326" s="630"/>
      <c r="P326" s="630"/>
      <c r="Q326" s="630"/>
      <c r="R326" s="630"/>
      <c r="S326" s="630"/>
      <c r="T326" s="630"/>
      <c r="U326" s="630"/>
      <c r="V326" s="630"/>
      <c r="W326" s="630"/>
      <c r="X326" s="630"/>
      <c r="Y326" s="630"/>
      <c r="Z326" s="630"/>
      <c r="AA326" s="630"/>
      <c r="AB326" s="630"/>
      <c r="AC326" s="630"/>
      <c r="AD326" s="630"/>
      <c r="AE326" s="630"/>
      <c r="AF326" s="631"/>
      <c r="AG326" s="632"/>
    </row>
    <row r="327" spans="1:33" s="600" customFormat="1" ht="16.5" customHeight="1">
      <c r="A327" s="619">
        <v>10300</v>
      </c>
      <c r="B327" s="620" t="s">
        <v>544</v>
      </c>
      <c r="C327" s="611" t="s">
        <v>0</v>
      </c>
      <c r="D327" s="630">
        <v>1</v>
      </c>
      <c r="E327" s="607" t="s">
        <v>317</v>
      </c>
      <c r="F327" s="607" t="s">
        <v>317</v>
      </c>
      <c r="G327" s="607" t="s">
        <v>317</v>
      </c>
      <c r="H327" s="607" t="s">
        <v>317</v>
      </c>
      <c r="I327" s="607" t="s">
        <v>317</v>
      </c>
      <c r="J327" s="607" t="s">
        <v>317</v>
      </c>
      <c r="K327" s="607" t="s">
        <v>317</v>
      </c>
      <c r="L327" s="607" t="s">
        <v>317</v>
      </c>
      <c r="M327" s="607" t="s">
        <v>317</v>
      </c>
      <c r="N327" s="607" t="s">
        <v>317</v>
      </c>
      <c r="O327" s="607" t="s">
        <v>317</v>
      </c>
      <c r="P327" s="607" t="s">
        <v>317</v>
      </c>
      <c r="Q327" s="607" t="s">
        <v>317</v>
      </c>
      <c r="R327" s="607" t="s">
        <v>317</v>
      </c>
      <c r="S327" s="607" t="s">
        <v>317</v>
      </c>
      <c r="T327" s="607" t="s">
        <v>317</v>
      </c>
      <c r="U327" s="607" t="s">
        <v>317</v>
      </c>
      <c r="V327" s="607" t="s">
        <v>317</v>
      </c>
      <c r="W327" s="607" t="s">
        <v>317</v>
      </c>
      <c r="X327" s="607" t="s">
        <v>317</v>
      </c>
      <c r="Y327" s="607" t="s">
        <v>317</v>
      </c>
      <c r="Z327" s="607" t="s">
        <v>317</v>
      </c>
      <c r="AA327" s="630">
        <v>1</v>
      </c>
      <c r="AB327" s="607" t="s">
        <v>317</v>
      </c>
      <c r="AC327" s="607" t="s">
        <v>317</v>
      </c>
      <c r="AD327" s="607" t="s">
        <v>317</v>
      </c>
      <c r="AE327" s="607" t="s">
        <v>317</v>
      </c>
      <c r="AF327" s="631" t="s">
        <v>0</v>
      </c>
      <c r="AG327" s="632">
        <v>10300</v>
      </c>
    </row>
    <row r="328" spans="1:33" s="600" customFormat="1" ht="16.5" customHeight="1">
      <c r="A328" s="613"/>
      <c r="B328" s="614"/>
      <c r="C328" s="611" t="s">
        <v>248</v>
      </c>
      <c r="D328" s="630">
        <v>1</v>
      </c>
      <c r="E328" s="607" t="s">
        <v>317</v>
      </c>
      <c r="F328" s="607" t="s">
        <v>317</v>
      </c>
      <c r="G328" s="607" t="s">
        <v>317</v>
      </c>
      <c r="H328" s="607" t="s">
        <v>317</v>
      </c>
      <c r="I328" s="607" t="s">
        <v>317</v>
      </c>
      <c r="J328" s="607" t="s">
        <v>317</v>
      </c>
      <c r="K328" s="607" t="s">
        <v>317</v>
      </c>
      <c r="L328" s="607" t="s">
        <v>317</v>
      </c>
      <c r="M328" s="607" t="s">
        <v>317</v>
      </c>
      <c r="N328" s="607" t="s">
        <v>317</v>
      </c>
      <c r="O328" s="607" t="s">
        <v>317</v>
      </c>
      <c r="P328" s="607" t="s">
        <v>317</v>
      </c>
      <c r="Q328" s="607" t="s">
        <v>317</v>
      </c>
      <c r="R328" s="607" t="s">
        <v>317</v>
      </c>
      <c r="S328" s="607" t="s">
        <v>317</v>
      </c>
      <c r="T328" s="607" t="s">
        <v>317</v>
      </c>
      <c r="U328" s="607" t="s">
        <v>317</v>
      </c>
      <c r="V328" s="607" t="s">
        <v>317</v>
      </c>
      <c r="W328" s="607" t="s">
        <v>317</v>
      </c>
      <c r="X328" s="607" t="s">
        <v>317</v>
      </c>
      <c r="Y328" s="607" t="s">
        <v>317</v>
      </c>
      <c r="Z328" s="607" t="s">
        <v>317</v>
      </c>
      <c r="AA328" s="630">
        <v>1</v>
      </c>
      <c r="AB328" s="607" t="s">
        <v>317</v>
      </c>
      <c r="AC328" s="607" t="s">
        <v>317</v>
      </c>
      <c r="AD328" s="607" t="s">
        <v>317</v>
      </c>
      <c r="AE328" s="607" t="s">
        <v>317</v>
      </c>
      <c r="AF328" s="631" t="s">
        <v>248</v>
      </c>
      <c r="AG328" s="632"/>
    </row>
    <row r="329" spans="1:33" s="600" customFormat="1" ht="16.5" customHeight="1" thickBot="1">
      <c r="A329" s="613"/>
      <c r="B329" s="614"/>
      <c r="C329" s="611" t="s">
        <v>249</v>
      </c>
      <c r="D329" s="607" t="s">
        <v>317</v>
      </c>
      <c r="E329" s="607" t="s">
        <v>317</v>
      </c>
      <c r="F329" s="607" t="s">
        <v>317</v>
      </c>
      <c r="G329" s="607" t="s">
        <v>317</v>
      </c>
      <c r="H329" s="607" t="s">
        <v>317</v>
      </c>
      <c r="I329" s="607" t="s">
        <v>317</v>
      </c>
      <c r="J329" s="607" t="s">
        <v>317</v>
      </c>
      <c r="K329" s="607" t="s">
        <v>317</v>
      </c>
      <c r="L329" s="607" t="s">
        <v>317</v>
      </c>
      <c r="M329" s="607" t="s">
        <v>317</v>
      </c>
      <c r="N329" s="607" t="s">
        <v>317</v>
      </c>
      <c r="O329" s="607" t="s">
        <v>317</v>
      </c>
      <c r="P329" s="607" t="s">
        <v>317</v>
      </c>
      <c r="Q329" s="607" t="s">
        <v>317</v>
      </c>
      <c r="R329" s="607" t="s">
        <v>317</v>
      </c>
      <c r="S329" s="607" t="s">
        <v>317</v>
      </c>
      <c r="T329" s="607" t="s">
        <v>317</v>
      </c>
      <c r="U329" s="607" t="s">
        <v>317</v>
      </c>
      <c r="V329" s="607" t="s">
        <v>317</v>
      </c>
      <c r="W329" s="607" t="s">
        <v>317</v>
      </c>
      <c r="X329" s="607" t="s">
        <v>317</v>
      </c>
      <c r="Y329" s="607" t="s">
        <v>317</v>
      </c>
      <c r="Z329" s="607" t="s">
        <v>317</v>
      </c>
      <c r="AA329" s="607" t="s">
        <v>317</v>
      </c>
      <c r="AB329" s="607" t="s">
        <v>317</v>
      </c>
      <c r="AC329" s="607" t="s">
        <v>317</v>
      </c>
      <c r="AD329" s="607" t="s">
        <v>317</v>
      </c>
      <c r="AE329" s="607" t="s">
        <v>317</v>
      </c>
      <c r="AF329" s="631" t="s">
        <v>249</v>
      </c>
      <c r="AG329" s="632"/>
    </row>
    <row r="330" spans="1:33" s="600" customFormat="1" ht="30" customHeight="1">
      <c r="A330" s="625"/>
      <c r="B330" s="626"/>
      <c r="C330" s="626"/>
      <c r="D330" s="627"/>
      <c r="E330" s="627"/>
      <c r="F330" s="627"/>
      <c r="G330" s="627"/>
      <c r="H330" s="627"/>
      <c r="I330" s="627"/>
      <c r="J330" s="627"/>
      <c r="K330" s="627"/>
      <c r="L330" s="627"/>
      <c r="M330" s="627"/>
      <c r="N330" s="627"/>
      <c r="O330" s="627"/>
      <c r="P330" s="627"/>
      <c r="Q330" s="627"/>
      <c r="R330" s="627"/>
      <c r="S330" s="627"/>
      <c r="T330" s="627"/>
      <c r="U330" s="627"/>
      <c r="V330" s="627"/>
      <c r="W330" s="627"/>
      <c r="X330" s="627"/>
      <c r="Y330" s="627"/>
      <c r="Z330" s="627"/>
      <c r="AA330" s="627"/>
      <c r="AB330" s="627"/>
      <c r="AC330" s="628" t="str">
        <f>AC87</f>
        <v>資料：「平成29年人口動態調査」</v>
      </c>
      <c r="AD330" s="628"/>
      <c r="AE330" s="628"/>
      <c r="AF330" s="628"/>
      <c r="AG330" s="628"/>
    </row>
    <row r="331" spans="1:33" s="600" customFormat="1" ht="15" customHeight="1" thickBot="1">
      <c r="A331" s="613"/>
      <c r="B331" s="629"/>
      <c r="C331" s="623"/>
      <c r="D331" s="623"/>
      <c r="E331" s="623"/>
      <c r="F331" s="623"/>
      <c r="G331" s="623"/>
      <c r="H331" s="623"/>
      <c r="I331" s="623"/>
      <c r="J331" s="623"/>
      <c r="K331" s="623"/>
      <c r="L331" s="623"/>
      <c r="M331" s="623"/>
      <c r="N331" s="623"/>
      <c r="O331" s="623"/>
      <c r="P331" s="623"/>
      <c r="Q331" s="623"/>
      <c r="R331" s="623"/>
      <c r="S331" s="623"/>
      <c r="T331" s="623"/>
      <c r="U331" s="623"/>
      <c r="V331" s="623"/>
      <c r="W331" s="623"/>
      <c r="X331" s="623"/>
      <c r="Y331" s="623"/>
      <c r="Z331" s="623"/>
      <c r="AA331" s="623"/>
      <c r="AB331" s="623"/>
      <c r="AC331" s="623"/>
      <c r="AD331" s="623"/>
      <c r="AE331" s="599" t="str">
        <f>AE253</f>
        <v>平成29年</v>
      </c>
      <c r="AF331" s="599"/>
      <c r="AG331" s="599"/>
    </row>
    <row r="332" spans="1:33" s="600" customFormat="1">
      <c r="A332" s="601" t="s">
        <v>357</v>
      </c>
      <c r="B332" s="602" t="s">
        <v>40</v>
      </c>
      <c r="C332" s="603"/>
      <c r="D332" s="602" t="s">
        <v>0</v>
      </c>
      <c r="E332" s="602" t="s">
        <v>359</v>
      </c>
      <c r="F332" s="602">
        <v>1</v>
      </c>
      <c r="G332" s="602">
        <v>2</v>
      </c>
      <c r="H332" s="602">
        <v>3</v>
      </c>
      <c r="I332" s="602">
        <v>4</v>
      </c>
      <c r="J332" s="602" t="s">
        <v>360</v>
      </c>
      <c r="K332" s="602" t="s">
        <v>361</v>
      </c>
      <c r="L332" s="602" t="s">
        <v>362</v>
      </c>
      <c r="M332" s="602" t="s">
        <v>363</v>
      </c>
      <c r="N332" s="602" t="s">
        <v>364</v>
      </c>
      <c r="O332" s="602" t="s">
        <v>365</v>
      </c>
      <c r="P332" s="602" t="s">
        <v>366</v>
      </c>
      <c r="Q332" s="602" t="s">
        <v>367</v>
      </c>
      <c r="R332" s="602" t="s">
        <v>368</v>
      </c>
      <c r="S332" s="602" t="s">
        <v>369</v>
      </c>
      <c r="T332" s="602" t="s">
        <v>370</v>
      </c>
      <c r="U332" s="602" t="s">
        <v>371</v>
      </c>
      <c r="V332" s="602" t="s">
        <v>372</v>
      </c>
      <c r="W332" s="602" t="s">
        <v>373</v>
      </c>
      <c r="X332" s="602" t="s">
        <v>374</v>
      </c>
      <c r="Y332" s="602" t="s">
        <v>375</v>
      </c>
      <c r="Z332" s="602" t="s">
        <v>376</v>
      </c>
      <c r="AA332" s="602" t="s">
        <v>377</v>
      </c>
      <c r="AB332" s="602" t="s">
        <v>378</v>
      </c>
      <c r="AC332" s="602" t="s">
        <v>379</v>
      </c>
      <c r="AD332" s="602" t="s">
        <v>380</v>
      </c>
      <c r="AE332" s="602" t="s">
        <v>381</v>
      </c>
      <c r="AF332" s="602"/>
      <c r="AG332" s="601" t="s">
        <v>357</v>
      </c>
    </row>
    <row r="333" spans="1:33" s="600" customFormat="1" ht="16.5" customHeight="1">
      <c r="A333" s="619">
        <v>10400</v>
      </c>
      <c r="B333" s="620" t="s">
        <v>73</v>
      </c>
      <c r="C333" s="611" t="s">
        <v>0</v>
      </c>
      <c r="D333" s="652">
        <v>160</v>
      </c>
      <c r="E333" s="607" t="s">
        <v>317</v>
      </c>
      <c r="F333" s="607" t="s">
        <v>317</v>
      </c>
      <c r="G333" s="607" t="s">
        <v>317</v>
      </c>
      <c r="H333" s="607" t="s">
        <v>317</v>
      </c>
      <c r="I333" s="607" t="s">
        <v>317</v>
      </c>
      <c r="J333" s="607" t="s">
        <v>317</v>
      </c>
      <c r="K333" s="607" t="s">
        <v>317</v>
      </c>
      <c r="L333" s="607" t="s">
        <v>317</v>
      </c>
      <c r="M333" s="607" t="s">
        <v>317</v>
      </c>
      <c r="N333" s="607" t="s">
        <v>317</v>
      </c>
      <c r="O333" s="607" t="s">
        <v>317</v>
      </c>
      <c r="P333" s="607" t="s">
        <v>317</v>
      </c>
      <c r="Q333" s="607" t="s">
        <v>317</v>
      </c>
      <c r="R333" s="607" t="s">
        <v>317</v>
      </c>
      <c r="S333" s="607" t="s">
        <v>317</v>
      </c>
      <c r="T333" s="652">
        <v>1</v>
      </c>
      <c r="U333" s="652">
        <v>1</v>
      </c>
      <c r="V333" s="652">
        <v>4</v>
      </c>
      <c r="W333" s="652">
        <v>11</v>
      </c>
      <c r="X333" s="652">
        <v>13</v>
      </c>
      <c r="Y333" s="652">
        <v>19</v>
      </c>
      <c r="Z333" s="652">
        <v>39</v>
      </c>
      <c r="AA333" s="652">
        <v>29</v>
      </c>
      <c r="AB333" s="652">
        <v>33</v>
      </c>
      <c r="AC333" s="652">
        <v>8</v>
      </c>
      <c r="AD333" s="652">
        <v>2</v>
      </c>
      <c r="AE333" s="607" t="s">
        <v>317</v>
      </c>
      <c r="AF333" s="611" t="s">
        <v>0</v>
      </c>
      <c r="AG333" s="621">
        <v>10400</v>
      </c>
    </row>
    <row r="334" spans="1:33" s="600" customFormat="1" ht="16.5" customHeight="1">
      <c r="A334" s="613"/>
      <c r="B334" s="614"/>
      <c r="C334" s="611" t="s">
        <v>248</v>
      </c>
      <c r="D334" s="652">
        <v>128</v>
      </c>
      <c r="E334" s="607" t="s">
        <v>317</v>
      </c>
      <c r="F334" s="607" t="s">
        <v>317</v>
      </c>
      <c r="G334" s="607" t="s">
        <v>317</v>
      </c>
      <c r="H334" s="607" t="s">
        <v>317</v>
      </c>
      <c r="I334" s="607" t="s">
        <v>317</v>
      </c>
      <c r="J334" s="607" t="s">
        <v>317</v>
      </c>
      <c r="K334" s="607" t="s">
        <v>317</v>
      </c>
      <c r="L334" s="607" t="s">
        <v>317</v>
      </c>
      <c r="M334" s="607" t="s">
        <v>317</v>
      </c>
      <c r="N334" s="607" t="s">
        <v>317</v>
      </c>
      <c r="O334" s="607" t="s">
        <v>317</v>
      </c>
      <c r="P334" s="607" t="s">
        <v>317</v>
      </c>
      <c r="Q334" s="607" t="s">
        <v>317</v>
      </c>
      <c r="R334" s="607" t="s">
        <v>317</v>
      </c>
      <c r="S334" s="607" t="s">
        <v>317</v>
      </c>
      <c r="T334" s="652">
        <v>1</v>
      </c>
      <c r="U334" s="652">
        <v>1</v>
      </c>
      <c r="V334" s="652">
        <v>3</v>
      </c>
      <c r="W334" s="652">
        <v>11</v>
      </c>
      <c r="X334" s="652">
        <v>12</v>
      </c>
      <c r="Y334" s="652">
        <v>14</v>
      </c>
      <c r="Z334" s="652">
        <v>32</v>
      </c>
      <c r="AA334" s="652">
        <v>25</v>
      </c>
      <c r="AB334" s="652">
        <v>22</v>
      </c>
      <c r="AC334" s="652">
        <v>6</v>
      </c>
      <c r="AD334" s="652">
        <v>1</v>
      </c>
      <c r="AE334" s="607" t="s">
        <v>317</v>
      </c>
      <c r="AF334" s="611" t="s">
        <v>248</v>
      </c>
      <c r="AG334" s="608"/>
    </row>
    <row r="335" spans="1:33" s="600" customFormat="1" ht="16.5" customHeight="1">
      <c r="A335" s="613"/>
      <c r="B335" s="614"/>
      <c r="C335" s="611" t="s">
        <v>249</v>
      </c>
      <c r="D335" s="652">
        <v>32</v>
      </c>
      <c r="E335" s="607" t="s">
        <v>317</v>
      </c>
      <c r="F335" s="607" t="s">
        <v>317</v>
      </c>
      <c r="G335" s="607" t="s">
        <v>317</v>
      </c>
      <c r="H335" s="607" t="s">
        <v>317</v>
      </c>
      <c r="I335" s="607" t="s">
        <v>317</v>
      </c>
      <c r="J335" s="607" t="s">
        <v>317</v>
      </c>
      <c r="K335" s="607" t="s">
        <v>317</v>
      </c>
      <c r="L335" s="607" t="s">
        <v>317</v>
      </c>
      <c r="M335" s="607" t="s">
        <v>317</v>
      </c>
      <c r="N335" s="607" t="s">
        <v>317</v>
      </c>
      <c r="O335" s="607" t="s">
        <v>317</v>
      </c>
      <c r="P335" s="607" t="s">
        <v>317</v>
      </c>
      <c r="Q335" s="607" t="s">
        <v>317</v>
      </c>
      <c r="R335" s="607" t="s">
        <v>317</v>
      </c>
      <c r="S335" s="607" t="s">
        <v>317</v>
      </c>
      <c r="T335" s="607" t="s">
        <v>317</v>
      </c>
      <c r="U335" s="607" t="s">
        <v>317</v>
      </c>
      <c r="V335" s="652">
        <v>1</v>
      </c>
      <c r="W335" s="607" t="s">
        <v>317</v>
      </c>
      <c r="X335" s="652">
        <v>1</v>
      </c>
      <c r="Y335" s="652">
        <v>5</v>
      </c>
      <c r="Z335" s="652">
        <v>7</v>
      </c>
      <c r="AA335" s="652">
        <v>4</v>
      </c>
      <c r="AB335" s="652">
        <v>11</v>
      </c>
      <c r="AC335" s="652">
        <v>2</v>
      </c>
      <c r="AD335" s="652">
        <v>1</v>
      </c>
      <c r="AE335" s="607" t="s">
        <v>317</v>
      </c>
      <c r="AF335" s="611" t="s">
        <v>249</v>
      </c>
      <c r="AG335" s="608"/>
    </row>
    <row r="336" spans="1:33" s="600" customFormat="1" ht="6.75" customHeight="1">
      <c r="A336" s="613"/>
      <c r="B336" s="614"/>
      <c r="C336" s="615"/>
      <c r="D336" s="652"/>
      <c r="E336" s="652"/>
      <c r="F336" s="652"/>
      <c r="G336" s="652"/>
      <c r="H336" s="652"/>
      <c r="I336" s="652"/>
      <c r="J336" s="652"/>
      <c r="K336" s="652"/>
      <c r="L336" s="652"/>
      <c r="M336" s="652"/>
      <c r="N336" s="652"/>
      <c r="O336" s="652"/>
      <c r="P336" s="652"/>
      <c r="Q336" s="652"/>
      <c r="R336" s="652"/>
      <c r="S336" s="652"/>
      <c r="T336" s="652"/>
      <c r="U336" s="652"/>
      <c r="V336" s="652"/>
      <c r="W336" s="652"/>
      <c r="X336" s="652"/>
      <c r="Y336" s="652"/>
      <c r="Z336" s="652"/>
      <c r="AA336" s="652"/>
      <c r="AB336" s="652"/>
      <c r="AC336" s="652"/>
      <c r="AD336" s="652"/>
      <c r="AE336" s="652"/>
      <c r="AF336" s="611"/>
      <c r="AG336" s="608"/>
    </row>
    <row r="337" spans="1:33" s="600" customFormat="1" ht="16.5" customHeight="1">
      <c r="A337" s="619">
        <v>10500</v>
      </c>
      <c r="B337" s="620" t="s">
        <v>217</v>
      </c>
      <c r="C337" s="611" t="s">
        <v>0</v>
      </c>
      <c r="D337" s="652">
        <v>20</v>
      </c>
      <c r="E337" s="607" t="s">
        <v>317</v>
      </c>
      <c r="F337" s="607" t="s">
        <v>317</v>
      </c>
      <c r="G337" s="607" t="s">
        <v>317</v>
      </c>
      <c r="H337" s="607" t="s">
        <v>317</v>
      </c>
      <c r="I337" s="607" t="s">
        <v>317</v>
      </c>
      <c r="J337" s="607" t="s">
        <v>317</v>
      </c>
      <c r="K337" s="607" t="s">
        <v>317</v>
      </c>
      <c r="L337" s="607" t="s">
        <v>317</v>
      </c>
      <c r="M337" s="607" t="s">
        <v>317</v>
      </c>
      <c r="N337" s="607" t="s">
        <v>317</v>
      </c>
      <c r="O337" s="607" t="s">
        <v>317</v>
      </c>
      <c r="P337" s="607" t="s">
        <v>317</v>
      </c>
      <c r="Q337" s="652">
        <v>1</v>
      </c>
      <c r="R337" s="607" t="s">
        <v>317</v>
      </c>
      <c r="S337" s="607" t="s">
        <v>317</v>
      </c>
      <c r="T337" s="607" t="s">
        <v>317</v>
      </c>
      <c r="U337" s="607" t="s">
        <v>317</v>
      </c>
      <c r="V337" s="607" t="s">
        <v>317</v>
      </c>
      <c r="W337" s="652">
        <v>2</v>
      </c>
      <c r="X337" s="652">
        <v>1</v>
      </c>
      <c r="Y337" s="652">
        <v>2</v>
      </c>
      <c r="Z337" s="652">
        <v>3</v>
      </c>
      <c r="AA337" s="652">
        <v>4</v>
      </c>
      <c r="AB337" s="652">
        <v>3</v>
      </c>
      <c r="AC337" s="652">
        <v>3</v>
      </c>
      <c r="AD337" s="652">
        <v>1</v>
      </c>
      <c r="AE337" s="607" t="s">
        <v>317</v>
      </c>
      <c r="AF337" s="611" t="s">
        <v>0</v>
      </c>
      <c r="AG337" s="621">
        <v>10500</v>
      </c>
    </row>
    <row r="338" spans="1:33" s="600" customFormat="1" ht="16.5" customHeight="1">
      <c r="A338" s="613"/>
      <c r="B338" s="614"/>
      <c r="C338" s="611" t="s">
        <v>248</v>
      </c>
      <c r="D338" s="652">
        <v>7</v>
      </c>
      <c r="E338" s="607" t="s">
        <v>317</v>
      </c>
      <c r="F338" s="607" t="s">
        <v>317</v>
      </c>
      <c r="G338" s="607" t="s">
        <v>317</v>
      </c>
      <c r="H338" s="607" t="s">
        <v>317</v>
      </c>
      <c r="I338" s="607" t="s">
        <v>317</v>
      </c>
      <c r="J338" s="607" t="s">
        <v>317</v>
      </c>
      <c r="K338" s="607" t="s">
        <v>317</v>
      </c>
      <c r="L338" s="607" t="s">
        <v>317</v>
      </c>
      <c r="M338" s="607" t="s">
        <v>317</v>
      </c>
      <c r="N338" s="607" t="s">
        <v>317</v>
      </c>
      <c r="O338" s="607" t="s">
        <v>317</v>
      </c>
      <c r="P338" s="607" t="s">
        <v>317</v>
      </c>
      <c r="Q338" s="652">
        <v>1</v>
      </c>
      <c r="R338" s="607" t="s">
        <v>317</v>
      </c>
      <c r="S338" s="607" t="s">
        <v>317</v>
      </c>
      <c r="T338" s="607" t="s">
        <v>317</v>
      </c>
      <c r="U338" s="607" t="s">
        <v>317</v>
      </c>
      <c r="V338" s="607" t="s">
        <v>317</v>
      </c>
      <c r="W338" s="652">
        <v>1</v>
      </c>
      <c r="X338" s="607" t="s">
        <v>317</v>
      </c>
      <c r="Y338" s="607" t="s">
        <v>317</v>
      </c>
      <c r="Z338" s="652">
        <v>1</v>
      </c>
      <c r="AA338" s="652">
        <v>3</v>
      </c>
      <c r="AB338" s="652">
        <v>1</v>
      </c>
      <c r="AC338" s="607" t="s">
        <v>317</v>
      </c>
      <c r="AD338" s="607" t="s">
        <v>317</v>
      </c>
      <c r="AE338" s="607" t="s">
        <v>317</v>
      </c>
      <c r="AF338" s="611" t="s">
        <v>248</v>
      </c>
      <c r="AG338" s="608"/>
    </row>
    <row r="339" spans="1:33" s="600" customFormat="1" ht="16.5" customHeight="1">
      <c r="A339" s="613"/>
      <c r="B339" s="614"/>
      <c r="C339" s="611" t="s">
        <v>249</v>
      </c>
      <c r="D339" s="652">
        <v>13</v>
      </c>
      <c r="E339" s="607" t="s">
        <v>317</v>
      </c>
      <c r="F339" s="607" t="s">
        <v>317</v>
      </c>
      <c r="G339" s="607" t="s">
        <v>317</v>
      </c>
      <c r="H339" s="607" t="s">
        <v>317</v>
      </c>
      <c r="I339" s="607" t="s">
        <v>317</v>
      </c>
      <c r="J339" s="607" t="s">
        <v>317</v>
      </c>
      <c r="K339" s="607" t="s">
        <v>317</v>
      </c>
      <c r="L339" s="607" t="s">
        <v>317</v>
      </c>
      <c r="M339" s="607" t="s">
        <v>317</v>
      </c>
      <c r="N339" s="607" t="s">
        <v>317</v>
      </c>
      <c r="O339" s="607" t="s">
        <v>317</v>
      </c>
      <c r="P339" s="607" t="s">
        <v>317</v>
      </c>
      <c r="Q339" s="607" t="s">
        <v>317</v>
      </c>
      <c r="R339" s="607" t="s">
        <v>317</v>
      </c>
      <c r="S339" s="607" t="s">
        <v>317</v>
      </c>
      <c r="T339" s="607" t="s">
        <v>317</v>
      </c>
      <c r="U339" s="607" t="s">
        <v>317</v>
      </c>
      <c r="V339" s="607" t="s">
        <v>317</v>
      </c>
      <c r="W339" s="652">
        <v>1</v>
      </c>
      <c r="X339" s="652">
        <v>1</v>
      </c>
      <c r="Y339" s="652">
        <v>2</v>
      </c>
      <c r="Z339" s="652">
        <v>2</v>
      </c>
      <c r="AA339" s="652">
        <v>1</v>
      </c>
      <c r="AB339" s="652">
        <v>2</v>
      </c>
      <c r="AC339" s="652">
        <v>3</v>
      </c>
      <c r="AD339" s="652">
        <v>1</v>
      </c>
      <c r="AE339" s="607" t="s">
        <v>317</v>
      </c>
      <c r="AF339" s="611" t="s">
        <v>249</v>
      </c>
      <c r="AG339" s="608"/>
    </row>
    <row r="340" spans="1:33" s="600" customFormat="1" ht="6.75" customHeight="1">
      <c r="A340" s="613"/>
      <c r="B340" s="614"/>
      <c r="C340" s="615"/>
      <c r="D340" s="652"/>
      <c r="E340" s="652"/>
      <c r="F340" s="652"/>
      <c r="G340" s="652"/>
      <c r="H340" s="652"/>
      <c r="I340" s="652"/>
      <c r="J340" s="652"/>
      <c r="K340" s="652"/>
      <c r="L340" s="652"/>
      <c r="M340" s="652"/>
      <c r="N340" s="652"/>
      <c r="O340" s="652"/>
      <c r="P340" s="652"/>
      <c r="Q340" s="652"/>
      <c r="R340" s="652"/>
      <c r="S340" s="652"/>
      <c r="T340" s="652"/>
      <c r="U340" s="652"/>
      <c r="V340" s="652"/>
      <c r="W340" s="652"/>
      <c r="X340" s="652"/>
      <c r="Y340" s="652"/>
      <c r="Z340" s="652"/>
      <c r="AA340" s="652"/>
      <c r="AB340" s="652"/>
      <c r="AC340" s="652"/>
      <c r="AD340" s="652"/>
      <c r="AE340" s="652"/>
      <c r="AF340" s="611"/>
      <c r="AG340" s="608"/>
    </row>
    <row r="341" spans="1:33" s="600" customFormat="1" ht="16.5" customHeight="1">
      <c r="A341" s="619">
        <v>10600</v>
      </c>
      <c r="B341" s="620" t="s">
        <v>545</v>
      </c>
      <c r="C341" s="611" t="s">
        <v>0</v>
      </c>
      <c r="D341" s="652">
        <v>749</v>
      </c>
      <c r="E341" s="607" t="s">
        <v>317</v>
      </c>
      <c r="F341" s="607" t="s">
        <v>317</v>
      </c>
      <c r="G341" s="607" t="s">
        <v>317</v>
      </c>
      <c r="H341" s="607" t="s">
        <v>317</v>
      </c>
      <c r="I341" s="607" t="s">
        <v>317</v>
      </c>
      <c r="J341" s="607" t="s">
        <v>317</v>
      </c>
      <c r="K341" s="607" t="s">
        <v>317</v>
      </c>
      <c r="L341" s="607" t="s">
        <v>317</v>
      </c>
      <c r="M341" s="607" t="s">
        <v>317</v>
      </c>
      <c r="N341" s="607" t="s">
        <v>317</v>
      </c>
      <c r="O341" s="607" t="s">
        <v>317</v>
      </c>
      <c r="P341" s="607" t="s">
        <v>317</v>
      </c>
      <c r="Q341" s="607" t="s">
        <v>317</v>
      </c>
      <c r="R341" s="607" t="s">
        <v>317</v>
      </c>
      <c r="S341" s="607" t="s">
        <v>317</v>
      </c>
      <c r="T341" s="652">
        <v>5</v>
      </c>
      <c r="U341" s="652">
        <v>2</v>
      </c>
      <c r="V341" s="652">
        <v>10</v>
      </c>
      <c r="W341" s="652">
        <v>32</v>
      </c>
      <c r="X341" s="652">
        <v>40</v>
      </c>
      <c r="Y341" s="652">
        <v>77</v>
      </c>
      <c r="Z341" s="652">
        <v>129</v>
      </c>
      <c r="AA341" s="652">
        <v>201</v>
      </c>
      <c r="AB341" s="652">
        <v>163</v>
      </c>
      <c r="AC341" s="652">
        <v>66</v>
      </c>
      <c r="AD341" s="652">
        <v>24</v>
      </c>
      <c r="AE341" s="607" t="s">
        <v>317</v>
      </c>
      <c r="AF341" s="611" t="s">
        <v>0</v>
      </c>
      <c r="AG341" s="621">
        <v>10600</v>
      </c>
    </row>
    <row r="342" spans="1:33" s="600" customFormat="1" ht="16.5" customHeight="1">
      <c r="A342" s="613"/>
      <c r="B342" s="614"/>
      <c r="C342" s="611" t="s">
        <v>248</v>
      </c>
      <c r="D342" s="652">
        <v>407</v>
      </c>
      <c r="E342" s="607" t="s">
        <v>317</v>
      </c>
      <c r="F342" s="607" t="s">
        <v>317</v>
      </c>
      <c r="G342" s="607" t="s">
        <v>317</v>
      </c>
      <c r="H342" s="607" t="s">
        <v>317</v>
      </c>
      <c r="I342" s="607" t="s">
        <v>317</v>
      </c>
      <c r="J342" s="607" t="s">
        <v>317</v>
      </c>
      <c r="K342" s="607" t="s">
        <v>317</v>
      </c>
      <c r="L342" s="607" t="s">
        <v>317</v>
      </c>
      <c r="M342" s="607" t="s">
        <v>317</v>
      </c>
      <c r="N342" s="607" t="s">
        <v>317</v>
      </c>
      <c r="O342" s="607" t="s">
        <v>317</v>
      </c>
      <c r="P342" s="607" t="s">
        <v>317</v>
      </c>
      <c r="Q342" s="607" t="s">
        <v>317</v>
      </c>
      <c r="R342" s="607" t="s">
        <v>317</v>
      </c>
      <c r="S342" s="607" t="s">
        <v>317</v>
      </c>
      <c r="T342" s="652">
        <v>3</v>
      </c>
      <c r="U342" s="652">
        <v>2</v>
      </c>
      <c r="V342" s="652">
        <v>9</v>
      </c>
      <c r="W342" s="652">
        <v>25</v>
      </c>
      <c r="X342" s="652">
        <v>33</v>
      </c>
      <c r="Y342" s="652">
        <v>53</v>
      </c>
      <c r="Z342" s="652">
        <v>82</v>
      </c>
      <c r="AA342" s="652">
        <v>110</v>
      </c>
      <c r="AB342" s="652">
        <v>62</v>
      </c>
      <c r="AC342" s="652">
        <v>23</v>
      </c>
      <c r="AD342" s="652">
        <v>5</v>
      </c>
      <c r="AE342" s="607" t="s">
        <v>317</v>
      </c>
      <c r="AF342" s="611" t="s">
        <v>248</v>
      </c>
      <c r="AG342" s="608"/>
    </row>
    <row r="343" spans="1:33" s="600" customFormat="1" ht="16.5" customHeight="1">
      <c r="A343" s="613"/>
      <c r="B343" s="614"/>
      <c r="C343" s="611" t="s">
        <v>249</v>
      </c>
      <c r="D343" s="652">
        <v>342</v>
      </c>
      <c r="E343" s="607" t="s">
        <v>317</v>
      </c>
      <c r="F343" s="607" t="s">
        <v>317</v>
      </c>
      <c r="G343" s="607" t="s">
        <v>317</v>
      </c>
      <c r="H343" s="607" t="s">
        <v>317</v>
      </c>
      <c r="I343" s="607" t="s">
        <v>317</v>
      </c>
      <c r="J343" s="607" t="s">
        <v>317</v>
      </c>
      <c r="K343" s="607" t="s">
        <v>317</v>
      </c>
      <c r="L343" s="607" t="s">
        <v>317</v>
      </c>
      <c r="M343" s="607" t="s">
        <v>317</v>
      </c>
      <c r="N343" s="607" t="s">
        <v>317</v>
      </c>
      <c r="O343" s="607" t="s">
        <v>317</v>
      </c>
      <c r="P343" s="607" t="s">
        <v>317</v>
      </c>
      <c r="Q343" s="607" t="s">
        <v>317</v>
      </c>
      <c r="R343" s="607" t="s">
        <v>317</v>
      </c>
      <c r="S343" s="607" t="s">
        <v>317</v>
      </c>
      <c r="T343" s="652">
        <v>2</v>
      </c>
      <c r="U343" s="607" t="s">
        <v>317</v>
      </c>
      <c r="V343" s="652">
        <v>1</v>
      </c>
      <c r="W343" s="652">
        <v>7</v>
      </c>
      <c r="X343" s="652">
        <v>7</v>
      </c>
      <c r="Y343" s="652">
        <v>24</v>
      </c>
      <c r="Z343" s="652">
        <v>47</v>
      </c>
      <c r="AA343" s="652">
        <v>91</v>
      </c>
      <c r="AB343" s="652">
        <v>101</v>
      </c>
      <c r="AC343" s="652">
        <v>43</v>
      </c>
      <c r="AD343" s="652">
        <v>19</v>
      </c>
      <c r="AE343" s="607" t="s">
        <v>317</v>
      </c>
      <c r="AF343" s="611" t="s">
        <v>249</v>
      </c>
      <c r="AG343" s="608"/>
    </row>
    <row r="344" spans="1:33" s="600" customFormat="1" ht="6.75" customHeight="1">
      <c r="A344" s="613"/>
      <c r="B344" s="614"/>
      <c r="C344" s="615"/>
      <c r="D344" s="652"/>
      <c r="E344" s="652"/>
      <c r="F344" s="652"/>
      <c r="G344" s="652"/>
      <c r="H344" s="652"/>
      <c r="I344" s="652"/>
      <c r="J344" s="652"/>
      <c r="K344" s="652"/>
      <c r="L344" s="652"/>
      <c r="M344" s="652"/>
      <c r="N344" s="652"/>
      <c r="O344" s="652"/>
      <c r="P344" s="652"/>
      <c r="Q344" s="652"/>
      <c r="R344" s="652"/>
      <c r="S344" s="652"/>
      <c r="T344" s="652"/>
      <c r="U344" s="652"/>
      <c r="V344" s="652"/>
      <c r="W344" s="652"/>
      <c r="X344" s="652"/>
      <c r="Y344" s="652"/>
      <c r="Z344" s="652"/>
      <c r="AA344" s="652"/>
      <c r="AB344" s="652"/>
      <c r="AC344" s="652"/>
      <c r="AD344" s="652"/>
      <c r="AE344" s="652"/>
      <c r="AF344" s="611"/>
      <c r="AG344" s="608"/>
    </row>
    <row r="345" spans="1:33" s="600" customFormat="1" ht="16.5" customHeight="1">
      <c r="A345" s="616">
        <v>11000</v>
      </c>
      <c r="B345" s="617" t="s">
        <v>546</v>
      </c>
      <c r="C345" s="611" t="s">
        <v>0</v>
      </c>
      <c r="D345" s="652">
        <v>471</v>
      </c>
      <c r="E345" s="652">
        <v>1</v>
      </c>
      <c r="F345" s="607" t="s">
        <v>317</v>
      </c>
      <c r="G345" s="607" t="s">
        <v>317</v>
      </c>
      <c r="H345" s="607" t="s">
        <v>317</v>
      </c>
      <c r="I345" s="607" t="s">
        <v>317</v>
      </c>
      <c r="J345" s="652">
        <v>1</v>
      </c>
      <c r="K345" s="607" t="s">
        <v>317</v>
      </c>
      <c r="L345" s="607" t="s">
        <v>317</v>
      </c>
      <c r="M345" s="607" t="s">
        <v>317</v>
      </c>
      <c r="N345" s="607" t="s">
        <v>317</v>
      </c>
      <c r="O345" s="652">
        <v>1</v>
      </c>
      <c r="P345" s="652">
        <v>3</v>
      </c>
      <c r="Q345" s="652">
        <v>2</v>
      </c>
      <c r="R345" s="652">
        <v>6</v>
      </c>
      <c r="S345" s="652">
        <v>10</v>
      </c>
      <c r="T345" s="652">
        <v>17</v>
      </c>
      <c r="U345" s="652">
        <v>17</v>
      </c>
      <c r="V345" s="652">
        <v>21</v>
      </c>
      <c r="W345" s="652">
        <v>47</v>
      </c>
      <c r="X345" s="652">
        <v>46</v>
      </c>
      <c r="Y345" s="652">
        <v>55</v>
      </c>
      <c r="Z345" s="652">
        <v>69</v>
      </c>
      <c r="AA345" s="652">
        <v>75</v>
      </c>
      <c r="AB345" s="652">
        <v>67</v>
      </c>
      <c r="AC345" s="652">
        <v>28</v>
      </c>
      <c r="AD345" s="652">
        <v>6</v>
      </c>
      <c r="AE345" s="607" t="s">
        <v>317</v>
      </c>
      <c r="AF345" s="611" t="s">
        <v>0</v>
      </c>
      <c r="AG345" s="618">
        <v>11000</v>
      </c>
    </row>
    <row r="346" spans="1:33" s="600" customFormat="1" ht="16.5" customHeight="1">
      <c r="A346" s="613"/>
      <c r="B346" s="614"/>
      <c r="C346" s="611" t="s">
        <v>248</v>
      </c>
      <c r="D346" s="652">
        <v>246</v>
      </c>
      <c r="E346" s="607" t="s">
        <v>317</v>
      </c>
      <c r="F346" s="607" t="s">
        <v>317</v>
      </c>
      <c r="G346" s="607" t="s">
        <v>317</v>
      </c>
      <c r="H346" s="607" t="s">
        <v>317</v>
      </c>
      <c r="I346" s="607" t="s">
        <v>317</v>
      </c>
      <c r="J346" s="607" t="s">
        <v>317</v>
      </c>
      <c r="K346" s="607" t="s">
        <v>317</v>
      </c>
      <c r="L346" s="607" t="s">
        <v>317</v>
      </c>
      <c r="M346" s="607" t="s">
        <v>317</v>
      </c>
      <c r="N346" s="607" t="s">
        <v>317</v>
      </c>
      <c r="O346" s="652">
        <v>1</v>
      </c>
      <c r="P346" s="652">
        <v>1</v>
      </c>
      <c r="Q346" s="652">
        <v>1</v>
      </c>
      <c r="R346" s="652">
        <v>4</v>
      </c>
      <c r="S346" s="652">
        <v>7</v>
      </c>
      <c r="T346" s="652">
        <v>13</v>
      </c>
      <c r="U346" s="652">
        <v>11</v>
      </c>
      <c r="V346" s="652">
        <v>18</v>
      </c>
      <c r="W346" s="652">
        <v>31</v>
      </c>
      <c r="X346" s="652">
        <v>32</v>
      </c>
      <c r="Y346" s="652">
        <v>36</v>
      </c>
      <c r="Z346" s="652">
        <v>32</v>
      </c>
      <c r="AA346" s="652">
        <v>35</v>
      </c>
      <c r="AB346" s="652">
        <v>21</v>
      </c>
      <c r="AC346" s="652">
        <v>3</v>
      </c>
      <c r="AD346" s="607" t="s">
        <v>317</v>
      </c>
      <c r="AE346" s="607" t="s">
        <v>317</v>
      </c>
      <c r="AF346" s="611" t="s">
        <v>248</v>
      </c>
      <c r="AG346" s="608"/>
    </row>
    <row r="347" spans="1:33" s="600" customFormat="1" ht="16.5" customHeight="1">
      <c r="A347" s="613"/>
      <c r="B347" s="614"/>
      <c r="C347" s="611" t="s">
        <v>249</v>
      </c>
      <c r="D347" s="652">
        <v>225</v>
      </c>
      <c r="E347" s="652">
        <v>1</v>
      </c>
      <c r="F347" s="607" t="s">
        <v>317</v>
      </c>
      <c r="G347" s="607" t="s">
        <v>317</v>
      </c>
      <c r="H347" s="607" t="s">
        <v>317</v>
      </c>
      <c r="I347" s="607" t="s">
        <v>317</v>
      </c>
      <c r="J347" s="652">
        <v>1</v>
      </c>
      <c r="K347" s="607" t="s">
        <v>317</v>
      </c>
      <c r="L347" s="607" t="s">
        <v>317</v>
      </c>
      <c r="M347" s="607" t="s">
        <v>317</v>
      </c>
      <c r="N347" s="607" t="s">
        <v>317</v>
      </c>
      <c r="O347" s="607" t="s">
        <v>317</v>
      </c>
      <c r="P347" s="652">
        <v>2</v>
      </c>
      <c r="Q347" s="652">
        <v>1</v>
      </c>
      <c r="R347" s="652">
        <v>2</v>
      </c>
      <c r="S347" s="652">
        <v>3</v>
      </c>
      <c r="T347" s="652">
        <v>4</v>
      </c>
      <c r="U347" s="652">
        <v>6</v>
      </c>
      <c r="V347" s="652">
        <v>3</v>
      </c>
      <c r="W347" s="652">
        <v>16</v>
      </c>
      <c r="X347" s="652">
        <v>14</v>
      </c>
      <c r="Y347" s="652">
        <v>19</v>
      </c>
      <c r="Z347" s="652">
        <v>37</v>
      </c>
      <c r="AA347" s="652">
        <v>40</v>
      </c>
      <c r="AB347" s="652">
        <v>46</v>
      </c>
      <c r="AC347" s="652">
        <v>25</v>
      </c>
      <c r="AD347" s="652">
        <v>6</v>
      </c>
      <c r="AE347" s="607" t="s">
        <v>317</v>
      </c>
      <c r="AF347" s="611" t="s">
        <v>249</v>
      </c>
      <c r="AG347" s="608"/>
    </row>
    <row r="348" spans="1:33" s="600" customFormat="1" ht="6.75" customHeight="1">
      <c r="A348" s="613"/>
      <c r="B348" s="614"/>
      <c r="C348" s="615"/>
      <c r="D348" s="652"/>
      <c r="E348" s="652"/>
      <c r="F348" s="652"/>
      <c r="G348" s="652"/>
      <c r="H348" s="652"/>
      <c r="I348" s="652"/>
      <c r="J348" s="652"/>
      <c r="K348" s="652"/>
      <c r="L348" s="652"/>
      <c r="M348" s="652"/>
      <c r="N348" s="652"/>
      <c r="O348" s="652"/>
      <c r="P348" s="652"/>
      <c r="Q348" s="652"/>
      <c r="R348" s="652"/>
      <c r="S348" s="652"/>
      <c r="T348" s="652"/>
      <c r="U348" s="652"/>
      <c r="V348" s="652"/>
      <c r="W348" s="652"/>
      <c r="X348" s="652"/>
      <c r="Y348" s="652"/>
      <c r="Z348" s="652"/>
      <c r="AA348" s="652"/>
      <c r="AB348" s="652"/>
      <c r="AC348" s="652"/>
      <c r="AD348" s="652"/>
      <c r="AE348" s="652"/>
      <c r="AF348" s="611"/>
      <c r="AG348" s="608"/>
    </row>
    <row r="349" spans="1:33" s="600" customFormat="1" ht="16.5" customHeight="1">
      <c r="A349" s="619">
        <v>11100</v>
      </c>
      <c r="B349" s="620" t="s">
        <v>547</v>
      </c>
      <c r="C349" s="611" t="s">
        <v>0</v>
      </c>
      <c r="D349" s="652">
        <v>11</v>
      </c>
      <c r="E349" s="607" t="s">
        <v>317</v>
      </c>
      <c r="F349" s="607" t="s">
        <v>317</v>
      </c>
      <c r="G349" s="607" t="s">
        <v>317</v>
      </c>
      <c r="H349" s="607" t="s">
        <v>317</v>
      </c>
      <c r="I349" s="607" t="s">
        <v>317</v>
      </c>
      <c r="J349" s="607" t="s">
        <v>317</v>
      </c>
      <c r="K349" s="607" t="s">
        <v>317</v>
      </c>
      <c r="L349" s="607" t="s">
        <v>317</v>
      </c>
      <c r="M349" s="607" t="s">
        <v>317</v>
      </c>
      <c r="N349" s="607" t="s">
        <v>317</v>
      </c>
      <c r="O349" s="607" t="s">
        <v>317</v>
      </c>
      <c r="P349" s="607" t="s">
        <v>317</v>
      </c>
      <c r="Q349" s="607" t="s">
        <v>317</v>
      </c>
      <c r="R349" s="607" t="s">
        <v>317</v>
      </c>
      <c r="S349" s="607" t="s">
        <v>317</v>
      </c>
      <c r="T349" s="607" t="s">
        <v>317</v>
      </c>
      <c r="U349" s="607" t="s">
        <v>317</v>
      </c>
      <c r="V349" s="652">
        <v>2</v>
      </c>
      <c r="W349" s="652">
        <v>3</v>
      </c>
      <c r="X349" s="652">
        <v>2</v>
      </c>
      <c r="Y349" s="652">
        <v>1</v>
      </c>
      <c r="Z349" s="607" t="s">
        <v>317</v>
      </c>
      <c r="AA349" s="652">
        <v>1</v>
      </c>
      <c r="AB349" s="652">
        <v>2</v>
      </c>
      <c r="AC349" s="607" t="s">
        <v>317</v>
      </c>
      <c r="AD349" s="607" t="s">
        <v>317</v>
      </c>
      <c r="AE349" s="607" t="s">
        <v>317</v>
      </c>
      <c r="AF349" s="611" t="s">
        <v>0</v>
      </c>
      <c r="AG349" s="621">
        <v>11100</v>
      </c>
    </row>
    <row r="350" spans="1:33" s="600" customFormat="1" ht="16.5" customHeight="1">
      <c r="A350" s="613"/>
      <c r="B350" s="614"/>
      <c r="C350" s="611" t="s">
        <v>248</v>
      </c>
      <c r="D350" s="652">
        <v>9</v>
      </c>
      <c r="E350" s="607" t="s">
        <v>317</v>
      </c>
      <c r="F350" s="607" t="s">
        <v>317</v>
      </c>
      <c r="G350" s="607" t="s">
        <v>317</v>
      </c>
      <c r="H350" s="607" t="s">
        <v>317</v>
      </c>
      <c r="I350" s="607" t="s">
        <v>317</v>
      </c>
      <c r="J350" s="607" t="s">
        <v>317</v>
      </c>
      <c r="K350" s="607" t="s">
        <v>317</v>
      </c>
      <c r="L350" s="607" t="s">
        <v>317</v>
      </c>
      <c r="M350" s="607" t="s">
        <v>317</v>
      </c>
      <c r="N350" s="607" t="s">
        <v>317</v>
      </c>
      <c r="O350" s="607" t="s">
        <v>317</v>
      </c>
      <c r="P350" s="607" t="s">
        <v>317</v>
      </c>
      <c r="Q350" s="607" t="s">
        <v>317</v>
      </c>
      <c r="R350" s="607" t="s">
        <v>317</v>
      </c>
      <c r="S350" s="607" t="s">
        <v>317</v>
      </c>
      <c r="T350" s="607" t="s">
        <v>317</v>
      </c>
      <c r="U350" s="607" t="s">
        <v>317</v>
      </c>
      <c r="V350" s="652">
        <v>1</v>
      </c>
      <c r="W350" s="652">
        <v>2</v>
      </c>
      <c r="X350" s="652">
        <v>2</v>
      </c>
      <c r="Y350" s="652">
        <v>1</v>
      </c>
      <c r="Z350" s="607" t="s">
        <v>317</v>
      </c>
      <c r="AA350" s="652">
        <v>1</v>
      </c>
      <c r="AB350" s="652">
        <v>2</v>
      </c>
      <c r="AC350" s="607" t="s">
        <v>317</v>
      </c>
      <c r="AD350" s="607" t="s">
        <v>317</v>
      </c>
      <c r="AE350" s="607" t="s">
        <v>317</v>
      </c>
      <c r="AF350" s="611" t="s">
        <v>248</v>
      </c>
      <c r="AG350" s="608"/>
    </row>
    <row r="351" spans="1:33" s="600" customFormat="1" ht="16.5" customHeight="1">
      <c r="A351" s="613"/>
      <c r="B351" s="614"/>
      <c r="C351" s="611" t="s">
        <v>249</v>
      </c>
      <c r="D351" s="652">
        <v>2</v>
      </c>
      <c r="E351" s="607" t="s">
        <v>317</v>
      </c>
      <c r="F351" s="607" t="s">
        <v>317</v>
      </c>
      <c r="G351" s="607" t="s">
        <v>317</v>
      </c>
      <c r="H351" s="607" t="s">
        <v>317</v>
      </c>
      <c r="I351" s="607" t="s">
        <v>317</v>
      </c>
      <c r="J351" s="607" t="s">
        <v>317</v>
      </c>
      <c r="K351" s="607" t="s">
        <v>317</v>
      </c>
      <c r="L351" s="607" t="s">
        <v>317</v>
      </c>
      <c r="M351" s="607" t="s">
        <v>317</v>
      </c>
      <c r="N351" s="607" t="s">
        <v>317</v>
      </c>
      <c r="O351" s="607" t="s">
        <v>317</v>
      </c>
      <c r="P351" s="607" t="s">
        <v>317</v>
      </c>
      <c r="Q351" s="607" t="s">
        <v>317</v>
      </c>
      <c r="R351" s="607" t="s">
        <v>317</v>
      </c>
      <c r="S351" s="607" t="s">
        <v>317</v>
      </c>
      <c r="T351" s="607" t="s">
        <v>317</v>
      </c>
      <c r="U351" s="607" t="s">
        <v>317</v>
      </c>
      <c r="V351" s="652">
        <v>1</v>
      </c>
      <c r="W351" s="652">
        <v>1</v>
      </c>
      <c r="X351" s="607" t="s">
        <v>317</v>
      </c>
      <c r="Y351" s="607" t="s">
        <v>317</v>
      </c>
      <c r="Z351" s="607" t="s">
        <v>317</v>
      </c>
      <c r="AA351" s="607" t="s">
        <v>317</v>
      </c>
      <c r="AB351" s="607" t="s">
        <v>317</v>
      </c>
      <c r="AC351" s="607" t="s">
        <v>317</v>
      </c>
      <c r="AD351" s="607" t="s">
        <v>317</v>
      </c>
      <c r="AE351" s="607" t="s">
        <v>317</v>
      </c>
      <c r="AF351" s="611" t="s">
        <v>249</v>
      </c>
      <c r="AG351" s="608"/>
    </row>
    <row r="352" spans="1:33" s="600" customFormat="1" ht="6.75" customHeight="1">
      <c r="A352" s="613"/>
      <c r="B352" s="614"/>
      <c r="C352" s="615"/>
      <c r="D352" s="652"/>
      <c r="E352" s="652"/>
      <c r="F352" s="652"/>
      <c r="G352" s="652"/>
      <c r="H352" s="652"/>
      <c r="I352" s="652"/>
      <c r="J352" s="652"/>
      <c r="K352" s="652"/>
      <c r="L352" s="652"/>
      <c r="M352" s="652"/>
      <c r="N352" s="652"/>
      <c r="O352" s="652"/>
      <c r="P352" s="652"/>
      <c r="Q352" s="652"/>
      <c r="R352" s="652"/>
      <c r="S352" s="652"/>
      <c r="T352" s="652"/>
      <c r="U352" s="652"/>
      <c r="V352" s="652"/>
      <c r="W352" s="652"/>
      <c r="X352" s="652"/>
      <c r="Y352" s="652"/>
      <c r="Z352" s="652"/>
      <c r="AA352" s="652"/>
      <c r="AB352" s="652"/>
      <c r="AC352" s="652"/>
      <c r="AD352" s="652"/>
      <c r="AE352" s="652"/>
      <c r="AF352" s="611"/>
      <c r="AG352" s="608"/>
    </row>
    <row r="353" spans="1:33" s="600" customFormat="1" ht="16.5" customHeight="1">
      <c r="A353" s="619">
        <v>11200</v>
      </c>
      <c r="B353" s="620" t="s">
        <v>548</v>
      </c>
      <c r="C353" s="611" t="s">
        <v>0</v>
      </c>
      <c r="D353" s="652">
        <v>57</v>
      </c>
      <c r="E353" s="607" t="s">
        <v>317</v>
      </c>
      <c r="F353" s="607" t="s">
        <v>317</v>
      </c>
      <c r="G353" s="607" t="s">
        <v>317</v>
      </c>
      <c r="H353" s="607" t="s">
        <v>317</v>
      </c>
      <c r="I353" s="607" t="s">
        <v>317</v>
      </c>
      <c r="J353" s="607" t="s">
        <v>317</v>
      </c>
      <c r="K353" s="607" t="s">
        <v>317</v>
      </c>
      <c r="L353" s="607" t="s">
        <v>317</v>
      </c>
      <c r="M353" s="607" t="s">
        <v>317</v>
      </c>
      <c r="N353" s="607" t="s">
        <v>317</v>
      </c>
      <c r="O353" s="607" t="s">
        <v>317</v>
      </c>
      <c r="P353" s="652">
        <v>1</v>
      </c>
      <c r="Q353" s="607" t="s">
        <v>317</v>
      </c>
      <c r="R353" s="652">
        <v>1</v>
      </c>
      <c r="S353" s="607" t="s">
        <v>317</v>
      </c>
      <c r="T353" s="607" t="s">
        <v>317</v>
      </c>
      <c r="U353" s="607" t="s">
        <v>317</v>
      </c>
      <c r="V353" s="607" t="s">
        <v>317</v>
      </c>
      <c r="W353" s="607" t="s">
        <v>317</v>
      </c>
      <c r="X353" s="652">
        <v>4</v>
      </c>
      <c r="Y353" s="652">
        <v>9</v>
      </c>
      <c r="Z353" s="652">
        <v>11</v>
      </c>
      <c r="AA353" s="652">
        <v>12</v>
      </c>
      <c r="AB353" s="652">
        <v>11</v>
      </c>
      <c r="AC353" s="652">
        <v>4</v>
      </c>
      <c r="AD353" s="652">
        <v>4</v>
      </c>
      <c r="AE353" s="607" t="s">
        <v>317</v>
      </c>
      <c r="AF353" s="611" t="s">
        <v>0</v>
      </c>
      <c r="AG353" s="621">
        <v>11200</v>
      </c>
    </row>
    <row r="354" spans="1:33" s="600" customFormat="1" ht="16.5" customHeight="1">
      <c r="A354" s="613"/>
      <c r="B354" s="614"/>
      <c r="C354" s="611" t="s">
        <v>248</v>
      </c>
      <c r="D354" s="652">
        <v>21</v>
      </c>
      <c r="E354" s="607" t="s">
        <v>317</v>
      </c>
      <c r="F354" s="607" t="s">
        <v>317</v>
      </c>
      <c r="G354" s="607" t="s">
        <v>317</v>
      </c>
      <c r="H354" s="607" t="s">
        <v>317</v>
      </c>
      <c r="I354" s="607" t="s">
        <v>317</v>
      </c>
      <c r="J354" s="607" t="s">
        <v>317</v>
      </c>
      <c r="K354" s="607" t="s">
        <v>317</v>
      </c>
      <c r="L354" s="607" t="s">
        <v>317</v>
      </c>
      <c r="M354" s="607" t="s">
        <v>317</v>
      </c>
      <c r="N354" s="607" t="s">
        <v>317</v>
      </c>
      <c r="O354" s="607" t="s">
        <v>317</v>
      </c>
      <c r="P354" s="607" t="s">
        <v>317</v>
      </c>
      <c r="Q354" s="607" t="s">
        <v>317</v>
      </c>
      <c r="R354" s="607" t="s">
        <v>317</v>
      </c>
      <c r="S354" s="607" t="s">
        <v>317</v>
      </c>
      <c r="T354" s="607" t="s">
        <v>317</v>
      </c>
      <c r="U354" s="607" t="s">
        <v>317</v>
      </c>
      <c r="V354" s="607" t="s">
        <v>317</v>
      </c>
      <c r="W354" s="607" t="s">
        <v>317</v>
      </c>
      <c r="X354" s="652">
        <v>3</v>
      </c>
      <c r="Y354" s="652">
        <v>5</v>
      </c>
      <c r="Z354" s="652">
        <v>6</v>
      </c>
      <c r="AA354" s="652">
        <v>2</v>
      </c>
      <c r="AB354" s="652">
        <v>4</v>
      </c>
      <c r="AC354" s="652">
        <v>1</v>
      </c>
      <c r="AD354" s="607" t="s">
        <v>317</v>
      </c>
      <c r="AE354" s="607" t="s">
        <v>317</v>
      </c>
      <c r="AF354" s="611" t="s">
        <v>248</v>
      </c>
      <c r="AG354" s="608"/>
    </row>
    <row r="355" spans="1:33" s="600" customFormat="1" ht="16.5" customHeight="1">
      <c r="A355" s="613"/>
      <c r="B355" s="614"/>
      <c r="C355" s="611" t="s">
        <v>249</v>
      </c>
      <c r="D355" s="652">
        <v>36</v>
      </c>
      <c r="E355" s="607" t="s">
        <v>317</v>
      </c>
      <c r="F355" s="607" t="s">
        <v>317</v>
      </c>
      <c r="G355" s="607" t="s">
        <v>317</v>
      </c>
      <c r="H355" s="607" t="s">
        <v>317</v>
      </c>
      <c r="I355" s="607" t="s">
        <v>317</v>
      </c>
      <c r="J355" s="607" t="s">
        <v>317</v>
      </c>
      <c r="K355" s="607" t="s">
        <v>317</v>
      </c>
      <c r="L355" s="607" t="s">
        <v>317</v>
      </c>
      <c r="M355" s="607" t="s">
        <v>317</v>
      </c>
      <c r="N355" s="607" t="s">
        <v>317</v>
      </c>
      <c r="O355" s="607" t="s">
        <v>317</v>
      </c>
      <c r="P355" s="652">
        <v>1</v>
      </c>
      <c r="Q355" s="607" t="s">
        <v>317</v>
      </c>
      <c r="R355" s="652">
        <v>1</v>
      </c>
      <c r="S355" s="607" t="s">
        <v>317</v>
      </c>
      <c r="T355" s="607" t="s">
        <v>317</v>
      </c>
      <c r="U355" s="607" t="s">
        <v>317</v>
      </c>
      <c r="V355" s="607" t="s">
        <v>317</v>
      </c>
      <c r="W355" s="607" t="s">
        <v>317</v>
      </c>
      <c r="X355" s="652">
        <v>1</v>
      </c>
      <c r="Y355" s="652">
        <v>4</v>
      </c>
      <c r="Z355" s="652">
        <v>5</v>
      </c>
      <c r="AA355" s="652">
        <v>10</v>
      </c>
      <c r="AB355" s="652">
        <v>7</v>
      </c>
      <c r="AC355" s="652">
        <v>3</v>
      </c>
      <c r="AD355" s="652">
        <v>4</v>
      </c>
      <c r="AE355" s="607" t="s">
        <v>317</v>
      </c>
      <c r="AF355" s="611" t="s">
        <v>249</v>
      </c>
      <c r="AG355" s="608"/>
    </row>
    <row r="356" spans="1:33" s="600" customFormat="1" ht="6.75" customHeight="1">
      <c r="A356" s="613"/>
      <c r="B356" s="614"/>
      <c r="C356" s="615"/>
      <c r="D356" s="652"/>
      <c r="E356" s="652"/>
      <c r="F356" s="652"/>
      <c r="G356" s="652"/>
      <c r="H356" s="652"/>
      <c r="I356" s="652"/>
      <c r="J356" s="652"/>
      <c r="K356" s="652"/>
      <c r="L356" s="652"/>
      <c r="M356" s="652"/>
      <c r="N356" s="652"/>
      <c r="O356" s="652"/>
      <c r="P356" s="652"/>
      <c r="Q356" s="652"/>
      <c r="R356" s="652"/>
      <c r="S356" s="652"/>
      <c r="T356" s="652"/>
      <c r="U356" s="652"/>
      <c r="V356" s="652"/>
      <c r="W356" s="652"/>
      <c r="X356" s="652"/>
      <c r="Y356" s="652"/>
      <c r="Z356" s="652"/>
      <c r="AA356" s="652"/>
      <c r="AB356" s="652"/>
      <c r="AC356" s="652"/>
      <c r="AD356" s="652"/>
      <c r="AE356" s="652"/>
      <c r="AF356" s="611"/>
      <c r="AG356" s="608"/>
    </row>
    <row r="357" spans="1:33" s="600" customFormat="1" ht="16.5" customHeight="1">
      <c r="A357" s="619">
        <v>11300</v>
      </c>
      <c r="B357" s="620" t="s">
        <v>64</v>
      </c>
      <c r="C357" s="611" t="s">
        <v>0</v>
      </c>
      <c r="D357" s="652">
        <v>181</v>
      </c>
      <c r="E357" s="607" t="s">
        <v>317</v>
      </c>
      <c r="F357" s="607" t="s">
        <v>317</v>
      </c>
      <c r="G357" s="607" t="s">
        <v>317</v>
      </c>
      <c r="H357" s="607" t="s">
        <v>317</v>
      </c>
      <c r="I357" s="607" t="s">
        <v>317</v>
      </c>
      <c r="J357" s="607" t="s">
        <v>317</v>
      </c>
      <c r="K357" s="607" t="s">
        <v>317</v>
      </c>
      <c r="L357" s="607" t="s">
        <v>317</v>
      </c>
      <c r="M357" s="607" t="s">
        <v>317</v>
      </c>
      <c r="N357" s="607" t="s">
        <v>317</v>
      </c>
      <c r="O357" s="652">
        <v>1</v>
      </c>
      <c r="P357" s="652">
        <v>1</v>
      </c>
      <c r="Q357" s="652">
        <v>2</v>
      </c>
      <c r="R357" s="652">
        <v>5</v>
      </c>
      <c r="S357" s="652">
        <v>9</v>
      </c>
      <c r="T357" s="652">
        <v>16</v>
      </c>
      <c r="U357" s="652">
        <v>10</v>
      </c>
      <c r="V357" s="652">
        <v>14</v>
      </c>
      <c r="W357" s="652">
        <v>27</v>
      </c>
      <c r="X357" s="652">
        <v>23</v>
      </c>
      <c r="Y357" s="652">
        <v>21</v>
      </c>
      <c r="Z357" s="652">
        <v>24</v>
      </c>
      <c r="AA357" s="652">
        <v>17</v>
      </c>
      <c r="AB357" s="652">
        <v>9</v>
      </c>
      <c r="AC357" s="652">
        <v>2</v>
      </c>
      <c r="AD357" s="607" t="s">
        <v>317</v>
      </c>
      <c r="AE357" s="607" t="s">
        <v>317</v>
      </c>
      <c r="AF357" s="611" t="s">
        <v>0</v>
      </c>
      <c r="AG357" s="621">
        <v>11300</v>
      </c>
    </row>
    <row r="358" spans="1:33" s="600" customFormat="1" ht="16.5" customHeight="1">
      <c r="A358" s="613"/>
      <c r="B358" s="614"/>
      <c r="C358" s="611" t="s">
        <v>248</v>
      </c>
      <c r="D358" s="652">
        <v>117</v>
      </c>
      <c r="E358" s="607" t="s">
        <v>317</v>
      </c>
      <c r="F358" s="607" t="s">
        <v>317</v>
      </c>
      <c r="G358" s="607" t="s">
        <v>317</v>
      </c>
      <c r="H358" s="607" t="s">
        <v>317</v>
      </c>
      <c r="I358" s="607" t="s">
        <v>317</v>
      </c>
      <c r="J358" s="607" t="s">
        <v>317</v>
      </c>
      <c r="K358" s="607" t="s">
        <v>317</v>
      </c>
      <c r="L358" s="607" t="s">
        <v>317</v>
      </c>
      <c r="M358" s="607" t="s">
        <v>317</v>
      </c>
      <c r="N358" s="607" t="s">
        <v>317</v>
      </c>
      <c r="O358" s="652">
        <v>1</v>
      </c>
      <c r="P358" s="652">
        <v>1</v>
      </c>
      <c r="Q358" s="652">
        <v>1</v>
      </c>
      <c r="R358" s="652">
        <v>4</v>
      </c>
      <c r="S358" s="652">
        <v>6</v>
      </c>
      <c r="T358" s="652">
        <v>12</v>
      </c>
      <c r="U358" s="652">
        <v>6</v>
      </c>
      <c r="V358" s="652">
        <v>12</v>
      </c>
      <c r="W358" s="652">
        <v>18</v>
      </c>
      <c r="X358" s="652">
        <v>17</v>
      </c>
      <c r="Y358" s="652">
        <v>15</v>
      </c>
      <c r="Z358" s="652">
        <v>11</v>
      </c>
      <c r="AA358" s="652">
        <v>10</v>
      </c>
      <c r="AB358" s="652">
        <v>3</v>
      </c>
      <c r="AC358" s="607" t="s">
        <v>317</v>
      </c>
      <c r="AD358" s="607" t="s">
        <v>317</v>
      </c>
      <c r="AE358" s="607" t="s">
        <v>317</v>
      </c>
      <c r="AF358" s="611" t="s">
        <v>248</v>
      </c>
      <c r="AG358" s="608"/>
    </row>
    <row r="359" spans="1:33" s="600" customFormat="1" ht="16.5" customHeight="1">
      <c r="A359" s="613"/>
      <c r="B359" s="614"/>
      <c r="C359" s="611" t="s">
        <v>249</v>
      </c>
      <c r="D359" s="652">
        <v>64</v>
      </c>
      <c r="E359" s="607" t="s">
        <v>317</v>
      </c>
      <c r="F359" s="607" t="s">
        <v>317</v>
      </c>
      <c r="G359" s="607" t="s">
        <v>317</v>
      </c>
      <c r="H359" s="607" t="s">
        <v>317</v>
      </c>
      <c r="I359" s="607" t="s">
        <v>317</v>
      </c>
      <c r="J359" s="607" t="s">
        <v>317</v>
      </c>
      <c r="K359" s="607" t="s">
        <v>317</v>
      </c>
      <c r="L359" s="607" t="s">
        <v>317</v>
      </c>
      <c r="M359" s="607" t="s">
        <v>317</v>
      </c>
      <c r="N359" s="607" t="s">
        <v>317</v>
      </c>
      <c r="O359" s="607" t="s">
        <v>317</v>
      </c>
      <c r="P359" s="607" t="s">
        <v>317</v>
      </c>
      <c r="Q359" s="652">
        <v>1</v>
      </c>
      <c r="R359" s="652">
        <v>1</v>
      </c>
      <c r="S359" s="652">
        <v>3</v>
      </c>
      <c r="T359" s="652">
        <v>4</v>
      </c>
      <c r="U359" s="652">
        <v>4</v>
      </c>
      <c r="V359" s="652">
        <v>2</v>
      </c>
      <c r="W359" s="652">
        <v>9</v>
      </c>
      <c r="X359" s="652">
        <v>6</v>
      </c>
      <c r="Y359" s="652">
        <v>6</v>
      </c>
      <c r="Z359" s="652">
        <v>13</v>
      </c>
      <c r="AA359" s="652">
        <v>7</v>
      </c>
      <c r="AB359" s="652">
        <v>6</v>
      </c>
      <c r="AC359" s="652">
        <v>2</v>
      </c>
      <c r="AD359" s="607" t="s">
        <v>317</v>
      </c>
      <c r="AE359" s="607" t="s">
        <v>317</v>
      </c>
      <c r="AF359" s="611" t="s">
        <v>249</v>
      </c>
      <c r="AG359" s="608"/>
    </row>
    <row r="360" spans="1:33" s="600" customFormat="1" ht="6.75" customHeight="1">
      <c r="A360" s="613"/>
      <c r="B360" s="614"/>
      <c r="C360" s="615"/>
      <c r="D360" s="652"/>
      <c r="E360" s="652"/>
      <c r="F360" s="652"/>
      <c r="G360" s="652"/>
      <c r="H360" s="652"/>
      <c r="I360" s="652"/>
      <c r="J360" s="652"/>
      <c r="K360" s="652"/>
      <c r="L360" s="652"/>
      <c r="M360" s="652"/>
      <c r="N360" s="652"/>
      <c r="O360" s="652"/>
      <c r="P360" s="652"/>
      <c r="Q360" s="652"/>
      <c r="R360" s="652"/>
      <c r="S360" s="652"/>
      <c r="T360" s="652"/>
      <c r="U360" s="652"/>
      <c r="V360" s="652"/>
      <c r="W360" s="652"/>
      <c r="X360" s="652"/>
      <c r="Y360" s="652"/>
      <c r="Z360" s="652"/>
      <c r="AA360" s="652"/>
      <c r="AB360" s="652"/>
      <c r="AC360" s="652"/>
      <c r="AD360" s="652"/>
      <c r="AE360" s="652"/>
      <c r="AF360" s="611"/>
      <c r="AG360" s="608"/>
    </row>
    <row r="361" spans="1:33" s="600" customFormat="1" ht="16.5" customHeight="1">
      <c r="A361" s="619">
        <v>11301</v>
      </c>
      <c r="B361" s="620" t="s">
        <v>549</v>
      </c>
      <c r="C361" s="611" t="s">
        <v>0</v>
      </c>
      <c r="D361" s="652">
        <v>83</v>
      </c>
      <c r="E361" s="607" t="s">
        <v>317</v>
      </c>
      <c r="F361" s="607" t="s">
        <v>317</v>
      </c>
      <c r="G361" s="607" t="s">
        <v>317</v>
      </c>
      <c r="H361" s="607" t="s">
        <v>317</v>
      </c>
      <c r="I361" s="607" t="s">
        <v>317</v>
      </c>
      <c r="J361" s="607" t="s">
        <v>317</v>
      </c>
      <c r="K361" s="607" t="s">
        <v>317</v>
      </c>
      <c r="L361" s="607" t="s">
        <v>317</v>
      </c>
      <c r="M361" s="607" t="s">
        <v>317</v>
      </c>
      <c r="N361" s="607" t="s">
        <v>317</v>
      </c>
      <c r="O361" s="607" t="s">
        <v>317</v>
      </c>
      <c r="P361" s="607" t="s">
        <v>317</v>
      </c>
      <c r="Q361" s="607" t="s">
        <v>317</v>
      </c>
      <c r="R361" s="652">
        <v>2</v>
      </c>
      <c r="S361" s="652">
        <v>3</v>
      </c>
      <c r="T361" s="652">
        <v>5</v>
      </c>
      <c r="U361" s="652">
        <v>3</v>
      </c>
      <c r="V361" s="652">
        <v>5</v>
      </c>
      <c r="W361" s="652">
        <v>11</v>
      </c>
      <c r="X361" s="652">
        <v>8</v>
      </c>
      <c r="Y361" s="652">
        <v>13</v>
      </c>
      <c r="Z361" s="652">
        <v>16</v>
      </c>
      <c r="AA361" s="652">
        <v>12</v>
      </c>
      <c r="AB361" s="652">
        <v>3</v>
      </c>
      <c r="AC361" s="652">
        <v>2</v>
      </c>
      <c r="AD361" s="607" t="s">
        <v>317</v>
      </c>
      <c r="AE361" s="607" t="s">
        <v>317</v>
      </c>
      <c r="AF361" s="611" t="s">
        <v>0</v>
      </c>
      <c r="AG361" s="621">
        <v>11301</v>
      </c>
    </row>
    <row r="362" spans="1:33" s="600" customFormat="1" ht="16.5" customHeight="1">
      <c r="A362" s="613"/>
      <c r="B362" s="614"/>
      <c r="C362" s="611" t="s">
        <v>248</v>
      </c>
      <c r="D362" s="652">
        <v>47</v>
      </c>
      <c r="E362" s="607" t="s">
        <v>317</v>
      </c>
      <c r="F362" s="607" t="s">
        <v>317</v>
      </c>
      <c r="G362" s="607" t="s">
        <v>317</v>
      </c>
      <c r="H362" s="607" t="s">
        <v>317</v>
      </c>
      <c r="I362" s="607" t="s">
        <v>317</v>
      </c>
      <c r="J362" s="607" t="s">
        <v>317</v>
      </c>
      <c r="K362" s="607" t="s">
        <v>317</v>
      </c>
      <c r="L362" s="607" t="s">
        <v>317</v>
      </c>
      <c r="M362" s="607" t="s">
        <v>317</v>
      </c>
      <c r="N362" s="607" t="s">
        <v>317</v>
      </c>
      <c r="O362" s="607" t="s">
        <v>317</v>
      </c>
      <c r="P362" s="607" t="s">
        <v>317</v>
      </c>
      <c r="Q362" s="607" t="s">
        <v>317</v>
      </c>
      <c r="R362" s="652">
        <v>1</v>
      </c>
      <c r="S362" s="652">
        <v>2</v>
      </c>
      <c r="T362" s="652">
        <v>4</v>
      </c>
      <c r="U362" s="652">
        <v>2</v>
      </c>
      <c r="V362" s="652">
        <v>4</v>
      </c>
      <c r="W362" s="652">
        <v>8</v>
      </c>
      <c r="X362" s="652">
        <v>6</v>
      </c>
      <c r="Y362" s="652">
        <v>8</v>
      </c>
      <c r="Z362" s="652">
        <v>6</v>
      </c>
      <c r="AA362" s="652">
        <v>6</v>
      </c>
      <c r="AB362" s="607" t="s">
        <v>317</v>
      </c>
      <c r="AC362" s="607" t="s">
        <v>317</v>
      </c>
      <c r="AD362" s="607" t="s">
        <v>317</v>
      </c>
      <c r="AE362" s="607" t="s">
        <v>317</v>
      </c>
      <c r="AF362" s="611" t="s">
        <v>248</v>
      </c>
      <c r="AG362" s="608"/>
    </row>
    <row r="363" spans="1:33" s="600" customFormat="1" ht="16.5" customHeight="1">
      <c r="A363" s="613"/>
      <c r="B363" s="614"/>
      <c r="C363" s="611" t="s">
        <v>249</v>
      </c>
      <c r="D363" s="652">
        <v>36</v>
      </c>
      <c r="E363" s="607" t="s">
        <v>317</v>
      </c>
      <c r="F363" s="607" t="s">
        <v>317</v>
      </c>
      <c r="G363" s="607" t="s">
        <v>317</v>
      </c>
      <c r="H363" s="607" t="s">
        <v>317</v>
      </c>
      <c r="I363" s="607" t="s">
        <v>317</v>
      </c>
      <c r="J363" s="607" t="s">
        <v>317</v>
      </c>
      <c r="K363" s="607" t="s">
        <v>317</v>
      </c>
      <c r="L363" s="607" t="s">
        <v>317</v>
      </c>
      <c r="M363" s="607" t="s">
        <v>317</v>
      </c>
      <c r="N363" s="607" t="s">
        <v>317</v>
      </c>
      <c r="O363" s="607" t="s">
        <v>317</v>
      </c>
      <c r="P363" s="607" t="s">
        <v>317</v>
      </c>
      <c r="Q363" s="607" t="s">
        <v>317</v>
      </c>
      <c r="R363" s="652">
        <v>1</v>
      </c>
      <c r="S363" s="652">
        <v>1</v>
      </c>
      <c r="T363" s="652">
        <v>1</v>
      </c>
      <c r="U363" s="652">
        <v>1</v>
      </c>
      <c r="V363" s="652">
        <v>1</v>
      </c>
      <c r="W363" s="652">
        <v>3</v>
      </c>
      <c r="X363" s="652">
        <v>2</v>
      </c>
      <c r="Y363" s="652">
        <v>5</v>
      </c>
      <c r="Z363" s="652">
        <v>10</v>
      </c>
      <c r="AA363" s="652">
        <v>6</v>
      </c>
      <c r="AB363" s="652">
        <v>3</v>
      </c>
      <c r="AC363" s="652">
        <v>2</v>
      </c>
      <c r="AD363" s="607" t="s">
        <v>317</v>
      </c>
      <c r="AE363" s="607" t="s">
        <v>317</v>
      </c>
      <c r="AF363" s="611" t="s">
        <v>249</v>
      </c>
      <c r="AG363" s="608"/>
    </row>
    <row r="364" spans="1:33" s="600" customFormat="1" ht="6.75" customHeight="1">
      <c r="A364" s="613"/>
      <c r="B364" s="614"/>
      <c r="C364" s="615"/>
      <c r="D364" s="652"/>
      <c r="E364" s="652"/>
      <c r="F364" s="652"/>
      <c r="G364" s="652"/>
      <c r="H364" s="652"/>
      <c r="I364" s="652"/>
      <c r="J364" s="652"/>
      <c r="K364" s="652"/>
      <c r="L364" s="652"/>
      <c r="M364" s="652"/>
      <c r="N364" s="652"/>
      <c r="O364" s="652"/>
      <c r="P364" s="652"/>
      <c r="Q364" s="652"/>
      <c r="R364" s="652"/>
      <c r="S364" s="652"/>
      <c r="T364" s="652"/>
      <c r="U364" s="652"/>
      <c r="V364" s="652"/>
      <c r="W364" s="652"/>
      <c r="X364" s="652"/>
      <c r="Y364" s="652"/>
      <c r="Z364" s="652"/>
      <c r="AA364" s="652"/>
      <c r="AB364" s="652"/>
      <c r="AC364" s="652"/>
      <c r="AD364" s="652"/>
      <c r="AE364" s="652"/>
      <c r="AF364" s="611"/>
      <c r="AG364" s="608"/>
    </row>
    <row r="365" spans="1:33" s="600" customFormat="1" ht="16.5" customHeight="1">
      <c r="A365" s="619">
        <v>11302</v>
      </c>
      <c r="B365" s="620" t="s">
        <v>550</v>
      </c>
      <c r="C365" s="611" t="s">
        <v>0</v>
      </c>
      <c r="D365" s="652">
        <v>98</v>
      </c>
      <c r="E365" s="607" t="s">
        <v>317</v>
      </c>
      <c r="F365" s="607" t="s">
        <v>317</v>
      </c>
      <c r="G365" s="607" t="s">
        <v>317</v>
      </c>
      <c r="H365" s="607" t="s">
        <v>317</v>
      </c>
      <c r="I365" s="607" t="s">
        <v>317</v>
      </c>
      <c r="J365" s="607" t="s">
        <v>317</v>
      </c>
      <c r="K365" s="607" t="s">
        <v>317</v>
      </c>
      <c r="L365" s="607" t="s">
        <v>317</v>
      </c>
      <c r="M365" s="607" t="s">
        <v>317</v>
      </c>
      <c r="N365" s="607" t="s">
        <v>317</v>
      </c>
      <c r="O365" s="652">
        <v>1</v>
      </c>
      <c r="P365" s="652">
        <v>1</v>
      </c>
      <c r="Q365" s="652">
        <v>2</v>
      </c>
      <c r="R365" s="652">
        <v>3</v>
      </c>
      <c r="S365" s="652">
        <v>6</v>
      </c>
      <c r="T365" s="652">
        <v>11</v>
      </c>
      <c r="U365" s="652">
        <v>7</v>
      </c>
      <c r="V365" s="652">
        <v>9</v>
      </c>
      <c r="W365" s="652">
        <v>16</v>
      </c>
      <c r="X365" s="652">
        <v>15</v>
      </c>
      <c r="Y365" s="652">
        <v>8</v>
      </c>
      <c r="Z365" s="652">
        <v>8</v>
      </c>
      <c r="AA365" s="652">
        <v>5</v>
      </c>
      <c r="AB365" s="652">
        <v>6</v>
      </c>
      <c r="AC365" s="607" t="s">
        <v>317</v>
      </c>
      <c r="AD365" s="607" t="s">
        <v>317</v>
      </c>
      <c r="AE365" s="607" t="s">
        <v>317</v>
      </c>
      <c r="AF365" s="611" t="s">
        <v>0</v>
      </c>
      <c r="AG365" s="621">
        <v>11302</v>
      </c>
    </row>
    <row r="366" spans="1:33" s="600" customFormat="1" ht="16.5" customHeight="1">
      <c r="A366" s="613"/>
      <c r="B366" s="614"/>
      <c r="C366" s="611" t="s">
        <v>248</v>
      </c>
      <c r="D366" s="652">
        <v>70</v>
      </c>
      <c r="E366" s="607" t="s">
        <v>317</v>
      </c>
      <c r="F366" s="607" t="s">
        <v>317</v>
      </c>
      <c r="G366" s="607" t="s">
        <v>317</v>
      </c>
      <c r="H366" s="607" t="s">
        <v>317</v>
      </c>
      <c r="I366" s="607" t="s">
        <v>317</v>
      </c>
      <c r="J366" s="607" t="s">
        <v>317</v>
      </c>
      <c r="K366" s="607" t="s">
        <v>317</v>
      </c>
      <c r="L366" s="607" t="s">
        <v>317</v>
      </c>
      <c r="M366" s="607" t="s">
        <v>317</v>
      </c>
      <c r="N366" s="607" t="s">
        <v>317</v>
      </c>
      <c r="O366" s="652">
        <v>1</v>
      </c>
      <c r="P366" s="652">
        <v>1</v>
      </c>
      <c r="Q366" s="652">
        <v>1</v>
      </c>
      <c r="R366" s="652">
        <v>3</v>
      </c>
      <c r="S366" s="652">
        <v>4</v>
      </c>
      <c r="T366" s="652">
        <v>8</v>
      </c>
      <c r="U366" s="652">
        <v>4</v>
      </c>
      <c r="V366" s="652">
        <v>8</v>
      </c>
      <c r="W366" s="652">
        <v>10</v>
      </c>
      <c r="X366" s="652">
        <v>11</v>
      </c>
      <c r="Y366" s="652">
        <v>7</v>
      </c>
      <c r="Z366" s="652">
        <v>5</v>
      </c>
      <c r="AA366" s="652">
        <v>4</v>
      </c>
      <c r="AB366" s="652">
        <v>3</v>
      </c>
      <c r="AC366" s="607" t="s">
        <v>317</v>
      </c>
      <c r="AD366" s="607" t="s">
        <v>317</v>
      </c>
      <c r="AE366" s="607" t="s">
        <v>317</v>
      </c>
      <c r="AF366" s="611" t="s">
        <v>248</v>
      </c>
      <c r="AG366" s="608"/>
    </row>
    <row r="367" spans="1:33" s="600" customFormat="1" ht="16.5" customHeight="1">
      <c r="A367" s="613"/>
      <c r="B367" s="614"/>
      <c r="C367" s="611" t="s">
        <v>249</v>
      </c>
      <c r="D367" s="652">
        <v>28</v>
      </c>
      <c r="E367" s="607" t="s">
        <v>317</v>
      </c>
      <c r="F367" s="607" t="s">
        <v>317</v>
      </c>
      <c r="G367" s="607" t="s">
        <v>317</v>
      </c>
      <c r="H367" s="607" t="s">
        <v>317</v>
      </c>
      <c r="I367" s="607" t="s">
        <v>317</v>
      </c>
      <c r="J367" s="607" t="s">
        <v>317</v>
      </c>
      <c r="K367" s="607" t="s">
        <v>317</v>
      </c>
      <c r="L367" s="607" t="s">
        <v>317</v>
      </c>
      <c r="M367" s="607" t="s">
        <v>317</v>
      </c>
      <c r="N367" s="607" t="s">
        <v>317</v>
      </c>
      <c r="O367" s="607" t="s">
        <v>317</v>
      </c>
      <c r="P367" s="607" t="s">
        <v>317</v>
      </c>
      <c r="Q367" s="652">
        <v>1</v>
      </c>
      <c r="R367" s="607" t="s">
        <v>317</v>
      </c>
      <c r="S367" s="652">
        <v>2</v>
      </c>
      <c r="T367" s="652">
        <v>3</v>
      </c>
      <c r="U367" s="652">
        <v>3</v>
      </c>
      <c r="V367" s="652">
        <v>1</v>
      </c>
      <c r="W367" s="652">
        <v>6</v>
      </c>
      <c r="X367" s="652">
        <v>4</v>
      </c>
      <c r="Y367" s="652">
        <v>1</v>
      </c>
      <c r="Z367" s="652">
        <v>3</v>
      </c>
      <c r="AA367" s="652">
        <v>1</v>
      </c>
      <c r="AB367" s="652">
        <v>3</v>
      </c>
      <c r="AC367" s="607" t="s">
        <v>317</v>
      </c>
      <c r="AD367" s="607" t="s">
        <v>317</v>
      </c>
      <c r="AE367" s="607" t="s">
        <v>317</v>
      </c>
      <c r="AF367" s="611" t="s">
        <v>249</v>
      </c>
      <c r="AG367" s="608"/>
    </row>
    <row r="368" spans="1:33" s="600" customFormat="1" ht="6.75" customHeight="1">
      <c r="A368" s="613"/>
      <c r="B368" s="614"/>
      <c r="C368" s="615"/>
      <c r="D368" s="652"/>
      <c r="E368" s="652"/>
      <c r="F368" s="652"/>
      <c r="G368" s="652"/>
      <c r="H368" s="652"/>
      <c r="I368" s="652"/>
      <c r="J368" s="652"/>
      <c r="K368" s="652"/>
      <c r="L368" s="652"/>
      <c r="M368" s="652"/>
      <c r="N368" s="652"/>
      <c r="O368" s="652"/>
      <c r="P368" s="652"/>
      <c r="Q368" s="652"/>
      <c r="R368" s="652"/>
      <c r="S368" s="652"/>
      <c r="T368" s="652"/>
      <c r="U368" s="652"/>
      <c r="V368" s="652"/>
      <c r="W368" s="652"/>
      <c r="X368" s="652"/>
      <c r="Y368" s="652"/>
      <c r="Z368" s="652"/>
      <c r="AA368" s="652"/>
      <c r="AB368" s="652"/>
      <c r="AC368" s="652"/>
      <c r="AD368" s="652"/>
      <c r="AE368" s="652"/>
      <c r="AF368" s="611"/>
      <c r="AG368" s="608"/>
    </row>
    <row r="369" spans="1:33" s="600" customFormat="1" ht="16.5" customHeight="1">
      <c r="A369" s="619">
        <v>11400</v>
      </c>
      <c r="B369" s="620" t="s">
        <v>551</v>
      </c>
      <c r="C369" s="611" t="s">
        <v>0</v>
      </c>
      <c r="D369" s="652">
        <v>222</v>
      </c>
      <c r="E369" s="652">
        <v>1</v>
      </c>
      <c r="F369" s="607" t="s">
        <v>317</v>
      </c>
      <c r="G369" s="607" t="s">
        <v>317</v>
      </c>
      <c r="H369" s="607" t="s">
        <v>317</v>
      </c>
      <c r="I369" s="607" t="s">
        <v>317</v>
      </c>
      <c r="J369" s="652">
        <v>1</v>
      </c>
      <c r="K369" s="607" t="s">
        <v>317</v>
      </c>
      <c r="L369" s="607" t="s">
        <v>317</v>
      </c>
      <c r="M369" s="607" t="s">
        <v>317</v>
      </c>
      <c r="N369" s="607" t="s">
        <v>317</v>
      </c>
      <c r="O369" s="607" t="s">
        <v>317</v>
      </c>
      <c r="P369" s="652">
        <v>1</v>
      </c>
      <c r="Q369" s="607" t="s">
        <v>317</v>
      </c>
      <c r="R369" s="607" t="s">
        <v>317</v>
      </c>
      <c r="S369" s="652">
        <v>1</v>
      </c>
      <c r="T369" s="652">
        <v>1</v>
      </c>
      <c r="U369" s="652">
        <v>7</v>
      </c>
      <c r="V369" s="652">
        <v>5</v>
      </c>
      <c r="W369" s="652">
        <v>17</v>
      </c>
      <c r="X369" s="652">
        <v>17</v>
      </c>
      <c r="Y369" s="652">
        <v>24</v>
      </c>
      <c r="Z369" s="652">
        <v>34</v>
      </c>
      <c r="AA369" s="652">
        <v>45</v>
      </c>
      <c r="AB369" s="652">
        <v>45</v>
      </c>
      <c r="AC369" s="652">
        <v>22</v>
      </c>
      <c r="AD369" s="652">
        <v>2</v>
      </c>
      <c r="AE369" s="607" t="s">
        <v>317</v>
      </c>
      <c r="AF369" s="611" t="s">
        <v>0</v>
      </c>
      <c r="AG369" s="621">
        <v>11400</v>
      </c>
    </row>
    <row r="370" spans="1:33" s="600" customFormat="1" ht="16.5" customHeight="1">
      <c r="A370" s="613"/>
      <c r="B370" s="614"/>
      <c r="C370" s="611" t="s">
        <v>248</v>
      </c>
      <c r="D370" s="652">
        <v>99</v>
      </c>
      <c r="E370" s="607" t="s">
        <v>317</v>
      </c>
      <c r="F370" s="607" t="s">
        <v>317</v>
      </c>
      <c r="G370" s="607" t="s">
        <v>317</v>
      </c>
      <c r="H370" s="607" t="s">
        <v>317</v>
      </c>
      <c r="I370" s="607" t="s">
        <v>317</v>
      </c>
      <c r="J370" s="607" t="s">
        <v>317</v>
      </c>
      <c r="K370" s="607" t="s">
        <v>317</v>
      </c>
      <c r="L370" s="607" t="s">
        <v>317</v>
      </c>
      <c r="M370" s="607" t="s">
        <v>317</v>
      </c>
      <c r="N370" s="607" t="s">
        <v>317</v>
      </c>
      <c r="O370" s="607" t="s">
        <v>317</v>
      </c>
      <c r="P370" s="607" t="s">
        <v>317</v>
      </c>
      <c r="Q370" s="607" t="s">
        <v>317</v>
      </c>
      <c r="R370" s="607" t="s">
        <v>317</v>
      </c>
      <c r="S370" s="652">
        <v>1</v>
      </c>
      <c r="T370" s="652">
        <v>1</v>
      </c>
      <c r="U370" s="652">
        <v>5</v>
      </c>
      <c r="V370" s="652">
        <v>5</v>
      </c>
      <c r="W370" s="652">
        <v>11</v>
      </c>
      <c r="X370" s="652">
        <v>10</v>
      </c>
      <c r="Y370" s="652">
        <v>15</v>
      </c>
      <c r="Z370" s="652">
        <v>15</v>
      </c>
      <c r="AA370" s="652">
        <v>22</v>
      </c>
      <c r="AB370" s="652">
        <v>12</v>
      </c>
      <c r="AC370" s="652">
        <v>2</v>
      </c>
      <c r="AD370" s="607" t="s">
        <v>317</v>
      </c>
      <c r="AE370" s="607" t="s">
        <v>317</v>
      </c>
      <c r="AF370" s="611" t="s">
        <v>248</v>
      </c>
      <c r="AG370" s="608"/>
    </row>
    <row r="371" spans="1:33" s="600" customFormat="1" ht="16.5" customHeight="1">
      <c r="A371" s="613"/>
      <c r="B371" s="614"/>
      <c r="C371" s="611" t="s">
        <v>249</v>
      </c>
      <c r="D371" s="652">
        <v>123</v>
      </c>
      <c r="E371" s="652">
        <v>1</v>
      </c>
      <c r="F371" s="607" t="s">
        <v>317</v>
      </c>
      <c r="G371" s="607" t="s">
        <v>317</v>
      </c>
      <c r="H371" s="607" t="s">
        <v>317</v>
      </c>
      <c r="I371" s="607" t="s">
        <v>317</v>
      </c>
      <c r="J371" s="652">
        <v>1</v>
      </c>
      <c r="K371" s="607" t="s">
        <v>317</v>
      </c>
      <c r="L371" s="607" t="s">
        <v>317</v>
      </c>
      <c r="M371" s="607" t="s">
        <v>317</v>
      </c>
      <c r="N371" s="607" t="s">
        <v>317</v>
      </c>
      <c r="O371" s="607" t="s">
        <v>317</v>
      </c>
      <c r="P371" s="652">
        <v>1</v>
      </c>
      <c r="Q371" s="607" t="s">
        <v>317</v>
      </c>
      <c r="R371" s="607" t="s">
        <v>317</v>
      </c>
      <c r="S371" s="607" t="s">
        <v>317</v>
      </c>
      <c r="T371" s="607" t="s">
        <v>317</v>
      </c>
      <c r="U371" s="652">
        <v>2</v>
      </c>
      <c r="V371" s="607" t="s">
        <v>317</v>
      </c>
      <c r="W371" s="652">
        <v>6</v>
      </c>
      <c r="X371" s="652">
        <v>7</v>
      </c>
      <c r="Y371" s="652">
        <v>9</v>
      </c>
      <c r="Z371" s="652">
        <v>19</v>
      </c>
      <c r="AA371" s="652">
        <v>23</v>
      </c>
      <c r="AB371" s="652">
        <v>33</v>
      </c>
      <c r="AC371" s="652">
        <v>20</v>
      </c>
      <c r="AD371" s="652">
        <v>2</v>
      </c>
      <c r="AE371" s="607" t="s">
        <v>317</v>
      </c>
      <c r="AF371" s="611" t="s">
        <v>249</v>
      </c>
      <c r="AG371" s="608"/>
    </row>
    <row r="372" spans="1:33" s="600" customFormat="1" ht="6.75" customHeight="1">
      <c r="A372" s="613"/>
      <c r="B372" s="614"/>
      <c r="C372" s="615"/>
      <c r="D372" s="652"/>
      <c r="E372" s="652"/>
      <c r="F372" s="652"/>
      <c r="G372" s="652"/>
      <c r="H372" s="652"/>
      <c r="I372" s="652"/>
      <c r="J372" s="652"/>
      <c r="K372" s="652"/>
      <c r="L372" s="652"/>
      <c r="M372" s="652"/>
      <c r="N372" s="652"/>
      <c r="O372" s="652"/>
      <c r="P372" s="652"/>
      <c r="Q372" s="652"/>
      <c r="R372" s="652"/>
      <c r="S372" s="652"/>
      <c r="T372" s="652"/>
      <c r="U372" s="652"/>
      <c r="V372" s="652"/>
      <c r="W372" s="652"/>
      <c r="X372" s="652"/>
      <c r="Y372" s="652"/>
      <c r="Z372" s="652"/>
      <c r="AA372" s="652"/>
      <c r="AB372" s="652"/>
      <c r="AC372" s="652"/>
      <c r="AD372" s="652"/>
      <c r="AE372" s="652"/>
      <c r="AF372" s="611"/>
      <c r="AG372" s="608"/>
    </row>
    <row r="373" spans="1:33" s="600" customFormat="1" ht="16.5" customHeight="1">
      <c r="A373" s="616">
        <v>12000</v>
      </c>
      <c r="B373" s="617" t="s">
        <v>552</v>
      </c>
      <c r="C373" s="611" t="s">
        <v>0</v>
      </c>
      <c r="D373" s="652">
        <v>20</v>
      </c>
      <c r="E373" s="607" t="s">
        <v>317</v>
      </c>
      <c r="F373" s="607" t="s">
        <v>317</v>
      </c>
      <c r="G373" s="607" t="s">
        <v>317</v>
      </c>
      <c r="H373" s="607" t="s">
        <v>317</v>
      </c>
      <c r="I373" s="607" t="s">
        <v>317</v>
      </c>
      <c r="J373" s="607" t="s">
        <v>317</v>
      </c>
      <c r="K373" s="607" t="s">
        <v>317</v>
      </c>
      <c r="L373" s="607" t="s">
        <v>317</v>
      </c>
      <c r="M373" s="607" t="s">
        <v>317</v>
      </c>
      <c r="N373" s="607" t="s">
        <v>317</v>
      </c>
      <c r="O373" s="607" t="s">
        <v>317</v>
      </c>
      <c r="P373" s="607" t="s">
        <v>317</v>
      </c>
      <c r="Q373" s="607" t="s">
        <v>317</v>
      </c>
      <c r="R373" s="607" t="s">
        <v>317</v>
      </c>
      <c r="S373" s="652">
        <v>1</v>
      </c>
      <c r="T373" s="652">
        <v>1</v>
      </c>
      <c r="U373" s="607" t="s">
        <v>317</v>
      </c>
      <c r="V373" s="607" t="s">
        <v>317</v>
      </c>
      <c r="W373" s="652">
        <v>1</v>
      </c>
      <c r="X373" s="652">
        <v>1</v>
      </c>
      <c r="Y373" s="652">
        <v>1</v>
      </c>
      <c r="Z373" s="652">
        <v>1</v>
      </c>
      <c r="AA373" s="652">
        <v>7</v>
      </c>
      <c r="AB373" s="652">
        <v>3</v>
      </c>
      <c r="AC373" s="652">
        <v>3</v>
      </c>
      <c r="AD373" s="652">
        <v>1</v>
      </c>
      <c r="AE373" s="607" t="s">
        <v>317</v>
      </c>
      <c r="AF373" s="611" t="s">
        <v>0</v>
      </c>
      <c r="AG373" s="618">
        <v>12000</v>
      </c>
    </row>
    <row r="374" spans="1:33" s="600" customFormat="1" ht="16.5" customHeight="1">
      <c r="A374" s="613"/>
      <c r="B374" s="614"/>
      <c r="C374" s="611" t="s">
        <v>248</v>
      </c>
      <c r="D374" s="652">
        <v>11</v>
      </c>
      <c r="E374" s="607" t="s">
        <v>317</v>
      </c>
      <c r="F374" s="607" t="s">
        <v>317</v>
      </c>
      <c r="G374" s="607" t="s">
        <v>317</v>
      </c>
      <c r="H374" s="607" t="s">
        <v>317</v>
      </c>
      <c r="I374" s="607" t="s">
        <v>317</v>
      </c>
      <c r="J374" s="607" t="s">
        <v>317</v>
      </c>
      <c r="K374" s="607" t="s">
        <v>317</v>
      </c>
      <c r="L374" s="607" t="s">
        <v>317</v>
      </c>
      <c r="M374" s="607" t="s">
        <v>317</v>
      </c>
      <c r="N374" s="607" t="s">
        <v>317</v>
      </c>
      <c r="O374" s="607" t="s">
        <v>317</v>
      </c>
      <c r="P374" s="607" t="s">
        <v>317</v>
      </c>
      <c r="Q374" s="607" t="s">
        <v>317</v>
      </c>
      <c r="R374" s="607" t="s">
        <v>317</v>
      </c>
      <c r="S374" s="652">
        <v>1</v>
      </c>
      <c r="T374" s="652">
        <v>1</v>
      </c>
      <c r="U374" s="607" t="s">
        <v>317</v>
      </c>
      <c r="V374" s="607" t="s">
        <v>317</v>
      </c>
      <c r="W374" s="652">
        <v>1</v>
      </c>
      <c r="X374" s="652">
        <v>1</v>
      </c>
      <c r="Y374" s="652">
        <v>1</v>
      </c>
      <c r="Z374" s="652">
        <v>1</v>
      </c>
      <c r="AA374" s="652">
        <v>3</v>
      </c>
      <c r="AB374" s="652">
        <v>1</v>
      </c>
      <c r="AC374" s="652">
        <v>1</v>
      </c>
      <c r="AD374" s="607" t="s">
        <v>317</v>
      </c>
      <c r="AE374" s="607" t="s">
        <v>317</v>
      </c>
      <c r="AF374" s="611" t="s">
        <v>248</v>
      </c>
      <c r="AG374" s="608"/>
    </row>
    <row r="375" spans="1:33" s="600" customFormat="1" ht="16.5" customHeight="1">
      <c r="A375" s="613"/>
      <c r="B375" s="614"/>
      <c r="C375" s="611" t="s">
        <v>249</v>
      </c>
      <c r="D375" s="652">
        <v>9</v>
      </c>
      <c r="E375" s="607" t="s">
        <v>317</v>
      </c>
      <c r="F375" s="607" t="s">
        <v>317</v>
      </c>
      <c r="G375" s="607" t="s">
        <v>317</v>
      </c>
      <c r="H375" s="607" t="s">
        <v>317</v>
      </c>
      <c r="I375" s="607" t="s">
        <v>317</v>
      </c>
      <c r="J375" s="607" t="s">
        <v>317</v>
      </c>
      <c r="K375" s="607" t="s">
        <v>317</v>
      </c>
      <c r="L375" s="607" t="s">
        <v>317</v>
      </c>
      <c r="M375" s="607" t="s">
        <v>317</v>
      </c>
      <c r="N375" s="607" t="s">
        <v>317</v>
      </c>
      <c r="O375" s="607" t="s">
        <v>317</v>
      </c>
      <c r="P375" s="607" t="s">
        <v>317</v>
      </c>
      <c r="Q375" s="607" t="s">
        <v>317</v>
      </c>
      <c r="R375" s="607" t="s">
        <v>317</v>
      </c>
      <c r="S375" s="607" t="s">
        <v>317</v>
      </c>
      <c r="T375" s="607" t="s">
        <v>317</v>
      </c>
      <c r="U375" s="607" t="s">
        <v>317</v>
      </c>
      <c r="V375" s="607" t="s">
        <v>317</v>
      </c>
      <c r="W375" s="607" t="s">
        <v>317</v>
      </c>
      <c r="X375" s="607" t="s">
        <v>317</v>
      </c>
      <c r="Y375" s="607" t="s">
        <v>317</v>
      </c>
      <c r="Z375" s="607" t="s">
        <v>317</v>
      </c>
      <c r="AA375" s="652">
        <v>4</v>
      </c>
      <c r="AB375" s="652">
        <v>2</v>
      </c>
      <c r="AC375" s="652">
        <v>2</v>
      </c>
      <c r="AD375" s="652">
        <v>1</v>
      </c>
      <c r="AE375" s="607" t="s">
        <v>317</v>
      </c>
      <c r="AF375" s="611" t="s">
        <v>249</v>
      </c>
      <c r="AG375" s="608"/>
    </row>
    <row r="376" spans="1:33" s="600" customFormat="1" ht="6.75" customHeight="1">
      <c r="A376" s="613"/>
      <c r="B376" s="614"/>
      <c r="C376" s="615"/>
      <c r="D376" s="652"/>
      <c r="E376" s="652"/>
      <c r="F376" s="652"/>
      <c r="G376" s="652"/>
      <c r="H376" s="652"/>
      <c r="I376" s="652"/>
      <c r="J376" s="652"/>
      <c r="K376" s="652"/>
      <c r="L376" s="652"/>
      <c r="M376" s="652"/>
      <c r="N376" s="652"/>
      <c r="O376" s="652"/>
      <c r="P376" s="652"/>
      <c r="Q376" s="652"/>
      <c r="R376" s="652"/>
      <c r="S376" s="652"/>
      <c r="T376" s="652"/>
      <c r="U376" s="652"/>
      <c r="V376" s="652"/>
      <c r="W376" s="652"/>
      <c r="X376" s="652"/>
      <c r="Y376" s="652"/>
      <c r="Z376" s="652"/>
      <c r="AA376" s="652"/>
      <c r="AB376" s="652"/>
      <c r="AC376" s="652"/>
      <c r="AD376" s="652"/>
      <c r="AE376" s="652"/>
      <c r="AF376" s="611"/>
      <c r="AG376" s="608"/>
    </row>
    <row r="377" spans="1:33" s="600" customFormat="1" ht="16.5" customHeight="1">
      <c r="A377" s="616">
        <v>13000</v>
      </c>
      <c r="B377" s="617" t="s">
        <v>553</v>
      </c>
      <c r="C377" s="611" t="s">
        <v>0</v>
      </c>
      <c r="D377" s="652">
        <v>92</v>
      </c>
      <c r="E377" s="607" t="s">
        <v>317</v>
      </c>
      <c r="F377" s="607" t="s">
        <v>317</v>
      </c>
      <c r="G377" s="607" t="s">
        <v>317</v>
      </c>
      <c r="H377" s="607" t="s">
        <v>317</v>
      </c>
      <c r="I377" s="607" t="s">
        <v>317</v>
      </c>
      <c r="J377" s="607" t="s">
        <v>317</v>
      </c>
      <c r="K377" s="607" t="s">
        <v>317</v>
      </c>
      <c r="L377" s="607" t="s">
        <v>317</v>
      </c>
      <c r="M377" s="607" t="s">
        <v>317</v>
      </c>
      <c r="N377" s="607" t="s">
        <v>317</v>
      </c>
      <c r="O377" s="607" t="s">
        <v>317</v>
      </c>
      <c r="P377" s="607" t="s">
        <v>317</v>
      </c>
      <c r="Q377" s="607" t="s">
        <v>317</v>
      </c>
      <c r="R377" s="652">
        <v>1</v>
      </c>
      <c r="S377" s="652">
        <v>3</v>
      </c>
      <c r="T377" s="607" t="s">
        <v>317</v>
      </c>
      <c r="U377" s="652">
        <v>2</v>
      </c>
      <c r="V377" s="652">
        <v>4</v>
      </c>
      <c r="W377" s="652">
        <v>8</v>
      </c>
      <c r="X377" s="652">
        <v>9</v>
      </c>
      <c r="Y377" s="652">
        <v>13</v>
      </c>
      <c r="Z377" s="652">
        <v>13</v>
      </c>
      <c r="AA377" s="652">
        <v>21</v>
      </c>
      <c r="AB377" s="652">
        <v>13</v>
      </c>
      <c r="AC377" s="652">
        <v>4</v>
      </c>
      <c r="AD377" s="652">
        <v>1</v>
      </c>
      <c r="AE377" s="607" t="s">
        <v>317</v>
      </c>
      <c r="AF377" s="611" t="s">
        <v>0</v>
      </c>
      <c r="AG377" s="618">
        <v>13000</v>
      </c>
    </row>
    <row r="378" spans="1:33" s="600" customFormat="1" ht="16.5" customHeight="1">
      <c r="A378" s="613"/>
      <c r="B378" s="614"/>
      <c r="C378" s="611" t="s">
        <v>248</v>
      </c>
      <c r="D378" s="652">
        <v>39</v>
      </c>
      <c r="E378" s="607" t="s">
        <v>317</v>
      </c>
      <c r="F378" s="607" t="s">
        <v>317</v>
      </c>
      <c r="G378" s="607" t="s">
        <v>317</v>
      </c>
      <c r="H378" s="607" t="s">
        <v>317</v>
      </c>
      <c r="I378" s="607" t="s">
        <v>317</v>
      </c>
      <c r="J378" s="607" t="s">
        <v>317</v>
      </c>
      <c r="K378" s="607" t="s">
        <v>317</v>
      </c>
      <c r="L378" s="607" t="s">
        <v>317</v>
      </c>
      <c r="M378" s="607" t="s">
        <v>317</v>
      </c>
      <c r="N378" s="607" t="s">
        <v>317</v>
      </c>
      <c r="O378" s="607" t="s">
        <v>317</v>
      </c>
      <c r="P378" s="607" t="s">
        <v>317</v>
      </c>
      <c r="Q378" s="607" t="s">
        <v>317</v>
      </c>
      <c r="R378" s="652">
        <v>1</v>
      </c>
      <c r="S378" s="652">
        <v>1</v>
      </c>
      <c r="T378" s="607" t="s">
        <v>317</v>
      </c>
      <c r="U378" s="652">
        <v>1</v>
      </c>
      <c r="V378" s="652">
        <v>4</v>
      </c>
      <c r="W378" s="652">
        <v>6</v>
      </c>
      <c r="X378" s="652">
        <v>3</v>
      </c>
      <c r="Y378" s="652">
        <v>4</v>
      </c>
      <c r="Z378" s="652">
        <v>4</v>
      </c>
      <c r="AA378" s="652">
        <v>8</v>
      </c>
      <c r="AB378" s="652">
        <v>6</v>
      </c>
      <c r="AC378" s="652">
        <v>1</v>
      </c>
      <c r="AD378" s="607" t="s">
        <v>317</v>
      </c>
      <c r="AE378" s="607" t="s">
        <v>317</v>
      </c>
      <c r="AF378" s="611" t="s">
        <v>248</v>
      </c>
      <c r="AG378" s="608"/>
    </row>
    <row r="379" spans="1:33" s="600" customFormat="1" ht="16.5" customHeight="1">
      <c r="A379" s="613"/>
      <c r="B379" s="614"/>
      <c r="C379" s="611" t="s">
        <v>249</v>
      </c>
      <c r="D379" s="652">
        <v>53</v>
      </c>
      <c r="E379" s="607" t="s">
        <v>317</v>
      </c>
      <c r="F379" s="607" t="s">
        <v>317</v>
      </c>
      <c r="G379" s="607" t="s">
        <v>317</v>
      </c>
      <c r="H379" s="607" t="s">
        <v>317</v>
      </c>
      <c r="I379" s="607" t="s">
        <v>317</v>
      </c>
      <c r="J379" s="607" t="s">
        <v>317</v>
      </c>
      <c r="K379" s="607" t="s">
        <v>317</v>
      </c>
      <c r="L379" s="607" t="s">
        <v>317</v>
      </c>
      <c r="M379" s="607" t="s">
        <v>317</v>
      </c>
      <c r="N379" s="607" t="s">
        <v>317</v>
      </c>
      <c r="O379" s="607" t="s">
        <v>317</v>
      </c>
      <c r="P379" s="607" t="s">
        <v>317</v>
      </c>
      <c r="Q379" s="607" t="s">
        <v>317</v>
      </c>
      <c r="R379" s="607" t="s">
        <v>317</v>
      </c>
      <c r="S379" s="652">
        <v>2</v>
      </c>
      <c r="T379" s="607" t="s">
        <v>317</v>
      </c>
      <c r="U379" s="652">
        <v>1</v>
      </c>
      <c r="V379" s="607" t="s">
        <v>317</v>
      </c>
      <c r="W379" s="652">
        <v>2</v>
      </c>
      <c r="X379" s="652">
        <v>6</v>
      </c>
      <c r="Y379" s="652">
        <v>9</v>
      </c>
      <c r="Z379" s="652">
        <v>9</v>
      </c>
      <c r="AA379" s="652">
        <v>13</v>
      </c>
      <c r="AB379" s="652">
        <v>7</v>
      </c>
      <c r="AC379" s="652">
        <v>3</v>
      </c>
      <c r="AD379" s="652">
        <v>1</v>
      </c>
      <c r="AE379" s="607" t="s">
        <v>317</v>
      </c>
      <c r="AF379" s="611" t="s">
        <v>249</v>
      </c>
      <c r="AG379" s="608"/>
    </row>
    <row r="380" spans="1:33" s="600" customFormat="1" ht="6.75" customHeight="1">
      <c r="A380" s="613"/>
      <c r="B380" s="614"/>
      <c r="C380" s="615"/>
      <c r="D380" s="652"/>
      <c r="E380" s="652"/>
      <c r="F380" s="652"/>
      <c r="G380" s="652"/>
      <c r="H380" s="652"/>
      <c r="I380" s="652"/>
      <c r="J380" s="652"/>
      <c r="K380" s="652"/>
      <c r="L380" s="652"/>
      <c r="M380" s="652"/>
      <c r="N380" s="652"/>
      <c r="O380" s="652"/>
      <c r="P380" s="652"/>
      <c r="Q380" s="652"/>
      <c r="R380" s="652"/>
      <c r="S380" s="652"/>
      <c r="T380" s="652"/>
      <c r="U380" s="652"/>
      <c r="V380" s="652"/>
      <c r="W380" s="652"/>
      <c r="X380" s="652"/>
      <c r="Y380" s="652"/>
      <c r="Z380" s="652"/>
      <c r="AA380" s="652"/>
      <c r="AB380" s="652"/>
      <c r="AC380" s="652"/>
      <c r="AD380" s="652"/>
      <c r="AE380" s="652"/>
      <c r="AF380" s="611"/>
      <c r="AG380" s="608"/>
    </row>
    <row r="381" spans="1:33" s="600" customFormat="1" ht="16.5" customHeight="1">
      <c r="A381" s="616">
        <v>14000</v>
      </c>
      <c r="B381" s="617" t="s">
        <v>554</v>
      </c>
      <c r="C381" s="611" t="s">
        <v>0</v>
      </c>
      <c r="D381" s="652">
        <v>344</v>
      </c>
      <c r="E381" s="607" t="s">
        <v>317</v>
      </c>
      <c r="F381" s="607" t="s">
        <v>317</v>
      </c>
      <c r="G381" s="607" t="s">
        <v>317</v>
      </c>
      <c r="H381" s="607" t="s">
        <v>317</v>
      </c>
      <c r="I381" s="607" t="s">
        <v>317</v>
      </c>
      <c r="J381" s="607" t="s">
        <v>317</v>
      </c>
      <c r="K381" s="607" t="s">
        <v>317</v>
      </c>
      <c r="L381" s="607" t="s">
        <v>317</v>
      </c>
      <c r="M381" s="607" t="s">
        <v>317</v>
      </c>
      <c r="N381" s="607" t="s">
        <v>317</v>
      </c>
      <c r="O381" s="607" t="s">
        <v>317</v>
      </c>
      <c r="P381" s="652">
        <v>1</v>
      </c>
      <c r="Q381" s="607" t="s">
        <v>317</v>
      </c>
      <c r="R381" s="652">
        <v>1</v>
      </c>
      <c r="S381" s="652">
        <v>1</v>
      </c>
      <c r="T381" s="652">
        <v>2</v>
      </c>
      <c r="U381" s="652">
        <v>4</v>
      </c>
      <c r="V381" s="652">
        <v>7</v>
      </c>
      <c r="W381" s="652">
        <v>12</v>
      </c>
      <c r="X381" s="652">
        <v>17</v>
      </c>
      <c r="Y381" s="652">
        <v>40</v>
      </c>
      <c r="Z381" s="652">
        <v>62</v>
      </c>
      <c r="AA381" s="652">
        <v>71</v>
      </c>
      <c r="AB381" s="652">
        <v>78</v>
      </c>
      <c r="AC381" s="652">
        <v>38</v>
      </c>
      <c r="AD381" s="652">
        <v>10</v>
      </c>
      <c r="AE381" s="607" t="s">
        <v>317</v>
      </c>
      <c r="AF381" s="611" t="s">
        <v>0</v>
      </c>
      <c r="AG381" s="618">
        <v>14000</v>
      </c>
    </row>
    <row r="382" spans="1:33" s="600" customFormat="1" ht="16.5" customHeight="1">
      <c r="A382" s="613"/>
      <c r="B382" s="614"/>
      <c r="C382" s="611" t="s">
        <v>248</v>
      </c>
      <c r="D382" s="652">
        <v>138</v>
      </c>
      <c r="E382" s="607" t="s">
        <v>317</v>
      </c>
      <c r="F382" s="607" t="s">
        <v>317</v>
      </c>
      <c r="G382" s="607" t="s">
        <v>317</v>
      </c>
      <c r="H382" s="607" t="s">
        <v>317</v>
      </c>
      <c r="I382" s="607" t="s">
        <v>317</v>
      </c>
      <c r="J382" s="607" t="s">
        <v>317</v>
      </c>
      <c r="K382" s="607" t="s">
        <v>317</v>
      </c>
      <c r="L382" s="607" t="s">
        <v>317</v>
      </c>
      <c r="M382" s="607" t="s">
        <v>317</v>
      </c>
      <c r="N382" s="607" t="s">
        <v>317</v>
      </c>
      <c r="O382" s="607" t="s">
        <v>317</v>
      </c>
      <c r="P382" s="652">
        <v>1</v>
      </c>
      <c r="Q382" s="607" t="s">
        <v>317</v>
      </c>
      <c r="R382" s="652">
        <v>1</v>
      </c>
      <c r="S382" s="652">
        <v>1</v>
      </c>
      <c r="T382" s="652">
        <v>2</v>
      </c>
      <c r="U382" s="652">
        <v>3</v>
      </c>
      <c r="V382" s="652">
        <v>6</v>
      </c>
      <c r="W382" s="652">
        <v>8</v>
      </c>
      <c r="X382" s="652">
        <v>7</v>
      </c>
      <c r="Y382" s="652">
        <v>22</v>
      </c>
      <c r="Z382" s="652">
        <v>31</v>
      </c>
      <c r="AA382" s="652">
        <v>29</v>
      </c>
      <c r="AB382" s="652">
        <v>16</v>
      </c>
      <c r="AC382" s="652">
        <v>10</v>
      </c>
      <c r="AD382" s="652">
        <v>1</v>
      </c>
      <c r="AE382" s="607" t="s">
        <v>317</v>
      </c>
      <c r="AF382" s="611" t="s">
        <v>248</v>
      </c>
      <c r="AG382" s="608"/>
    </row>
    <row r="383" spans="1:33" s="600" customFormat="1" ht="16.5" customHeight="1">
      <c r="A383" s="613"/>
      <c r="B383" s="614"/>
      <c r="C383" s="611" t="s">
        <v>249</v>
      </c>
      <c r="D383" s="652">
        <v>206</v>
      </c>
      <c r="E383" s="607" t="s">
        <v>317</v>
      </c>
      <c r="F383" s="607" t="s">
        <v>317</v>
      </c>
      <c r="G383" s="607" t="s">
        <v>317</v>
      </c>
      <c r="H383" s="607" t="s">
        <v>317</v>
      </c>
      <c r="I383" s="607" t="s">
        <v>317</v>
      </c>
      <c r="J383" s="607" t="s">
        <v>317</v>
      </c>
      <c r="K383" s="607" t="s">
        <v>317</v>
      </c>
      <c r="L383" s="607" t="s">
        <v>317</v>
      </c>
      <c r="M383" s="607" t="s">
        <v>317</v>
      </c>
      <c r="N383" s="607" t="s">
        <v>317</v>
      </c>
      <c r="O383" s="607" t="s">
        <v>317</v>
      </c>
      <c r="P383" s="607" t="s">
        <v>317</v>
      </c>
      <c r="Q383" s="607" t="s">
        <v>317</v>
      </c>
      <c r="R383" s="607" t="s">
        <v>317</v>
      </c>
      <c r="S383" s="607" t="s">
        <v>317</v>
      </c>
      <c r="T383" s="607" t="s">
        <v>317</v>
      </c>
      <c r="U383" s="652">
        <v>1</v>
      </c>
      <c r="V383" s="652">
        <v>1</v>
      </c>
      <c r="W383" s="652">
        <v>4</v>
      </c>
      <c r="X383" s="652">
        <v>10</v>
      </c>
      <c r="Y383" s="652">
        <v>18</v>
      </c>
      <c r="Z383" s="652">
        <v>31</v>
      </c>
      <c r="AA383" s="652">
        <v>42</v>
      </c>
      <c r="AB383" s="652">
        <v>62</v>
      </c>
      <c r="AC383" s="652">
        <v>28</v>
      </c>
      <c r="AD383" s="652">
        <v>9</v>
      </c>
      <c r="AE383" s="607" t="s">
        <v>317</v>
      </c>
      <c r="AF383" s="611" t="s">
        <v>249</v>
      </c>
      <c r="AG383" s="608"/>
    </row>
    <row r="384" spans="1:33" s="600" customFormat="1" ht="6.75" customHeight="1">
      <c r="A384" s="613"/>
      <c r="B384" s="614"/>
      <c r="C384" s="615"/>
      <c r="D384" s="652"/>
      <c r="E384" s="652"/>
      <c r="F384" s="652"/>
      <c r="G384" s="652"/>
      <c r="H384" s="652"/>
      <c r="I384" s="652"/>
      <c r="J384" s="652"/>
      <c r="K384" s="652"/>
      <c r="L384" s="652"/>
      <c r="M384" s="652"/>
      <c r="N384" s="652"/>
      <c r="O384" s="652"/>
      <c r="P384" s="652"/>
      <c r="Q384" s="652"/>
      <c r="R384" s="652"/>
      <c r="S384" s="652"/>
      <c r="T384" s="652"/>
      <c r="U384" s="652"/>
      <c r="V384" s="652"/>
      <c r="W384" s="652"/>
      <c r="X384" s="652"/>
      <c r="Y384" s="652"/>
      <c r="Z384" s="652"/>
      <c r="AA384" s="652"/>
      <c r="AB384" s="652"/>
      <c r="AC384" s="652"/>
      <c r="AD384" s="652"/>
      <c r="AE384" s="652"/>
      <c r="AF384" s="611"/>
      <c r="AG384" s="608"/>
    </row>
    <row r="385" spans="1:33" s="600" customFormat="1" ht="16.5" customHeight="1">
      <c r="A385" s="619">
        <v>14100</v>
      </c>
      <c r="B385" s="620" t="s">
        <v>555</v>
      </c>
      <c r="C385" s="611" t="s">
        <v>0</v>
      </c>
      <c r="D385" s="652">
        <v>50</v>
      </c>
      <c r="E385" s="607" t="s">
        <v>317</v>
      </c>
      <c r="F385" s="607" t="s">
        <v>317</v>
      </c>
      <c r="G385" s="607" t="s">
        <v>317</v>
      </c>
      <c r="H385" s="607" t="s">
        <v>317</v>
      </c>
      <c r="I385" s="607" t="s">
        <v>317</v>
      </c>
      <c r="J385" s="607" t="s">
        <v>317</v>
      </c>
      <c r="K385" s="607" t="s">
        <v>317</v>
      </c>
      <c r="L385" s="607" t="s">
        <v>317</v>
      </c>
      <c r="M385" s="607" t="s">
        <v>317</v>
      </c>
      <c r="N385" s="607" t="s">
        <v>317</v>
      </c>
      <c r="O385" s="607" t="s">
        <v>317</v>
      </c>
      <c r="P385" s="607" t="s">
        <v>317</v>
      </c>
      <c r="Q385" s="607" t="s">
        <v>317</v>
      </c>
      <c r="R385" s="607" t="s">
        <v>317</v>
      </c>
      <c r="S385" s="652">
        <v>1</v>
      </c>
      <c r="T385" s="607" t="s">
        <v>317</v>
      </c>
      <c r="U385" s="607" t="s">
        <v>317</v>
      </c>
      <c r="V385" s="652">
        <v>2</v>
      </c>
      <c r="W385" s="652">
        <v>1</v>
      </c>
      <c r="X385" s="652">
        <v>2</v>
      </c>
      <c r="Y385" s="652">
        <v>4</v>
      </c>
      <c r="Z385" s="652">
        <v>7</v>
      </c>
      <c r="AA385" s="652">
        <v>17</v>
      </c>
      <c r="AB385" s="652">
        <v>12</v>
      </c>
      <c r="AC385" s="652">
        <v>3</v>
      </c>
      <c r="AD385" s="652">
        <v>1</v>
      </c>
      <c r="AE385" s="607" t="s">
        <v>317</v>
      </c>
      <c r="AF385" s="611" t="s">
        <v>0</v>
      </c>
      <c r="AG385" s="621">
        <v>14100</v>
      </c>
    </row>
    <row r="386" spans="1:33" s="600" customFormat="1" ht="16.5" customHeight="1">
      <c r="A386" s="613"/>
      <c r="B386" s="614" t="s">
        <v>556</v>
      </c>
      <c r="C386" s="611" t="s">
        <v>248</v>
      </c>
      <c r="D386" s="652">
        <v>9</v>
      </c>
      <c r="E386" s="607" t="s">
        <v>317</v>
      </c>
      <c r="F386" s="607" t="s">
        <v>317</v>
      </c>
      <c r="G386" s="607" t="s">
        <v>317</v>
      </c>
      <c r="H386" s="607" t="s">
        <v>317</v>
      </c>
      <c r="I386" s="607" t="s">
        <v>317</v>
      </c>
      <c r="J386" s="607" t="s">
        <v>317</v>
      </c>
      <c r="K386" s="607" t="s">
        <v>317</v>
      </c>
      <c r="L386" s="607" t="s">
        <v>317</v>
      </c>
      <c r="M386" s="607" t="s">
        <v>317</v>
      </c>
      <c r="N386" s="607" t="s">
        <v>317</v>
      </c>
      <c r="O386" s="607" t="s">
        <v>317</v>
      </c>
      <c r="P386" s="607" t="s">
        <v>317</v>
      </c>
      <c r="Q386" s="607" t="s">
        <v>317</v>
      </c>
      <c r="R386" s="607" t="s">
        <v>317</v>
      </c>
      <c r="S386" s="652">
        <v>1</v>
      </c>
      <c r="T386" s="607" t="s">
        <v>317</v>
      </c>
      <c r="U386" s="607" t="s">
        <v>317</v>
      </c>
      <c r="V386" s="652">
        <v>1</v>
      </c>
      <c r="W386" s="652">
        <v>1</v>
      </c>
      <c r="X386" s="607" t="s">
        <v>317</v>
      </c>
      <c r="Y386" s="652">
        <v>1</v>
      </c>
      <c r="Z386" s="652">
        <v>2</v>
      </c>
      <c r="AA386" s="652">
        <v>2</v>
      </c>
      <c r="AB386" s="607" t="s">
        <v>317</v>
      </c>
      <c r="AC386" s="652">
        <v>1</v>
      </c>
      <c r="AD386" s="607" t="s">
        <v>317</v>
      </c>
      <c r="AE386" s="607" t="s">
        <v>317</v>
      </c>
      <c r="AF386" s="611" t="s">
        <v>248</v>
      </c>
      <c r="AG386" s="608"/>
    </row>
    <row r="387" spans="1:33" s="600" customFormat="1" ht="16.5" customHeight="1">
      <c r="A387" s="613"/>
      <c r="B387" s="614"/>
      <c r="C387" s="611" t="s">
        <v>249</v>
      </c>
      <c r="D387" s="652">
        <v>41</v>
      </c>
      <c r="E387" s="607" t="s">
        <v>317</v>
      </c>
      <c r="F387" s="607" t="s">
        <v>317</v>
      </c>
      <c r="G387" s="607" t="s">
        <v>317</v>
      </c>
      <c r="H387" s="607" t="s">
        <v>317</v>
      </c>
      <c r="I387" s="607" t="s">
        <v>317</v>
      </c>
      <c r="J387" s="607" t="s">
        <v>317</v>
      </c>
      <c r="K387" s="607" t="s">
        <v>317</v>
      </c>
      <c r="L387" s="607" t="s">
        <v>317</v>
      </c>
      <c r="M387" s="607" t="s">
        <v>317</v>
      </c>
      <c r="N387" s="607" t="s">
        <v>317</v>
      </c>
      <c r="O387" s="607" t="s">
        <v>317</v>
      </c>
      <c r="P387" s="607" t="s">
        <v>317</v>
      </c>
      <c r="Q387" s="607" t="s">
        <v>317</v>
      </c>
      <c r="R387" s="607" t="s">
        <v>317</v>
      </c>
      <c r="S387" s="607" t="s">
        <v>317</v>
      </c>
      <c r="T387" s="607" t="s">
        <v>317</v>
      </c>
      <c r="U387" s="607" t="s">
        <v>317</v>
      </c>
      <c r="V387" s="652">
        <v>1</v>
      </c>
      <c r="W387" s="607" t="s">
        <v>317</v>
      </c>
      <c r="X387" s="652">
        <v>2</v>
      </c>
      <c r="Y387" s="652">
        <v>3</v>
      </c>
      <c r="Z387" s="652">
        <v>5</v>
      </c>
      <c r="AA387" s="652">
        <v>15</v>
      </c>
      <c r="AB387" s="652">
        <v>12</v>
      </c>
      <c r="AC387" s="652">
        <v>2</v>
      </c>
      <c r="AD387" s="652">
        <v>1</v>
      </c>
      <c r="AE387" s="607" t="s">
        <v>317</v>
      </c>
      <c r="AF387" s="611" t="s">
        <v>249</v>
      </c>
      <c r="AG387" s="608"/>
    </row>
    <row r="388" spans="1:33" s="600" customFormat="1" ht="6.75" customHeight="1">
      <c r="A388" s="613"/>
      <c r="B388" s="614"/>
      <c r="C388" s="615"/>
      <c r="D388" s="652"/>
      <c r="E388" s="652"/>
      <c r="F388" s="652"/>
      <c r="G388" s="652"/>
      <c r="H388" s="652"/>
      <c r="I388" s="652"/>
      <c r="J388" s="652"/>
      <c r="K388" s="652"/>
      <c r="L388" s="652"/>
      <c r="M388" s="652"/>
      <c r="N388" s="652"/>
      <c r="O388" s="652"/>
      <c r="P388" s="652"/>
      <c r="Q388" s="652"/>
      <c r="R388" s="652"/>
      <c r="S388" s="652"/>
      <c r="T388" s="652"/>
      <c r="U388" s="652"/>
      <c r="V388" s="652"/>
      <c r="W388" s="652"/>
      <c r="X388" s="652"/>
      <c r="Y388" s="652"/>
      <c r="Z388" s="652"/>
      <c r="AA388" s="652"/>
      <c r="AB388" s="652"/>
      <c r="AC388" s="652"/>
      <c r="AD388" s="652"/>
      <c r="AE388" s="652"/>
      <c r="AF388" s="611"/>
      <c r="AG388" s="608"/>
    </row>
    <row r="389" spans="1:33" s="600" customFormat="1" ht="16.5" customHeight="1">
      <c r="A389" s="619">
        <v>14200</v>
      </c>
      <c r="B389" s="620" t="s">
        <v>69</v>
      </c>
      <c r="C389" s="611" t="s">
        <v>0</v>
      </c>
      <c r="D389" s="652">
        <v>209</v>
      </c>
      <c r="E389" s="607" t="s">
        <v>317</v>
      </c>
      <c r="F389" s="607" t="s">
        <v>317</v>
      </c>
      <c r="G389" s="607" t="s">
        <v>317</v>
      </c>
      <c r="H389" s="607" t="s">
        <v>317</v>
      </c>
      <c r="I389" s="607" t="s">
        <v>317</v>
      </c>
      <c r="J389" s="607" t="s">
        <v>317</v>
      </c>
      <c r="K389" s="607" t="s">
        <v>317</v>
      </c>
      <c r="L389" s="607" t="s">
        <v>317</v>
      </c>
      <c r="M389" s="607" t="s">
        <v>317</v>
      </c>
      <c r="N389" s="607" t="s">
        <v>317</v>
      </c>
      <c r="O389" s="607" t="s">
        <v>317</v>
      </c>
      <c r="P389" s="652">
        <v>1</v>
      </c>
      <c r="Q389" s="607" t="s">
        <v>317</v>
      </c>
      <c r="R389" s="652">
        <v>1</v>
      </c>
      <c r="S389" s="607" t="s">
        <v>317</v>
      </c>
      <c r="T389" s="652">
        <v>2</v>
      </c>
      <c r="U389" s="652">
        <v>3</v>
      </c>
      <c r="V389" s="652">
        <v>4</v>
      </c>
      <c r="W389" s="652">
        <v>7</v>
      </c>
      <c r="X389" s="652">
        <v>13</v>
      </c>
      <c r="Y389" s="652">
        <v>29</v>
      </c>
      <c r="Z389" s="652">
        <v>33</v>
      </c>
      <c r="AA389" s="652">
        <v>40</v>
      </c>
      <c r="AB389" s="652">
        <v>43</v>
      </c>
      <c r="AC389" s="652">
        <v>25</v>
      </c>
      <c r="AD389" s="652">
        <v>8</v>
      </c>
      <c r="AE389" s="607" t="s">
        <v>317</v>
      </c>
      <c r="AF389" s="611" t="s">
        <v>0</v>
      </c>
      <c r="AG389" s="621">
        <v>14200</v>
      </c>
    </row>
    <row r="390" spans="1:33" s="600" customFormat="1" ht="16.5" customHeight="1">
      <c r="A390" s="613"/>
      <c r="B390" s="614"/>
      <c r="C390" s="611" t="s">
        <v>248</v>
      </c>
      <c r="D390" s="652">
        <v>96</v>
      </c>
      <c r="E390" s="607" t="s">
        <v>317</v>
      </c>
      <c r="F390" s="607" t="s">
        <v>317</v>
      </c>
      <c r="G390" s="607" t="s">
        <v>317</v>
      </c>
      <c r="H390" s="607" t="s">
        <v>317</v>
      </c>
      <c r="I390" s="607" t="s">
        <v>317</v>
      </c>
      <c r="J390" s="607" t="s">
        <v>317</v>
      </c>
      <c r="K390" s="607" t="s">
        <v>317</v>
      </c>
      <c r="L390" s="607" t="s">
        <v>317</v>
      </c>
      <c r="M390" s="607" t="s">
        <v>317</v>
      </c>
      <c r="N390" s="607" t="s">
        <v>317</v>
      </c>
      <c r="O390" s="607" t="s">
        <v>317</v>
      </c>
      <c r="P390" s="652">
        <v>1</v>
      </c>
      <c r="Q390" s="607" t="s">
        <v>317</v>
      </c>
      <c r="R390" s="652">
        <v>1</v>
      </c>
      <c r="S390" s="607" t="s">
        <v>317</v>
      </c>
      <c r="T390" s="652">
        <v>2</v>
      </c>
      <c r="U390" s="652">
        <v>3</v>
      </c>
      <c r="V390" s="652">
        <v>4</v>
      </c>
      <c r="W390" s="652">
        <v>5</v>
      </c>
      <c r="X390" s="652">
        <v>7</v>
      </c>
      <c r="Y390" s="652">
        <v>17</v>
      </c>
      <c r="Z390" s="652">
        <v>18</v>
      </c>
      <c r="AA390" s="652">
        <v>17</v>
      </c>
      <c r="AB390" s="652">
        <v>13</v>
      </c>
      <c r="AC390" s="652">
        <v>7</v>
      </c>
      <c r="AD390" s="652">
        <v>1</v>
      </c>
      <c r="AE390" s="607" t="s">
        <v>317</v>
      </c>
      <c r="AF390" s="611" t="s">
        <v>248</v>
      </c>
      <c r="AG390" s="608"/>
    </row>
    <row r="391" spans="1:33" s="600" customFormat="1" ht="16.5" customHeight="1">
      <c r="A391" s="613"/>
      <c r="B391" s="614"/>
      <c r="C391" s="611" t="s">
        <v>249</v>
      </c>
      <c r="D391" s="652">
        <v>113</v>
      </c>
      <c r="E391" s="607" t="s">
        <v>317</v>
      </c>
      <c r="F391" s="607" t="s">
        <v>317</v>
      </c>
      <c r="G391" s="607" t="s">
        <v>317</v>
      </c>
      <c r="H391" s="607" t="s">
        <v>317</v>
      </c>
      <c r="I391" s="607" t="s">
        <v>317</v>
      </c>
      <c r="J391" s="607" t="s">
        <v>317</v>
      </c>
      <c r="K391" s="607" t="s">
        <v>317</v>
      </c>
      <c r="L391" s="607" t="s">
        <v>317</v>
      </c>
      <c r="M391" s="607" t="s">
        <v>317</v>
      </c>
      <c r="N391" s="607" t="s">
        <v>317</v>
      </c>
      <c r="O391" s="607" t="s">
        <v>317</v>
      </c>
      <c r="P391" s="607" t="s">
        <v>317</v>
      </c>
      <c r="Q391" s="607" t="s">
        <v>317</v>
      </c>
      <c r="R391" s="607" t="s">
        <v>317</v>
      </c>
      <c r="S391" s="607" t="s">
        <v>317</v>
      </c>
      <c r="T391" s="607" t="s">
        <v>317</v>
      </c>
      <c r="U391" s="607" t="s">
        <v>317</v>
      </c>
      <c r="V391" s="607" t="s">
        <v>317</v>
      </c>
      <c r="W391" s="652">
        <v>2</v>
      </c>
      <c r="X391" s="652">
        <v>6</v>
      </c>
      <c r="Y391" s="652">
        <v>12</v>
      </c>
      <c r="Z391" s="652">
        <v>15</v>
      </c>
      <c r="AA391" s="652">
        <v>23</v>
      </c>
      <c r="AB391" s="652">
        <v>30</v>
      </c>
      <c r="AC391" s="652">
        <v>18</v>
      </c>
      <c r="AD391" s="652">
        <v>7</v>
      </c>
      <c r="AE391" s="607" t="s">
        <v>317</v>
      </c>
      <c r="AF391" s="611" t="s">
        <v>249</v>
      </c>
      <c r="AG391" s="608"/>
    </row>
    <row r="392" spans="1:33" s="600" customFormat="1" ht="6.75" customHeight="1">
      <c r="A392" s="613"/>
      <c r="B392" s="614"/>
      <c r="C392" s="615"/>
      <c r="D392" s="652"/>
      <c r="E392" s="652"/>
      <c r="F392" s="652"/>
      <c r="G392" s="652"/>
      <c r="H392" s="652"/>
      <c r="I392" s="652"/>
      <c r="J392" s="652"/>
      <c r="K392" s="652"/>
      <c r="L392" s="652"/>
      <c r="M392" s="652"/>
      <c r="N392" s="652"/>
      <c r="O392" s="652"/>
      <c r="P392" s="652"/>
      <c r="Q392" s="652"/>
      <c r="R392" s="652"/>
      <c r="S392" s="652"/>
      <c r="T392" s="652"/>
      <c r="U392" s="652"/>
      <c r="V392" s="652"/>
      <c r="W392" s="652"/>
      <c r="X392" s="652"/>
      <c r="Y392" s="652"/>
      <c r="Z392" s="652"/>
      <c r="AA392" s="652"/>
      <c r="AB392" s="652"/>
      <c r="AC392" s="652"/>
      <c r="AD392" s="652"/>
      <c r="AE392" s="652"/>
      <c r="AF392" s="611"/>
      <c r="AG392" s="608"/>
    </row>
    <row r="393" spans="1:33" s="600" customFormat="1" ht="16.5" customHeight="1">
      <c r="A393" s="619">
        <v>14201</v>
      </c>
      <c r="B393" s="620" t="s">
        <v>557</v>
      </c>
      <c r="C393" s="611" t="s">
        <v>0</v>
      </c>
      <c r="D393" s="652">
        <v>26</v>
      </c>
      <c r="E393" s="607" t="s">
        <v>317</v>
      </c>
      <c r="F393" s="607" t="s">
        <v>317</v>
      </c>
      <c r="G393" s="607" t="s">
        <v>317</v>
      </c>
      <c r="H393" s="607" t="s">
        <v>317</v>
      </c>
      <c r="I393" s="607" t="s">
        <v>317</v>
      </c>
      <c r="J393" s="607" t="s">
        <v>317</v>
      </c>
      <c r="K393" s="607" t="s">
        <v>317</v>
      </c>
      <c r="L393" s="607" t="s">
        <v>317</v>
      </c>
      <c r="M393" s="607" t="s">
        <v>317</v>
      </c>
      <c r="N393" s="607" t="s">
        <v>317</v>
      </c>
      <c r="O393" s="607" t="s">
        <v>317</v>
      </c>
      <c r="P393" s="607" t="s">
        <v>317</v>
      </c>
      <c r="Q393" s="607" t="s">
        <v>317</v>
      </c>
      <c r="R393" s="607" t="s">
        <v>317</v>
      </c>
      <c r="S393" s="607" t="s">
        <v>317</v>
      </c>
      <c r="T393" s="652">
        <v>1</v>
      </c>
      <c r="U393" s="607" t="s">
        <v>317</v>
      </c>
      <c r="V393" s="652">
        <v>2</v>
      </c>
      <c r="W393" s="652">
        <v>1</v>
      </c>
      <c r="X393" s="652">
        <v>1</v>
      </c>
      <c r="Y393" s="652">
        <v>2</v>
      </c>
      <c r="Z393" s="652">
        <v>4</v>
      </c>
      <c r="AA393" s="652">
        <v>2</v>
      </c>
      <c r="AB393" s="652">
        <v>6</v>
      </c>
      <c r="AC393" s="652">
        <v>5</v>
      </c>
      <c r="AD393" s="652">
        <v>2</v>
      </c>
      <c r="AE393" s="607" t="s">
        <v>317</v>
      </c>
      <c r="AF393" s="611" t="s">
        <v>0</v>
      </c>
      <c r="AG393" s="621">
        <v>14201</v>
      </c>
    </row>
    <row r="394" spans="1:33" s="600" customFormat="1" ht="16.5" customHeight="1">
      <c r="A394" s="613"/>
      <c r="B394" s="614"/>
      <c r="C394" s="611" t="s">
        <v>248</v>
      </c>
      <c r="D394" s="652">
        <v>8</v>
      </c>
      <c r="E394" s="607" t="s">
        <v>317</v>
      </c>
      <c r="F394" s="607" t="s">
        <v>317</v>
      </c>
      <c r="G394" s="607" t="s">
        <v>317</v>
      </c>
      <c r="H394" s="607" t="s">
        <v>317</v>
      </c>
      <c r="I394" s="607" t="s">
        <v>317</v>
      </c>
      <c r="J394" s="607" t="s">
        <v>317</v>
      </c>
      <c r="K394" s="607" t="s">
        <v>317</v>
      </c>
      <c r="L394" s="607" t="s">
        <v>317</v>
      </c>
      <c r="M394" s="607" t="s">
        <v>317</v>
      </c>
      <c r="N394" s="607" t="s">
        <v>317</v>
      </c>
      <c r="O394" s="607" t="s">
        <v>317</v>
      </c>
      <c r="P394" s="607" t="s">
        <v>317</v>
      </c>
      <c r="Q394" s="607" t="s">
        <v>317</v>
      </c>
      <c r="R394" s="607" t="s">
        <v>317</v>
      </c>
      <c r="S394" s="607" t="s">
        <v>317</v>
      </c>
      <c r="T394" s="652">
        <v>1</v>
      </c>
      <c r="U394" s="607" t="s">
        <v>317</v>
      </c>
      <c r="V394" s="652">
        <v>2</v>
      </c>
      <c r="W394" s="607" t="s">
        <v>317</v>
      </c>
      <c r="X394" s="652">
        <v>1</v>
      </c>
      <c r="Y394" s="607" t="s">
        <v>317</v>
      </c>
      <c r="Z394" s="652">
        <v>1</v>
      </c>
      <c r="AA394" s="607" t="s">
        <v>317</v>
      </c>
      <c r="AB394" s="652">
        <v>1</v>
      </c>
      <c r="AC394" s="652">
        <v>2</v>
      </c>
      <c r="AD394" s="607" t="s">
        <v>317</v>
      </c>
      <c r="AE394" s="607" t="s">
        <v>317</v>
      </c>
      <c r="AF394" s="611" t="s">
        <v>248</v>
      </c>
      <c r="AG394" s="608"/>
    </row>
    <row r="395" spans="1:33" s="600" customFormat="1" ht="16.5" customHeight="1">
      <c r="A395" s="613"/>
      <c r="B395" s="614"/>
      <c r="C395" s="611" t="s">
        <v>249</v>
      </c>
      <c r="D395" s="652">
        <v>18</v>
      </c>
      <c r="E395" s="607" t="s">
        <v>317</v>
      </c>
      <c r="F395" s="607" t="s">
        <v>317</v>
      </c>
      <c r="G395" s="607" t="s">
        <v>317</v>
      </c>
      <c r="H395" s="607" t="s">
        <v>317</v>
      </c>
      <c r="I395" s="607" t="s">
        <v>317</v>
      </c>
      <c r="J395" s="607" t="s">
        <v>317</v>
      </c>
      <c r="K395" s="607" t="s">
        <v>317</v>
      </c>
      <c r="L395" s="607" t="s">
        <v>317</v>
      </c>
      <c r="M395" s="607" t="s">
        <v>317</v>
      </c>
      <c r="N395" s="607" t="s">
        <v>317</v>
      </c>
      <c r="O395" s="607" t="s">
        <v>317</v>
      </c>
      <c r="P395" s="607" t="s">
        <v>317</v>
      </c>
      <c r="Q395" s="607" t="s">
        <v>317</v>
      </c>
      <c r="R395" s="607" t="s">
        <v>317</v>
      </c>
      <c r="S395" s="607" t="s">
        <v>317</v>
      </c>
      <c r="T395" s="607" t="s">
        <v>317</v>
      </c>
      <c r="U395" s="607" t="s">
        <v>317</v>
      </c>
      <c r="V395" s="607" t="s">
        <v>317</v>
      </c>
      <c r="W395" s="652">
        <v>1</v>
      </c>
      <c r="X395" s="607" t="s">
        <v>317</v>
      </c>
      <c r="Y395" s="652">
        <v>2</v>
      </c>
      <c r="Z395" s="652">
        <v>3</v>
      </c>
      <c r="AA395" s="652">
        <v>2</v>
      </c>
      <c r="AB395" s="652">
        <v>5</v>
      </c>
      <c r="AC395" s="652">
        <v>3</v>
      </c>
      <c r="AD395" s="652">
        <v>2</v>
      </c>
      <c r="AE395" s="607" t="s">
        <v>317</v>
      </c>
      <c r="AF395" s="611" t="s">
        <v>249</v>
      </c>
      <c r="AG395" s="608"/>
    </row>
    <row r="396" spans="1:33" s="600" customFormat="1" ht="6.75" customHeight="1">
      <c r="A396" s="613"/>
      <c r="B396" s="614"/>
      <c r="C396" s="615"/>
      <c r="D396" s="652"/>
      <c r="E396" s="652"/>
      <c r="F396" s="652"/>
      <c r="G396" s="652"/>
      <c r="H396" s="652"/>
      <c r="I396" s="652"/>
      <c r="J396" s="652"/>
      <c r="K396" s="652"/>
      <c r="L396" s="652"/>
      <c r="M396" s="652"/>
      <c r="N396" s="652"/>
      <c r="O396" s="652"/>
      <c r="P396" s="652"/>
      <c r="Q396" s="652"/>
      <c r="R396" s="652"/>
      <c r="S396" s="652"/>
      <c r="T396" s="652"/>
      <c r="U396" s="652"/>
      <c r="V396" s="652"/>
      <c r="W396" s="652"/>
      <c r="X396" s="652"/>
      <c r="Y396" s="652"/>
      <c r="Z396" s="652"/>
      <c r="AA396" s="652"/>
      <c r="AB396" s="652"/>
      <c r="AC396" s="652"/>
      <c r="AD396" s="652"/>
      <c r="AE396" s="652"/>
      <c r="AF396" s="611"/>
      <c r="AG396" s="608"/>
    </row>
    <row r="397" spans="1:33" s="600" customFormat="1" ht="16.5" customHeight="1">
      <c r="A397" s="619">
        <v>14202</v>
      </c>
      <c r="B397" s="620" t="s">
        <v>558</v>
      </c>
      <c r="C397" s="611" t="s">
        <v>0</v>
      </c>
      <c r="D397" s="652">
        <v>153</v>
      </c>
      <c r="E397" s="607" t="s">
        <v>317</v>
      </c>
      <c r="F397" s="607" t="s">
        <v>317</v>
      </c>
      <c r="G397" s="607" t="s">
        <v>317</v>
      </c>
      <c r="H397" s="607" t="s">
        <v>317</v>
      </c>
      <c r="I397" s="607" t="s">
        <v>317</v>
      </c>
      <c r="J397" s="607" t="s">
        <v>317</v>
      </c>
      <c r="K397" s="607" t="s">
        <v>317</v>
      </c>
      <c r="L397" s="607" t="s">
        <v>317</v>
      </c>
      <c r="M397" s="607" t="s">
        <v>317</v>
      </c>
      <c r="N397" s="607" t="s">
        <v>317</v>
      </c>
      <c r="O397" s="607" t="s">
        <v>317</v>
      </c>
      <c r="P397" s="652">
        <v>1</v>
      </c>
      <c r="Q397" s="607" t="s">
        <v>317</v>
      </c>
      <c r="R397" s="652">
        <v>1</v>
      </c>
      <c r="S397" s="607" t="s">
        <v>317</v>
      </c>
      <c r="T397" s="652">
        <v>1</v>
      </c>
      <c r="U397" s="652">
        <v>2</v>
      </c>
      <c r="V397" s="652">
        <v>2</v>
      </c>
      <c r="W397" s="652">
        <v>4</v>
      </c>
      <c r="X397" s="652">
        <v>10</v>
      </c>
      <c r="Y397" s="652">
        <v>24</v>
      </c>
      <c r="Z397" s="652">
        <v>25</v>
      </c>
      <c r="AA397" s="652">
        <v>34</v>
      </c>
      <c r="AB397" s="652">
        <v>27</v>
      </c>
      <c r="AC397" s="652">
        <v>16</v>
      </c>
      <c r="AD397" s="652">
        <v>6</v>
      </c>
      <c r="AE397" s="607" t="s">
        <v>317</v>
      </c>
      <c r="AF397" s="611" t="s">
        <v>0</v>
      </c>
      <c r="AG397" s="621">
        <v>14202</v>
      </c>
    </row>
    <row r="398" spans="1:33" s="600" customFormat="1" ht="16.5" customHeight="1">
      <c r="A398" s="613"/>
      <c r="B398" s="614"/>
      <c r="C398" s="611" t="s">
        <v>248</v>
      </c>
      <c r="D398" s="652">
        <v>69</v>
      </c>
      <c r="E398" s="607" t="s">
        <v>317</v>
      </c>
      <c r="F398" s="607" t="s">
        <v>317</v>
      </c>
      <c r="G398" s="607" t="s">
        <v>317</v>
      </c>
      <c r="H398" s="607" t="s">
        <v>317</v>
      </c>
      <c r="I398" s="607" t="s">
        <v>317</v>
      </c>
      <c r="J398" s="607" t="s">
        <v>317</v>
      </c>
      <c r="K398" s="607" t="s">
        <v>317</v>
      </c>
      <c r="L398" s="607" t="s">
        <v>317</v>
      </c>
      <c r="M398" s="607" t="s">
        <v>317</v>
      </c>
      <c r="N398" s="607" t="s">
        <v>317</v>
      </c>
      <c r="O398" s="607" t="s">
        <v>317</v>
      </c>
      <c r="P398" s="652">
        <v>1</v>
      </c>
      <c r="Q398" s="607" t="s">
        <v>317</v>
      </c>
      <c r="R398" s="652">
        <v>1</v>
      </c>
      <c r="S398" s="607" t="s">
        <v>317</v>
      </c>
      <c r="T398" s="652">
        <v>1</v>
      </c>
      <c r="U398" s="652">
        <v>2</v>
      </c>
      <c r="V398" s="652">
        <v>2</v>
      </c>
      <c r="W398" s="652">
        <v>3</v>
      </c>
      <c r="X398" s="652">
        <v>4</v>
      </c>
      <c r="Y398" s="652">
        <v>14</v>
      </c>
      <c r="Z398" s="652">
        <v>13</v>
      </c>
      <c r="AA398" s="652">
        <v>16</v>
      </c>
      <c r="AB398" s="652">
        <v>8</v>
      </c>
      <c r="AC398" s="652">
        <v>3</v>
      </c>
      <c r="AD398" s="652">
        <v>1</v>
      </c>
      <c r="AE398" s="607" t="s">
        <v>317</v>
      </c>
      <c r="AF398" s="611" t="s">
        <v>248</v>
      </c>
      <c r="AG398" s="608"/>
    </row>
    <row r="399" spans="1:33" s="600" customFormat="1" ht="16.5" customHeight="1">
      <c r="A399" s="613"/>
      <c r="B399" s="614"/>
      <c r="C399" s="611" t="s">
        <v>249</v>
      </c>
      <c r="D399" s="652">
        <v>84</v>
      </c>
      <c r="E399" s="607" t="s">
        <v>317</v>
      </c>
      <c r="F399" s="607" t="s">
        <v>317</v>
      </c>
      <c r="G399" s="607" t="s">
        <v>317</v>
      </c>
      <c r="H399" s="607" t="s">
        <v>317</v>
      </c>
      <c r="I399" s="607" t="s">
        <v>317</v>
      </c>
      <c r="J399" s="607" t="s">
        <v>317</v>
      </c>
      <c r="K399" s="607" t="s">
        <v>317</v>
      </c>
      <c r="L399" s="607" t="s">
        <v>317</v>
      </c>
      <c r="M399" s="607" t="s">
        <v>317</v>
      </c>
      <c r="N399" s="607" t="s">
        <v>317</v>
      </c>
      <c r="O399" s="607" t="s">
        <v>317</v>
      </c>
      <c r="P399" s="607" t="s">
        <v>317</v>
      </c>
      <c r="Q399" s="607" t="s">
        <v>317</v>
      </c>
      <c r="R399" s="607" t="s">
        <v>317</v>
      </c>
      <c r="S399" s="607" t="s">
        <v>317</v>
      </c>
      <c r="T399" s="607" t="s">
        <v>317</v>
      </c>
      <c r="U399" s="607" t="s">
        <v>317</v>
      </c>
      <c r="V399" s="607" t="s">
        <v>317</v>
      </c>
      <c r="W399" s="652">
        <v>1</v>
      </c>
      <c r="X399" s="652">
        <v>6</v>
      </c>
      <c r="Y399" s="652">
        <v>10</v>
      </c>
      <c r="Z399" s="652">
        <v>12</v>
      </c>
      <c r="AA399" s="652">
        <v>18</v>
      </c>
      <c r="AB399" s="652">
        <v>19</v>
      </c>
      <c r="AC399" s="652">
        <v>13</v>
      </c>
      <c r="AD399" s="652">
        <v>5</v>
      </c>
      <c r="AE399" s="607" t="s">
        <v>317</v>
      </c>
      <c r="AF399" s="611" t="s">
        <v>249</v>
      </c>
      <c r="AG399" s="608"/>
    </row>
    <row r="400" spans="1:33" s="600" customFormat="1" ht="6.75" customHeight="1">
      <c r="A400" s="613"/>
      <c r="B400" s="614"/>
      <c r="C400" s="615"/>
      <c r="D400" s="652"/>
      <c r="E400" s="652"/>
      <c r="F400" s="652"/>
      <c r="G400" s="652"/>
      <c r="H400" s="652"/>
      <c r="I400" s="652"/>
      <c r="J400" s="652"/>
      <c r="K400" s="652"/>
      <c r="L400" s="652"/>
      <c r="M400" s="652"/>
      <c r="N400" s="652"/>
      <c r="O400" s="652"/>
      <c r="P400" s="652"/>
      <c r="Q400" s="652"/>
      <c r="R400" s="652"/>
      <c r="S400" s="652"/>
      <c r="T400" s="652"/>
      <c r="U400" s="652"/>
      <c r="V400" s="652"/>
      <c r="W400" s="652"/>
      <c r="X400" s="652"/>
      <c r="Y400" s="652"/>
      <c r="Z400" s="652"/>
      <c r="AA400" s="652"/>
      <c r="AB400" s="652"/>
      <c r="AC400" s="652"/>
      <c r="AD400" s="652"/>
      <c r="AE400" s="652"/>
      <c r="AF400" s="611"/>
      <c r="AG400" s="608"/>
    </row>
    <row r="401" spans="1:33" s="600" customFormat="1" ht="16.5" customHeight="1">
      <c r="A401" s="619">
        <v>14203</v>
      </c>
      <c r="B401" s="620" t="s">
        <v>559</v>
      </c>
      <c r="C401" s="611" t="s">
        <v>0</v>
      </c>
      <c r="D401" s="652">
        <v>30</v>
      </c>
      <c r="E401" s="607" t="s">
        <v>317</v>
      </c>
      <c r="F401" s="607" t="s">
        <v>317</v>
      </c>
      <c r="G401" s="607" t="s">
        <v>317</v>
      </c>
      <c r="H401" s="607" t="s">
        <v>317</v>
      </c>
      <c r="I401" s="607" t="s">
        <v>317</v>
      </c>
      <c r="J401" s="607" t="s">
        <v>317</v>
      </c>
      <c r="K401" s="607" t="s">
        <v>317</v>
      </c>
      <c r="L401" s="607" t="s">
        <v>317</v>
      </c>
      <c r="M401" s="607" t="s">
        <v>317</v>
      </c>
      <c r="N401" s="607" t="s">
        <v>317</v>
      </c>
      <c r="O401" s="607" t="s">
        <v>317</v>
      </c>
      <c r="P401" s="607" t="s">
        <v>317</v>
      </c>
      <c r="Q401" s="607" t="s">
        <v>317</v>
      </c>
      <c r="R401" s="607" t="s">
        <v>317</v>
      </c>
      <c r="S401" s="607" t="s">
        <v>317</v>
      </c>
      <c r="T401" s="607" t="s">
        <v>317</v>
      </c>
      <c r="U401" s="652">
        <v>1</v>
      </c>
      <c r="V401" s="607" t="s">
        <v>317</v>
      </c>
      <c r="W401" s="652">
        <v>2</v>
      </c>
      <c r="X401" s="652">
        <v>2</v>
      </c>
      <c r="Y401" s="652">
        <v>3</v>
      </c>
      <c r="Z401" s="652">
        <v>4</v>
      </c>
      <c r="AA401" s="652">
        <v>4</v>
      </c>
      <c r="AB401" s="652">
        <v>10</v>
      </c>
      <c r="AC401" s="652">
        <v>4</v>
      </c>
      <c r="AD401" s="607" t="s">
        <v>317</v>
      </c>
      <c r="AE401" s="607" t="s">
        <v>317</v>
      </c>
      <c r="AF401" s="611" t="s">
        <v>0</v>
      </c>
      <c r="AG401" s="621">
        <v>14203</v>
      </c>
    </row>
    <row r="402" spans="1:33" s="600" customFormat="1" ht="16.5" customHeight="1">
      <c r="A402" s="613"/>
      <c r="B402" s="614"/>
      <c r="C402" s="611" t="s">
        <v>248</v>
      </c>
      <c r="D402" s="652">
        <v>19</v>
      </c>
      <c r="E402" s="607" t="s">
        <v>317</v>
      </c>
      <c r="F402" s="607" t="s">
        <v>317</v>
      </c>
      <c r="G402" s="607" t="s">
        <v>317</v>
      </c>
      <c r="H402" s="607" t="s">
        <v>317</v>
      </c>
      <c r="I402" s="607" t="s">
        <v>317</v>
      </c>
      <c r="J402" s="607" t="s">
        <v>317</v>
      </c>
      <c r="K402" s="607" t="s">
        <v>317</v>
      </c>
      <c r="L402" s="607" t="s">
        <v>317</v>
      </c>
      <c r="M402" s="607" t="s">
        <v>317</v>
      </c>
      <c r="N402" s="607" t="s">
        <v>317</v>
      </c>
      <c r="O402" s="607" t="s">
        <v>317</v>
      </c>
      <c r="P402" s="607" t="s">
        <v>317</v>
      </c>
      <c r="Q402" s="607" t="s">
        <v>317</v>
      </c>
      <c r="R402" s="607" t="s">
        <v>317</v>
      </c>
      <c r="S402" s="607" t="s">
        <v>317</v>
      </c>
      <c r="T402" s="607" t="s">
        <v>317</v>
      </c>
      <c r="U402" s="652">
        <v>1</v>
      </c>
      <c r="V402" s="607" t="s">
        <v>317</v>
      </c>
      <c r="W402" s="652">
        <v>2</v>
      </c>
      <c r="X402" s="652">
        <v>2</v>
      </c>
      <c r="Y402" s="652">
        <v>3</v>
      </c>
      <c r="Z402" s="652">
        <v>4</v>
      </c>
      <c r="AA402" s="652">
        <v>1</v>
      </c>
      <c r="AB402" s="652">
        <v>4</v>
      </c>
      <c r="AC402" s="652">
        <v>2</v>
      </c>
      <c r="AD402" s="607" t="s">
        <v>317</v>
      </c>
      <c r="AE402" s="607" t="s">
        <v>317</v>
      </c>
      <c r="AF402" s="611" t="s">
        <v>248</v>
      </c>
      <c r="AG402" s="608"/>
    </row>
    <row r="403" spans="1:33" s="600" customFormat="1" ht="16.5" customHeight="1">
      <c r="A403" s="613"/>
      <c r="B403" s="614"/>
      <c r="C403" s="611" t="s">
        <v>249</v>
      </c>
      <c r="D403" s="652">
        <v>11</v>
      </c>
      <c r="E403" s="607" t="s">
        <v>317</v>
      </c>
      <c r="F403" s="607" t="s">
        <v>317</v>
      </c>
      <c r="G403" s="607" t="s">
        <v>317</v>
      </c>
      <c r="H403" s="607" t="s">
        <v>317</v>
      </c>
      <c r="I403" s="607" t="s">
        <v>317</v>
      </c>
      <c r="J403" s="607" t="s">
        <v>317</v>
      </c>
      <c r="K403" s="607" t="s">
        <v>317</v>
      </c>
      <c r="L403" s="607" t="s">
        <v>317</v>
      </c>
      <c r="M403" s="607" t="s">
        <v>317</v>
      </c>
      <c r="N403" s="607" t="s">
        <v>317</v>
      </c>
      <c r="O403" s="607" t="s">
        <v>317</v>
      </c>
      <c r="P403" s="607" t="s">
        <v>317</v>
      </c>
      <c r="Q403" s="607" t="s">
        <v>317</v>
      </c>
      <c r="R403" s="607" t="s">
        <v>317</v>
      </c>
      <c r="S403" s="607" t="s">
        <v>317</v>
      </c>
      <c r="T403" s="607" t="s">
        <v>317</v>
      </c>
      <c r="U403" s="607" t="s">
        <v>317</v>
      </c>
      <c r="V403" s="607" t="s">
        <v>317</v>
      </c>
      <c r="W403" s="607" t="s">
        <v>317</v>
      </c>
      <c r="X403" s="607" t="s">
        <v>317</v>
      </c>
      <c r="Y403" s="607" t="s">
        <v>317</v>
      </c>
      <c r="Z403" s="607" t="s">
        <v>317</v>
      </c>
      <c r="AA403" s="652">
        <v>3</v>
      </c>
      <c r="AB403" s="652">
        <v>6</v>
      </c>
      <c r="AC403" s="652">
        <v>2</v>
      </c>
      <c r="AD403" s="607" t="s">
        <v>317</v>
      </c>
      <c r="AE403" s="607" t="s">
        <v>317</v>
      </c>
      <c r="AF403" s="611" t="s">
        <v>249</v>
      </c>
      <c r="AG403" s="608"/>
    </row>
    <row r="404" spans="1:33" s="600" customFormat="1" ht="6.75" customHeight="1">
      <c r="A404" s="613"/>
      <c r="B404" s="614"/>
      <c r="C404" s="615"/>
      <c r="D404" s="652"/>
      <c r="E404" s="652"/>
      <c r="F404" s="652"/>
      <c r="G404" s="652"/>
      <c r="H404" s="652"/>
      <c r="I404" s="652"/>
      <c r="J404" s="652"/>
      <c r="K404" s="652"/>
      <c r="L404" s="652"/>
      <c r="M404" s="652"/>
      <c r="N404" s="652"/>
      <c r="O404" s="652"/>
      <c r="P404" s="652"/>
      <c r="Q404" s="652"/>
      <c r="R404" s="652"/>
      <c r="S404" s="652"/>
      <c r="T404" s="652"/>
      <c r="U404" s="652"/>
      <c r="V404" s="652"/>
      <c r="W404" s="652"/>
      <c r="X404" s="652"/>
      <c r="Y404" s="652"/>
      <c r="Z404" s="652"/>
      <c r="AA404" s="652"/>
      <c r="AB404" s="652"/>
      <c r="AC404" s="652"/>
      <c r="AD404" s="652"/>
      <c r="AE404" s="652"/>
      <c r="AF404" s="611"/>
      <c r="AG404" s="608"/>
    </row>
    <row r="405" spans="1:33" s="600" customFormat="1" ht="16.5" customHeight="1">
      <c r="A405" s="619">
        <v>14300</v>
      </c>
      <c r="B405" s="620" t="s">
        <v>560</v>
      </c>
      <c r="C405" s="611" t="s">
        <v>0</v>
      </c>
      <c r="D405" s="652">
        <v>85</v>
      </c>
      <c r="E405" s="607" t="s">
        <v>317</v>
      </c>
      <c r="F405" s="607" t="s">
        <v>317</v>
      </c>
      <c r="G405" s="607" t="s">
        <v>317</v>
      </c>
      <c r="H405" s="607" t="s">
        <v>317</v>
      </c>
      <c r="I405" s="607" t="s">
        <v>317</v>
      </c>
      <c r="J405" s="607" t="s">
        <v>317</v>
      </c>
      <c r="K405" s="607" t="s">
        <v>317</v>
      </c>
      <c r="L405" s="607" t="s">
        <v>317</v>
      </c>
      <c r="M405" s="607" t="s">
        <v>317</v>
      </c>
      <c r="N405" s="607" t="s">
        <v>317</v>
      </c>
      <c r="O405" s="607" t="s">
        <v>317</v>
      </c>
      <c r="P405" s="607" t="s">
        <v>317</v>
      </c>
      <c r="Q405" s="607" t="s">
        <v>317</v>
      </c>
      <c r="R405" s="607" t="s">
        <v>317</v>
      </c>
      <c r="S405" s="607" t="s">
        <v>317</v>
      </c>
      <c r="T405" s="607" t="s">
        <v>317</v>
      </c>
      <c r="U405" s="652">
        <v>1</v>
      </c>
      <c r="V405" s="652">
        <v>1</v>
      </c>
      <c r="W405" s="652">
        <v>4</v>
      </c>
      <c r="X405" s="652">
        <v>2</v>
      </c>
      <c r="Y405" s="652">
        <v>7</v>
      </c>
      <c r="Z405" s="652">
        <v>22</v>
      </c>
      <c r="AA405" s="652">
        <v>14</v>
      </c>
      <c r="AB405" s="652">
        <v>23</v>
      </c>
      <c r="AC405" s="652">
        <v>10</v>
      </c>
      <c r="AD405" s="652">
        <v>1</v>
      </c>
      <c r="AE405" s="607" t="s">
        <v>317</v>
      </c>
      <c r="AF405" s="611" t="s">
        <v>0</v>
      </c>
      <c r="AG405" s="621">
        <v>14300</v>
      </c>
    </row>
    <row r="406" spans="1:33" s="600" customFormat="1" ht="16.5" customHeight="1">
      <c r="A406" s="613"/>
      <c r="B406" s="614"/>
      <c r="C406" s="611" t="s">
        <v>248</v>
      </c>
      <c r="D406" s="652">
        <v>33</v>
      </c>
      <c r="E406" s="607" t="s">
        <v>317</v>
      </c>
      <c r="F406" s="607" t="s">
        <v>317</v>
      </c>
      <c r="G406" s="607" t="s">
        <v>317</v>
      </c>
      <c r="H406" s="607" t="s">
        <v>317</v>
      </c>
      <c r="I406" s="607" t="s">
        <v>317</v>
      </c>
      <c r="J406" s="607" t="s">
        <v>317</v>
      </c>
      <c r="K406" s="607" t="s">
        <v>317</v>
      </c>
      <c r="L406" s="607" t="s">
        <v>317</v>
      </c>
      <c r="M406" s="607" t="s">
        <v>317</v>
      </c>
      <c r="N406" s="607" t="s">
        <v>317</v>
      </c>
      <c r="O406" s="607" t="s">
        <v>317</v>
      </c>
      <c r="P406" s="607" t="s">
        <v>317</v>
      </c>
      <c r="Q406" s="607" t="s">
        <v>317</v>
      </c>
      <c r="R406" s="607" t="s">
        <v>317</v>
      </c>
      <c r="S406" s="607" t="s">
        <v>317</v>
      </c>
      <c r="T406" s="607" t="s">
        <v>317</v>
      </c>
      <c r="U406" s="607" t="s">
        <v>317</v>
      </c>
      <c r="V406" s="652">
        <v>1</v>
      </c>
      <c r="W406" s="652">
        <v>2</v>
      </c>
      <c r="X406" s="607" t="s">
        <v>317</v>
      </c>
      <c r="Y406" s="652">
        <v>4</v>
      </c>
      <c r="Z406" s="652">
        <v>11</v>
      </c>
      <c r="AA406" s="652">
        <v>10</v>
      </c>
      <c r="AB406" s="652">
        <v>3</v>
      </c>
      <c r="AC406" s="652">
        <v>2</v>
      </c>
      <c r="AD406" s="607" t="s">
        <v>317</v>
      </c>
      <c r="AE406" s="607" t="s">
        <v>317</v>
      </c>
      <c r="AF406" s="611" t="s">
        <v>248</v>
      </c>
      <c r="AG406" s="608"/>
    </row>
    <row r="407" spans="1:33" s="600" customFormat="1" ht="16.5" customHeight="1" thickBot="1">
      <c r="A407" s="613"/>
      <c r="B407" s="614"/>
      <c r="C407" s="611" t="s">
        <v>249</v>
      </c>
      <c r="D407" s="652">
        <v>52</v>
      </c>
      <c r="E407" s="607" t="s">
        <v>317</v>
      </c>
      <c r="F407" s="607" t="s">
        <v>317</v>
      </c>
      <c r="G407" s="607" t="s">
        <v>317</v>
      </c>
      <c r="H407" s="607" t="s">
        <v>317</v>
      </c>
      <c r="I407" s="607" t="s">
        <v>317</v>
      </c>
      <c r="J407" s="607" t="s">
        <v>317</v>
      </c>
      <c r="K407" s="607" t="s">
        <v>317</v>
      </c>
      <c r="L407" s="607" t="s">
        <v>317</v>
      </c>
      <c r="M407" s="607" t="s">
        <v>317</v>
      </c>
      <c r="N407" s="607" t="s">
        <v>317</v>
      </c>
      <c r="O407" s="607" t="s">
        <v>317</v>
      </c>
      <c r="P407" s="607" t="s">
        <v>317</v>
      </c>
      <c r="Q407" s="607" t="s">
        <v>317</v>
      </c>
      <c r="R407" s="607" t="s">
        <v>317</v>
      </c>
      <c r="S407" s="607" t="s">
        <v>317</v>
      </c>
      <c r="T407" s="607" t="s">
        <v>317</v>
      </c>
      <c r="U407" s="652">
        <v>1</v>
      </c>
      <c r="V407" s="607" t="s">
        <v>317</v>
      </c>
      <c r="W407" s="652">
        <v>2</v>
      </c>
      <c r="X407" s="652">
        <v>2</v>
      </c>
      <c r="Y407" s="652">
        <v>3</v>
      </c>
      <c r="Z407" s="652">
        <v>11</v>
      </c>
      <c r="AA407" s="652">
        <v>4</v>
      </c>
      <c r="AB407" s="652">
        <v>20</v>
      </c>
      <c r="AC407" s="652">
        <v>8</v>
      </c>
      <c r="AD407" s="652">
        <v>1</v>
      </c>
      <c r="AE407" s="607" t="s">
        <v>317</v>
      </c>
      <c r="AF407" s="611" t="s">
        <v>249</v>
      </c>
      <c r="AG407" s="608"/>
    </row>
    <row r="408" spans="1:33" s="600" customFormat="1">
      <c r="A408" s="625"/>
      <c r="B408" s="626"/>
      <c r="C408" s="626"/>
      <c r="D408" s="627"/>
      <c r="E408" s="627"/>
      <c r="F408" s="627"/>
      <c r="G408" s="627"/>
      <c r="H408" s="627"/>
      <c r="I408" s="627"/>
      <c r="J408" s="627"/>
      <c r="K408" s="627"/>
      <c r="L408" s="627"/>
      <c r="M408" s="627"/>
      <c r="N408" s="627"/>
      <c r="O408" s="627"/>
      <c r="P408" s="627"/>
      <c r="Q408" s="627"/>
      <c r="R408" s="627"/>
      <c r="S408" s="627"/>
      <c r="T408" s="627"/>
      <c r="U408" s="627"/>
      <c r="V408" s="627"/>
      <c r="W408" s="627"/>
      <c r="X408" s="627"/>
      <c r="Y408" s="627"/>
      <c r="Z408" s="627"/>
      <c r="AA408" s="627"/>
      <c r="AB408" s="627"/>
      <c r="AC408" s="628" t="str">
        <f>AC87</f>
        <v>資料：「平成29年人口動態調査」</v>
      </c>
      <c r="AD408" s="628"/>
      <c r="AE408" s="628"/>
      <c r="AF408" s="628"/>
      <c r="AG408" s="628"/>
    </row>
    <row r="409" spans="1:33" s="600" customFormat="1" ht="15" customHeight="1" thickBot="1">
      <c r="A409" s="613"/>
      <c r="B409" s="629"/>
      <c r="C409" s="623"/>
      <c r="D409" s="623"/>
      <c r="E409" s="623"/>
      <c r="F409" s="623"/>
      <c r="G409" s="623"/>
      <c r="H409" s="623"/>
      <c r="I409" s="623"/>
      <c r="J409" s="623"/>
      <c r="K409" s="623"/>
      <c r="L409" s="623"/>
      <c r="M409" s="623"/>
      <c r="N409" s="623"/>
      <c r="O409" s="623"/>
      <c r="P409" s="623"/>
      <c r="Q409" s="623"/>
      <c r="R409" s="623"/>
      <c r="S409" s="623"/>
      <c r="T409" s="623"/>
      <c r="U409" s="623"/>
      <c r="V409" s="623"/>
      <c r="W409" s="623"/>
      <c r="X409" s="623"/>
      <c r="Y409" s="623"/>
      <c r="Z409" s="623"/>
      <c r="AA409" s="623"/>
      <c r="AB409" s="623"/>
      <c r="AC409" s="623"/>
      <c r="AD409" s="623"/>
      <c r="AE409" s="599" t="str">
        <f>AE331</f>
        <v>平成29年</v>
      </c>
      <c r="AF409" s="599"/>
      <c r="AG409" s="599"/>
    </row>
    <row r="410" spans="1:33" s="600" customFormat="1">
      <c r="A410" s="601" t="s">
        <v>357</v>
      </c>
      <c r="B410" s="602" t="s">
        <v>40</v>
      </c>
      <c r="C410" s="603"/>
      <c r="D410" s="602" t="s">
        <v>0</v>
      </c>
      <c r="E410" s="602" t="s">
        <v>359</v>
      </c>
      <c r="F410" s="602">
        <v>1</v>
      </c>
      <c r="G410" s="602">
        <v>2</v>
      </c>
      <c r="H410" s="602">
        <v>3</v>
      </c>
      <c r="I410" s="602">
        <v>4</v>
      </c>
      <c r="J410" s="602" t="s">
        <v>360</v>
      </c>
      <c r="K410" s="602" t="s">
        <v>361</v>
      </c>
      <c r="L410" s="602" t="s">
        <v>362</v>
      </c>
      <c r="M410" s="602" t="s">
        <v>363</v>
      </c>
      <c r="N410" s="602" t="s">
        <v>364</v>
      </c>
      <c r="O410" s="602" t="s">
        <v>365</v>
      </c>
      <c r="P410" s="602" t="s">
        <v>366</v>
      </c>
      <c r="Q410" s="602" t="s">
        <v>367</v>
      </c>
      <c r="R410" s="602" t="s">
        <v>368</v>
      </c>
      <c r="S410" s="602" t="s">
        <v>369</v>
      </c>
      <c r="T410" s="602" t="s">
        <v>370</v>
      </c>
      <c r="U410" s="602" t="s">
        <v>371</v>
      </c>
      <c r="V410" s="602" t="s">
        <v>372</v>
      </c>
      <c r="W410" s="602" t="s">
        <v>373</v>
      </c>
      <c r="X410" s="602" t="s">
        <v>374</v>
      </c>
      <c r="Y410" s="602" t="s">
        <v>375</v>
      </c>
      <c r="Z410" s="602" t="s">
        <v>376</v>
      </c>
      <c r="AA410" s="602" t="s">
        <v>377</v>
      </c>
      <c r="AB410" s="602" t="s">
        <v>378</v>
      </c>
      <c r="AC410" s="602" t="s">
        <v>379</v>
      </c>
      <c r="AD410" s="602" t="s">
        <v>380</v>
      </c>
      <c r="AE410" s="602" t="s">
        <v>381</v>
      </c>
      <c r="AF410" s="602"/>
      <c r="AG410" s="601" t="s">
        <v>357</v>
      </c>
    </row>
    <row r="411" spans="1:33" s="600" customFormat="1" ht="16.5" customHeight="1">
      <c r="A411" s="616">
        <v>15000</v>
      </c>
      <c r="B411" s="617" t="s">
        <v>561</v>
      </c>
      <c r="C411" s="611" t="s">
        <v>0</v>
      </c>
      <c r="D411" s="607" t="s">
        <v>317</v>
      </c>
      <c r="E411" s="607" t="s">
        <v>317</v>
      </c>
      <c r="F411" s="607" t="s">
        <v>317</v>
      </c>
      <c r="G411" s="607" t="s">
        <v>317</v>
      </c>
      <c r="H411" s="607" t="s">
        <v>317</v>
      </c>
      <c r="I411" s="607" t="s">
        <v>317</v>
      </c>
      <c r="J411" s="607" t="s">
        <v>317</v>
      </c>
      <c r="K411" s="607" t="s">
        <v>317</v>
      </c>
      <c r="L411" s="607" t="s">
        <v>317</v>
      </c>
      <c r="M411" s="607" t="s">
        <v>317</v>
      </c>
      <c r="N411" s="607" t="s">
        <v>317</v>
      </c>
      <c r="O411" s="607" t="s">
        <v>317</v>
      </c>
      <c r="P411" s="607" t="s">
        <v>317</v>
      </c>
      <c r="Q411" s="607" t="s">
        <v>317</v>
      </c>
      <c r="R411" s="607" t="s">
        <v>317</v>
      </c>
      <c r="S411" s="607" t="s">
        <v>317</v>
      </c>
      <c r="T411" s="607" t="s">
        <v>317</v>
      </c>
      <c r="U411" s="607" t="s">
        <v>317</v>
      </c>
      <c r="V411" s="607" t="s">
        <v>317</v>
      </c>
      <c r="W411" s="607" t="s">
        <v>317</v>
      </c>
      <c r="X411" s="607" t="s">
        <v>317</v>
      </c>
      <c r="Y411" s="607" t="s">
        <v>317</v>
      </c>
      <c r="Z411" s="607" t="s">
        <v>317</v>
      </c>
      <c r="AA411" s="607" t="s">
        <v>317</v>
      </c>
      <c r="AB411" s="607" t="s">
        <v>317</v>
      </c>
      <c r="AC411" s="607" t="s">
        <v>317</v>
      </c>
      <c r="AD411" s="607" t="s">
        <v>317</v>
      </c>
      <c r="AE411" s="607" t="s">
        <v>317</v>
      </c>
      <c r="AF411" s="611" t="s">
        <v>0</v>
      </c>
      <c r="AG411" s="618">
        <v>15000</v>
      </c>
    </row>
    <row r="412" spans="1:33" s="600" customFormat="1" ht="16.5" customHeight="1">
      <c r="A412" s="613"/>
      <c r="B412" s="614"/>
      <c r="C412" s="611" t="s">
        <v>248</v>
      </c>
      <c r="D412" s="630" t="s">
        <v>441</v>
      </c>
      <c r="E412" s="630" t="s">
        <v>441</v>
      </c>
      <c r="F412" s="630" t="s">
        <v>441</v>
      </c>
      <c r="G412" s="630" t="s">
        <v>441</v>
      </c>
      <c r="H412" s="630" t="s">
        <v>441</v>
      </c>
      <c r="I412" s="630" t="s">
        <v>441</v>
      </c>
      <c r="J412" s="630" t="s">
        <v>441</v>
      </c>
      <c r="K412" s="630" t="s">
        <v>441</v>
      </c>
      <c r="L412" s="630" t="s">
        <v>441</v>
      </c>
      <c r="M412" s="630" t="s">
        <v>441</v>
      </c>
      <c r="N412" s="630" t="s">
        <v>441</v>
      </c>
      <c r="O412" s="630" t="s">
        <v>441</v>
      </c>
      <c r="P412" s="630" t="s">
        <v>441</v>
      </c>
      <c r="Q412" s="630" t="s">
        <v>441</v>
      </c>
      <c r="R412" s="630" t="s">
        <v>441</v>
      </c>
      <c r="S412" s="630" t="s">
        <v>441</v>
      </c>
      <c r="T412" s="630" t="s">
        <v>441</v>
      </c>
      <c r="U412" s="630" t="s">
        <v>441</v>
      </c>
      <c r="V412" s="630" t="s">
        <v>441</v>
      </c>
      <c r="W412" s="630" t="s">
        <v>441</v>
      </c>
      <c r="X412" s="630" t="s">
        <v>441</v>
      </c>
      <c r="Y412" s="630" t="s">
        <v>441</v>
      </c>
      <c r="Z412" s="630" t="s">
        <v>441</v>
      </c>
      <c r="AA412" s="630" t="s">
        <v>441</v>
      </c>
      <c r="AB412" s="630" t="s">
        <v>441</v>
      </c>
      <c r="AC412" s="630" t="s">
        <v>441</v>
      </c>
      <c r="AD412" s="630" t="s">
        <v>441</v>
      </c>
      <c r="AE412" s="630" t="s">
        <v>441</v>
      </c>
      <c r="AF412" s="611" t="s">
        <v>248</v>
      </c>
      <c r="AG412" s="608"/>
    </row>
    <row r="413" spans="1:33" s="600" customFormat="1" ht="16.5" customHeight="1">
      <c r="A413" s="613"/>
      <c r="B413" s="614"/>
      <c r="C413" s="611" t="s">
        <v>249</v>
      </c>
      <c r="D413" s="607" t="s">
        <v>317</v>
      </c>
      <c r="E413" s="607" t="s">
        <v>317</v>
      </c>
      <c r="F413" s="607" t="s">
        <v>317</v>
      </c>
      <c r="G413" s="607" t="s">
        <v>317</v>
      </c>
      <c r="H413" s="607" t="s">
        <v>317</v>
      </c>
      <c r="I413" s="607" t="s">
        <v>317</v>
      </c>
      <c r="J413" s="607" t="s">
        <v>317</v>
      </c>
      <c r="K413" s="607" t="s">
        <v>317</v>
      </c>
      <c r="L413" s="607" t="s">
        <v>317</v>
      </c>
      <c r="M413" s="607" t="s">
        <v>317</v>
      </c>
      <c r="N413" s="607" t="s">
        <v>317</v>
      </c>
      <c r="O413" s="607" t="s">
        <v>317</v>
      </c>
      <c r="P413" s="607" t="s">
        <v>317</v>
      </c>
      <c r="Q413" s="607" t="s">
        <v>317</v>
      </c>
      <c r="R413" s="607" t="s">
        <v>317</v>
      </c>
      <c r="S413" s="607" t="s">
        <v>317</v>
      </c>
      <c r="T413" s="607" t="s">
        <v>317</v>
      </c>
      <c r="U413" s="607" t="s">
        <v>317</v>
      </c>
      <c r="V413" s="607" t="s">
        <v>317</v>
      </c>
      <c r="W413" s="607" t="s">
        <v>317</v>
      </c>
      <c r="X413" s="607" t="s">
        <v>317</v>
      </c>
      <c r="Y413" s="607" t="s">
        <v>317</v>
      </c>
      <c r="Z413" s="607" t="s">
        <v>317</v>
      </c>
      <c r="AA413" s="607" t="s">
        <v>317</v>
      </c>
      <c r="AB413" s="607" t="s">
        <v>317</v>
      </c>
      <c r="AC413" s="607" t="s">
        <v>317</v>
      </c>
      <c r="AD413" s="607" t="s">
        <v>317</v>
      </c>
      <c r="AE413" s="607" t="s">
        <v>317</v>
      </c>
      <c r="AF413" s="611" t="s">
        <v>249</v>
      </c>
      <c r="AG413" s="608"/>
    </row>
    <row r="414" spans="1:33" s="600" customFormat="1" ht="6.75" customHeight="1">
      <c r="A414" s="613"/>
      <c r="B414" s="614"/>
      <c r="C414" s="615"/>
      <c r="D414" s="630"/>
      <c r="E414" s="630"/>
      <c r="F414" s="630"/>
      <c r="G414" s="630"/>
      <c r="H414" s="630"/>
      <c r="I414" s="630"/>
      <c r="J414" s="630"/>
      <c r="K414" s="630"/>
      <c r="L414" s="630"/>
      <c r="M414" s="630"/>
      <c r="N414" s="630"/>
      <c r="O414" s="630"/>
      <c r="P414" s="630"/>
      <c r="Q414" s="630"/>
      <c r="R414" s="630"/>
      <c r="S414" s="630"/>
      <c r="T414" s="630"/>
      <c r="U414" s="630"/>
      <c r="V414" s="630"/>
      <c r="W414" s="630"/>
      <c r="X414" s="630"/>
      <c r="Y414" s="630"/>
      <c r="Z414" s="630"/>
      <c r="AA414" s="630"/>
      <c r="AB414" s="630"/>
      <c r="AC414" s="630"/>
      <c r="AD414" s="630"/>
      <c r="AE414" s="630"/>
      <c r="AF414" s="611"/>
      <c r="AG414" s="608"/>
    </row>
    <row r="415" spans="1:33" s="600" customFormat="1" ht="16.5" customHeight="1">
      <c r="A415" s="616">
        <v>16000</v>
      </c>
      <c r="B415" s="617" t="s">
        <v>562</v>
      </c>
      <c r="C415" s="611" t="s">
        <v>0</v>
      </c>
      <c r="D415" s="630">
        <v>5</v>
      </c>
      <c r="E415" s="630">
        <v>5</v>
      </c>
      <c r="F415" s="607" t="s">
        <v>317</v>
      </c>
      <c r="G415" s="607" t="s">
        <v>317</v>
      </c>
      <c r="H415" s="607" t="s">
        <v>317</v>
      </c>
      <c r="I415" s="607" t="s">
        <v>317</v>
      </c>
      <c r="J415" s="630">
        <v>5</v>
      </c>
      <c r="K415" s="607" t="s">
        <v>317</v>
      </c>
      <c r="L415" s="607" t="s">
        <v>317</v>
      </c>
      <c r="M415" s="607" t="s">
        <v>317</v>
      </c>
      <c r="N415" s="607" t="s">
        <v>317</v>
      </c>
      <c r="O415" s="607" t="s">
        <v>317</v>
      </c>
      <c r="P415" s="607" t="s">
        <v>317</v>
      </c>
      <c r="Q415" s="607" t="s">
        <v>317</v>
      </c>
      <c r="R415" s="607" t="s">
        <v>317</v>
      </c>
      <c r="S415" s="607" t="s">
        <v>317</v>
      </c>
      <c r="T415" s="607" t="s">
        <v>317</v>
      </c>
      <c r="U415" s="607" t="s">
        <v>317</v>
      </c>
      <c r="V415" s="607" t="s">
        <v>317</v>
      </c>
      <c r="W415" s="607" t="s">
        <v>317</v>
      </c>
      <c r="X415" s="607" t="s">
        <v>317</v>
      </c>
      <c r="Y415" s="607" t="s">
        <v>317</v>
      </c>
      <c r="Z415" s="607" t="s">
        <v>317</v>
      </c>
      <c r="AA415" s="607" t="s">
        <v>317</v>
      </c>
      <c r="AB415" s="607" t="s">
        <v>317</v>
      </c>
      <c r="AC415" s="607" t="s">
        <v>317</v>
      </c>
      <c r="AD415" s="607" t="s">
        <v>317</v>
      </c>
      <c r="AE415" s="607" t="s">
        <v>317</v>
      </c>
      <c r="AF415" s="611" t="s">
        <v>0</v>
      </c>
      <c r="AG415" s="618">
        <v>16000</v>
      </c>
    </row>
    <row r="416" spans="1:33" s="600" customFormat="1" ht="16.5" customHeight="1">
      <c r="A416" s="613"/>
      <c r="B416" s="614"/>
      <c r="C416" s="611" t="s">
        <v>248</v>
      </c>
      <c r="D416" s="630">
        <v>5</v>
      </c>
      <c r="E416" s="630">
        <v>5</v>
      </c>
      <c r="F416" s="607" t="s">
        <v>317</v>
      </c>
      <c r="G416" s="607" t="s">
        <v>317</v>
      </c>
      <c r="H416" s="607" t="s">
        <v>317</v>
      </c>
      <c r="I416" s="607" t="s">
        <v>317</v>
      </c>
      <c r="J416" s="630">
        <v>5</v>
      </c>
      <c r="K416" s="607" t="s">
        <v>317</v>
      </c>
      <c r="L416" s="607" t="s">
        <v>317</v>
      </c>
      <c r="M416" s="607" t="s">
        <v>317</v>
      </c>
      <c r="N416" s="607" t="s">
        <v>317</v>
      </c>
      <c r="O416" s="607" t="s">
        <v>317</v>
      </c>
      <c r="P416" s="607" t="s">
        <v>317</v>
      </c>
      <c r="Q416" s="607" t="s">
        <v>317</v>
      </c>
      <c r="R416" s="607" t="s">
        <v>317</v>
      </c>
      <c r="S416" s="607" t="s">
        <v>317</v>
      </c>
      <c r="T416" s="607" t="s">
        <v>317</v>
      </c>
      <c r="U416" s="607" t="s">
        <v>317</v>
      </c>
      <c r="V416" s="607" t="s">
        <v>317</v>
      </c>
      <c r="W416" s="607" t="s">
        <v>317</v>
      </c>
      <c r="X416" s="607" t="s">
        <v>317</v>
      </c>
      <c r="Y416" s="607" t="s">
        <v>317</v>
      </c>
      <c r="Z416" s="607" t="s">
        <v>317</v>
      </c>
      <c r="AA416" s="607" t="s">
        <v>317</v>
      </c>
      <c r="AB416" s="607" t="s">
        <v>317</v>
      </c>
      <c r="AC416" s="607" t="s">
        <v>317</v>
      </c>
      <c r="AD416" s="607" t="s">
        <v>317</v>
      </c>
      <c r="AE416" s="607" t="s">
        <v>317</v>
      </c>
      <c r="AF416" s="611" t="s">
        <v>248</v>
      </c>
      <c r="AG416" s="608"/>
    </row>
    <row r="417" spans="1:33" s="600" customFormat="1" ht="16.5" customHeight="1">
      <c r="A417" s="613"/>
      <c r="B417" s="614"/>
      <c r="C417" s="611" t="s">
        <v>249</v>
      </c>
      <c r="D417" s="607" t="s">
        <v>317</v>
      </c>
      <c r="E417" s="607" t="s">
        <v>317</v>
      </c>
      <c r="F417" s="607" t="s">
        <v>317</v>
      </c>
      <c r="G417" s="607" t="s">
        <v>317</v>
      </c>
      <c r="H417" s="607" t="s">
        <v>317</v>
      </c>
      <c r="I417" s="607" t="s">
        <v>317</v>
      </c>
      <c r="J417" s="607" t="s">
        <v>317</v>
      </c>
      <c r="K417" s="607" t="s">
        <v>317</v>
      </c>
      <c r="L417" s="607" t="s">
        <v>317</v>
      </c>
      <c r="M417" s="607" t="s">
        <v>317</v>
      </c>
      <c r="N417" s="607" t="s">
        <v>317</v>
      </c>
      <c r="O417" s="607" t="s">
        <v>317</v>
      </c>
      <c r="P417" s="607" t="s">
        <v>317</v>
      </c>
      <c r="Q417" s="607" t="s">
        <v>317</v>
      </c>
      <c r="R417" s="607" t="s">
        <v>317</v>
      </c>
      <c r="S417" s="607" t="s">
        <v>317</v>
      </c>
      <c r="T417" s="607" t="s">
        <v>317</v>
      </c>
      <c r="U417" s="607" t="s">
        <v>317</v>
      </c>
      <c r="V417" s="607" t="s">
        <v>317</v>
      </c>
      <c r="W417" s="607" t="s">
        <v>317</v>
      </c>
      <c r="X417" s="607" t="s">
        <v>317</v>
      </c>
      <c r="Y417" s="607" t="s">
        <v>317</v>
      </c>
      <c r="Z417" s="607" t="s">
        <v>317</v>
      </c>
      <c r="AA417" s="607" t="s">
        <v>317</v>
      </c>
      <c r="AB417" s="607" t="s">
        <v>317</v>
      </c>
      <c r="AC417" s="607" t="s">
        <v>317</v>
      </c>
      <c r="AD417" s="607" t="s">
        <v>317</v>
      </c>
      <c r="AE417" s="607" t="s">
        <v>317</v>
      </c>
      <c r="AF417" s="611" t="s">
        <v>249</v>
      </c>
      <c r="AG417" s="608"/>
    </row>
    <row r="418" spans="1:33" s="600" customFormat="1" ht="6.75" customHeight="1">
      <c r="A418" s="613"/>
      <c r="B418" s="614"/>
      <c r="C418" s="615"/>
      <c r="D418" s="630"/>
      <c r="E418" s="630"/>
      <c r="F418" s="630"/>
      <c r="G418" s="630"/>
      <c r="H418" s="630"/>
      <c r="I418" s="630"/>
      <c r="J418" s="630"/>
      <c r="K418" s="630"/>
      <c r="L418" s="630"/>
      <c r="M418" s="630"/>
      <c r="N418" s="630"/>
      <c r="O418" s="630"/>
      <c r="P418" s="630"/>
      <c r="Q418" s="630"/>
      <c r="R418" s="630"/>
      <c r="S418" s="630"/>
      <c r="T418" s="630"/>
      <c r="U418" s="630"/>
      <c r="V418" s="630"/>
      <c r="W418" s="630"/>
      <c r="X418" s="630"/>
      <c r="Y418" s="630"/>
      <c r="Z418" s="630"/>
      <c r="AA418" s="630"/>
      <c r="AB418" s="630"/>
      <c r="AC418" s="630"/>
      <c r="AD418" s="630"/>
      <c r="AE418" s="630"/>
      <c r="AF418" s="611"/>
      <c r="AG418" s="608"/>
    </row>
    <row r="419" spans="1:33" s="600" customFormat="1" ht="16.5" customHeight="1">
      <c r="A419" s="619">
        <v>16100</v>
      </c>
      <c r="B419" s="620" t="s">
        <v>563</v>
      </c>
      <c r="C419" s="611" t="s">
        <v>0</v>
      </c>
      <c r="D419" s="607" t="s">
        <v>317</v>
      </c>
      <c r="E419" s="607" t="s">
        <v>317</v>
      </c>
      <c r="F419" s="607" t="s">
        <v>317</v>
      </c>
      <c r="G419" s="607" t="s">
        <v>317</v>
      </c>
      <c r="H419" s="607" t="s">
        <v>317</v>
      </c>
      <c r="I419" s="607" t="s">
        <v>317</v>
      </c>
      <c r="J419" s="607" t="s">
        <v>317</v>
      </c>
      <c r="K419" s="607" t="s">
        <v>317</v>
      </c>
      <c r="L419" s="607" t="s">
        <v>317</v>
      </c>
      <c r="M419" s="607" t="s">
        <v>317</v>
      </c>
      <c r="N419" s="607" t="s">
        <v>317</v>
      </c>
      <c r="O419" s="607" t="s">
        <v>317</v>
      </c>
      <c r="P419" s="607" t="s">
        <v>317</v>
      </c>
      <c r="Q419" s="607" t="s">
        <v>317</v>
      </c>
      <c r="R419" s="607" t="s">
        <v>317</v>
      </c>
      <c r="S419" s="607" t="s">
        <v>317</v>
      </c>
      <c r="T419" s="607" t="s">
        <v>317</v>
      </c>
      <c r="U419" s="607" t="s">
        <v>317</v>
      </c>
      <c r="V419" s="607" t="s">
        <v>317</v>
      </c>
      <c r="W419" s="607" t="s">
        <v>317</v>
      </c>
      <c r="X419" s="607" t="s">
        <v>317</v>
      </c>
      <c r="Y419" s="607" t="s">
        <v>317</v>
      </c>
      <c r="Z419" s="607" t="s">
        <v>317</v>
      </c>
      <c r="AA419" s="607" t="s">
        <v>317</v>
      </c>
      <c r="AB419" s="607" t="s">
        <v>317</v>
      </c>
      <c r="AC419" s="607" t="s">
        <v>317</v>
      </c>
      <c r="AD419" s="607" t="s">
        <v>317</v>
      </c>
      <c r="AE419" s="607" t="s">
        <v>317</v>
      </c>
      <c r="AF419" s="611" t="s">
        <v>0</v>
      </c>
      <c r="AG419" s="621">
        <v>16100</v>
      </c>
    </row>
    <row r="420" spans="1:33" s="600" customFormat="1" ht="16.5" customHeight="1">
      <c r="A420" s="613"/>
      <c r="B420" s="614" t="s">
        <v>564</v>
      </c>
      <c r="C420" s="611" t="s">
        <v>248</v>
      </c>
      <c r="D420" s="607" t="s">
        <v>317</v>
      </c>
      <c r="E420" s="607" t="s">
        <v>317</v>
      </c>
      <c r="F420" s="607" t="s">
        <v>317</v>
      </c>
      <c r="G420" s="607" t="s">
        <v>317</v>
      </c>
      <c r="H420" s="607" t="s">
        <v>317</v>
      </c>
      <c r="I420" s="607" t="s">
        <v>317</v>
      </c>
      <c r="J420" s="607" t="s">
        <v>317</v>
      </c>
      <c r="K420" s="607" t="s">
        <v>317</v>
      </c>
      <c r="L420" s="607" t="s">
        <v>317</v>
      </c>
      <c r="M420" s="607" t="s">
        <v>317</v>
      </c>
      <c r="N420" s="607" t="s">
        <v>317</v>
      </c>
      <c r="O420" s="607" t="s">
        <v>317</v>
      </c>
      <c r="P420" s="607" t="s">
        <v>317</v>
      </c>
      <c r="Q420" s="607" t="s">
        <v>317</v>
      </c>
      <c r="R420" s="607" t="s">
        <v>317</v>
      </c>
      <c r="S420" s="607" t="s">
        <v>317</v>
      </c>
      <c r="T420" s="607" t="s">
        <v>317</v>
      </c>
      <c r="U420" s="607" t="s">
        <v>317</v>
      </c>
      <c r="V420" s="607" t="s">
        <v>317</v>
      </c>
      <c r="W420" s="607" t="s">
        <v>317</v>
      </c>
      <c r="X420" s="607" t="s">
        <v>317</v>
      </c>
      <c r="Y420" s="607" t="s">
        <v>317</v>
      </c>
      <c r="Z420" s="607" t="s">
        <v>317</v>
      </c>
      <c r="AA420" s="607" t="s">
        <v>317</v>
      </c>
      <c r="AB420" s="607" t="s">
        <v>317</v>
      </c>
      <c r="AC420" s="607" t="s">
        <v>317</v>
      </c>
      <c r="AD420" s="607" t="s">
        <v>317</v>
      </c>
      <c r="AE420" s="607" t="s">
        <v>317</v>
      </c>
      <c r="AF420" s="611" t="s">
        <v>248</v>
      </c>
      <c r="AG420" s="608"/>
    </row>
    <row r="421" spans="1:33" s="600" customFormat="1" ht="16.5" customHeight="1">
      <c r="A421" s="613"/>
      <c r="B421" s="614"/>
      <c r="C421" s="611" t="s">
        <v>249</v>
      </c>
      <c r="D421" s="607" t="s">
        <v>317</v>
      </c>
      <c r="E421" s="607" t="s">
        <v>317</v>
      </c>
      <c r="F421" s="607" t="s">
        <v>317</v>
      </c>
      <c r="G421" s="607" t="s">
        <v>317</v>
      </c>
      <c r="H421" s="607" t="s">
        <v>317</v>
      </c>
      <c r="I421" s="607" t="s">
        <v>317</v>
      </c>
      <c r="J421" s="607" t="s">
        <v>317</v>
      </c>
      <c r="K421" s="607" t="s">
        <v>317</v>
      </c>
      <c r="L421" s="607" t="s">
        <v>317</v>
      </c>
      <c r="M421" s="607" t="s">
        <v>317</v>
      </c>
      <c r="N421" s="607" t="s">
        <v>317</v>
      </c>
      <c r="O421" s="607" t="s">
        <v>317</v>
      </c>
      <c r="P421" s="607" t="s">
        <v>317</v>
      </c>
      <c r="Q421" s="607" t="s">
        <v>317</v>
      </c>
      <c r="R421" s="607" t="s">
        <v>317</v>
      </c>
      <c r="S421" s="607" t="s">
        <v>317</v>
      </c>
      <c r="T421" s="607" t="s">
        <v>317</v>
      </c>
      <c r="U421" s="607" t="s">
        <v>317</v>
      </c>
      <c r="V421" s="607" t="s">
        <v>317</v>
      </c>
      <c r="W421" s="607" t="s">
        <v>317</v>
      </c>
      <c r="X421" s="607" t="s">
        <v>317</v>
      </c>
      <c r="Y421" s="607" t="s">
        <v>317</v>
      </c>
      <c r="Z421" s="607" t="s">
        <v>317</v>
      </c>
      <c r="AA421" s="607" t="s">
        <v>317</v>
      </c>
      <c r="AB421" s="607" t="s">
        <v>317</v>
      </c>
      <c r="AC421" s="607" t="s">
        <v>317</v>
      </c>
      <c r="AD421" s="607" t="s">
        <v>317</v>
      </c>
      <c r="AE421" s="607" t="s">
        <v>317</v>
      </c>
      <c r="AF421" s="611" t="s">
        <v>249</v>
      </c>
      <c r="AG421" s="608"/>
    </row>
    <row r="422" spans="1:33" s="600" customFormat="1" ht="6.75" customHeight="1">
      <c r="A422" s="613"/>
      <c r="B422" s="614"/>
      <c r="C422" s="615"/>
      <c r="D422" s="630"/>
      <c r="E422" s="630"/>
      <c r="F422" s="630"/>
      <c r="G422" s="630"/>
      <c r="H422" s="630"/>
      <c r="I422" s="630"/>
      <c r="J422" s="630"/>
      <c r="K422" s="630"/>
      <c r="L422" s="630"/>
      <c r="M422" s="630"/>
      <c r="N422" s="630"/>
      <c r="O422" s="630"/>
      <c r="P422" s="630"/>
      <c r="Q422" s="630"/>
      <c r="R422" s="630"/>
      <c r="S422" s="630"/>
      <c r="T422" s="630"/>
      <c r="U422" s="630"/>
      <c r="V422" s="630"/>
      <c r="W422" s="630"/>
      <c r="X422" s="630"/>
      <c r="Y422" s="630"/>
      <c r="Z422" s="630"/>
      <c r="AA422" s="630"/>
      <c r="AB422" s="630"/>
      <c r="AC422" s="630"/>
      <c r="AD422" s="630"/>
      <c r="AE422" s="630"/>
      <c r="AF422" s="611"/>
      <c r="AG422" s="608"/>
    </row>
    <row r="423" spans="1:33" s="600" customFormat="1" ht="16.5" customHeight="1">
      <c r="A423" s="619">
        <v>16200</v>
      </c>
      <c r="B423" s="620" t="s">
        <v>565</v>
      </c>
      <c r="C423" s="611" t="s">
        <v>0</v>
      </c>
      <c r="D423" s="607" t="s">
        <v>317</v>
      </c>
      <c r="E423" s="607" t="s">
        <v>317</v>
      </c>
      <c r="F423" s="607" t="s">
        <v>317</v>
      </c>
      <c r="G423" s="607" t="s">
        <v>317</v>
      </c>
      <c r="H423" s="607" t="s">
        <v>317</v>
      </c>
      <c r="I423" s="607" t="s">
        <v>317</v>
      </c>
      <c r="J423" s="607" t="s">
        <v>317</v>
      </c>
      <c r="K423" s="607" t="s">
        <v>317</v>
      </c>
      <c r="L423" s="607" t="s">
        <v>317</v>
      </c>
      <c r="M423" s="607" t="s">
        <v>317</v>
      </c>
      <c r="N423" s="607" t="s">
        <v>317</v>
      </c>
      <c r="O423" s="607" t="s">
        <v>317</v>
      </c>
      <c r="P423" s="607" t="s">
        <v>317</v>
      </c>
      <c r="Q423" s="607" t="s">
        <v>317</v>
      </c>
      <c r="R423" s="607" t="s">
        <v>317</v>
      </c>
      <c r="S423" s="607" t="s">
        <v>317</v>
      </c>
      <c r="T423" s="607" t="s">
        <v>317</v>
      </c>
      <c r="U423" s="607" t="s">
        <v>317</v>
      </c>
      <c r="V423" s="607" t="s">
        <v>317</v>
      </c>
      <c r="W423" s="607" t="s">
        <v>317</v>
      </c>
      <c r="X423" s="607" t="s">
        <v>317</v>
      </c>
      <c r="Y423" s="607" t="s">
        <v>317</v>
      </c>
      <c r="Z423" s="607" t="s">
        <v>317</v>
      </c>
      <c r="AA423" s="607" t="s">
        <v>317</v>
      </c>
      <c r="AB423" s="607" t="s">
        <v>317</v>
      </c>
      <c r="AC423" s="607" t="s">
        <v>317</v>
      </c>
      <c r="AD423" s="607" t="s">
        <v>317</v>
      </c>
      <c r="AE423" s="607" t="s">
        <v>317</v>
      </c>
      <c r="AF423" s="611" t="s">
        <v>0</v>
      </c>
      <c r="AG423" s="621">
        <v>16200</v>
      </c>
    </row>
    <row r="424" spans="1:33" s="600" customFormat="1" ht="16.5" customHeight="1">
      <c r="A424" s="613"/>
      <c r="B424" s="614"/>
      <c r="C424" s="611" t="s">
        <v>248</v>
      </c>
      <c r="D424" s="607" t="s">
        <v>317</v>
      </c>
      <c r="E424" s="607" t="s">
        <v>317</v>
      </c>
      <c r="F424" s="607" t="s">
        <v>317</v>
      </c>
      <c r="G424" s="607" t="s">
        <v>317</v>
      </c>
      <c r="H424" s="607" t="s">
        <v>317</v>
      </c>
      <c r="I424" s="607" t="s">
        <v>317</v>
      </c>
      <c r="J424" s="607" t="s">
        <v>317</v>
      </c>
      <c r="K424" s="607" t="s">
        <v>317</v>
      </c>
      <c r="L424" s="607" t="s">
        <v>317</v>
      </c>
      <c r="M424" s="607" t="s">
        <v>317</v>
      </c>
      <c r="N424" s="607" t="s">
        <v>317</v>
      </c>
      <c r="O424" s="607" t="s">
        <v>317</v>
      </c>
      <c r="P424" s="607" t="s">
        <v>317</v>
      </c>
      <c r="Q424" s="607" t="s">
        <v>317</v>
      </c>
      <c r="R424" s="607" t="s">
        <v>317</v>
      </c>
      <c r="S424" s="607" t="s">
        <v>317</v>
      </c>
      <c r="T424" s="607" t="s">
        <v>317</v>
      </c>
      <c r="U424" s="607" t="s">
        <v>317</v>
      </c>
      <c r="V424" s="607" t="s">
        <v>317</v>
      </c>
      <c r="W424" s="607" t="s">
        <v>317</v>
      </c>
      <c r="X424" s="607" t="s">
        <v>317</v>
      </c>
      <c r="Y424" s="607" t="s">
        <v>317</v>
      </c>
      <c r="Z424" s="607" t="s">
        <v>317</v>
      </c>
      <c r="AA424" s="607" t="s">
        <v>317</v>
      </c>
      <c r="AB424" s="607" t="s">
        <v>317</v>
      </c>
      <c r="AC424" s="607" t="s">
        <v>317</v>
      </c>
      <c r="AD424" s="607" t="s">
        <v>317</v>
      </c>
      <c r="AE424" s="607" t="s">
        <v>317</v>
      </c>
      <c r="AF424" s="611" t="s">
        <v>248</v>
      </c>
      <c r="AG424" s="608"/>
    </row>
    <row r="425" spans="1:33" s="600" customFormat="1" ht="16.5" customHeight="1">
      <c r="A425" s="613"/>
      <c r="B425" s="614"/>
      <c r="C425" s="611" t="s">
        <v>249</v>
      </c>
      <c r="D425" s="607" t="s">
        <v>317</v>
      </c>
      <c r="E425" s="607" t="s">
        <v>317</v>
      </c>
      <c r="F425" s="607" t="s">
        <v>317</v>
      </c>
      <c r="G425" s="607" t="s">
        <v>317</v>
      </c>
      <c r="H425" s="607" t="s">
        <v>317</v>
      </c>
      <c r="I425" s="607" t="s">
        <v>317</v>
      </c>
      <c r="J425" s="607" t="s">
        <v>317</v>
      </c>
      <c r="K425" s="607" t="s">
        <v>317</v>
      </c>
      <c r="L425" s="607" t="s">
        <v>317</v>
      </c>
      <c r="M425" s="607" t="s">
        <v>317</v>
      </c>
      <c r="N425" s="607" t="s">
        <v>317</v>
      </c>
      <c r="O425" s="607" t="s">
        <v>317</v>
      </c>
      <c r="P425" s="607" t="s">
        <v>317</v>
      </c>
      <c r="Q425" s="607" t="s">
        <v>317</v>
      </c>
      <c r="R425" s="607" t="s">
        <v>317</v>
      </c>
      <c r="S425" s="607" t="s">
        <v>317</v>
      </c>
      <c r="T425" s="607" t="s">
        <v>317</v>
      </c>
      <c r="U425" s="607" t="s">
        <v>317</v>
      </c>
      <c r="V425" s="607" t="s">
        <v>317</v>
      </c>
      <c r="W425" s="607" t="s">
        <v>317</v>
      </c>
      <c r="X425" s="607" t="s">
        <v>317</v>
      </c>
      <c r="Y425" s="607" t="s">
        <v>317</v>
      </c>
      <c r="Z425" s="607" t="s">
        <v>317</v>
      </c>
      <c r="AA425" s="607" t="s">
        <v>317</v>
      </c>
      <c r="AB425" s="607" t="s">
        <v>317</v>
      </c>
      <c r="AC425" s="607" t="s">
        <v>317</v>
      </c>
      <c r="AD425" s="607" t="s">
        <v>317</v>
      </c>
      <c r="AE425" s="607" t="s">
        <v>317</v>
      </c>
      <c r="AF425" s="611" t="s">
        <v>249</v>
      </c>
      <c r="AG425" s="608"/>
    </row>
    <row r="426" spans="1:33" s="600" customFormat="1" ht="6.75" customHeight="1">
      <c r="A426" s="613"/>
      <c r="B426" s="614"/>
      <c r="C426" s="615"/>
      <c r="D426" s="630"/>
      <c r="E426" s="630"/>
      <c r="F426" s="630"/>
      <c r="G426" s="630"/>
      <c r="H426" s="630"/>
      <c r="I426" s="630"/>
      <c r="J426" s="630"/>
      <c r="K426" s="630"/>
      <c r="L426" s="630"/>
      <c r="M426" s="630"/>
      <c r="N426" s="630"/>
      <c r="O426" s="630"/>
      <c r="P426" s="630"/>
      <c r="Q426" s="630"/>
      <c r="R426" s="630"/>
      <c r="S426" s="630"/>
      <c r="T426" s="630"/>
      <c r="U426" s="630"/>
      <c r="V426" s="630"/>
      <c r="W426" s="630"/>
      <c r="X426" s="630"/>
      <c r="Y426" s="630"/>
      <c r="Z426" s="630"/>
      <c r="AA426" s="630"/>
      <c r="AB426" s="630"/>
      <c r="AC426" s="630"/>
      <c r="AD426" s="630"/>
      <c r="AE426" s="630"/>
      <c r="AF426" s="611"/>
      <c r="AG426" s="608"/>
    </row>
    <row r="427" spans="1:33" s="600" customFormat="1" ht="16.5" customHeight="1">
      <c r="A427" s="619">
        <v>16300</v>
      </c>
      <c r="B427" s="620" t="s">
        <v>566</v>
      </c>
      <c r="C427" s="611" t="s">
        <v>0</v>
      </c>
      <c r="D427" s="630">
        <v>4</v>
      </c>
      <c r="E427" s="630">
        <v>4</v>
      </c>
      <c r="F427" s="607" t="s">
        <v>317</v>
      </c>
      <c r="G427" s="607" t="s">
        <v>317</v>
      </c>
      <c r="H427" s="607" t="s">
        <v>317</v>
      </c>
      <c r="I427" s="607" t="s">
        <v>317</v>
      </c>
      <c r="J427" s="630">
        <v>4</v>
      </c>
      <c r="K427" s="607" t="s">
        <v>317</v>
      </c>
      <c r="L427" s="607" t="s">
        <v>317</v>
      </c>
      <c r="M427" s="607" t="s">
        <v>317</v>
      </c>
      <c r="N427" s="607" t="s">
        <v>317</v>
      </c>
      <c r="O427" s="607" t="s">
        <v>317</v>
      </c>
      <c r="P427" s="607" t="s">
        <v>317</v>
      </c>
      <c r="Q427" s="607" t="s">
        <v>317</v>
      </c>
      <c r="R427" s="607" t="s">
        <v>317</v>
      </c>
      <c r="S427" s="607" t="s">
        <v>317</v>
      </c>
      <c r="T427" s="607" t="s">
        <v>317</v>
      </c>
      <c r="U427" s="607" t="s">
        <v>317</v>
      </c>
      <c r="V427" s="607" t="s">
        <v>317</v>
      </c>
      <c r="W427" s="607" t="s">
        <v>317</v>
      </c>
      <c r="X427" s="607" t="s">
        <v>317</v>
      </c>
      <c r="Y427" s="607" t="s">
        <v>317</v>
      </c>
      <c r="Z427" s="607" t="s">
        <v>317</v>
      </c>
      <c r="AA427" s="607" t="s">
        <v>317</v>
      </c>
      <c r="AB427" s="607" t="s">
        <v>317</v>
      </c>
      <c r="AC427" s="607" t="s">
        <v>317</v>
      </c>
      <c r="AD427" s="607" t="s">
        <v>317</v>
      </c>
      <c r="AE427" s="607" t="s">
        <v>317</v>
      </c>
      <c r="AF427" s="611" t="s">
        <v>0</v>
      </c>
      <c r="AG427" s="621">
        <v>16300</v>
      </c>
    </row>
    <row r="428" spans="1:33" s="600" customFormat="1" ht="16.5" customHeight="1">
      <c r="A428" s="613"/>
      <c r="B428" s="614" t="s">
        <v>567</v>
      </c>
      <c r="C428" s="611" t="s">
        <v>248</v>
      </c>
      <c r="D428" s="630">
        <v>4</v>
      </c>
      <c r="E428" s="630">
        <v>4</v>
      </c>
      <c r="F428" s="607" t="s">
        <v>317</v>
      </c>
      <c r="G428" s="607" t="s">
        <v>317</v>
      </c>
      <c r="H428" s="607" t="s">
        <v>317</v>
      </c>
      <c r="I428" s="607" t="s">
        <v>317</v>
      </c>
      <c r="J428" s="630">
        <v>4</v>
      </c>
      <c r="K428" s="607" t="s">
        <v>317</v>
      </c>
      <c r="L428" s="607" t="s">
        <v>317</v>
      </c>
      <c r="M428" s="607" t="s">
        <v>317</v>
      </c>
      <c r="N428" s="607" t="s">
        <v>317</v>
      </c>
      <c r="O428" s="607" t="s">
        <v>317</v>
      </c>
      <c r="P428" s="607" t="s">
        <v>317</v>
      </c>
      <c r="Q428" s="607" t="s">
        <v>317</v>
      </c>
      <c r="R428" s="607" t="s">
        <v>317</v>
      </c>
      <c r="S428" s="607" t="s">
        <v>317</v>
      </c>
      <c r="T428" s="607" t="s">
        <v>317</v>
      </c>
      <c r="U428" s="607" t="s">
        <v>317</v>
      </c>
      <c r="V428" s="607" t="s">
        <v>317</v>
      </c>
      <c r="W428" s="607" t="s">
        <v>317</v>
      </c>
      <c r="X428" s="607" t="s">
        <v>317</v>
      </c>
      <c r="Y428" s="607" t="s">
        <v>317</v>
      </c>
      <c r="Z428" s="607" t="s">
        <v>317</v>
      </c>
      <c r="AA428" s="607" t="s">
        <v>317</v>
      </c>
      <c r="AB428" s="607" t="s">
        <v>317</v>
      </c>
      <c r="AC428" s="607" t="s">
        <v>317</v>
      </c>
      <c r="AD428" s="607" t="s">
        <v>317</v>
      </c>
      <c r="AE428" s="607" t="s">
        <v>317</v>
      </c>
      <c r="AF428" s="611" t="s">
        <v>248</v>
      </c>
      <c r="AG428" s="608"/>
    </row>
    <row r="429" spans="1:33" s="600" customFormat="1" ht="16.5" customHeight="1">
      <c r="A429" s="613"/>
      <c r="B429" s="614"/>
      <c r="C429" s="611" t="s">
        <v>249</v>
      </c>
      <c r="D429" s="607" t="s">
        <v>317</v>
      </c>
      <c r="E429" s="607" t="s">
        <v>317</v>
      </c>
      <c r="F429" s="607" t="s">
        <v>317</v>
      </c>
      <c r="G429" s="607" t="s">
        <v>317</v>
      </c>
      <c r="H429" s="607" t="s">
        <v>317</v>
      </c>
      <c r="I429" s="607" t="s">
        <v>317</v>
      </c>
      <c r="J429" s="607" t="s">
        <v>317</v>
      </c>
      <c r="K429" s="607" t="s">
        <v>317</v>
      </c>
      <c r="L429" s="607" t="s">
        <v>317</v>
      </c>
      <c r="M429" s="607" t="s">
        <v>317</v>
      </c>
      <c r="N429" s="607" t="s">
        <v>317</v>
      </c>
      <c r="O429" s="607" t="s">
        <v>317</v>
      </c>
      <c r="P429" s="607" t="s">
        <v>317</v>
      </c>
      <c r="Q429" s="607" t="s">
        <v>317</v>
      </c>
      <c r="R429" s="607" t="s">
        <v>317</v>
      </c>
      <c r="S429" s="607" t="s">
        <v>317</v>
      </c>
      <c r="T429" s="607" t="s">
        <v>317</v>
      </c>
      <c r="U429" s="607" t="s">
        <v>317</v>
      </c>
      <c r="V429" s="607" t="s">
        <v>317</v>
      </c>
      <c r="W429" s="607" t="s">
        <v>317</v>
      </c>
      <c r="X429" s="607" t="s">
        <v>317</v>
      </c>
      <c r="Y429" s="607" t="s">
        <v>317</v>
      </c>
      <c r="Z429" s="607" t="s">
        <v>317</v>
      </c>
      <c r="AA429" s="607" t="s">
        <v>317</v>
      </c>
      <c r="AB429" s="607" t="s">
        <v>317</v>
      </c>
      <c r="AC429" s="607" t="s">
        <v>317</v>
      </c>
      <c r="AD429" s="607" t="s">
        <v>317</v>
      </c>
      <c r="AE429" s="607" t="s">
        <v>317</v>
      </c>
      <c r="AF429" s="611" t="s">
        <v>249</v>
      </c>
      <c r="AG429" s="608"/>
    </row>
    <row r="430" spans="1:33" s="600" customFormat="1" ht="6.75" customHeight="1">
      <c r="A430" s="613"/>
      <c r="B430" s="614"/>
      <c r="C430" s="615"/>
      <c r="D430" s="630"/>
      <c r="E430" s="630"/>
      <c r="F430" s="630"/>
      <c r="G430" s="630"/>
      <c r="H430" s="630"/>
      <c r="I430" s="630"/>
      <c r="J430" s="630"/>
      <c r="K430" s="630"/>
      <c r="L430" s="630"/>
      <c r="M430" s="630"/>
      <c r="N430" s="630"/>
      <c r="O430" s="630"/>
      <c r="P430" s="630"/>
      <c r="Q430" s="630"/>
      <c r="R430" s="630"/>
      <c r="S430" s="630"/>
      <c r="T430" s="630"/>
      <c r="U430" s="630"/>
      <c r="V430" s="630"/>
      <c r="W430" s="630"/>
      <c r="X430" s="630"/>
      <c r="Y430" s="630"/>
      <c r="Z430" s="630"/>
      <c r="AA430" s="630"/>
      <c r="AB430" s="630"/>
      <c r="AC430" s="630"/>
      <c r="AD430" s="630"/>
      <c r="AE430" s="630"/>
      <c r="AF430" s="611"/>
      <c r="AG430" s="608"/>
    </row>
    <row r="431" spans="1:33" s="600" customFormat="1" ht="16.5" customHeight="1">
      <c r="A431" s="619">
        <v>16400</v>
      </c>
      <c r="B431" s="620" t="s">
        <v>568</v>
      </c>
      <c r="C431" s="611" t="s">
        <v>0</v>
      </c>
      <c r="D431" s="607" t="s">
        <v>317</v>
      </c>
      <c r="E431" s="607" t="s">
        <v>317</v>
      </c>
      <c r="F431" s="607" t="s">
        <v>317</v>
      </c>
      <c r="G431" s="607" t="s">
        <v>317</v>
      </c>
      <c r="H431" s="607" t="s">
        <v>317</v>
      </c>
      <c r="I431" s="607" t="s">
        <v>317</v>
      </c>
      <c r="J431" s="607" t="s">
        <v>317</v>
      </c>
      <c r="K431" s="607" t="s">
        <v>317</v>
      </c>
      <c r="L431" s="607" t="s">
        <v>317</v>
      </c>
      <c r="M431" s="607" t="s">
        <v>317</v>
      </c>
      <c r="N431" s="607" t="s">
        <v>317</v>
      </c>
      <c r="O431" s="607" t="s">
        <v>317</v>
      </c>
      <c r="P431" s="607" t="s">
        <v>317</v>
      </c>
      <c r="Q431" s="607" t="s">
        <v>317</v>
      </c>
      <c r="R431" s="607" t="s">
        <v>317</v>
      </c>
      <c r="S431" s="607" t="s">
        <v>317</v>
      </c>
      <c r="T431" s="607" t="s">
        <v>317</v>
      </c>
      <c r="U431" s="607" t="s">
        <v>317</v>
      </c>
      <c r="V431" s="607" t="s">
        <v>317</v>
      </c>
      <c r="W431" s="607" t="s">
        <v>317</v>
      </c>
      <c r="X431" s="607" t="s">
        <v>317</v>
      </c>
      <c r="Y431" s="607" t="s">
        <v>317</v>
      </c>
      <c r="Z431" s="607" t="s">
        <v>317</v>
      </c>
      <c r="AA431" s="607" t="s">
        <v>317</v>
      </c>
      <c r="AB431" s="607" t="s">
        <v>317</v>
      </c>
      <c r="AC431" s="607" t="s">
        <v>317</v>
      </c>
      <c r="AD431" s="607" t="s">
        <v>317</v>
      </c>
      <c r="AE431" s="607" t="s">
        <v>317</v>
      </c>
      <c r="AF431" s="611" t="s">
        <v>0</v>
      </c>
      <c r="AG431" s="621">
        <v>16400</v>
      </c>
    </row>
    <row r="432" spans="1:33" s="600" customFormat="1" ht="16.5" customHeight="1">
      <c r="A432" s="613"/>
      <c r="B432" s="614"/>
      <c r="C432" s="611" t="s">
        <v>248</v>
      </c>
      <c r="D432" s="607" t="s">
        <v>317</v>
      </c>
      <c r="E432" s="607" t="s">
        <v>317</v>
      </c>
      <c r="F432" s="607" t="s">
        <v>317</v>
      </c>
      <c r="G432" s="607" t="s">
        <v>317</v>
      </c>
      <c r="H432" s="607" t="s">
        <v>317</v>
      </c>
      <c r="I432" s="607" t="s">
        <v>317</v>
      </c>
      <c r="J432" s="607" t="s">
        <v>317</v>
      </c>
      <c r="K432" s="607" t="s">
        <v>317</v>
      </c>
      <c r="L432" s="607" t="s">
        <v>317</v>
      </c>
      <c r="M432" s="607" t="s">
        <v>317</v>
      </c>
      <c r="N432" s="607" t="s">
        <v>317</v>
      </c>
      <c r="O432" s="607" t="s">
        <v>317</v>
      </c>
      <c r="P432" s="607" t="s">
        <v>317</v>
      </c>
      <c r="Q432" s="607" t="s">
        <v>317</v>
      </c>
      <c r="R432" s="607" t="s">
        <v>317</v>
      </c>
      <c r="S432" s="607" t="s">
        <v>317</v>
      </c>
      <c r="T432" s="607" t="s">
        <v>317</v>
      </c>
      <c r="U432" s="607" t="s">
        <v>317</v>
      </c>
      <c r="V432" s="607" t="s">
        <v>317</v>
      </c>
      <c r="W432" s="607" t="s">
        <v>317</v>
      </c>
      <c r="X432" s="607" t="s">
        <v>317</v>
      </c>
      <c r="Y432" s="607" t="s">
        <v>317</v>
      </c>
      <c r="Z432" s="607" t="s">
        <v>317</v>
      </c>
      <c r="AA432" s="607" t="s">
        <v>317</v>
      </c>
      <c r="AB432" s="607" t="s">
        <v>317</v>
      </c>
      <c r="AC432" s="607" t="s">
        <v>317</v>
      </c>
      <c r="AD432" s="607" t="s">
        <v>317</v>
      </c>
      <c r="AE432" s="607" t="s">
        <v>317</v>
      </c>
      <c r="AF432" s="611" t="s">
        <v>248</v>
      </c>
      <c r="AG432" s="608"/>
    </row>
    <row r="433" spans="1:33" s="600" customFormat="1" ht="16.5" customHeight="1">
      <c r="A433" s="613"/>
      <c r="B433" s="614"/>
      <c r="C433" s="611" t="s">
        <v>249</v>
      </c>
      <c r="D433" s="607" t="s">
        <v>317</v>
      </c>
      <c r="E433" s="607" t="s">
        <v>317</v>
      </c>
      <c r="F433" s="607" t="s">
        <v>317</v>
      </c>
      <c r="G433" s="607" t="s">
        <v>317</v>
      </c>
      <c r="H433" s="607" t="s">
        <v>317</v>
      </c>
      <c r="I433" s="607" t="s">
        <v>317</v>
      </c>
      <c r="J433" s="607" t="s">
        <v>317</v>
      </c>
      <c r="K433" s="607" t="s">
        <v>317</v>
      </c>
      <c r="L433" s="607" t="s">
        <v>317</v>
      </c>
      <c r="M433" s="607" t="s">
        <v>317</v>
      </c>
      <c r="N433" s="607" t="s">
        <v>317</v>
      </c>
      <c r="O433" s="607" t="s">
        <v>317</v>
      </c>
      <c r="P433" s="607" t="s">
        <v>317</v>
      </c>
      <c r="Q433" s="607" t="s">
        <v>317</v>
      </c>
      <c r="R433" s="607" t="s">
        <v>317</v>
      </c>
      <c r="S433" s="607" t="s">
        <v>317</v>
      </c>
      <c r="T433" s="607" t="s">
        <v>317</v>
      </c>
      <c r="U433" s="607" t="s">
        <v>317</v>
      </c>
      <c r="V433" s="607" t="s">
        <v>317</v>
      </c>
      <c r="W433" s="607" t="s">
        <v>317</v>
      </c>
      <c r="X433" s="607" t="s">
        <v>317</v>
      </c>
      <c r="Y433" s="607" t="s">
        <v>317</v>
      </c>
      <c r="Z433" s="607" t="s">
        <v>317</v>
      </c>
      <c r="AA433" s="607" t="s">
        <v>317</v>
      </c>
      <c r="AB433" s="607" t="s">
        <v>317</v>
      </c>
      <c r="AC433" s="607" t="s">
        <v>317</v>
      </c>
      <c r="AD433" s="607" t="s">
        <v>317</v>
      </c>
      <c r="AE433" s="607" t="s">
        <v>317</v>
      </c>
      <c r="AF433" s="611" t="s">
        <v>249</v>
      </c>
      <c r="AG433" s="608"/>
    </row>
    <row r="434" spans="1:33" s="600" customFormat="1" ht="6.75" customHeight="1">
      <c r="A434" s="613"/>
      <c r="B434" s="614"/>
      <c r="C434" s="615"/>
      <c r="D434" s="630"/>
      <c r="E434" s="630"/>
      <c r="F434" s="630"/>
      <c r="G434" s="630"/>
      <c r="H434" s="630"/>
      <c r="I434" s="630"/>
      <c r="J434" s="630"/>
      <c r="K434" s="630"/>
      <c r="L434" s="630"/>
      <c r="M434" s="630"/>
      <c r="N434" s="630"/>
      <c r="O434" s="630"/>
      <c r="P434" s="630"/>
      <c r="Q434" s="630"/>
      <c r="R434" s="630"/>
      <c r="S434" s="630"/>
      <c r="T434" s="630"/>
      <c r="U434" s="630"/>
      <c r="V434" s="630"/>
      <c r="W434" s="630"/>
      <c r="X434" s="630"/>
      <c r="Y434" s="630"/>
      <c r="Z434" s="630"/>
      <c r="AA434" s="630"/>
      <c r="AB434" s="630"/>
      <c r="AC434" s="630"/>
      <c r="AD434" s="630"/>
      <c r="AE434" s="630"/>
      <c r="AF434" s="611"/>
      <c r="AG434" s="608"/>
    </row>
    <row r="435" spans="1:33" s="600" customFormat="1" ht="16.5" customHeight="1">
      <c r="A435" s="619">
        <v>16500</v>
      </c>
      <c r="B435" s="620" t="s">
        <v>569</v>
      </c>
      <c r="C435" s="611" t="s">
        <v>0</v>
      </c>
      <c r="D435" s="607" t="s">
        <v>317</v>
      </c>
      <c r="E435" s="607" t="s">
        <v>317</v>
      </c>
      <c r="F435" s="607" t="s">
        <v>317</v>
      </c>
      <c r="G435" s="607" t="s">
        <v>317</v>
      </c>
      <c r="H435" s="607" t="s">
        <v>317</v>
      </c>
      <c r="I435" s="607" t="s">
        <v>317</v>
      </c>
      <c r="J435" s="607" t="s">
        <v>317</v>
      </c>
      <c r="K435" s="607" t="s">
        <v>317</v>
      </c>
      <c r="L435" s="607" t="s">
        <v>317</v>
      </c>
      <c r="M435" s="607" t="s">
        <v>317</v>
      </c>
      <c r="N435" s="607" t="s">
        <v>317</v>
      </c>
      <c r="O435" s="607" t="s">
        <v>317</v>
      </c>
      <c r="P435" s="607" t="s">
        <v>317</v>
      </c>
      <c r="Q435" s="607" t="s">
        <v>317</v>
      </c>
      <c r="R435" s="607" t="s">
        <v>317</v>
      </c>
      <c r="S435" s="607" t="s">
        <v>317</v>
      </c>
      <c r="T435" s="607" t="s">
        <v>317</v>
      </c>
      <c r="U435" s="607" t="s">
        <v>317</v>
      </c>
      <c r="V435" s="607" t="s">
        <v>317</v>
      </c>
      <c r="W435" s="607" t="s">
        <v>317</v>
      </c>
      <c r="X435" s="607" t="s">
        <v>317</v>
      </c>
      <c r="Y435" s="607" t="s">
        <v>317</v>
      </c>
      <c r="Z435" s="607" t="s">
        <v>317</v>
      </c>
      <c r="AA435" s="607" t="s">
        <v>317</v>
      </c>
      <c r="AB435" s="607" t="s">
        <v>317</v>
      </c>
      <c r="AC435" s="607" t="s">
        <v>317</v>
      </c>
      <c r="AD435" s="607" t="s">
        <v>317</v>
      </c>
      <c r="AE435" s="607" t="s">
        <v>317</v>
      </c>
      <c r="AF435" s="611" t="s">
        <v>0</v>
      </c>
      <c r="AG435" s="621">
        <v>16500</v>
      </c>
    </row>
    <row r="436" spans="1:33" s="600" customFormat="1" ht="16.5" customHeight="1">
      <c r="A436" s="613"/>
      <c r="B436" s="614" t="s">
        <v>570</v>
      </c>
      <c r="C436" s="611" t="s">
        <v>248</v>
      </c>
      <c r="D436" s="607" t="s">
        <v>317</v>
      </c>
      <c r="E436" s="607" t="s">
        <v>317</v>
      </c>
      <c r="F436" s="607" t="s">
        <v>317</v>
      </c>
      <c r="G436" s="607" t="s">
        <v>317</v>
      </c>
      <c r="H436" s="607" t="s">
        <v>317</v>
      </c>
      <c r="I436" s="607" t="s">
        <v>317</v>
      </c>
      <c r="J436" s="607" t="s">
        <v>317</v>
      </c>
      <c r="K436" s="607" t="s">
        <v>317</v>
      </c>
      <c r="L436" s="607" t="s">
        <v>317</v>
      </c>
      <c r="M436" s="607" t="s">
        <v>317</v>
      </c>
      <c r="N436" s="607" t="s">
        <v>317</v>
      </c>
      <c r="O436" s="607" t="s">
        <v>317</v>
      </c>
      <c r="P436" s="607" t="s">
        <v>317</v>
      </c>
      <c r="Q436" s="607" t="s">
        <v>317</v>
      </c>
      <c r="R436" s="607" t="s">
        <v>317</v>
      </c>
      <c r="S436" s="607" t="s">
        <v>317</v>
      </c>
      <c r="T436" s="607" t="s">
        <v>317</v>
      </c>
      <c r="U436" s="607" t="s">
        <v>317</v>
      </c>
      <c r="V436" s="607" t="s">
        <v>317</v>
      </c>
      <c r="W436" s="607" t="s">
        <v>317</v>
      </c>
      <c r="X436" s="607" t="s">
        <v>317</v>
      </c>
      <c r="Y436" s="607" t="s">
        <v>317</v>
      </c>
      <c r="Z436" s="607" t="s">
        <v>317</v>
      </c>
      <c r="AA436" s="607" t="s">
        <v>317</v>
      </c>
      <c r="AB436" s="607" t="s">
        <v>317</v>
      </c>
      <c r="AC436" s="607" t="s">
        <v>317</v>
      </c>
      <c r="AD436" s="607" t="s">
        <v>317</v>
      </c>
      <c r="AE436" s="607" t="s">
        <v>317</v>
      </c>
      <c r="AF436" s="611" t="s">
        <v>248</v>
      </c>
      <c r="AG436" s="608"/>
    </row>
    <row r="437" spans="1:33" s="600" customFormat="1" ht="16.5" customHeight="1">
      <c r="A437" s="613"/>
      <c r="B437" s="614"/>
      <c r="C437" s="611" t="s">
        <v>249</v>
      </c>
      <c r="D437" s="607" t="s">
        <v>317</v>
      </c>
      <c r="E437" s="607" t="s">
        <v>317</v>
      </c>
      <c r="F437" s="607" t="s">
        <v>317</v>
      </c>
      <c r="G437" s="607" t="s">
        <v>317</v>
      </c>
      <c r="H437" s="607" t="s">
        <v>317</v>
      </c>
      <c r="I437" s="607" t="s">
        <v>317</v>
      </c>
      <c r="J437" s="607" t="s">
        <v>317</v>
      </c>
      <c r="K437" s="607" t="s">
        <v>317</v>
      </c>
      <c r="L437" s="607" t="s">
        <v>317</v>
      </c>
      <c r="M437" s="607" t="s">
        <v>317</v>
      </c>
      <c r="N437" s="607" t="s">
        <v>317</v>
      </c>
      <c r="O437" s="607" t="s">
        <v>317</v>
      </c>
      <c r="P437" s="607" t="s">
        <v>317</v>
      </c>
      <c r="Q437" s="607" t="s">
        <v>317</v>
      </c>
      <c r="R437" s="607" t="s">
        <v>317</v>
      </c>
      <c r="S437" s="607" t="s">
        <v>317</v>
      </c>
      <c r="T437" s="607" t="s">
        <v>317</v>
      </c>
      <c r="U437" s="607" t="s">
        <v>317</v>
      </c>
      <c r="V437" s="607" t="s">
        <v>317</v>
      </c>
      <c r="W437" s="607" t="s">
        <v>317</v>
      </c>
      <c r="X437" s="607" t="s">
        <v>317</v>
      </c>
      <c r="Y437" s="607" t="s">
        <v>317</v>
      </c>
      <c r="Z437" s="607" t="s">
        <v>317</v>
      </c>
      <c r="AA437" s="607" t="s">
        <v>317</v>
      </c>
      <c r="AB437" s="607" t="s">
        <v>317</v>
      </c>
      <c r="AC437" s="607" t="s">
        <v>317</v>
      </c>
      <c r="AD437" s="607" t="s">
        <v>317</v>
      </c>
      <c r="AE437" s="607" t="s">
        <v>317</v>
      </c>
      <c r="AF437" s="611" t="s">
        <v>249</v>
      </c>
      <c r="AG437" s="608"/>
    </row>
    <row r="438" spans="1:33" s="600" customFormat="1" ht="6.75" customHeight="1">
      <c r="A438" s="613"/>
      <c r="B438" s="614"/>
      <c r="C438" s="615"/>
      <c r="D438" s="630"/>
      <c r="E438" s="630"/>
      <c r="F438" s="630"/>
      <c r="G438" s="630"/>
      <c r="H438" s="630"/>
      <c r="I438" s="630"/>
      <c r="J438" s="630"/>
      <c r="K438" s="630"/>
      <c r="L438" s="630"/>
      <c r="M438" s="630"/>
      <c r="N438" s="630"/>
      <c r="O438" s="630"/>
      <c r="P438" s="630"/>
      <c r="Q438" s="630"/>
      <c r="R438" s="630"/>
      <c r="S438" s="630"/>
      <c r="T438" s="630"/>
      <c r="U438" s="630"/>
      <c r="V438" s="630"/>
      <c r="W438" s="630"/>
      <c r="X438" s="630"/>
      <c r="Y438" s="630"/>
      <c r="Z438" s="630"/>
      <c r="AA438" s="630"/>
      <c r="AB438" s="630"/>
      <c r="AC438" s="630"/>
      <c r="AD438" s="630"/>
      <c r="AE438" s="630"/>
      <c r="AF438" s="611"/>
      <c r="AG438" s="608"/>
    </row>
    <row r="439" spans="1:33" s="600" customFormat="1" ht="16.5" customHeight="1">
      <c r="A439" s="619">
        <v>16600</v>
      </c>
      <c r="B439" s="620" t="s">
        <v>571</v>
      </c>
      <c r="C439" s="611" t="s">
        <v>0</v>
      </c>
      <c r="D439" s="630">
        <v>1</v>
      </c>
      <c r="E439" s="630">
        <v>1</v>
      </c>
      <c r="F439" s="607" t="s">
        <v>317</v>
      </c>
      <c r="G439" s="607" t="s">
        <v>317</v>
      </c>
      <c r="H439" s="607" t="s">
        <v>317</v>
      </c>
      <c r="I439" s="607" t="s">
        <v>317</v>
      </c>
      <c r="J439" s="630">
        <v>1</v>
      </c>
      <c r="K439" s="607" t="s">
        <v>317</v>
      </c>
      <c r="L439" s="607" t="s">
        <v>317</v>
      </c>
      <c r="M439" s="607" t="s">
        <v>317</v>
      </c>
      <c r="N439" s="607" t="s">
        <v>317</v>
      </c>
      <c r="O439" s="607" t="s">
        <v>317</v>
      </c>
      <c r="P439" s="607" t="s">
        <v>317</v>
      </c>
      <c r="Q439" s="607" t="s">
        <v>317</v>
      </c>
      <c r="R439" s="607" t="s">
        <v>317</v>
      </c>
      <c r="S439" s="607" t="s">
        <v>317</v>
      </c>
      <c r="T439" s="607" t="s">
        <v>317</v>
      </c>
      <c r="U439" s="607" t="s">
        <v>317</v>
      </c>
      <c r="V439" s="607" t="s">
        <v>317</v>
      </c>
      <c r="W439" s="607" t="s">
        <v>317</v>
      </c>
      <c r="X439" s="607" t="s">
        <v>317</v>
      </c>
      <c r="Y439" s="607" t="s">
        <v>317</v>
      </c>
      <c r="Z439" s="607" t="s">
        <v>317</v>
      </c>
      <c r="AA439" s="607" t="s">
        <v>317</v>
      </c>
      <c r="AB439" s="607" t="s">
        <v>317</v>
      </c>
      <c r="AC439" s="607" t="s">
        <v>317</v>
      </c>
      <c r="AD439" s="607" t="s">
        <v>317</v>
      </c>
      <c r="AE439" s="607" t="s">
        <v>317</v>
      </c>
      <c r="AF439" s="611" t="s">
        <v>0</v>
      </c>
      <c r="AG439" s="621">
        <v>16600</v>
      </c>
    </row>
    <row r="440" spans="1:33" s="600" customFormat="1" ht="16.5" customHeight="1">
      <c r="A440" s="613"/>
      <c r="B440" s="614"/>
      <c r="C440" s="611" t="s">
        <v>248</v>
      </c>
      <c r="D440" s="630">
        <v>1</v>
      </c>
      <c r="E440" s="630">
        <v>1</v>
      </c>
      <c r="F440" s="607" t="s">
        <v>317</v>
      </c>
      <c r="G440" s="607" t="s">
        <v>317</v>
      </c>
      <c r="H440" s="607" t="s">
        <v>317</v>
      </c>
      <c r="I440" s="607" t="s">
        <v>317</v>
      </c>
      <c r="J440" s="630">
        <v>1</v>
      </c>
      <c r="K440" s="607" t="s">
        <v>317</v>
      </c>
      <c r="L440" s="607" t="s">
        <v>317</v>
      </c>
      <c r="M440" s="607" t="s">
        <v>317</v>
      </c>
      <c r="N440" s="607" t="s">
        <v>317</v>
      </c>
      <c r="O440" s="607" t="s">
        <v>317</v>
      </c>
      <c r="P440" s="607" t="s">
        <v>317</v>
      </c>
      <c r="Q440" s="607" t="s">
        <v>317</v>
      </c>
      <c r="R440" s="607" t="s">
        <v>317</v>
      </c>
      <c r="S440" s="607" t="s">
        <v>317</v>
      </c>
      <c r="T440" s="607" t="s">
        <v>317</v>
      </c>
      <c r="U440" s="607" t="s">
        <v>317</v>
      </c>
      <c r="V440" s="607" t="s">
        <v>317</v>
      </c>
      <c r="W440" s="607" t="s">
        <v>317</v>
      </c>
      <c r="X440" s="607" t="s">
        <v>317</v>
      </c>
      <c r="Y440" s="607" t="s">
        <v>317</v>
      </c>
      <c r="Z440" s="607" t="s">
        <v>317</v>
      </c>
      <c r="AA440" s="607" t="s">
        <v>317</v>
      </c>
      <c r="AB440" s="607" t="s">
        <v>317</v>
      </c>
      <c r="AC440" s="607" t="s">
        <v>317</v>
      </c>
      <c r="AD440" s="607" t="s">
        <v>317</v>
      </c>
      <c r="AE440" s="607" t="s">
        <v>317</v>
      </c>
      <c r="AF440" s="611" t="s">
        <v>248</v>
      </c>
      <c r="AG440" s="608"/>
    </row>
    <row r="441" spans="1:33" s="600" customFormat="1" ht="16.5" customHeight="1">
      <c r="A441" s="613"/>
      <c r="B441" s="614"/>
      <c r="C441" s="611" t="s">
        <v>249</v>
      </c>
      <c r="D441" s="607" t="s">
        <v>317</v>
      </c>
      <c r="E441" s="607" t="s">
        <v>317</v>
      </c>
      <c r="F441" s="607" t="s">
        <v>317</v>
      </c>
      <c r="G441" s="607" t="s">
        <v>317</v>
      </c>
      <c r="H441" s="607" t="s">
        <v>317</v>
      </c>
      <c r="I441" s="607" t="s">
        <v>317</v>
      </c>
      <c r="J441" s="607" t="s">
        <v>317</v>
      </c>
      <c r="K441" s="607" t="s">
        <v>317</v>
      </c>
      <c r="L441" s="607" t="s">
        <v>317</v>
      </c>
      <c r="M441" s="607" t="s">
        <v>317</v>
      </c>
      <c r="N441" s="607" t="s">
        <v>317</v>
      </c>
      <c r="O441" s="607" t="s">
        <v>317</v>
      </c>
      <c r="P441" s="607" t="s">
        <v>317</v>
      </c>
      <c r="Q441" s="607" t="s">
        <v>317</v>
      </c>
      <c r="R441" s="607" t="s">
        <v>317</v>
      </c>
      <c r="S441" s="607" t="s">
        <v>317</v>
      </c>
      <c r="T441" s="607" t="s">
        <v>317</v>
      </c>
      <c r="U441" s="607" t="s">
        <v>317</v>
      </c>
      <c r="V441" s="607" t="s">
        <v>317</v>
      </c>
      <c r="W441" s="607" t="s">
        <v>317</v>
      </c>
      <c r="X441" s="607" t="s">
        <v>317</v>
      </c>
      <c r="Y441" s="607" t="s">
        <v>317</v>
      </c>
      <c r="Z441" s="607" t="s">
        <v>317</v>
      </c>
      <c r="AA441" s="607" t="s">
        <v>317</v>
      </c>
      <c r="AB441" s="607" t="s">
        <v>317</v>
      </c>
      <c r="AC441" s="607" t="s">
        <v>317</v>
      </c>
      <c r="AD441" s="607" t="s">
        <v>317</v>
      </c>
      <c r="AE441" s="607" t="s">
        <v>317</v>
      </c>
      <c r="AF441" s="611" t="s">
        <v>249</v>
      </c>
      <c r="AG441" s="608"/>
    </row>
    <row r="442" spans="1:33" s="600" customFormat="1" ht="6.75" customHeight="1">
      <c r="A442" s="613"/>
      <c r="B442" s="614"/>
      <c r="C442" s="615"/>
      <c r="D442" s="630"/>
      <c r="E442" s="630"/>
      <c r="F442" s="630"/>
      <c r="G442" s="630"/>
      <c r="H442" s="630"/>
      <c r="I442" s="630"/>
      <c r="J442" s="630"/>
      <c r="K442" s="630"/>
      <c r="L442" s="630"/>
      <c r="M442" s="630"/>
      <c r="N442" s="630"/>
      <c r="O442" s="630"/>
      <c r="P442" s="630"/>
      <c r="Q442" s="630"/>
      <c r="R442" s="630"/>
      <c r="S442" s="630"/>
      <c r="T442" s="630"/>
      <c r="U442" s="630"/>
      <c r="V442" s="630"/>
      <c r="W442" s="630"/>
      <c r="X442" s="630"/>
      <c r="Y442" s="630"/>
      <c r="Z442" s="630"/>
      <c r="AA442" s="630"/>
      <c r="AB442" s="630"/>
      <c r="AC442" s="630"/>
      <c r="AD442" s="630"/>
      <c r="AE442" s="630"/>
      <c r="AF442" s="611"/>
      <c r="AG442" s="608"/>
    </row>
    <row r="443" spans="1:33" s="600" customFormat="1" ht="16.5" customHeight="1">
      <c r="A443" s="616">
        <v>17000</v>
      </c>
      <c r="B443" s="617" t="s">
        <v>572</v>
      </c>
      <c r="C443" s="611" t="s">
        <v>0</v>
      </c>
      <c r="D443" s="630">
        <v>30</v>
      </c>
      <c r="E443" s="630">
        <v>11</v>
      </c>
      <c r="F443" s="630">
        <v>2</v>
      </c>
      <c r="G443" s="607" t="s">
        <v>317</v>
      </c>
      <c r="H443" s="607" t="s">
        <v>317</v>
      </c>
      <c r="I443" s="630">
        <v>1</v>
      </c>
      <c r="J443" s="630">
        <v>14</v>
      </c>
      <c r="K443" s="630">
        <v>3</v>
      </c>
      <c r="L443" s="607" t="s">
        <v>317</v>
      </c>
      <c r="M443" s="607" t="s">
        <v>317</v>
      </c>
      <c r="N443" s="630">
        <v>1</v>
      </c>
      <c r="O443" s="607" t="s">
        <v>317</v>
      </c>
      <c r="P443" s="630">
        <v>1</v>
      </c>
      <c r="Q443" s="630">
        <v>1</v>
      </c>
      <c r="R443" s="607" t="s">
        <v>317</v>
      </c>
      <c r="S443" s="607" t="s">
        <v>317</v>
      </c>
      <c r="T443" s="607" t="s">
        <v>317</v>
      </c>
      <c r="U443" s="607" t="s">
        <v>317</v>
      </c>
      <c r="V443" s="630">
        <v>1</v>
      </c>
      <c r="W443" s="630">
        <v>2</v>
      </c>
      <c r="X443" s="607" t="s">
        <v>317</v>
      </c>
      <c r="Y443" s="630">
        <v>1</v>
      </c>
      <c r="Z443" s="630">
        <v>1</v>
      </c>
      <c r="AA443" s="630">
        <v>1</v>
      </c>
      <c r="AB443" s="630">
        <v>3</v>
      </c>
      <c r="AC443" s="630">
        <v>1</v>
      </c>
      <c r="AD443" s="607" t="s">
        <v>317</v>
      </c>
      <c r="AE443" s="607" t="s">
        <v>317</v>
      </c>
      <c r="AF443" s="611" t="s">
        <v>0</v>
      </c>
      <c r="AG443" s="618">
        <v>17000</v>
      </c>
    </row>
    <row r="444" spans="1:33" s="600" customFormat="1" ht="16.5" customHeight="1">
      <c r="A444" s="613"/>
      <c r="B444" s="634" t="s">
        <v>573</v>
      </c>
      <c r="C444" s="611" t="s">
        <v>248</v>
      </c>
      <c r="D444" s="630">
        <v>17</v>
      </c>
      <c r="E444" s="630">
        <v>7</v>
      </c>
      <c r="F444" s="630">
        <v>1</v>
      </c>
      <c r="G444" s="607" t="s">
        <v>317</v>
      </c>
      <c r="H444" s="607" t="s">
        <v>317</v>
      </c>
      <c r="I444" s="607" t="s">
        <v>317</v>
      </c>
      <c r="J444" s="630">
        <v>8</v>
      </c>
      <c r="K444" s="630">
        <v>2</v>
      </c>
      <c r="L444" s="607" t="s">
        <v>317</v>
      </c>
      <c r="M444" s="607" t="s">
        <v>317</v>
      </c>
      <c r="N444" s="607" t="s">
        <v>317</v>
      </c>
      <c r="O444" s="607" t="s">
        <v>317</v>
      </c>
      <c r="P444" s="630">
        <v>1</v>
      </c>
      <c r="Q444" s="630">
        <v>1</v>
      </c>
      <c r="R444" s="607" t="s">
        <v>317</v>
      </c>
      <c r="S444" s="607" t="s">
        <v>317</v>
      </c>
      <c r="T444" s="607" t="s">
        <v>317</v>
      </c>
      <c r="U444" s="607" t="s">
        <v>317</v>
      </c>
      <c r="V444" s="607" t="s">
        <v>317</v>
      </c>
      <c r="W444" s="630">
        <v>2</v>
      </c>
      <c r="X444" s="607" t="s">
        <v>317</v>
      </c>
      <c r="Y444" s="630">
        <v>1</v>
      </c>
      <c r="Z444" s="630">
        <v>1</v>
      </c>
      <c r="AA444" s="607" t="s">
        <v>317</v>
      </c>
      <c r="AB444" s="630">
        <v>1</v>
      </c>
      <c r="AC444" s="607" t="s">
        <v>317</v>
      </c>
      <c r="AD444" s="607" t="s">
        <v>317</v>
      </c>
      <c r="AE444" s="607" t="s">
        <v>317</v>
      </c>
      <c r="AF444" s="611" t="s">
        <v>248</v>
      </c>
      <c r="AG444" s="608"/>
    </row>
    <row r="445" spans="1:33" s="600" customFormat="1" ht="16.5" customHeight="1">
      <c r="A445" s="613"/>
      <c r="B445" s="614"/>
      <c r="C445" s="611" t="s">
        <v>249</v>
      </c>
      <c r="D445" s="630">
        <v>13</v>
      </c>
      <c r="E445" s="630">
        <v>4</v>
      </c>
      <c r="F445" s="630">
        <v>1</v>
      </c>
      <c r="G445" s="607" t="s">
        <v>317</v>
      </c>
      <c r="H445" s="607" t="s">
        <v>317</v>
      </c>
      <c r="I445" s="630">
        <v>1</v>
      </c>
      <c r="J445" s="630">
        <v>6</v>
      </c>
      <c r="K445" s="630">
        <v>1</v>
      </c>
      <c r="L445" s="607" t="s">
        <v>317</v>
      </c>
      <c r="M445" s="607" t="s">
        <v>317</v>
      </c>
      <c r="N445" s="630">
        <v>1</v>
      </c>
      <c r="O445" s="607" t="s">
        <v>317</v>
      </c>
      <c r="P445" s="607" t="s">
        <v>317</v>
      </c>
      <c r="Q445" s="607" t="s">
        <v>317</v>
      </c>
      <c r="R445" s="607" t="s">
        <v>317</v>
      </c>
      <c r="S445" s="607" t="s">
        <v>317</v>
      </c>
      <c r="T445" s="607" t="s">
        <v>317</v>
      </c>
      <c r="U445" s="607" t="s">
        <v>317</v>
      </c>
      <c r="V445" s="630">
        <v>1</v>
      </c>
      <c r="W445" s="607" t="s">
        <v>317</v>
      </c>
      <c r="X445" s="607" t="s">
        <v>317</v>
      </c>
      <c r="Y445" s="607" t="s">
        <v>317</v>
      </c>
      <c r="Z445" s="607" t="s">
        <v>317</v>
      </c>
      <c r="AA445" s="630">
        <v>1</v>
      </c>
      <c r="AB445" s="630">
        <v>2</v>
      </c>
      <c r="AC445" s="630">
        <v>1</v>
      </c>
      <c r="AD445" s="607" t="s">
        <v>317</v>
      </c>
      <c r="AE445" s="607" t="s">
        <v>317</v>
      </c>
      <c r="AF445" s="611" t="s">
        <v>249</v>
      </c>
      <c r="AG445" s="608"/>
    </row>
    <row r="446" spans="1:33" s="600" customFormat="1" ht="6.75" customHeight="1">
      <c r="A446" s="613"/>
      <c r="B446" s="614"/>
      <c r="C446" s="615"/>
      <c r="D446" s="630"/>
      <c r="E446" s="630"/>
      <c r="F446" s="630"/>
      <c r="G446" s="630"/>
      <c r="H446" s="630"/>
      <c r="I446" s="630"/>
      <c r="J446" s="630"/>
      <c r="K446" s="630"/>
      <c r="L446" s="630"/>
      <c r="M446" s="630"/>
      <c r="N446" s="630"/>
      <c r="O446" s="630"/>
      <c r="P446" s="630"/>
      <c r="Q446" s="630"/>
      <c r="R446" s="630"/>
      <c r="S446" s="630"/>
      <c r="T446" s="630"/>
      <c r="U446" s="630"/>
      <c r="V446" s="630"/>
      <c r="W446" s="630"/>
      <c r="X446" s="630"/>
      <c r="Y446" s="630"/>
      <c r="Z446" s="630"/>
      <c r="AA446" s="630"/>
      <c r="AB446" s="630"/>
      <c r="AC446" s="630"/>
      <c r="AD446" s="630"/>
      <c r="AE446" s="630"/>
      <c r="AF446" s="611"/>
      <c r="AG446" s="608"/>
    </row>
    <row r="447" spans="1:33" s="600" customFormat="1" ht="16.5" customHeight="1">
      <c r="A447" s="619">
        <v>17100</v>
      </c>
      <c r="B447" s="620" t="s">
        <v>574</v>
      </c>
      <c r="C447" s="611" t="s">
        <v>0</v>
      </c>
      <c r="D447" s="630">
        <v>1</v>
      </c>
      <c r="E447" s="630">
        <v>1</v>
      </c>
      <c r="F447" s="607" t="s">
        <v>317</v>
      </c>
      <c r="G447" s="607" t="s">
        <v>317</v>
      </c>
      <c r="H447" s="607" t="s">
        <v>317</v>
      </c>
      <c r="I447" s="607" t="s">
        <v>317</v>
      </c>
      <c r="J447" s="630">
        <v>1</v>
      </c>
      <c r="K447" s="607" t="s">
        <v>317</v>
      </c>
      <c r="L447" s="607" t="s">
        <v>317</v>
      </c>
      <c r="M447" s="607" t="s">
        <v>317</v>
      </c>
      <c r="N447" s="607" t="s">
        <v>317</v>
      </c>
      <c r="O447" s="607" t="s">
        <v>317</v>
      </c>
      <c r="P447" s="607" t="s">
        <v>317</v>
      </c>
      <c r="Q447" s="607" t="s">
        <v>317</v>
      </c>
      <c r="R447" s="607" t="s">
        <v>317</v>
      </c>
      <c r="S447" s="607" t="s">
        <v>317</v>
      </c>
      <c r="T447" s="607" t="s">
        <v>317</v>
      </c>
      <c r="U447" s="607" t="s">
        <v>317</v>
      </c>
      <c r="V447" s="607" t="s">
        <v>317</v>
      </c>
      <c r="W447" s="607" t="s">
        <v>317</v>
      </c>
      <c r="X447" s="607" t="s">
        <v>317</v>
      </c>
      <c r="Y447" s="607" t="s">
        <v>317</v>
      </c>
      <c r="Z447" s="607" t="s">
        <v>317</v>
      </c>
      <c r="AA447" s="607" t="s">
        <v>317</v>
      </c>
      <c r="AB447" s="607" t="s">
        <v>317</v>
      </c>
      <c r="AC447" s="607" t="s">
        <v>317</v>
      </c>
      <c r="AD447" s="607" t="s">
        <v>317</v>
      </c>
      <c r="AE447" s="607" t="s">
        <v>317</v>
      </c>
      <c r="AF447" s="611" t="s">
        <v>0</v>
      </c>
      <c r="AG447" s="621">
        <v>17100</v>
      </c>
    </row>
    <row r="448" spans="1:33" s="600" customFormat="1" ht="16.5" customHeight="1">
      <c r="A448" s="613"/>
      <c r="B448" s="614"/>
      <c r="C448" s="611" t="s">
        <v>248</v>
      </c>
      <c r="D448" s="630">
        <v>1</v>
      </c>
      <c r="E448" s="630">
        <v>1</v>
      </c>
      <c r="F448" s="607" t="s">
        <v>317</v>
      </c>
      <c r="G448" s="607" t="s">
        <v>317</v>
      </c>
      <c r="H448" s="607" t="s">
        <v>317</v>
      </c>
      <c r="I448" s="607" t="s">
        <v>317</v>
      </c>
      <c r="J448" s="630">
        <v>1</v>
      </c>
      <c r="K448" s="607" t="s">
        <v>317</v>
      </c>
      <c r="L448" s="607" t="s">
        <v>317</v>
      </c>
      <c r="M448" s="607" t="s">
        <v>317</v>
      </c>
      <c r="N448" s="607" t="s">
        <v>317</v>
      </c>
      <c r="O448" s="607" t="s">
        <v>317</v>
      </c>
      <c r="P448" s="607" t="s">
        <v>317</v>
      </c>
      <c r="Q448" s="607" t="s">
        <v>317</v>
      </c>
      <c r="R448" s="607" t="s">
        <v>317</v>
      </c>
      <c r="S448" s="607" t="s">
        <v>317</v>
      </c>
      <c r="T448" s="607" t="s">
        <v>317</v>
      </c>
      <c r="U448" s="607" t="s">
        <v>317</v>
      </c>
      <c r="V448" s="607" t="s">
        <v>317</v>
      </c>
      <c r="W448" s="607" t="s">
        <v>317</v>
      </c>
      <c r="X448" s="607" t="s">
        <v>317</v>
      </c>
      <c r="Y448" s="607" t="s">
        <v>317</v>
      </c>
      <c r="Z448" s="607" t="s">
        <v>317</v>
      </c>
      <c r="AA448" s="607" t="s">
        <v>317</v>
      </c>
      <c r="AB448" s="607" t="s">
        <v>317</v>
      </c>
      <c r="AC448" s="607" t="s">
        <v>317</v>
      </c>
      <c r="AD448" s="607" t="s">
        <v>317</v>
      </c>
      <c r="AE448" s="607" t="s">
        <v>317</v>
      </c>
      <c r="AF448" s="611" t="s">
        <v>248</v>
      </c>
      <c r="AG448" s="608"/>
    </row>
    <row r="449" spans="1:33" s="600" customFormat="1" ht="16.5" customHeight="1">
      <c r="A449" s="613"/>
      <c r="B449" s="614"/>
      <c r="C449" s="611" t="s">
        <v>249</v>
      </c>
      <c r="D449" s="607" t="s">
        <v>317</v>
      </c>
      <c r="E449" s="607" t="s">
        <v>317</v>
      </c>
      <c r="F449" s="607" t="s">
        <v>317</v>
      </c>
      <c r="G449" s="607" t="s">
        <v>317</v>
      </c>
      <c r="H449" s="607" t="s">
        <v>317</v>
      </c>
      <c r="I449" s="607" t="s">
        <v>317</v>
      </c>
      <c r="J449" s="607" t="s">
        <v>317</v>
      </c>
      <c r="K449" s="607" t="s">
        <v>317</v>
      </c>
      <c r="L449" s="607" t="s">
        <v>317</v>
      </c>
      <c r="M449" s="607" t="s">
        <v>317</v>
      </c>
      <c r="N449" s="607" t="s">
        <v>317</v>
      </c>
      <c r="O449" s="607" t="s">
        <v>317</v>
      </c>
      <c r="P449" s="607" t="s">
        <v>317</v>
      </c>
      <c r="Q449" s="607" t="s">
        <v>317</v>
      </c>
      <c r="R449" s="607" t="s">
        <v>317</v>
      </c>
      <c r="S449" s="607" t="s">
        <v>317</v>
      </c>
      <c r="T449" s="607" t="s">
        <v>317</v>
      </c>
      <c r="U449" s="607" t="s">
        <v>317</v>
      </c>
      <c r="V449" s="607" t="s">
        <v>317</v>
      </c>
      <c r="W449" s="607" t="s">
        <v>317</v>
      </c>
      <c r="X449" s="607" t="s">
        <v>317</v>
      </c>
      <c r="Y449" s="607" t="s">
        <v>317</v>
      </c>
      <c r="Z449" s="607" t="s">
        <v>317</v>
      </c>
      <c r="AA449" s="607" t="s">
        <v>317</v>
      </c>
      <c r="AB449" s="607" t="s">
        <v>317</v>
      </c>
      <c r="AC449" s="607" t="s">
        <v>317</v>
      </c>
      <c r="AD449" s="607" t="s">
        <v>317</v>
      </c>
      <c r="AE449" s="607" t="s">
        <v>317</v>
      </c>
      <c r="AF449" s="611" t="s">
        <v>249</v>
      </c>
      <c r="AG449" s="608"/>
    </row>
    <row r="450" spans="1:33" s="600" customFormat="1" ht="6.75" customHeight="1">
      <c r="A450" s="613"/>
      <c r="B450" s="614"/>
      <c r="C450" s="615"/>
      <c r="D450" s="630"/>
      <c r="E450" s="630"/>
      <c r="F450" s="630"/>
      <c r="G450" s="630"/>
      <c r="H450" s="630"/>
      <c r="I450" s="630"/>
      <c r="J450" s="630"/>
      <c r="K450" s="630"/>
      <c r="L450" s="630"/>
      <c r="M450" s="630"/>
      <c r="N450" s="630"/>
      <c r="O450" s="630"/>
      <c r="P450" s="630"/>
      <c r="Q450" s="630"/>
      <c r="R450" s="630"/>
      <c r="S450" s="630"/>
      <c r="T450" s="630"/>
      <c r="U450" s="630"/>
      <c r="V450" s="630"/>
      <c r="W450" s="630"/>
      <c r="X450" s="630"/>
      <c r="Y450" s="630"/>
      <c r="Z450" s="630"/>
      <c r="AA450" s="630"/>
      <c r="AB450" s="630"/>
      <c r="AC450" s="630"/>
      <c r="AD450" s="630"/>
      <c r="AE450" s="630"/>
      <c r="AF450" s="611"/>
      <c r="AG450" s="608"/>
    </row>
    <row r="451" spans="1:33" s="600" customFormat="1" ht="16.5" customHeight="1">
      <c r="A451" s="619">
        <v>17200</v>
      </c>
      <c r="B451" s="620" t="s">
        <v>575</v>
      </c>
      <c r="C451" s="611" t="s">
        <v>0</v>
      </c>
      <c r="D451" s="630">
        <v>15</v>
      </c>
      <c r="E451" s="630">
        <v>2</v>
      </c>
      <c r="F451" s="630">
        <v>2</v>
      </c>
      <c r="G451" s="607" t="s">
        <v>317</v>
      </c>
      <c r="H451" s="607" t="s">
        <v>317</v>
      </c>
      <c r="I451" s="630">
        <v>1</v>
      </c>
      <c r="J451" s="630">
        <v>5</v>
      </c>
      <c r="K451" s="630">
        <v>1</v>
      </c>
      <c r="L451" s="607" t="s">
        <v>317</v>
      </c>
      <c r="M451" s="607" t="s">
        <v>317</v>
      </c>
      <c r="N451" s="630">
        <v>1</v>
      </c>
      <c r="O451" s="607" t="s">
        <v>317</v>
      </c>
      <c r="P451" s="630">
        <v>1</v>
      </c>
      <c r="Q451" s="607" t="s">
        <v>317</v>
      </c>
      <c r="R451" s="607" t="s">
        <v>317</v>
      </c>
      <c r="S451" s="607" t="s">
        <v>317</v>
      </c>
      <c r="T451" s="607" t="s">
        <v>317</v>
      </c>
      <c r="U451" s="607" t="s">
        <v>317</v>
      </c>
      <c r="V451" s="607" t="s">
        <v>317</v>
      </c>
      <c r="W451" s="630">
        <v>1</v>
      </c>
      <c r="X451" s="607" t="s">
        <v>317</v>
      </c>
      <c r="Y451" s="630">
        <v>1</v>
      </c>
      <c r="Z451" s="607" t="s">
        <v>317</v>
      </c>
      <c r="AA451" s="630">
        <v>1</v>
      </c>
      <c r="AB451" s="630">
        <v>3</v>
      </c>
      <c r="AC451" s="630">
        <v>1</v>
      </c>
      <c r="AD451" s="607" t="s">
        <v>317</v>
      </c>
      <c r="AE451" s="607" t="s">
        <v>317</v>
      </c>
      <c r="AF451" s="611" t="s">
        <v>0</v>
      </c>
      <c r="AG451" s="621">
        <v>17200</v>
      </c>
    </row>
    <row r="452" spans="1:33" s="600" customFormat="1" ht="16.5" customHeight="1">
      <c r="A452" s="613"/>
      <c r="B452" s="614"/>
      <c r="C452" s="611" t="s">
        <v>248</v>
      </c>
      <c r="D452" s="630">
        <v>6</v>
      </c>
      <c r="E452" s="607" t="s">
        <v>317</v>
      </c>
      <c r="F452" s="630">
        <v>1</v>
      </c>
      <c r="G452" s="607" t="s">
        <v>317</v>
      </c>
      <c r="H452" s="607" t="s">
        <v>317</v>
      </c>
      <c r="I452" s="607" t="s">
        <v>317</v>
      </c>
      <c r="J452" s="630">
        <v>1</v>
      </c>
      <c r="K452" s="630">
        <v>1</v>
      </c>
      <c r="L452" s="607" t="s">
        <v>317</v>
      </c>
      <c r="M452" s="607" t="s">
        <v>317</v>
      </c>
      <c r="N452" s="607" t="s">
        <v>317</v>
      </c>
      <c r="O452" s="607" t="s">
        <v>317</v>
      </c>
      <c r="P452" s="630">
        <v>1</v>
      </c>
      <c r="Q452" s="607" t="s">
        <v>317</v>
      </c>
      <c r="R452" s="607" t="s">
        <v>317</v>
      </c>
      <c r="S452" s="607" t="s">
        <v>317</v>
      </c>
      <c r="T452" s="607" t="s">
        <v>317</v>
      </c>
      <c r="U452" s="607" t="s">
        <v>317</v>
      </c>
      <c r="V452" s="607" t="s">
        <v>317</v>
      </c>
      <c r="W452" s="630">
        <v>1</v>
      </c>
      <c r="X452" s="607" t="s">
        <v>317</v>
      </c>
      <c r="Y452" s="630">
        <v>1</v>
      </c>
      <c r="Z452" s="607" t="s">
        <v>317</v>
      </c>
      <c r="AA452" s="607" t="s">
        <v>317</v>
      </c>
      <c r="AB452" s="630">
        <v>1</v>
      </c>
      <c r="AC452" s="607" t="s">
        <v>317</v>
      </c>
      <c r="AD452" s="607" t="s">
        <v>317</v>
      </c>
      <c r="AE452" s="607" t="s">
        <v>317</v>
      </c>
      <c r="AF452" s="611" t="s">
        <v>248</v>
      </c>
      <c r="AG452" s="608"/>
    </row>
    <row r="453" spans="1:33" s="600" customFormat="1" ht="16.5" customHeight="1">
      <c r="A453" s="613"/>
      <c r="B453" s="614"/>
      <c r="C453" s="611" t="s">
        <v>249</v>
      </c>
      <c r="D453" s="630">
        <v>9</v>
      </c>
      <c r="E453" s="630">
        <v>2</v>
      </c>
      <c r="F453" s="630">
        <v>1</v>
      </c>
      <c r="G453" s="607" t="s">
        <v>317</v>
      </c>
      <c r="H453" s="607" t="s">
        <v>317</v>
      </c>
      <c r="I453" s="630">
        <v>1</v>
      </c>
      <c r="J453" s="630">
        <v>4</v>
      </c>
      <c r="K453" s="607" t="s">
        <v>317</v>
      </c>
      <c r="L453" s="607" t="s">
        <v>317</v>
      </c>
      <c r="M453" s="607" t="s">
        <v>317</v>
      </c>
      <c r="N453" s="630">
        <v>1</v>
      </c>
      <c r="O453" s="607" t="s">
        <v>317</v>
      </c>
      <c r="P453" s="607" t="s">
        <v>317</v>
      </c>
      <c r="Q453" s="607" t="s">
        <v>317</v>
      </c>
      <c r="R453" s="607" t="s">
        <v>317</v>
      </c>
      <c r="S453" s="607" t="s">
        <v>317</v>
      </c>
      <c r="T453" s="607" t="s">
        <v>317</v>
      </c>
      <c r="U453" s="607" t="s">
        <v>317</v>
      </c>
      <c r="V453" s="607" t="s">
        <v>317</v>
      </c>
      <c r="W453" s="607" t="s">
        <v>317</v>
      </c>
      <c r="X453" s="607" t="s">
        <v>317</v>
      </c>
      <c r="Y453" s="607" t="s">
        <v>317</v>
      </c>
      <c r="Z453" s="607" t="s">
        <v>317</v>
      </c>
      <c r="AA453" s="630">
        <v>1</v>
      </c>
      <c r="AB453" s="630">
        <v>2</v>
      </c>
      <c r="AC453" s="630">
        <v>1</v>
      </c>
      <c r="AD453" s="607" t="s">
        <v>317</v>
      </c>
      <c r="AE453" s="607" t="s">
        <v>317</v>
      </c>
      <c r="AF453" s="611" t="s">
        <v>249</v>
      </c>
      <c r="AG453" s="608"/>
    </row>
    <row r="454" spans="1:33" s="600" customFormat="1" ht="6.75" customHeight="1">
      <c r="A454" s="613"/>
      <c r="B454" s="614"/>
      <c r="C454" s="615"/>
      <c r="D454" s="630"/>
      <c r="E454" s="630"/>
      <c r="F454" s="630"/>
      <c r="G454" s="630"/>
      <c r="H454" s="630"/>
      <c r="I454" s="630"/>
      <c r="J454" s="630"/>
      <c r="K454" s="630"/>
      <c r="L454" s="630"/>
      <c r="M454" s="630"/>
      <c r="N454" s="630"/>
      <c r="O454" s="630"/>
      <c r="P454" s="630"/>
      <c r="Q454" s="630"/>
      <c r="R454" s="630"/>
      <c r="S454" s="630"/>
      <c r="T454" s="630"/>
      <c r="U454" s="630"/>
      <c r="V454" s="630"/>
      <c r="W454" s="630"/>
      <c r="X454" s="630"/>
      <c r="Y454" s="630"/>
      <c r="Z454" s="630"/>
      <c r="AA454" s="630"/>
      <c r="AB454" s="630"/>
      <c r="AC454" s="630"/>
      <c r="AD454" s="630"/>
      <c r="AE454" s="630"/>
      <c r="AF454" s="611"/>
      <c r="AG454" s="608"/>
    </row>
    <row r="455" spans="1:33" s="600" customFormat="1" ht="16.5" customHeight="1">
      <c r="A455" s="619">
        <v>17201</v>
      </c>
      <c r="B455" s="620" t="s">
        <v>576</v>
      </c>
      <c r="C455" s="611" t="s">
        <v>0</v>
      </c>
      <c r="D455" s="630">
        <v>9</v>
      </c>
      <c r="E455" s="630">
        <v>1</v>
      </c>
      <c r="F455" s="630">
        <v>2</v>
      </c>
      <c r="G455" s="607" t="s">
        <v>317</v>
      </c>
      <c r="H455" s="607" t="s">
        <v>317</v>
      </c>
      <c r="I455" s="630">
        <v>1</v>
      </c>
      <c r="J455" s="630">
        <v>4</v>
      </c>
      <c r="K455" s="630">
        <v>1</v>
      </c>
      <c r="L455" s="607" t="s">
        <v>317</v>
      </c>
      <c r="M455" s="607" t="s">
        <v>317</v>
      </c>
      <c r="N455" s="630">
        <v>1</v>
      </c>
      <c r="O455" s="607" t="s">
        <v>317</v>
      </c>
      <c r="P455" s="607" t="s">
        <v>317</v>
      </c>
      <c r="Q455" s="607" t="s">
        <v>317</v>
      </c>
      <c r="R455" s="607" t="s">
        <v>317</v>
      </c>
      <c r="S455" s="607" t="s">
        <v>317</v>
      </c>
      <c r="T455" s="607" t="s">
        <v>317</v>
      </c>
      <c r="U455" s="607" t="s">
        <v>317</v>
      </c>
      <c r="V455" s="607" t="s">
        <v>317</v>
      </c>
      <c r="W455" s="630">
        <v>1</v>
      </c>
      <c r="X455" s="607" t="s">
        <v>317</v>
      </c>
      <c r="Y455" s="630">
        <v>1</v>
      </c>
      <c r="Z455" s="607" t="s">
        <v>317</v>
      </c>
      <c r="AA455" s="630">
        <v>1</v>
      </c>
      <c r="AB455" s="607" t="s">
        <v>317</v>
      </c>
      <c r="AC455" s="607" t="s">
        <v>317</v>
      </c>
      <c r="AD455" s="607" t="s">
        <v>317</v>
      </c>
      <c r="AE455" s="607" t="s">
        <v>317</v>
      </c>
      <c r="AF455" s="611" t="s">
        <v>0</v>
      </c>
      <c r="AG455" s="621">
        <v>17201</v>
      </c>
    </row>
    <row r="456" spans="1:33" s="600" customFormat="1" ht="16.5" customHeight="1">
      <c r="A456" s="613"/>
      <c r="B456" s="614"/>
      <c r="C456" s="611" t="s">
        <v>248</v>
      </c>
      <c r="D456" s="630">
        <v>4</v>
      </c>
      <c r="E456" s="607" t="s">
        <v>317</v>
      </c>
      <c r="F456" s="630">
        <v>1</v>
      </c>
      <c r="G456" s="607" t="s">
        <v>317</v>
      </c>
      <c r="H456" s="607" t="s">
        <v>317</v>
      </c>
      <c r="I456" s="607" t="s">
        <v>317</v>
      </c>
      <c r="J456" s="630">
        <v>1</v>
      </c>
      <c r="K456" s="630">
        <v>1</v>
      </c>
      <c r="L456" s="607" t="s">
        <v>317</v>
      </c>
      <c r="M456" s="607" t="s">
        <v>317</v>
      </c>
      <c r="N456" s="607" t="s">
        <v>317</v>
      </c>
      <c r="O456" s="607" t="s">
        <v>317</v>
      </c>
      <c r="P456" s="607" t="s">
        <v>317</v>
      </c>
      <c r="Q456" s="607" t="s">
        <v>317</v>
      </c>
      <c r="R456" s="607" t="s">
        <v>317</v>
      </c>
      <c r="S456" s="607" t="s">
        <v>317</v>
      </c>
      <c r="T456" s="607" t="s">
        <v>317</v>
      </c>
      <c r="U456" s="607" t="s">
        <v>317</v>
      </c>
      <c r="V456" s="607" t="s">
        <v>317</v>
      </c>
      <c r="W456" s="630">
        <v>1</v>
      </c>
      <c r="X456" s="607" t="s">
        <v>317</v>
      </c>
      <c r="Y456" s="630">
        <v>1</v>
      </c>
      <c r="Z456" s="607" t="s">
        <v>317</v>
      </c>
      <c r="AA456" s="607" t="s">
        <v>317</v>
      </c>
      <c r="AB456" s="607" t="s">
        <v>317</v>
      </c>
      <c r="AC456" s="607" t="s">
        <v>317</v>
      </c>
      <c r="AD456" s="607" t="s">
        <v>317</v>
      </c>
      <c r="AE456" s="607" t="s">
        <v>317</v>
      </c>
      <c r="AF456" s="611" t="s">
        <v>248</v>
      </c>
      <c r="AG456" s="608"/>
    </row>
    <row r="457" spans="1:33" s="600" customFormat="1" ht="16.5" customHeight="1">
      <c r="A457" s="613"/>
      <c r="B457" s="614"/>
      <c r="C457" s="611" t="s">
        <v>249</v>
      </c>
      <c r="D457" s="630">
        <v>5</v>
      </c>
      <c r="E457" s="630">
        <v>1</v>
      </c>
      <c r="F457" s="630">
        <v>1</v>
      </c>
      <c r="G457" s="607" t="s">
        <v>317</v>
      </c>
      <c r="H457" s="607" t="s">
        <v>317</v>
      </c>
      <c r="I457" s="630">
        <v>1</v>
      </c>
      <c r="J457" s="630">
        <v>3</v>
      </c>
      <c r="K457" s="607" t="s">
        <v>317</v>
      </c>
      <c r="L457" s="607" t="s">
        <v>317</v>
      </c>
      <c r="M457" s="607" t="s">
        <v>317</v>
      </c>
      <c r="N457" s="630">
        <v>1</v>
      </c>
      <c r="O457" s="607" t="s">
        <v>317</v>
      </c>
      <c r="P457" s="607" t="s">
        <v>317</v>
      </c>
      <c r="Q457" s="607" t="s">
        <v>317</v>
      </c>
      <c r="R457" s="607" t="s">
        <v>317</v>
      </c>
      <c r="S457" s="607" t="s">
        <v>317</v>
      </c>
      <c r="T457" s="607" t="s">
        <v>317</v>
      </c>
      <c r="U457" s="607" t="s">
        <v>317</v>
      </c>
      <c r="V457" s="607" t="s">
        <v>317</v>
      </c>
      <c r="W457" s="607" t="s">
        <v>317</v>
      </c>
      <c r="X457" s="607" t="s">
        <v>317</v>
      </c>
      <c r="Y457" s="607" t="s">
        <v>317</v>
      </c>
      <c r="Z457" s="607" t="s">
        <v>317</v>
      </c>
      <c r="AA457" s="630">
        <v>1</v>
      </c>
      <c r="AB457" s="607" t="s">
        <v>317</v>
      </c>
      <c r="AC457" s="607" t="s">
        <v>317</v>
      </c>
      <c r="AD457" s="607" t="s">
        <v>317</v>
      </c>
      <c r="AE457" s="607" t="s">
        <v>317</v>
      </c>
      <c r="AF457" s="611" t="s">
        <v>249</v>
      </c>
      <c r="AG457" s="608"/>
    </row>
    <row r="458" spans="1:33" s="600" customFormat="1" ht="6.75" customHeight="1">
      <c r="A458" s="613"/>
      <c r="B458" s="614"/>
      <c r="C458" s="615"/>
      <c r="D458" s="630"/>
      <c r="E458" s="630"/>
      <c r="F458" s="630"/>
      <c r="G458" s="630"/>
      <c r="H458" s="630"/>
      <c r="I458" s="630"/>
      <c r="J458" s="630"/>
      <c r="K458" s="630"/>
      <c r="L458" s="630"/>
      <c r="M458" s="630"/>
      <c r="N458" s="630"/>
      <c r="O458" s="630"/>
      <c r="P458" s="630"/>
      <c r="Q458" s="630"/>
      <c r="R458" s="630"/>
      <c r="S458" s="630"/>
      <c r="T458" s="630"/>
      <c r="U458" s="630"/>
      <c r="V458" s="630"/>
      <c r="W458" s="630"/>
      <c r="X458" s="630"/>
      <c r="Y458" s="630"/>
      <c r="Z458" s="630"/>
      <c r="AA458" s="630"/>
      <c r="AB458" s="630"/>
      <c r="AC458" s="630"/>
      <c r="AD458" s="630"/>
      <c r="AE458" s="630"/>
      <c r="AF458" s="611"/>
      <c r="AG458" s="608"/>
    </row>
    <row r="459" spans="1:33" s="600" customFormat="1" ht="16.5" customHeight="1">
      <c r="A459" s="619">
        <v>17202</v>
      </c>
      <c r="B459" s="620" t="s">
        <v>577</v>
      </c>
      <c r="C459" s="611" t="s">
        <v>0</v>
      </c>
      <c r="D459" s="630">
        <v>6</v>
      </c>
      <c r="E459" s="630">
        <v>1</v>
      </c>
      <c r="F459" s="607" t="s">
        <v>317</v>
      </c>
      <c r="G459" s="607" t="s">
        <v>317</v>
      </c>
      <c r="H459" s="607" t="s">
        <v>317</v>
      </c>
      <c r="I459" s="607" t="s">
        <v>317</v>
      </c>
      <c r="J459" s="630">
        <v>1</v>
      </c>
      <c r="K459" s="607" t="s">
        <v>317</v>
      </c>
      <c r="L459" s="607" t="s">
        <v>317</v>
      </c>
      <c r="M459" s="607" t="s">
        <v>317</v>
      </c>
      <c r="N459" s="607" t="s">
        <v>317</v>
      </c>
      <c r="O459" s="607" t="s">
        <v>317</v>
      </c>
      <c r="P459" s="630">
        <v>1</v>
      </c>
      <c r="Q459" s="607" t="s">
        <v>317</v>
      </c>
      <c r="R459" s="607" t="s">
        <v>317</v>
      </c>
      <c r="S459" s="607" t="s">
        <v>317</v>
      </c>
      <c r="T459" s="607" t="s">
        <v>317</v>
      </c>
      <c r="U459" s="607" t="s">
        <v>317</v>
      </c>
      <c r="V459" s="607" t="s">
        <v>317</v>
      </c>
      <c r="W459" s="607" t="s">
        <v>317</v>
      </c>
      <c r="X459" s="607" t="s">
        <v>317</v>
      </c>
      <c r="Y459" s="607" t="s">
        <v>317</v>
      </c>
      <c r="Z459" s="607" t="s">
        <v>317</v>
      </c>
      <c r="AA459" s="607" t="s">
        <v>317</v>
      </c>
      <c r="AB459" s="630">
        <v>3</v>
      </c>
      <c r="AC459" s="630">
        <v>1</v>
      </c>
      <c r="AD459" s="607" t="s">
        <v>317</v>
      </c>
      <c r="AE459" s="607" t="s">
        <v>317</v>
      </c>
      <c r="AF459" s="620" t="s">
        <v>0</v>
      </c>
      <c r="AG459" s="621">
        <v>17202</v>
      </c>
    </row>
    <row r="460" spans="1:33" s="600" customFormat="1" ht="16.5" customHeight="1">
      <c r="A460" s="613"/>
      <c r="B460" s="614"/>
      <c r="C460" s="611" t="s">
        <v>248</v>
      </c>
      <c r="D460" s="630">
        <v>2</v>
      </c>
      <c r="E460" s="607" t="s">
        <v>317</v>
      </c>
      <c r="F460" s="607" t="s">
        <v>317</v>
      </c>
      <c r="G460" s="607" t="s">
        <v>317</v>
      </c>
      <c r="H460" s="607" t="s">
        <v>317</v>
      </c>
      <c r="I460" s="607" t="s">
        <v>317</v>
      </c>
      <c r="J460" s="607" t="s">
        <v>317</v>
      </c>
      <c r="K460" s="607" t="s">
        <v>317</v>
      </c>
      <c r="L460" s="607" t="s">
        <v>317</v>
      </c>
      <c r="M460" s="607" t="s">
        <v>317</v>
      </c>
      <c r="N460" s="607" t="s">
        <v>317</v>
      </c>
      <c r="O460" s="607" t="s">
        <v>317</v>
      </c>
      <c r="P460" s="630">
        <v>1</v>
      </c>
      <c r="Q460" s="607" t="s">
        <v>317</v>
      </c>
      <c r="R460" s="607" t="s">
        <v>317</v>
      </c>
      <c r="S460" s="607" t="s">
        <v>317</v>
      </c>
      <c r="T460" s="607" t="s">
        <v>317</v>
      </c>
      <c r="U460" s="607" t="s">
        <v>317</v>
      </c>
      <c r="V460" s="607" t="s">
        <v>317</v>
      </c>
      <c r="W460" s="607" t="s">
        <v>317</v>
      </c>
      <c r="X460" s="607" t="s">
        <v>317</v>
      </c>
      <c r="Y460" s="607" t="s">
        <v>317</v>
      </c>
      <c r="Z460" s="607" t="s">
        <v>317</v>
      </c>
      <c r="AA460" s="607" t="s">
        <v>317</v>
      </c>
      <c r="AB460" s="630">
        <v>1</v>
      </c>
      <c r="AC460" s="607" t="s">
        <v>317</v>
      </c>
      <c r="AD460" s="607" t="s">
        <v>317</v>
      </c>
      <c r="AE460" s="607" t="s">
        <v>317</v>
      </c>
      <c r="AF460" s="611" t="s">
        <v>248</v>
      </c>
      <c r="AG460" s="608"/>
    </row>
    <row r="461" spans="1:33" s="600" customFormat="1" ht="16.5" customHeight="1">
      <c r="A461" s="613"/>
      <c r="B461" s="614"/>
      <c r="C461" s="611" t="s">
        <v>249</v>
      </c>
      <c r="D461" s="630">
        <v>4</v>
      </c>
      <c r="E461" s="630">
        <v>1</v>
      </c>
      <c r="F461" s="607" t="s">
        <v>317</v>
      </c>
      <c r="G461" s="607" t="s">
        <v>317</v>
      </c>
      <c r="H461" s="607" t="s">
        <v>317</v>
      </c>
      <c r="I461" s="607" t="s">
        <v>317</v>
      </c>
      <c r="J461" s="630">
        <v>1</v>
      </c>
      <c r="K461" s="607" t="s">
        <v>317</v>
      </c>
      <c r="L461" s="607" t="s">
        <v>317</v>
      </c>
      <c r="M461" s="607" t="s">
        <v>317</v>
      </c>
      <c r="N461" s="607" t="s">
        <v>317</v>
      </c>
      <c r="O461" s="607" t="s">
        <v>317</v>
      </c>
      <c r="P461" s="607" t="s">
        <v>317</v>
      </c>
      <c r="Q461" s="607" t="s">
        <v>317</v>
      </c>
      <c r="R461" s="607" t="s">
        <v>317</v>
      </c>
      <c r="S461" s="607" t="s">
        <v>317</v>
      </c>
      <c r="T461" s="607" t="s">
        <v>317</v>
      </c>
      <c r="U461" s="607" t="s">
        <v>317</v>
      </c>
      <c r="V461" s="607" t="s">
        <v>317</v>
      </c>
      <c r="W461" s="607" t="s">
        <v>317</v>
      </c>
      <c r="X461" s="607" t="s">
        <v>317</v>
      </c>
      <c r="Y461" s="607" t="s">
        <v>317</v>
      </c>
      <c r="Z461" s="607" t="s">
        <v>317</v>
      </c>
      <c r="AA461" s="607" t="s">
        <v>317</v>
      </c>
      <c r="AB461" s="630">
        <v>2</v>
      </c>
      <c r="AC461" s="630">
        <v>1</v>
      </c>
      <c r="AD461" s="607" t="s">
        <v>317</v>
      </c>
      <c r="AE461" s="607" t="s">
        <v>317</v>
      </c>
      <c r="AF461" s="611" t="s">
        <v>249</v>
      </c>
      <c r="AG461" s="608"/>
    </row>
    <row r="462" spans="1:33" s="600" customFormat="1" ht="6.75" customHeight="1">
      <c r="A462" s="613"/>
      <c r="B462" s="614"/>
      <c r="C462" s="615"/>
      <c r="D462" s="630"/>
      <c r="E462" s="630"/>
      <c r="F462" s="630"/>
      <c r="G462" s="630"/>
      <c r="H462" s="630"/>
      <c r="I462" s="630"/>
      <c r="J462" s="630"/>
      <c r="K462" s="630"/>
      <c r="L462" s="630"/>
      <c r="M462" s="630"/>
      <c r="N462" s="630"/>
      <c r="O462" s="630"/>
      <c r="P462" s="630"/>
      <c r="Q462" s="630"/>
      <c r="R462" s="630"/>
      <c r="S462" s="630"/>
      <c r="T462" s="630"/>
      <c r="U462" s="630"/>
      <c r="V462" s="630"/>
      <c r="W462" s="630"/>
      <c r="X462" s="630"/>
      <c r="Y462" s="630"/>
      <c r="Z462" s="630"/>
      <c r="AA462" s="630"/>
      <c r="AB462" s="630"/>
      <c r="AC462" s="630"/>
      <c r="AD462" s="630"/>
      <c r="AE462" s="630"/>
      <c r="AF462" s="611"/>
      <c r="AG462" s="608"/>
    </row>
    <row r="463" spans="1:33" s="600" customFormat="1" ht="16.5" customHeight="1">
      <c r="A463" s="619">
        <v>17300</v>
      </c>
      <c r="B463" s="620" t="s">
        <v>578</v>
      </c>
      <c r="C463" s="611" t="s">
        <v>0</v>
      </c>
      <c r="D463" s="630">
        <v>1</v>
      </c>
      <c r="E463" s="607" t="s">
        <v>317</v>
      </c>
      <c r="F463" s="607" t="s">
        <v>317</v>
      </c>
      <c r="G463" s="607" t="s">
        <v>317</v>
      </c>
      <c r="H463" s="607" t="s">
        <v>317</v>
      </c>
      <c r="I463" s="607" t="s">
        <v>317</v>
      </c>
      <c r="J463" s="607" t="s">
        <v>317</v>
      </c>
      <c r="K463" s="607" t="s">
        <v>317</v>
      </c>
      <c r="L463" s="607" t="s">
        <v>317</v>
      </c>
      <c r="M463" s="607" t="s">
        <v>317</v>
      </c>
      <c r="N463" s="607" t="s">
        <v>317</v>
      </c>
      <c r="O463" s="607" t="s">
        <v>317</v>
      </c>
      <c r="P463" s="607" t="s">
        <v>317</v>
      </c>
      <c r="Q463" s="607" t="s">
        <v>317</v>
      </c>
      <c r="R463" s="607" t="s">
        <v>317</v>
      </c>
      <c r="S463" s="607" t="s">
        <v>317</v>
      </c>
      <c r="T463" s="607" t="s">
        <v>317</v>
      </c>
      <c r="U463" s="607" t="s">
        <v>317</v>
      </c>
      <c r="V463" s="607" t="s">
        <v>317</v>
      </c>
      <c r="W463" s="607" t="s">
        <v>317</v>
      </c>
      <c r="X463" s="607" t="s">
        <v>317</v>
      </c>
      <c r="Y463" s="607" t="s">
        <v>317</v>
      </c>
      <c r="Z463" s="630">
        <v>1</v>
      </c>
      <c r="AA463" s="607" t="s">
        <v>317</v>
      </c>
      <c r="AB463" s="607" t="s">
        <v>317</v>
      </c>
      <c r="AC463" s="607" t="s">
        <v>317</v>
      </c>
      <c r="AD463" s="607" t="s">
        <v>317</v>
      </c>
      <c r="AE463" s="607" t="s">
        <v>317</v>
      </c>
      <c r="AF463" s="611" t="s">
        <v>0</v>
      </c>
      <c r="AG463" s="621">
        <v>17300</v>
      </c>
    </row>
    <row r="464" spans="1:33" s="600" customFormat="1" ht="16.5" customHeight="1">
      <c r="A464" s="613"/>
      <c r="B464" s="614"/>
      <c r="C464" s="611" t="s">
        <v>248</v>
      </c>
      <c r="D464" s="630">
        <v>1</v>
      </c>
      <c r="E464" s="607" t="s">
        <v>317</v>
      </c>
      <c r="F464" s="607" t="s">
        <v>317</v>
      </c>
      <c r="G464" s="607" t="s">
        <v>317</v>
      </c>
      <c r="H464" s="607" t="s">
        <v>317</v>
      </c>
      <c r="I464" s="607" t="s">
        <v>317</v>
      </c>
      <c r="J464" s="607" t="s">
        <v>317</v>
      </c>
      <c r="K464" s="607" t="s">
        <v>317</v>
      </c>
      <c r="L464" s="607" t="s">
        <v>317</v>
      </c>
      <c r="M464" s="607" t="s">
        <v>317</v>
      </c>
      <c r="N464" s="607" t="s">
        <v>317</v>
      </c>
      <c r="O464" s="607" t="s">
        <v>317</v>
      </c>
      <c r="P464" s="607" t="s">
        <v>317</v>
      </c>
      <c r="Q464" s="607" t="s">
        <v>317</v>
      </c>
      <c r="R464" s="607" t="s">
        <v>317</v>
      </c>
      <c r="S464" s="607" t="s">
        <v>317</v>
      </c>
      <c r="T464" s="607" t="s">
        <v>317</v>
      </c>
      <c r="U464" s="607" t="s">
        <v>317</v>
      </c>
      <c r="V464" s="607" t="s">
        <v>317</v>
      </c>
      <c r="W464" s="607" t="s">
        <v>317</v>
      </c>
      <c r="X464" s="607" t="s">
        <v>317</v>
      </c>
      <c r="Y464" s="607" t="s">
        <v>317</v>
      </c>
      <c r="Z464" s="630">
        <v>1</v>
      </c>
      <c r="AA464" s="607" t="s">
        <v>317</v>
      </c>
      <c r="AB464" s="607" t="s">
        <v>317</v>
      </c>
      <c r="AC464" s="607" t="s">
        <v>317</v>
      </c>
      <c r="AD464" s="607" t="s">
        <v>317</v>
      </c>
      <c r="AE464" s="607" t="s">
        <v>317</v>
      </c>
      <c r="AF464" s="611" t="s">
        <v>248</v>
      </c>
      <c r="AG464" s="608"/>
    </row>
    <row r="465" spans="1:33" s="600" customFormat="1" ht="16.5" customHeight="1">
      <c r="A465" s="613"/>
      <c r="B465" s="614"/>
      <c r="C465" s="611" t="s">
        <v>249</v>
      </c>
      <c r="D465" s="607" t="s">
        <v>317</v>
      </c>
      <c r="E465" s="607" t="s">
        <v>317</v>
      </c>
      <c r="F465" s="607" t="s">
        <v>317</v>
      </c>
      <c r="G465" s="607" t="s">
        <v>317</v>
      </c>
      <c r="H465" s="607" t="s">
        <v>317</v>
      </c>
      <c r="I465" s="607" t="s">
        <v>317</v>
      </c>
      <c r="J465" s="607" t="s">
        <v>317</v>
      </c>
      <c r="K465" s="607" t="s">
        <v>317</v>
      </c>
      <c r="L465" s="607" t="s">
        <v>317</v>
      </c>
      <c r="M465" s="607" t="s">
        <v>317</v>
      </c>
      <c r="N465" s="607" t="s">
        <v>317</v>
      </c>
      <c r="O465" s="607" t="s">
        <v>317</v>
      </c>
      <c r="P465" s="607" t="s">
        <v>317</v>
      </c>
      <c r="Q465" s="607" t="s">
        <v>317</v>
      </c>
      <c r="R465" s="607" t="s">
        <v>317</v>
      </c>
      <c r="S465" s="607" t="s">
        <v>317</v>
      </c>
      <c r="T465" s="607" t="s">
        <v>317</v>
      </c>
      <c r="U465" s="607" t="s">
        <v>317</v>
      </c>
      <c r="V465" s="607" t="s">
        <v>317</v>
      </c>
      <c r="W465" s="607" t="s">
        <v>317</v>
      </c>
      <c r="X465" s="607" t="s">
        <v>317</v>
      </c>
      <c r="Y465" s="607" t="s">
        <v>317</v>
      </c>
      <c r="Z465" s="607" t="s">
        <v>317</v>
      </c>
      <c r="AA465" s="607" t="s">
        <v>317</v>
      </c>
      <c r="AB465" s="607" t="s">
        <v>317</v>
      </c>
      <c r="AC465" s="607" t="s">
        <v>317</v>
      </c>
      <c r="AD465" s="607" t="s">
        <v>317</v>
      </c>
      <c r="AE465" s="607" t="s">
        <v>317</v>
      </c>
      <c r="AF465" s="611" t="s">
        <v>249</v>
      </c>
      <c r="AG465" s="608"/>
    </row>
    <row r="466" spans="1:33" s="600" customFormat="1" ht="6.75" customHeight="1">
      <c r="A466" s="613"/>
      <c r="B466" s="614"/>
      <c r="C466" s="615"/>
      <c r="D466" s="630"/>
      <c r="E466" s="630"/>
      <c r="F466" s="630"/>
      <c r="G466" s="630"/>
      <c r="H466" s="630"/>
      <c r="I466" s="630"/>
      <c r="J466" s="630"/>
      <c r="K466" s="630"/>
      <c r="L466" s="630"/>
      <c r="M466" s="630"/>
      <c r="N466" s="630"/>
      <c r="O466" s="630"/>
      <c r="P466" s="630"/>
      <c r="Q466" s="630"/>
      <c r="R466" s="630"/>
      <c r="S466" s="630"/>
      <c r="T466" s="630"/>
      <c r="U466" s="630"/>
      <c r="V466" s="630"/>
      <c r="W466" s="630"/>
      <c r="X466" s="630"/>
      <c r="Y466" s="630"/>
      <c r="Z466" s="630"/>
      <c r="AA466" s="630"/>
      <c r="AB466" s="630"/>
      <c r="AC466" s="630"/>
      <c r="AD466" s="630"/>
      <c r="AE466" s="630"/>
      <c r="AF466" s="611"/>
      <c r="AG466" s="608"/>
    </row>
    <row r="467" spans="1:33" s="600" customFormat="1" ht="16.5" customHeight="1">
      <c r="A467" s="619">
        <v>17400</v>
      </c>
      <c r="B467" s="620" t="s">
        <v>579</v>
      </c>
      <c r="C467" s="611" t="s">
        <v>0</v>
      </c>
      <c r="D467" s="630">
        <v>5</v>
      </c>
      <c r="E467" s="630">
        <v>4</v>
      </c>
      <c r="F467" s="607" t="s">
        <v>317</v>
      </c>
      <c r="G467" s="607" t="s">
        <v>317</v>
      </c>
      <c r="H467" s="607" t="s">
        <v>317</v>
      </c>
      <c r="I467" s="607" t="s">
        <v>317</v>
      </c>
      <c r="J467" s="630">
        <v>4</v>
      </c>
      <c r="K467" s="607" t="s">
        <v>317</v>
      </c>
      <c r="L467" s="607" t="s">
        <v>317</v>
      </c>
      <c r="M467" s="607" t="s">
        <v>317</v>
      </c>
      <c r="N467" s="607" t="s">
        <v>317</v>
      </c>
      <c r="O467" s="607" t="s">
        <v>317</v>
      </c>
      <c r="P467" s="607" t="s">
        <v>317</v>
      </c>
      <c r="Q467" s="607" t="s">
        <v>317</v>
      </c>
      <c r="R467" s="607" t="s">
        <v>317</v>
      </c>
      <c r="S467" s="607" t="s">
        <v>317</v>
      </c>
      <c r="T467" s="607" t="s">
        <v>317</v>
      </c>
      <c r="U467" s="607" t="s">
        <v>317</v>
      </c>
      <c r="V467" s="630">
        <v>1</v>
      </c>
      <c r="W467" s="607" t="s">
        <v>317</v>
      </c>
      <c r="X467" s="607" t="s">
        <v>317</v>
      </c>
      <c r="Y467" s="607" t="s">
        <v>317</v>
      </c>
      <c r="Z467" s="607" t="s">
        <v>317</v>
      </c>
      <c r="AA467" s="607" t="s">
        <v>317</v>
      </c>
      <c r="AB467" s="607" t="s">
        <v>317</v>
      </c>
      <c r="AC467" s="607" t="s">
        <v>317</v>
      </c>
      <c r="AD467" s="607" t="s">
        <v>317</v>
      </c>
      <c r="AE467" s="607" t="s">
        <v>317</v>
      </c>
      <c r="AF467" s="611" t="s">
        <v>0</v>
      </c>
      <c r="AG467" s="621">
        <v>17400</v>
      </c>
    </row>
    <row r="468" spans="1:33" s="600" customFormat="1" ht="16.5" customHeight="1">
      <c r="A468" s="613"/>
      <c r="B468" s="614"/>
      <c r="C468" s="611" t="s">
        <v>248</v>
      </c>
      <c r="D468" s="630">
        <v>4</v>
      </c>
      <c r="E468" s="630">
        <v>4</v>
      </c>
      <c r="F468" s="607" t="s">
        <v>317</v>
      </c>
      <c r="G468" s="607" t="s">
        <v>317</v>
      </c>
      <c r="H468" s="607" t="s">
        <v>317</v>
      </c>
      <c r="I468" s="607" t="s">
        <v>317</v>
      </c>
      <c r="J468" s="630">
        <v>4</v>
      </c>
      <c r="K468" s="607" t="s">
        <v>317</v>
      </c>
      <c r="L468" s="607" t="s">
        <v>317</v>
      </c>
      <c r="M468" s="607" t="s">
        <v>317</v>
      </c>
      <c r="N468" s="607" t="s">
        <v>317</v>
      </c>
      <c r="O468" s="607" t="s">
        <v>317</v>
      </c>
      <c r="P468" s="607" t="s">
        <v>317</v>
      </c>
      <c r="Q468" s="607" t="s">
        <v>317</v>
      </c>
      <c r="R468" s="607" t="s">
        <v>317</v>
      </c>
      <c r="S468" s="607" t="s">
        <v>317</v>
      </c>
      <c r="T468" s="607" t="s">
        <v>317</v>
      </c>
      <c r="U468" s="607" t="s">
        <v>317</v>
      </c>
      <c r="V468" s="607" t="s">
        <v>317</v>
      </c>
      <c r="W468" s="607" t="s">
        <v>317</v>
      </c>
      <c r="X468" s="607" t="s">
        <v>317</v>
      </c>
      <c r="Y468" s="607" t="s">
        <v>317</v>
      </c>
      <c r="Z468" s="607" t="s">
        <v>317</v>
      </c>
      <c r="AA468" s="607" t="s">
        <v>317</v>
      </c>
      <c r="AB468" s="607" t="s">
        <v>317</v>
      </c>
      <c r="AC468" s="607" t="s">
        <v>317</v>
      </c>
      <c r="AD468" s="607" t="s">
        <v>317</v>
      </c>
      <c r="AE468" s="607" t="s">
        <v>317</v>
      </c>
      <c r="AF468" s="611" t="s">
        <v>248</v>
      </c>
      <c r="AG468" s="608"/>
    </row>
    <row r="469" spans="1:33" s="600" customFormat="1" ht="16.5" customHeight="1">
      <c r="A469" s="613"/>
      <c r="B469" s="614"/>
      <c r="C469" s="611" t="s">
        <v>249</v>
      </c>
      <c r="D469" s="630">
        <v>1</v>
      </c>
      <c r="E469" s="607" t="s">
        <v>317</v>
      </c>
      <c r="F469" s="607" t="s">
        <v>317</v>
      </c>
      <c r="G469" s="607" t="s">
        <v>317</v>
      </c>
      <c r="H469" s="607" t="s">
        <v>317</v>
      </c>
      <c r="I469" s="607" t="s">
        <v>317</v>
      </c>
      <c r="J469" s="607" t="s">
        <v>317</v>
      </c>
      <c r="K469" s="607" t="s">
        <v>317</v>
      </c>
      <c r="L469" s="607" t="s">
        <v>317</v>
      </c>
      <c r="M469" s="607" t="s">
        <v>317</v>
      </c>
      <c r="N469" s="607" t="s">
        <v>317</v>
      </c>
      <c r="O469" s="607" t="s">
        <v>317</v>
      </c>
      <c r="P469" s="607" t="s">
        <v>317</v>
      </c>
      <c r="Q469" s="607" t="s">
        <v>317</v>
      </c>
      <c r="R469" s="607" t="s">
        <v>317</v>
      </c>
      <c r="S469" s="607" t="s">
        <v>317</v>
      </c>
      <c r="T469" s="607" t="s">
        <v>317</v>
      </c>
      <c r="U469" s="607" t="s">
        <v>317</v>
      </c>
      <c r="V469" s="630">
        <v>1</v>
      </c>
      <c r="W469" s="607" t="s">
        <v>317</v>
      </c>
      <c r="X469" s="607" t="s">
        <v>317</v>
      </c>
      <c r="Y469" s="607" t="s">
        <v>317</v>
      </c>
      <c r="Z469" s="607" t="s">
        <v>317</v>
      </c>
      <c r="AA469" s="607" t="s">
        <v>317</v>
      </c>
      <c r="AB469" s="607" t="s">
        <v>317</v>
      </c>
      <c r="AC469" s="607" t="s">
        <v>317</v>
      </c>
      <c r="AD469" s="607" t="s">
        <v>317</v>
      </c>
      <c r="AE469" s="607" t="s">
        <v>317</v>
      </c>
      <c r="AF469" s="611" t="s">
        <v>249</v>
      </c>
      <c r="AG469" s="608"/>
    </row>
    <row r="470" spans="1:33" s="600" customFormat="1" ht="6.75" customHeight="1">
      <c r="A470" s="613"/>
      <c r="B470" s="614"/>
      <c r="C470" s="615"/>
      <c r="D470" s="630"/>
      <c r="E470" s="630"/>
      <c r="F470" s="630"/>
      <c r="G470" s="630"/>
      <c r="H470" s="630"/>
      <c r="I470" s="630"/>
      <c r="J470" s="630"/>
      <c r="K470" s="630"/>
      <c r="L470" s="630"/>
      <c r="M470" s="630"/>
      <c r="N470" s="630"/>
      <c r="O470" s="630"/>
      <c r="P470" s="630"/>
      <c r="Q470" s="630"/>
      <c r="R470" s="630"/>
      <c r="S470" s="630"/>
      <c r="T470" s="630"/>
      <c r="U470" s="630"/>
      <c r="V470" s="630"/>
      <c r="W470" s="630"/>
      <c r="X470" s="630"/>
      <c r="Y470" s="630"/>
      <c r="Z470" s="630"/>
      <c r="AA470" s="630"/>
      <c r="AB470" s="630"/>
      <c r="AC470" s="630"/>
      <c r="AD470" s="630"/>
      <c r="AE470" s="630"/>
      <c r="AF470" s="611"/>
      <c r="AG470" s="608"/>
    </row>
    <row r="471" spans="1:33" s="600" customFormat="1" ht="16.5" customHeight="1">
      <c r="A471" s="619">
        <v>17500</v>
      </c>
      <c r="B471" s="620" t="s">
        <v>580</v>
      </c>
      <c r="C471" s="611" t="s">
        <v>0</v>
      </c>
      <c r="D471" s="630">
        <v>8</v>
      </c>
      <c r="E471" s="630">
        <v>4</v>
      </c>
      <c r="F471" s="607" t="s">
        <v>317</v>
      </c>
      <c r="G471" s="607" t="s">
        <v>317</v>
      </c>
      <c r="H471" s="607" t="s">
        <v>317</v>
      </c>
      <c r="I471" s="607" t="s">
        <v>317</v>
      </c>
      <c r="J471" s="630">
        <v>4</v>
      </c>
      <c r="K471" s="630">
        <v>2</v>
      </c>
      <c r="L471" s="607" t="s">
        <v>317</v>
      </c>
      <c r="M471" s="607" t="s">
        <v>317</v>
      </c>
      <c r="N471" s="607" t="s">
        <v>317</v>
      </c>
      <c r="O471" s="607" t="s">
        <v>317</v>
      </c>
      <c r="P471" s="607" t="s">
        <v>317</v>
      </c>
      <c r="Q471" s="630">
        <v>1</v>
      </c>
      <c r="R471" s="607" t="s">
        <v>317</v>
      </c>
      <c r="S471" s="607" t="s">
        <v>317</v>
      </c>
      <c r="T471" s="607" t="s">
        <v>317</v>
      </c>
      <c r="U471" s="607" t="s">
        <v>317</v>
      </c>
      <c r="V471" s="607" t="s">
        <v>317</v>
      </c>
      <c r="W471" s="630">
        <v>1</v>
      </c>
      <c r="X471" s="607" t="s">
        <v>317</v>
      </c>
      <c r="Y471" s="607" t="s">
        <v>317</v>
      </c>
      <c r="Z471" s="607" t="s">
        <v>317</v>
      </c>
      <c r="AA471" s="607" t="s">
        <v>317</v>
      </c>
      <c r="AB471" s="607" t="s">
        <v>317</v>
      </c>
      <c r="AC471" s="607" t="s">
        <v>317</v>
      </c>
      <c r="AD471" s="607" t="s">
        <v>317</v>
      </c>
      <c r="AE471" s="607" t="s">
        <v>317</v>
      </c>
      <c r="AF471" s="611" t="s">
        <v>0</v>
      </c>
      <c r="AG471" s="621">
        <v>17500</v>
      </c>
    </row>
    <row r="472" spans="1:33" s="600" customFormat="1" ht="16.5" customHeight="1">
      <c r="A472" s="613"/>
      <c r="B472" s="614" t="s">
        <v>581</v>
      </c>
      <c r="C472" s="611" t="s">
        <v>248</v>
      </c>
      <c r="D472" s="630">
        <v>5</v>
      </c>
      <c r="E472" s="630">
        <v>2</v>
      </c>
      <c r="F472" s="607" t="s">
        <v>317</v>
      </c>
      <c r="G472" s="607" t="s">
        <v>317</v>
      </c>
      <c r="H472" s="607" t="s">
        <v>317</v>
      </c>
      <c r="I472" s="607" t="s">
        <v>317</v>
      </c>
      <c r="J472" s="630">
        <v>2</v>
      </c>
      <c r="K472" s="630">
        <v>1</v>
      </c>
      <c r="L472" s="607" t="s">
        <v>317</v>
      </c>
      <c r="M472" s="607" t="s">
        <v>317</v>
      </c>
      <c r="N472" s="607" t="s">
        <v>317</v>
      </c>
      <c r="O472" s="607" t="s">
        <v>317</v>
      </c>
      <c r="P472" s="607" t="s">
        <v>317</v>
      </c>
      <c r="Q472" s="630">
        <v>1</v>
      </c>
      <c r="R472" s="607" t="s">
        <v>317</v>
      </c>
      <c r="S472" s="607" t="s">
        <v>317</v>
      </c>
      <c r="T472" s="607" t="s">
        <v>317</v>
      </c>
      <c r="U472" s="607" t="s">
        <v>317</v>
      </c>
      <c r="V472" s="607" t="s">
        <v>317</v>
      </c>
      <c r="W472" s="630">
        <v>1</v>
      </c>
      <c r="X472" s="607" t="s">
        <v>317</v>
      </c>
      <c r="Y472" s="607" t="s">
        <v>317</v>
      </c>
      <c r="Z472" s="607" t="s">
        <v>317</v>
      </c>
      <c r="AA472" s="607" t="s">
        <v>317</v>
      </c>
      <c r="AB472" s="607" t="s">
        <v>317</v>
      </c>
      <c r="AC472" s="607" t="s">
        <v>317</v>
      </c>
      <c r="AD472" s="607" t="s">
        <v>317</v>
      </c>
      <c r="AE472" s="607" t="s">
        <v>317</v>
      </c>
      <c r="AF472" s="611" t="s">
        <v>481</v>
      </c>
      <c r="AG472" s="608"/>
    </row>
    <row r="473" spans="1:33" s="600" customFormat="1" ht="16.5" customHeight="1">
      <c r="A473" s="613"/>
      <c r="B473" s="614" t="s">
        <v>509</v>
      </c>
      <c r="C473" s="611" t="s">
        <v>249</v>
      </c>
      <c r="D473" s="630">
        <v>3</v>
      </c>
      <c r="E473" s="630">
        <v>2</v>
      </c>
      <c r="F473" s="607" t="s">
        <v>317</v>
      </c>
      <c r="G473" s="607" t="s">
        <v>317</v>
      </c>
      <c r="H473" s="607" t="s">
        <v>317</v>
      </c>
      <c r="I473" s="607" t="s">
        <v>317</v>
      </c>
      <c r="J473" s="630">
        <v>2</v>
      </c>
      <c r="K473" s="630">
        <v>1</v>
      </c>
      <c r="L473" s="607" t="s">
        <v>317</v>
      </c>
      <c r="M473" s="607" t="s">
        <v>317</v>
      </c>
      <c r="N473" s="607" t="s">
        <v>317</v>
      </c>
      <c r="O473" s="607" t="s">
        <v>317</v>
      </c>
      <c r="P473" s="607" t="s">
        <v>317</v>
      </c>
      <c r="Q473" s="607" t="s">
        <v>317</v>
      </c>
      <c r="R473" s="607" t="s">
        <v>317</v>
      </c>
      <c r="S473" s="607" t="s">
        <v>317</v>
      </c>
      <c r="T473" s="607" t="s">
        <v>317</v>
      </c>
      <c r="U473" s="607" t="s">
        <v>317</v>
      </c>
      <c r="V473" s="607" t="s">
        <v>317</v>
      </c>
      <c r="W473" s="607" t="s">
        <v>317</v>
      </c>
      <c r="X473" s="607" t="s">
        <v>317</v>
      </c>
      <c r="Y473" s="607" t="s">
        <v>317</v>
      </c>
      <c r="Z473" s="607" t="s">
        <v>317</v>
      </c>
      <c r="AA473" s="607" t="s">
        <v>317</v>
      </c>
      <c r="AB473" s="607" t="s">
        <v>317</v>
      </c>
      <c r="AC473" s="607" t="s">
        <v>317</v>
      </c>
      <c r="AD473" s="607" t="s">
        <v>317</v>
      </c>
      <c r="AE473" s="607" t="s">
        <v>317</v>
      </c>
      <c r="AF473" s="611" t="s">
        <v>249</v>
      </c>
      <c r="AG473" s="608"/>
    </row>
    <row r="474" spans="1:33" s="600" customFormat="1" ht="6.75" customHeight="1">
      <c r="A474" s="613"/>
      <c r="B474" s="614"/>
      <c r="C474" s="615"/>
      <c r="D474" s="630"/>
      <c r="E474" s="630"/>
      <c r="F474" s="630"/>
      <c r="G474" s="630"/>
      <c r="H474" s="630"/>
      <c r="I474" s="630"/>
      <c r="J474" s="630"/>
      <c r="K474" s="630"/>
      <c r="L474" s="630"/>
      <c r="M474" s="630"/>
      <c r="N474" s="630"/>
      <c r="O474" s="630"/>
      <c r="P474" s="630"/>
      <c r="Q474" s="630"/>
      <c r="R474" s="630"/>
      <c r="S474" s="630"/>
      <c r="T474" s="630"/>
      <c r="U474" s="630"/>
      <c r="V474" s="630"/>
      <c r="W474" s="630"/>
      <c r="X474" s="630"/>
      <c r="Y474" s="630"/>
      <c r="Z474" s="630"/>
      <c r="AA474" s="630"/>
      <c r="AB474" s="630"/>
      <c r="AC474" s="630"/>
      <c r="AD474" s="630"/>
      <c r="AE474" s="630"/>
      <c r="AF474" s="611"/>
      <c r="AG474" s="608"/>
    </row>
    <row r="475" spans="1:33" s="600" customFormat="1" ht="16.5" customHeight="1">
      <c r="A475" s="616">
        <v>18000</v>
      </c>
      <c r="B475" s="617" t="s">
        <v>582</v>
      </c>
      <c r="C475" s="611" t="s">
        <v>0</v>
      </c>
      <c r="D475" s="607">
        <v>1016</v>
      </c>
      <c r="E475" s="630">
        <v>5</v>
      </c>
      <c r="F475" s="630">
        <v>1</v>
      </c>
      <c r="G475" s="607" t="s">
        <v>317</v>
      </c>
      <c r="H475" s="607" t="s">
        <v>317</v>
      </c>
      <c r="I475" s="607" t="s">
        <v>317</v>
      </c>
      <c r="J475" s="630">
        <v>6</v>
      </c>
      <c r="K475" s="607" t="s">
        <v>317</v>
      </c>
      <c r="L475" s="607" t="s">
        <v>317</v>
      </c>
      <c r="M475" s="630">
        <v>1</v>
      </c>
      <c r="N475" s="607" t="s">
        <v>317</v>
      </c>
      <c r="O475" s="630">
        <v>2</v>
      </c>
      <c r="P475" s="630">
        <v>2</v>
      </c>
      <c r="Q475" s="630">
        <v>6</v>
      </c>
      <c r="R475" s="630">
        <v>7</v>
      </c>
      <c r="S475" s="630">
        <v>15</v>
      </c>
      <c r="T475" s="630">
        <v>14</v>
      </c>
      <c r="U475" s="630">
        <v>20</v>
      </c>
      <c r="V475" s="630">
        <v>34</v>
      </c>
      <c r="W475" s="630">
        <v>55</v>
      </c>
      <c r="X475" s="630">
        <v>43</v>
      </c>
      <c r="Y475" s="630">
        <v>50</v>
      </c>
      <c r="Z475" s="630">
        <v>90</v>
      </c>
      <c r="AA475" s="630">
        <v>173</v>
      </c>
      <c r="AB475" s="630">
        <v>222</v>
      </c>
      <c r="AC475" s="630">
        <v>176</v>
      </c>
      <c r="AD475" s="630">
        <v>100</v>
      </c>
      <c r="AE475" s="607" t="s">
        <v>317</v>
      </c>
      <c r="AF475" s="611" t="s">
        <v>0</v>
      </c>
      <c r="AG475" s="618">
        <v>18000</v>
      </c>
    </row>
    <row r="476" spans="1:33" s="600" customFormat="1" ht="16.5" customHeight="1">
      <c r="A476" s="613"/>
      <c r="B476" s="634" t="s">
        <v>583</v>
      </c>
      <c r="C476" s="611" t="s">
        <v>248</v>
      </c>
      <c r="D476" s="630">
        <v>362</v>
      </c>
      <c r="E476" s="630">
        <v>3</v>
      </c>
      <c r="F476" s="607" t="s">
        <v>317</v>
      </c>
      <c r="G476" s="607" t="s">
        <v>317</v>
      </c>
      <c r="I476" s="607" t="s">
        <v>317</v>
      </c>
      <c r="J476" s="630">
        <v>3</v>
      </c>
      <c r="K476" s="607" t="s">
        <v>317</v>
      </c>
      <c r="L476" s="607" t="s">
        <v>317</v>
      </c>
      <c r="M476" s="630">
        <v>1</v>
      </c>
      <c r="N476" s="607" t="s">
        <v>317</v>
      </c>
      <c r="O476" s="630">
        <v>2</v>
      </c>
      <c r="P476" s="630">
        <v>1</v>
      </c>
      <c r="Q476" s="630">
        <v>4</v>
      </c>
      <c r="R476" s="630">
        <v>5</v>
      </c>
      <c r="S476" s="630">
        <v>13</v>
      </c>
      <c r="T476" s="630">
        <v>10</v>
      </c>
      <c r="U476" s="630">
        <v>14</v>
      </c>
      <c r="V476" s="630">
        <v>30</v>
      </c>
      <c r="W476" s="630">
        <v>45</v>
      </c>
      <c r="X476" s="630">
        <v>26</v>
      </c>
      <c r="Y476" s="630">
        <v>29</v>
      </c>
      <c r="Z476" s="630">
        <v>38</v>
      </c>
      <c r="AA476" s="630">
        <v>44</v>
      </c>
      <c r="AB476" s="630">
        <v>55</v>
      </c>
      <c r="AC476" s="630">
        <v>28</v>
      </c>
      <c r="AD476" s="630">
        <v>14</v>
      </c>
      <c r="AE476" s="607" t="s">
        <v>317</v>
      </c>
      <c r="AF476" s="611" t="s">
        <v>248</v>
      </c>
      <c r="AG476" s="608"/>
    </row>
    <row r="477" spans="1:33" s="600" customFormat="1" ht="16.5" customHeight="1">
      <c r="A477" s="613"/>
      <c r="B477" s="634" t="s">
        <v>584</v>
      </c>
      <c r="C477" s="611" t="s">
        <v>249</v>
      </c>
      <c r="D477" s="630">
        <v>654</v>
      </c>
      <c r="E477" s="630">
        <v>2</v>
      </c>
      <c r="F477" s="630">
        <v>1</v>
      </c>
      <c r="G477" s="607" t="s">
        <v>317</v>
      </c>
      <c r="H477" s="607" t="s">
        <v>317</v>
      </c>
      <c r="I477" s="607" t="s">
        <v>317</v>
      </c>
      <c r="J477" s="630">
        <v>3</v>
      </c>
      <c r="K477" s="607" t="s">
        <v>317</v>
      </c>
      <c r="L477" s="607" t="s">
        <v>317</v>
      </c>
      <c r="M477" s="607" t="s">
        <v>317</v>
      </c>
      <c r="N477" s="607" t="s">
        <v>317</v>
      </c>
      <c r="O477" s="607" t="s">
        <v>317</v>
      </c>
      <c r="P477" s="630">
        <v>1</v>
      </c>
      <c r="Q477" s="630">
        <v>2</v>
      </c>
      <c r="R477" s="630">
        <v>2</v>
      </c>
      <c r="S477" s="630">
        <v>2</v>
      </c>
      <c r="T477" s="630">
        <v>4</v>
      </c>
      <c r="U477" s="630">
        <v>6</v>
      </c>
      <c r="V477" s="630">
        <v>4</v>
      </c>
      <c r="W477" s="630">
        <v>10</v>
      </c>
      <c r="X477" s="630">
        <v>17</v>
      </c>
      <c r="Y477" s="630">
        <v>21</v>
      </c>
      <c r="Z477" s="630">
        <v>52</v>
      </c>
      <c r="AA477" s="630">
        <v>129</v>
      </c>
      <c r="AB477" s="630">
        <v>167</v>
      </c>
      <c r="AC477" s="630">
        <v>148</v>
      </c>
      <c r="AD477" s="630">
        <v>86</v>
      </c>
      <c r="AE477" s="607" t="s">
        <v>317</v>
      </c>
      <c r="AF477" s="611" t="s">
        <v>249</v>
      </c>
      <c r="AG477" s="608"/>
    </row>
    <row r="478" spans="1:33" s="600" customFormat="1" ht="6.75" customHeight="1">
      <c r="A478" s="613"/>
      <c r="B478" s="614"/>
      <c r="C478" s="615"/>
      <c r="D478" s="630"/>
      <c r="E478" s="630"/>
      <c r="F478" s="630"/>
      <c r="G478" s="630"/>
      <c r="H478" s="630"/>
      <c r="I478" s="630"/>
      <c r="J478" s="630"/>
      <c r="K478" s="630"/>
      <c r="L478" s="630"/>
      <c r="M478" s="630"/>
      <c r="N478" s="630"/>
      <c r="O478" s="630"/>
      <c r="P478" s="630"/>
      <c r="Q478" s="630"/>
      <c r="R478" s="630"/>
      <c r="S478" s="630"/>
      <c r="T478" s="630"/>
      <c r="U478" s="630"/>
      <c r="V478" s="630"/>
      <c r="W478" s="630"/>
      <c r="X478" s="630"/>
      <c r="Y478" s="630"/>
      <c r="Z478" s="630"/>
      <c r="AA478" s="630"/>
      <c r="AB478" s="630"/>
      <c r="AC478" s="630"/>
      <c r="AD478" s="630"/>
      <c r="AE478" s="630"/>
      <c r="AF478" s="611"/>
      <c r="AG478" s="608"/>
    </row>
    <row r="479" spans="1:33" s="600" customFormat="1" ht="16.5" customHeight="1">
      <c r="A479" s="619">
        <v>18100</v>
      </c>
      <c r="B479" s="620" t="s">
        <v>86</v>
      </c>
      <c r="C479" s="611" t="s">
        <v>0</v>
      </c>
      <c r="D479" s="630">
        <v>619</v>
      </c>
      <c r="E479" s="607" t="s">
        <v>317</v>
      </c>
      <c r="F479" s="607" t="s">
        <v>317</v>
      </c>
      <c r="G479" s="607" t="s">
        <v>317</v>
      </c>
      <c r="H479" s="607" t="s">
        <v>317</v>
      </c>
      <c r="I479" s="607" t="s">
        <v>317</v>
      </c>
      <c r="J479" s="607" t="s">
        <v>317</v>
      </c>
      <c r="K479" s="607" t="s">
        <v>317</v>
      </c>
      <c r="L479" s="607" t="s">
        <v>317</v>
      </c>
      <c r="M479" s="607" t="s">
        <v>317</v>
      </c>
      <c r="N479" s="607" t="s">
        <v>317</v>
      </c>
      <c r="O479" s="607" t="s">
        <v>317</v>
      </c>
      <c r="P479" s="607" t="s">
        <v>317</v>
      </c>
      <c r="Q479" s="607" t="s">
        <v>317</v>
      </c>
      <c r="R479" s="607" t="s">
        <v>317</v>
      </c>
      <c r="S479" s="607" t="s">
        <v>317</v>
      </c>
      <c r="T479" s="607" t="s">
        <v>317</v>
      </c>
      <c r="U479" s="607" t="s">
        <v>317</v>
      </c>
      <c r="V479" s="607" t="s">
        <v>317</v>
      </c>
      <c r="W479" s="607" t="s">
        <v>317</v>
      </c>
      <c r="X479" s="607">
        <v>4</v>
      </c>
      <c r="Y479" s="630">
        <v>8</v>
      </c>
      <c r="Z479" s="630">
        <v>37</v>
      </c>
      <c r="AA479" s="630">
        <v>126</v>
      </c>
      <c r="AB479" s="630">
        <v>188</v>
      </c>
      <c r="AC479" s="630">
        <v>159</v>
      </c>
      <c r="AD479" s="630">
        <v>97</v>
      </c>
      <c r="AE479" s="607" t="s">
        <v>317</v>
      </c>
      <c r="AF479" s="611" t="s">
        <v>0</v>
      </c>
      <c r="AG479" s="621">
        <v>18100</v>
      </c>
    </row>
    <row r="480" spans="1:33" s="600" customFormat="1" ht="16.5" customHeight="1">
      <c r="A480" s="613"/>
      <c r="B480" s="614"/>
      <c r="C480" s="611" t="s">
        <v>248</v>
      </c>
      <c r="D480" s="630">
        <v>128</v>
      </c>
      <c r="E480" s="607" t="s">
        <v>317</v>
      </c>
      <c r="F480" s="607" t="s">
        <v>317</v>
      </c>
      <c r="G480" s="607" t="s">
        <v>317</v>
      </c>
      <c r="H480" s="607" t="s">
        <v>317</v>
      </c>
      <c r="I480" s="607" t="s">
        <v>317</v>
      </c>
      <c r="J480" s="607" t="s">
        <v>317</v>
      </c>
      <c r="K480" s="607" t="s">
        <v>317</v>
      </c>
      <c r="L480" s="607" t="s">
        <v>317</v>
      </c>
      <c r="M480" s="607" t="s">
        <v>317</v>
      </c>
      <c r="N480" s="607" t="s">
        <v>317</v>
      </c>
      <c r="O480" s="607" t="s">
        <v>317</v>
      </c>
      <c r="P480" s="607" t="s">
        <v>317</v>
      </c>
      <c r="Q480" s="607" t="s">
        <v>317</v>
      </c>
      <c r="R480" s="607" t="s">
        <v>317</v>
      </c>
      <c r="S480" s="607" t="s">
        <v>317</v>
      </c>
      <c r="T480" s="607" t="s">
        <v>317</v>
      </c>
      <c r="U480" s="607" t="s">
        <v>317</v>
      </c>
      <c r="V480" s="607" t="s">
        <v>317</v>
      </c>
      <c r="W480" s="607" t="s">
        <v>317</v>
      </c>
      <c r="X480" s="607">
        <v>2</v>
      </c>
      <c r="Y480" s="630">
        <v>4</v>
      </c>
      <c r="Z480" s="630">
        <v>13</v>
      </c>
      <c r="AA480" s="630">
        <v>29</v>
      </c>
      <c r="AB480" s="630">
        <v>42</v>
      </c>
      <c r="AC480" s="630">
        <v>25</v>
      </c>
      <c r="AD480" s="630">
        <v>13</v>
      </c>
      <c r="AE480" s="607" t="s">
        <v>317</v>
      </c>
      <c r="AF480" s="611" t="s">
        <v>248</v>
      </c>
      <c r="AG480" s="608"/>
    </row>
    <row r="481" spans="1:33" s="600" customFormat="1" ht="16.5" customHeight="1">
      <c r="A481" s="613"/>
      <c r="B481" s="614"/>
      <c r="C481" s="611" t="s">
        <v>249</v>
      </c>
      <c r="D481" s="630">
        <v>491</v>
      </c>
      <c r="E481" s="607" t="s">
        <v>317</v>
      </c>
      <c r="F481" s="607" t="s">
        <v>317</v>
      </c>
      <c r="G481" s="607" t="s">
        <v>317</v>
      </c>
      <c r="H481" s="607" t="s">
        <v>317</v>
      </c>
      <c r="I481" s="607" t="s">
        <v>317</v>
      </c>
      <c r="J481" s="607" t="s">
        <v>317</v>
      </c>
      <c r="K481" s="607" t="s">
        <v>317</v>
      </c>
      <c r="L481" s="607" t="s">
        <v>317</v>
      </c>
      <c r="M481" s="607" t="s">
        <v>317</v>
      </c>
      <c r="N481" s="607" t="s">
        <v>317</v>
      </c>
      <c r="O481" s="607" t="s">
        <v>317</v>
      </c>
      <c r="P481" s="607" t="s">
        <v>317</v>
      </c>
      <c r="Q481" s="607" t="s">
        <v>317</v>
      </c>
      <c r="R481" s="607" t="s">
        <v>317</v>
      </c>
      <c r="S481" s="607" t="s">
        <v>317</v>
      </c>
      <c r="T481" s="607" t="s">
        <v>317</v>
      </c>
      <c r="U481" s="607" t="s">
        <v>317</v>
      </c>
      <c r="V481" s="607" t="s">
        <v>317</v>
      </c>
      <c r="W481" s="607" t="s">
        <v>317</v>
      </c>
      <c r="X481" s="607">
        <v>2</v>
      </c>
      <c r="Y481" s="630">
        <v>4</v>
      </c>
      <c r="Z481" s="630">
        <v>24</v>
      </c>
      <c r="AA481" s="630">
        <v>97</v>
      </c>
      <c r="AB481" s="630">
        <v>146</v>
      </c>
      <c r="AC481" s="630">
        <v>134</v>
      </c>
      <c r="AD481" s="630">
        <v>84</v>
      </c>
      <c r="AE481" s="607" t="s">
        <v>317</v>
      </c>
      <c r="AF481" s="611" t="s">
        <v>249</v>
      </c>
      <c r="AG481" s="608"/>
    </row>
    <row r="482" spans="1:33" s="600" customFormat="1" ht="6.75" customHeight="1">
      <c r="A482" s="613"/>
      <c r="B482" s="614"/>
      <c r="C482" s="615"/>
      <c r="D482" s="630"/>
      <c r="E482" s="630"/>
      <c r="F482" s="630"/>
      <c r="G482" s="630"/>
      <c r="H482" s="630"/>
      <c r="I482" s="630"/>
      <c r="J482" s="630"/>
      <c r="K482" s="630"/>
      <c r="L482" s="630"/>
      <c r="M482" s="630"/>
      <c r="N482" s="630"/>
      <c r="O482" s="630"/>
      <c r="P482" s="630"/>
      <c r="Q482" s="630"/>
      <c r="R482" s="630"/>
      <c r="S482" s="630"/>
      <c r="T482" s="630"/>
      <c r="U482" s="630"/>
      <c r="V482" s="630"/>
      <c r="W482" s="630"/>
      <c r="X482" s="630"/>
      <c r="Y482" s="630"/>
      <c r="Z482" s="630"/>
      <c r="AA482" s="630"/>
      <c r="AB482" s="630"/>
      <c r="AC482" s="630"/>
      <c r="AD482" s="630"/>
      <c r="AE482" s="630"/>
      <c r="AF482" s="611"/>
      <c r="AG482" s="608"/>
    </row>
    <row r="483" spans="1:33" s="600" customFormat="1" ht="16.5" customHeight="1">
      <c r="A483" s="619">
        <v>18200</v>
      </c>
      <c r="B483" s="620" t="s">
        <v>585</v>
      </c>
      <c r="C483" s="611" t="s">
        <v>0</v>
      </c>
      <c r="D483" s="630">
        <v>3</v>
      </c>
      <c r="E483" s="630">
        <v>3</v>
      </c>
      <c r="F483" s="607" t="s">
        <v>317</v>
      </c>
      <c r="G483" s="607" t="s">
        <v>317</v>
      </c>
      <c r="H483" s="607" t="s">
        <v>317</v>
      </c>
      <c r="I483" s="607" t="s">
        <v>317</v>
      </c>
      <c r="J483" s="630">
        <v>3</v>
      </c>
      <c r="K483" s="607" t="s">
        <v>317</v>
      </c>
      <c r="L483" s="607" t="s">
        <v>317</v>
      </c>
      <c r="M483" s="607" t="s">
        <v>317</v>
      </c>
      <c r="N483" s="607" t="s">
        <v>317</v>
      </c>
      <c r="O483" s="607" t="s">
        <v>317</v>
      </c>
      <c r="P483" s="607" t="s">
        <v>317</v>
      </c>
      <c r="Q483" s="607" t="s">
        <v>317</v>
      </c>
      <c r="R483" s="607" t="s">
        <v>317</v>
      </c>
      <c r="S483" s="607" t="s">
        <v>317</v>
      </c>
      <c r="T483" s="607" t="s">
        <v>317</v>
      </c>
      <c r="U483" s="607" t="s">
        <v>317</v>
      </c>
      <c r="V483" s="607" t="s">
        <v>317</v>
      </c>
      <c r="W483" s="607" t="s">
        <v>317</v>
      </c>
      <c r="X483" s="607" t="s">
        <v>317</v>
      </c>
      <c r="Y483" s="607" t="s">
        <v>317</v>
      </c>
      <c r="Z483" s="607" t="s">
        <v>317</v>
      </c>
      <c r="AA483" s="607" t="s">
        <v>317</v>
      </c>
      <c r="AB483" s="607" t="s">
        <v>317</v>
      </c>
      <c r="AC483" s="607" t="s">
        <v>317</v>
      </c>
      <c r="AD483" s="607" t="s">
        <v>317</v>
      </c>
      <c r="AE483" s="607" t="s">
        <v>317</v>
      </c>
      <c r="AF483" s="611" t="s">
        <v>0</v>
      </c>
      <c r="AG483" s="621">
        <v>18200</v>
      </c>
    </row>
    <row r="484" spans="1:33" s="600" customFormat="1" ht="16.5" customHeight="1">
      <c r="A484" s="613"/>
      <c r="B484" s="614"/>
      <c r="C484" s="611" t="s">
        <v>248</v>
      </c>
      <c r="D484" s="630">
        <v>2</v>
      </c>
      <c r="E484" s="630">
        <v>2</v>
      </c>
      <c r="F484" s="607" t="s">
        <v>317</v>
      </c>
      <c r="G484" s="607" t="s">
        <v>317</v>
      </c>
      <c r="H484" s="607" t="s">
        <v>317</v>
      </c>
      <c r="I484" s="607" t="s">
        <v>317</v>
      </c>
      <c r="J484" s="630">
        <v>2</v>
      </c>
      <c r="K484" s="607" t="s">
        <v>317</v>
      </c>
      <c r="L484" s="607" t="s">
        <v>317</v>
      </c>
      <c r="M484" s="607" t="s">
        <v>317</v>
      </c>
      <c r="N484" s="607" t="s">
        <v>317</v>
      </c>
      <c r="O484" s="607" t="s">
        <v>317</v>
      </c>
      <c r="P484" s="607" t="s">
        <v>317</v>
      </c>
      <c r="Q484" s="607" t="s">
        <v>317</v>
      </c>
      <c r="R484" s="607" t="s">
        <v>317</v>
      </c>
      <c r="S484" s="607" t="s">
        <v>317</v>
      </c>
      <c r="T484" s="607" t="s">
        <v>317</v>
      </c>
      <c r="U484" s="607" t="s">
        <v>317</v>
      </c>
      <c r="V484" s="607" t="s">
        <v>317</v>
      </c>
      <c r="W484" s="607" t="s">
        <v>317</v>
      </c>
      <c r="X484" s="607" t="s">
        <v>317</v>
      </c>
      <c r="Y484" s="607" t="s">
        <v>317</v>
      </c>
      <c r="Z484" s="607" t="s">
        <v>317</v>
      </c>
      <c r="AA484" s="607" t="s">
        <v>317</v>
      </c>
      <c r="AB484" s="607" t="s">
        <v>317</v>
      </c>
      <c r="AC484" s="607" t="s">
        <v>317</v>
      </c>
      <c r="AD484" s="607" t="s">
        <v>317</v>
      </c>
      <c r="AE484" s="607" t="s">
        <v>317</v>
      </c>
      <c r="AF484" s="611" t="s">
        <v>248</v>
      </c>
      <c r="AG484" s="608"/>
    </row>
    <row r="485" spans="1:33" s="600" customFormat="1" ht="16.5" customHeight="1" thickBot="1">
      <c r="A485" s="613"/>
      <c r="B485" s="614"/>
      <c r="C485" s="611" t="s">
        <v>249</v>
      </c>
      <c r="D485" s="630">
        <v>1</v>
      </c>
      <c r="E485" s="630">
        <v>1</v>
      </c>
      <c r="F485" s="607" t="s">
        <v>317</v>
      </c>
      <c r="G485" s="607" t="s">
        <v>317</v>
      </c>
      <c r="H485" s="607" t="s">
        <v>317</v>
      </c>
      <c r="I485" s="607" t="s">
        <v>317</v>
      </c>
      <c r="J485" s="630">
        <v>1</v>
      </c>
      <c r="K485" s="607" t="s">
        <v>317</v>
      </c>
      <c r="L485" s="607" t="s">
        <v>317</v>
      </c>
      <c r="M485" s="607" t="s">
        <v>317</v>
      </c>
      <c r="N485" s="607" t="s">
        <v>317</v>
      </c>
      <c r="O485" s="607" t="s">
        <v>317</v>
      </c>
      <c r="P485" s="607" t="s">
        <v>317</v>
      </c>
      <c r="Q485" s="607" t="s">
        <v>317</v>
      </c>
      <c r="R485" s="607" t="s">
        <v>317</v>
      </c>
      <c r="S485" s="607" t="s">
        <v>317</v>
      </c>
      <c r="T485" s="607" t="s">
        <v>317</v>
      </c>
      <c r="U485" s="607" t="s">
        <v>317</v>
      </c>
      <c r="V485" s="607" t="s">
        <v>317</v>
      </c>
      <c r="W485" s="607" t="s">
        <v>317</v>
      </c>
      <c r="X485" s="607" t="s">
        <v>317</v>
      </c>
      <c r="Y485" s="607" t="s">
        <v>317</v>
      </c>
      <c r="Z485" s="607" t="s">
        <v>317</v>
      </c>
      <c r="AA485" s="607" t="s">
        <v>317</v>
      </c>
      <c r="AB485" s="607" t="s">
        <v>317</v>
      </c>
      <c r="AC485" s="607" t="s">
        <v>317</v>
      </c>
      <c r="AD485" s="607" t="s">
        <v>317</v>
      </c>
      <c r="AE485" s="607" t="s">
        <v>317</v>
      </c>
      <c r="AF485" s="611" t="s">
        <v>249</v>
      </c>
      <c r="AG485" s="608"/>
    </row>
    <row r="486" spans="1:33" s="600" customFormat="1">
      <c r="A486" s="625"/>
      <c r="B486" s="626"/>
      <c r="C486" s="626"/>
      <c r="D486" s="627"/>
      <c r="E486" s="627"/>
      <c r="F486" s="627"/>
      <c r="G486" s="627"/>
      <c r="H486" s="627"/>
      <c r="I486" s="627"/>
      <c r="J486" s="627"/>
      <c r="K486" s="627"/>
      <c r="L486" s="627"/>
      <c r="M486" s="627"/>
      <c r="N486" s="627"/>
      <c r="O486" s="627"/>
      <c r="P486" s="627"/>
      <c r="Q486" s="627"/>
      <c r="R486" s="627"/>
      <c r="S486" s="627"/>
      <c r="T486" s="627"/>
      <c r="U486" s="627"/>
      <c r="V486" s="627"/>
      <c r="W486" s="627"/>
      <c r="X486" s="627"/>
      <c r="Y486" s="627"/>
      <c r="Z486" s="627"/>
      <c r="AA486" s="627"/>
      <c r="AB486" s="627"/>
      <c r="AC486" s="628" t="str">
        <f>AC87</f>
        <v>資料：「平成29年人口動態調査」</v>
      </c>
      <c r="AD486" s="628"/>
      <c r="AE486" s="628"/>
      <c r="AF486" s="628"/>
      <c r="AG486" s="628"/>
    </row>
    <row r="487" spans="1:33" s="600" customFormat="1" ht="15" customHeight="1" thickBot="1">
      <c r="A487" s="613"/>
      <c r="B487" s="629"/>
      <c r="C487" s="623"/>
      <c r="D487" s="623"/>
      <c r="E487" s="623"/>
      <c r="F487" s="623"/>
      <c r="G487" s="623"/>
      <c r="H487" s="623"/>
      <c r="I487" s="623"/>
      <c r="J487" s="623"/>
      <c r="K487" s="623"/>
      <c r="L487" s="623"/>
      <c r="M487" s="623"/>
      <c r="N487" s="623"/>
      <c r="O487" s="623"/>
      <c r="P487" s="623"/>
      <c r="Q487" s="623"/>
      <c r="R487" s="623"/>
      <c r="S487" s="623"/>
      <c r="T487" s="623"/>
      <c r="U487" s="623"/>
      <c r="V487" s="623"/>
      <c r="W487" s="623"/>
      <c r="X487" s="623"/>
      <c r="Y487" s="623"/>
      <c r="Z487" s="623"/>
      <c r="AA487" s="623"/>
      <c r="AB487" s="623"/>
      <c r="AC487" s="623"/>
      <c r="AD487" s="623"/>
      <c r="AE487" s="599" t="str">
        <f>AE409</f>
        <v>平成29年</v>
      </c>
      <c r="AF487" s="599"/>
      <c r="AG487" s="599"/>
    </row>
    <row r="488" spans="1:33" s="600" customFormat="1">
      <c r="A488" s="601" t="s">
        <v>357</v>
      </c>
      <c r="B488" s="602" t="s">
        <v>40</v>
      </c>
      <c r="C488" s="603"/>
      <c r="D488" s="602" t="s">
        <v>0</v>
      </c>
      <c r="E488" s="602" t="s">
        <v>359</v>
      </c>
      <c r="F488" s="602">
        <v>1</v>
      </c>
      <c r="G488" s="602">
        <v>2</v>
      </c>
      <c r="H488" s="602">
        <v>3</v>
      </c>
      <c r="I488" s="602">
        <v>4</v>
      </c>
      <c r="J488" s="602" t="s">
        <v>360</v>
      </c>
      <c r="K488" s="602" t="s">
        <v>361</v>
      </c>
      <c r="L488" s="602" t="s">
        <v>362</v>
      </c>
      <c r="M488" s="602" t="s">
        <v>363</v>
      </c>
      <c r="N488" s="602" t="s">
        <v>364</v>
      </c>
      <c r="O488" s="602" t="s">
        <v>365</v>
      </c>
      <c r="P488" s="602" t="s">
        <v>366</v>
      </c>
      <c r="Q488" s="602" t="s">
        <v>367</v>
      </c>
      <c r="R488" s="602" t="s">
        <v>368</v>
      </c>
      <c r="S488" s="602" t="s">
        <v>369</v>
      </c>
      <c r="T488" s="602" t="s">
        <v>370</v>
      </c>
      <c r="U488" s="602" t="s">
        <v>371</v>
      </c>
      <c r="V488" s="602" t="s">
        <v>372</v>
      </c>
      <c r="W488" s="602" t="s">
        <v>373</v>
      </c>
      <c r="X488" s="602" t="s">
        <v>374</v>
      </c>
      <c r="Y488" s="602" t="s">
        <v>375</v>
      </c>
      <c r="Z488" s="602" t="s">
        <v>376</v>
      </c>
      <c r="AA488" s="602" t="s">
        <v>377</v>
      </c>
      <c r="AB488" s="602" t="s">
        <v>378</v>
      </c>
      <c r="AC488" s="602" t="s">
        <v>379</v>
      </c>
      <c r="AD488" s="602" t="s">
        <v>380</v>
      </c>
      <c r="AE488" s="602" t="s">
        <v>381</v>
      </c>
      <c r="AF488" s="602"/>
      <c r="AG488" s="601" t="s">
        <v>357</v>
      </c>
    </row>
    <row r="489" spans="1:33" s="600" customFormat="1">
      <c r="A489" s="619">
        <v>18300</v>
      </c>
      <c r="B489" s="620" t="s">
        <v>586</v>
      </c>
      <c r="C489" s="611" t="s">
        <v>0</v>
      </c>
      <c r="D489" s="630">
        <v>394</v>
      </c>
      <c r="E489" s="630">
        <v>2</v>
      </c>
      <c r="F489" s="630">
        <v>1</v>
      </c>
      <c r="G489" s="607" t="s">
        <v>317</v>
      </c>
      <c r="H489" s="607" t="s">
        <v>317</v>
      </c>
      <c r="I489" s="607" t="s">
        <v>317</v>
      </c>
      <c r="J489" s="630">
        <v>3</v>
      </c>
      <c r="K489" s="607" t="s">
        <v>317</v>
      </c>
      <c r="L489" s="607" t="s">
        <v>317</v>
      </c>
      <c r="M489" s="630">
        <v>1</v>
      </c>
      <c r="N489" s="607" t="s">
        <v>317</v>
      </c>
      <c r="O489" s="630">
        <v>2</v>
      </c>
      <c r="P489" s="630">
        <v>2</v>
      </c>
      <c r="Q489" s="630">
        <v>6</v>
      </c>
      <c r="R489" s="630">
        <v>7</v>
      </c>
      <c r="S489" s="630">
        <v>15</v>
      </c>
      <c r="T489" s="630">
        <v>14</v>
      </c>
      <c r="U489" s="630">
        <v>20</v>
      </c>
      <c r="V489" s="630">
        <v>34</v>
      </c>
      <c r="W489" s="630">
        <v>55</v>
      </c>
      <c r="X489" s="630">
        <v>39</v>
      </c>
      <c r="Y489" s="630">
        <v>42</v>
      </c>
      <c r="Z489" s="630">
        <v>53</v>
      </c>
      <c r="AA489" s="630">
        <v>47</v>
      </c>
      <c r="AB489" s="630">
        <v>34</v>
      </c>
      <c r="AC489" s="630">
        <v>17</v>
      </c>
      <c r="AD489" s="630">
        <v>3</v>
      </c>
      <c r="AE489" s="607" t="s">
        <v>317</v>
      </c>
      <c r="AF489" s="611" t="s">
        <v>0</v>
      </c>
      <c r="AG489" s="621">
        <v>18300</v>
      </c>
    </row>
    <row r="490" spans="1:33" s="600" customFormat="1">
      <c r="A490" s="613"/>
      <c r="B490" s="614" t="s">
        <v>587</v>
      </c>
      <c r="C490" s="611" t="s">
        <v>248</v>
      </c>
      <c r="D490" s="630">
        <v>232</v>
      </c>
      <c r="E490" s="630">
        <v>1</v>
      </c>
      <c r="F490" s="607" t="s">
        <v>317</v>
      </c>
      <c r="G490" s="607" t="s">
        <v>317</v>
      </c>
      <c r="H490" s="607" t="s">
        <v>317</v>
      </c>
      <c r="I490" s="607" t="s">
        <v>317</v>
      </c>
      <c r="J490" s="630">
        <v>1</v>
      </c>
      <c r="K490" s="607" t="s">
        <v>317</v>
      </c>
      <c r="L490" s="607" t="s">
        <v>317</v>
      </c>
      <c r="M490" s="630">
        <v>1</v>
      </c>
      <c r="N490" s="607" t="s">
        <v>317</v>
      </c>
      <c r="O490" s="630">
        <v>2</v>
      </c>
      <c r="P490" s="630">
        <v>1</v>
      </c>
      <c r="Q490" s="630">
        <v>4</v>
      </c>
      <c r="R490" s="630">
        <v>5</v>
      </c>
      <c r="S490" s="630">
        <v>13</v>
      </c>
      <c r="T490" s="630">
        <v>10</v>
      </c>
      <c r="U490" s="630">
        <v>14</v>
      </c>
      <c r="V490" s="630">
        <v>30</v>
      </c>
      <c r="W490" s="630">
        <v>45</v>
      </c>
      <c r="X490" s="630">
        <v>24</v>
      </c>
      <c r="Y490" s="630">
        <v>25</v>
      </c>
      <c r="Z490" s="630">
        <v>25</v>
      </c>
      <c r="AA490" s="630">
        <v>15</v>
      </c>
      <c r="AB490" s="630">
        <v>13</v>
      </c>
      <c r="AC490" s="630">
        <v>3</v>
      </c>
      <c r="AD490" s="630">
        <v>1</v>
      </c>
      <c r="AE490" s="607" t="s">
        <v>317</v>
      </c>
      <c r="AF490" s="611" t="s">
        <v>248</v>
      </c>
      <c r="AG490" s="608"/>
    </row>
    <row r="491" spans="1:33" s="600" customFormat="1">
      <c r="A491" s="613"/>
      <c r="B491" s="614" t="s">
        <v>588</v>
      </c>
      <c r="C491" s="611" t="s">
        <v>249</v>
      </c>
      <c r="D491" s="630">
        <v>162</v>
      </c>
      <c r="E491" s="630">
        <v>1</v>
      </c>
      <c r="F491" s="630">
        <v>1</v>
      </c>
      <c r="G491" s="607" t="s">
        <v>317</v>
      </c>
      <c r="H491" s="607" t="s">
        <v>317</v>
      </c>
      <c r="I491" s="607" t="s">
        <v>317</v>
      </c>
      <c r="J491" s="630">
        <v>2</v>
      </c>
      <c r="K491" s="607" t="s">
        <v>317</v>
      </c>
      <c r="L491" s="607" t="s">
        <v>317</v>
      </c>
      <c r="M491" s="607" t="s">
        <v>317</v>
      </c>
      <c r="N491" s="607" t="s">
        <v>317</v>
      </c>
      <c r="O491" s="607" t="s">
        <v>317</v>
      </c>
      <c r="P491" s="630">
        <v>1</v>
      </c>
      <c r="Q491" s="630">
        <v>2</v>
      </c>
      <c r="R491" s="630">
        <v>2</v>
      </c>
      <c r="S491" s="630">
        <v>2</v>
      </c>
      <c r="T491" s="630">
        <v>4</v>
      </c>
      <c r="U491" s="630">
        <v>6</v>
      </c>
      <c r="V491" s="630">
        <v>4</v>
      </c>
      <c r="W491" s="630">
        <v>10</v>
      </c>
      <c r="X491" s="630">
        <v>15</v>
      </c>
      <c r="Y491" s="630">
        <v>17</v>
      </c>
      <c r="Z491" s="630">
        <v>28</v>
      </c>
      <c r="AA491" s="630">
        <v>32</v>
      </c>
      <c r="AB491" s="630">
        <v>21</v>
      </c>
      <c r="AC491" s="630">
        <v>14</v>
      </c>
      <c r="AD491" s="630">
        <v>2</v>
      </c>
      <c r="AE491" s="607" t="s">
        <v>317</v>
      </c>
      <c r="AF491" s="611" t="s">
        <v>249</v>
      </c>
      <c r="AG491" s="608"/>
    </row>
    <row r="492" spans="1:33" s="600" customFormat="1" ht="6.75" customHeight="1">
      <c r="A492" s="613"/>
      <c r="B492" s="614"/>
      <c r="C492" s="615"/>
      <c r="D492" s="630"/>
      <c r="E492" s="630"/>
      <c r="F492" s="630"/>
      <c r="G492" s="630"/>
      <c r="H492" s="630"/>
      <c r="I492" s="630"/>
      <c r="J492" s="630"/>
      <c r="K492" s="630"/>
      <c r="L492" s="630"/>
      <c r="M492" s="630"/>
      <c r="N492" s="630"/>
      <c r="O492" s="630"/>
      <c r="P492" s="630"/>
      <c r="Q492" s="630"/>
      <c r="R492" s="630"/>
      <c r="S492" s="630"/>
      <c r="T492" s="630"/>
      <c r="U492" s="630"/>
      <c r="V492" s="630"/>
      <c r="W492" s="630"/>
      <c r="X492" s="630"/>
      <c r="Y492" s="630"/>
      <c r="Z492" s="630"/>
      <c r="AA492" s="630"/>
      <c r="AB492" s="630"/>
      <c r="AC492" s="630"/>
      <c r="AD492" s="630"/>
      <c r="AE492" s="630"/>
      <c r="AF492" s="611"/>
      <c r="AG492" s="608"/>
    </row>
    <row r="493" spans="1:33" s="600" customFormat="1">
      <c r="A493" s="616">
        <v>20000</v>
      </c>
      <c r="B493" s="617" t="s">
        <v>589</v>
      </c>
      <c r="C493" s="611" t="s">
        <v>0</v>
      </c>
      <c r="D493" s="630">
        <v>743</v>
      </c>
      <c r="E493" s="630">
        <v>1</v>
      </c>
      <c r="F493" s="607" t="s">
        <v>317</v>
      </c>
      <c r="G493" s="607" t="s">
        <v>317</v>
      </c>
      <c r="H493" s="607" t="s">
        <v>317</v>
      </c>
      <c r="I493" s="630">
        <v>1</v>
      </c>
      <c r="J493" s="630">
        <v>2</v>
      </c>
      <c r="K493" s="630">
        <v>1</v>
      </c>
      <c r="L493" s="630">
        <v>1</v>
      </c>
      <c r="M493" s="630">
        <v>10</v>
      </c>
      <c r="N493" s="630">
        <v>17</v>
      </c>
      <c r="O493" s="630">
        <v>20</v>
      </c>
      <c r="P493" s="630">
        <v>22</v>
      </c>
      <c r="Q493" s="630">
        <v>20</v>
      </c>
      <c r="R493" s="630">
        <v>45</v>
      </c>
      <c r="S493" s="630">
        <v>53</v>
      </c>
      <c r="T493" s="630">
        <v>30</v>
      </c>
      <c r="U493" s="630">
        <v>38</v>
      </c>
      <c r="V493" s="630">
        <v>38</v>
      </c>
      <c r="W493" s="630">
        <v>52</v>
      </c>
      <c r="X493" s="630">
        <v>61</v>
      </c>
      <c r="Y493" s="630">
        <v>72</v>
      </c>
      <c r="Z493" s="630">
        <v>76</v>
      </c>
      <c r="AA493" s="630">
        <v>91</v>
      </c>
      <c r="AB493" s="630">
        <v>61</v>
      </c>
      <c r="AC493" s="630">
        <v>24</v>
      </c>
      <c r="AD493" s="630">
        <v>7</v>
      </c>
      <c r="AE493" s="607">
        <v>2</v>
      </c>
      <c r="AF493" s="611" t="s">
        <v>0</v>
      </c>
      <c r="AG493" s="618">
        <v>20000</v>
      </c>
    </row>
    <row r="494" spans="1:33" s="600" customFormat="1">
      <c r="A494" s="613"/>
      <c r="B494" s="614"/>
      <c r="C494" s="611" t="s">
        <v>248</v>
      </c>
      <c r="D494" s="630">
        <v>427</v>
      </c>
      <c r="E494" s="607" t="s">
        <v>317</v>
      </c>
      <c r="F494" s="607" t="s">
        <v>317</v>
      </c>
      <c r="G494" s="607" t="s">
        <v>317</v>
      </c>
      <c r="H494" s="607" t="s">
        <v>317</v>
      </c>
      <c r="I494" s="607" t="s">
        <v>317</v>
      </c>
      <c r="J494" s="607" t="s">
        <v>317</v>
      </c>
      <c r="K494" s="630">
        <v>1</v>
      </c>
      <c r="L494" s="630">
        <v>1</v>
      </c>
      <c r="M494" s="630">
        <v>9</v>
      </c>
      <c r="N494" s="630">
        <v>10</v>
      </c>
      <c r="O494" s="630">
        <v>11</v>
      </c>
      <c r="P494" s="630">
        <v>17</v>
      </c>
      <c r="Q494" s="630">
        <v>13</v>
      </c>
      <c r="R494" s="630">
        <v>28</v>
      </c>
      <c r="S494" s="630">
        <v>37</v>
      </c>
      <c r="T494" s="630">
        <v>18</v>
      </c>
      <c r="U494" s="630">
        <v>27</v>
      </c>
      <c r="V494" s="630">
        <v>22</v>
      </c>
      <c r="W494" s="630">
        <v>39</v>
      </c>
      <c r="X494" s="630">
        <v>32</v>
      </c>
      <c r="Y494" s="630">
        <v>40</v>
      </c>
      <c r="Z494" s="630">
        <v>41</v>
      </c>
      <c r="AA494" s="630">
        <v>49</v>
      </c>
      <c r="AB494" s="630">
        <v>28</v>
      </c>
      <c r="AC494" s="630">
        <v>2</v>
      </c>
      <c r="AD494" s="607" t="s">
        <v>317</v>
      </c>
      <c r="AE494" s="607">
        <v>2</v>
      </c>
      <c r="AF494" s="611" t="s">
        <v>248</v>
      </c>
      <c r="AG494" s="608"/>
    </row>
    <row r="495" spans="1:33" s="600" customFormat="1">
      <c r="A495" s="613"/>
      <c r="B495" s="614"/>
      <c r="C495" s="611" t="s">
        <v>249</v>
      </c>
      <c r="D495" s="630">
        <v>316</v>
      </c>
      <c r="E495" s="630">
        <v>1</v>
      </c>
      <c r="F495" s="607" t="s">
        <v>317</v>
      </c>
      <c r="G495" s="607" t="s">
        <v>317</v>
      </c>
      <c r="H495" s="607" t="s">
        <v>317</v>
      </c>
      <c r="I495" s="630">
        <v>1</v>
      </c>
      <c r="J495" s="630">
        <v>2</v>
      </c>
      <c r="K495" s="607" t="s">
        <v>317</v>
      </c>
      <c r="L495" s="607" t="s">
        <v>317</v>
      </c>
      <c r="M495" s="630">
        <v>1</v>
      </c>
      <c r="N495" s="630">
        <v>7</v>
      </c>
      <c r="O495" s="630">
        <v>9</v>
      </c>
      <c r="P495" s="630">
        <v>5</v>
      </c>
      <c r="Q495" s="630">
        <v>7</v>
      </c>
      <c r="R495" s="630">
        <v>17</v>
      </c>
      <c r="S495" s="630">
        <v>16</v>
      </c>
      <c r="T495" s="630">
        <v>12</v>
      </c>
      <c r="U495" s="630">
        <v>11</v>
      </c>
      <c r="V495" s="630">
        <v>16</v>
      </c>
      <c r="W495" s="630">
        <v>13</v>
      </c>
      <c r="X495" s="630">
        <v>29</v>
      </c>
      <c r="Y495" s="630">
        <v>32</v>
      </c>
      <c r="Z495" s="630">
        <v>35</v>
      </c>
      <c r="AA495" s="630">
        <v>42</v>
      </c>
      <c r="AB495" s="630">
        <v>33</v>
      </c>
      <c r="AC495" s="630">
        <v>22</v>
      </c>
      <c r="AD495" s="630">
        <v>7</v>
      </c>
      <c r="AE495" s="607" t="s">
        <v>317</v>
      </c>
      <c r="AF495" s="611" t="s">
        <v>249</v>
      </c>
      <c r="AG495" s="608"/>
    </row>
    <row r="496" spans="1:33" s="600" customFormat="1" ht="6.75" customHeight="1">
      <c r="A496" s="613"/>
      <c r="B496" s="614"/>
      <c r="C496" s="615"/>
      <c r="D496" s="630"/>
      <c r="E496" s="630"/>
      <c r="F496" s="630"/>
      <c r="G496" s="630"/>
      <c r="H496" s="630"/>
      <c r="I496" s="630"/>
      <c r="J496" s="630"/>
      <c r="K496" s="630"/>
      <c r="L496" s="630"/>
      <c r="M496" s="630"/>
      <c r="N496" s="630"/>
      <c r="O496" s="630"/>
      <c r="P496" s="630"/>
      <c r="Q496" s="630"/>
      <c r="R496" s="630"/>
      <c r="S496" s="630"/>
      <c r="T496" s="630"/>
      <c r="U496" s="630"/>
      <c r="V496" s="630"/>
      <c r="W496" s="630"/>
      <c r="X496" s="630"/>
      <c r="Y496" s="630"/>
      <c r="Z496" s="630"/>
      <c r="AA496" s="630"/>
      <c r="AB496" s="630"/>
      <c r="AC496" s="630"/>
      <c r="AD496" s="630"/>
      <c r="AE496" s="630"/>
      <c r="AF496" s="611"/>
      <c r="AG496" s="608"/>
    </row>
    <row r="497" spans="1:33" s="600" customFormat="1">
      <c r="A497" s="619">
        <v>20100</v>
      </c>
      <c r="B497" s="620" t="s">
        <v>57</v>
      </c>
      <c r="C497" s="611" t="s">
        <v>0</v>
      </c>
      <c r="D497" s="630">
        <v>418</v>
      </c>
      <c r="E497" s="607" t="s">
        <v>317</v>
      </c>
      <c r="F497" s="607" t="s">
        <v>317</v>
      </c>
      <c r="G497" s="607" t="s">
        <v>317</v>
      </c>
      <c r="H497" s="607" t="s">
        <v>317</v>
      </c>
      <c r="I497" s="607" t="s">
        <v>317</v>
      </c>
      <c r="J497" s="607" t="s">
        <v>317</v>
      </c>
      <c r="K497" s="630">
        <v>1</v>
      </c>
      <c r="L497" s="607" t="s">
        <v>317</v>
      </c>
      <c r="M497" s="630">
        <v>5</v>
      </c>
      <c r="N497" s="630">
        <v>4</v>
      </c>
      <c r="O497" s="630">
        <v>3</v>
      </c>
      <c r="P497" s="630">
        <v>3</v>
      </c>
      <c r="Q497" s="630">
        <v>4</v>
      </c>
      <c r="R497" s="630">
        <v>12</v>
      </c>
      <c r="S497" s="630">
        <v>12</v>
      </c>
      <c r="T497" s="630">
        <v>11</v>
      </c>
      <c r="U497" s="630">
        <v>11</v>
      </c>
      <c r="V497" s="630">
        <v>11</v>
      </c>
      <c r="W497" s="630">
        <v>27</v>
      </c>
      <c r="X497" s="630">
        <v>42</v>
      </c>
      <c r="Y497" s="630">
        <v>47</v>
      </c>
      <c r="Z497" s="630">
        <v>60</v>
      </c>
      <c r="AA497" s="630">
        <v>80</v>
      </c>
      <c r="AB497" s="630">
        <v>58</v>
      </c>
      <c r="AC497" s="630">
        <v>22</v>
      </c>
      <c r="AD497" s="630">
        <v>5</v>
      </c>
      <c r="AE497" s="607" t="s">
        <v>317</v>
      </c>
      <c r="AF497" s="611" t="s">
        <v>0</v>
      </c>
      <c r="AG497" s="621">
        <v>20100</v>
      </c>
    </row>
    <row r="498" spans="1:33" s="600" customFormat="1">
      <c r="A498" s="613"/>
      <c r="B498" s="614"/>
      <c r="C498" s="611" t="s">
        <v>248</v>
      </c>
      <c r="D498" s="630">
        <v>228</v>
      </c>
      <c r="E498" s="607" t="s">
        <v>317</v>
      </c>
      <c r="F498" s="607" t="s">
        <v>317</v>
      </c>
      <c r="G498" s="607" t="s">
        <v>317</v>
      </c>
      <c r="H498" s="607" t="s">
        <v>317</v>
      </c>
      <c r="I498" s="607" t="s">
        <v>317</v>
      </c>
      <c r="J498" s="607" t="s">
        <v>317</v>
      </c>
      <c r="K498" s="630">
        <v>1</v>
      </c>
      <c r="L498" s="607" t="s">
        <v>317</v>
      </c>
      <c r="M498" s="630">
        <v>4</v>
      </c>
      <c r="N498" s="630">
        <v>3</v>
      </c>
      <c r="O498" s="630">
        <v>3</v>
      </c>
      <c r="P498" s="630">
        <v>3</v>
      </c>
      <c r="Q498" s="630">
        <v>2</v>
      </c>
      <c r="R498" s="630">
        <v>7</v>
      </c>
      <c r="S498" s="630">
        <v>9</v>
      </c>
      <c r="T498" s="630">
        <v>8</v>
      </c>
      <c r="U498" s="630">
        <v>9</v>
      </c>
      <c r="V498" s="630">
        <v>9</v>
      </c>
      <c r="W498" s="630">
        <v>20</v>
      </c>
      <c r="X498" s="630">
        <v>25</v>
      </c>
      <c r="Y498" s="630">
        <v>24</v>
      </c>
      <c r="Z498" s="630">
        <v>32</v>
      </c>
      <c r="AA498" s="630">
        <v>40</v>
      </c>
      <c r="AB498" s="630">
        <v>27</v>
      </c>
      <c r="AC498" s="630">
        <v>2</v>
      </c>
      <c r="AD498" s="607" t="s">
        <v>317</v>
      </c>
      <c r="AE498" s="607" t="s">
        <v>317</v>
      </c>
      <c r="AF498" s="611" t="s">
        <v>248</v>
      </c>
      <c r="AG498" s="608"/>
    </row>
    <row r="499" spans="1:33" s="600" customFormat="1">
      <c r="A499" s="613"/>
      <c r="B499" s="614"/>
      <c r="C499" s="611" t="s">
        <v>249</v>
      </c>
      <c r="D499" s="630">
        <v>190</v>
      </c>
      <c r="E499" s="607" t="s">
        <v>317</v>
      </c>
      <c r="F499" s="607" t="s">
        <v>317</v>
      </c>
      <c r="G499" s="607" t="s">
        <v>317</v>
      </c>
      <c r="H499" s="607" t="s">
        <v>317</v>
      </c>
      <c r="I499" s="607" t="s">
        <v>317</v>
      </c>
      <c r="J499" s="607" t="s">
        <v>317</v>
      </c>
      <c r="K499" s="607" t="s">
        <v>317</v>
      </c>
      <c r="L499" s="607" t="s">
        <v>317</v>
      </c>
      <c r="M499" s="630">
        <v>1</v>
      </c>
      <c r="N499" s="630">
        <v>1</v>
      </c>
      <c r="O499" s="607" t="s">
        <v>317</v>
      </c>
      <c r="P499" s="607" t="s">
        <v>317</v>
      </c>
      <c r="Q499" s="630">
        <v>2</v>
      </c>
      <c r="R499" s="630">
        <v>5</v>
      </c>
      <c r="S499" s="630">
        <v>3</v>
      </c>
      <c r="T499" s="630">
        <v>3</v>
      </c>
      <c r="U499" s="630">
        <v>2</v>
      </c>
      <c r="V499" s="630">
        <v>2</v>
      </c>
      <c r="W499" s="630">
        <v>7</v>
      </c>
      <c r="X499" s="630">
        <v>17</v>
      </c>
      <c r="Y499" s="630">
        <v>23</v>
      </c>
      <c r="Z499" s="630">
        <v>28</v>
      </c>
      <c r="AA499" s="630">
        <v>40</v>
      </c>
      <c r="AB499" s="630">
        <v>31</v>
      </c>
      <c r="AC499" s="630">
        <v>20</v>
      </c>
      <c r="AD499" s="630">
        <v>5</v>
      </c>
      <c r="AE499" s="607" t="s">
        <v>317</v>
      </c>
      <c r="AF499" s="611" t="s">
        <v>249</v>
      </c>
      <c r="AG499" s="608"/>
    </row>
    <row r="500" spans="1:33" s="600" customFormat="1" ht="6.75" customHeight="1">
      <c r="A500" s="613"/>
      <c r="B500" s="614"/>
      <c r="C500" s="615"/>
      <c r="D500" s="630"/>
      <c r="E500" s="630"/>
      <c r="F500" s="630"/>
      <c r="G500" s="630"/>
      <c r="H500" s="630"/>
      <c r="I500" s="630"/>
      <c r="J500" s="630"/>
      <c r="K500" s="630"/>
      <c r="L500" s="630"/>
      <c r="M500" s="630"/>
      <c r="N500" s="630"/>
      <c r="O500" s="630"/>
      <c r="P500" s="630"/>
      <c r="Q500" s="630"/>
      <c r="R500" s="630"/>
      <c r="S500" s="630"/>
      <c r="T500" s="630"/>
      <c r="U500" s="630"/>
      <c r="V500" s="630"/>
      <c r="W500" s="630"/>
      <c r="X500" s="630"/>
      <c r="Y500" s="630"/>
      <c r="Z500" s="630"/>
      <c r="AA500" s="630"/>
      <c r="AB500" s="630"/>
      <c r="AC500" s="630"/>
      <c r="AD500" s="630"/>
      <c r="AE500" s="630"/>
      <c r="AF500" s="611"/>
      <c r="AG500" s="608"/>
    </row>
    <row r="501" spans="1:33" s="600" customFormat="1">
      <c r="A501" s="619">
        <v>20101</v>
      </c>
      <c r="B501" s="620" t="s">
        <v>590</v>
      </c>
      <c r="C501" s="611" t="s">
        <v>0</v>
      </c>
      <c r="D501" s="630">
        <v>38</v>
      </c>
      <c r="E501" s="607" t="s">
        <v>317</v>
      </c>
      <c r="F501" s="607" t="s">
        <v>317</v>
      </c>
      <c r="G501" s="607" t="s">
        <v>317</v>
      </c>
      <c r="H501" s="607" t="s">
        <v>317</v>
      </c>
      <c r="I501" s="607" t="s">
        <v>317</v>
      </c>
      <c r="J501" s="607" t="s">
        <v>317</v>
      </c>
      <c r="K501" s="607" t="s">
        <v>317</v>
      </c>
      <c r="L501" s="607" t="s">
        <v>317</v>
      </c>
      <c r="M501" s="630">
        <v>1</v>
      </c>
      <c r="N501" s="630">
        <v>2</v>
      </c>
      <c r="O501" s="630">
        <v>2</v>
      </c>
      <c r="P501" s="630">
        <v>1</v>
      </c>
      <c r="Q501" s="630">
        <v>2</v>
      </c>
      <c r="R501" s="630">
        <v>3</v>
      </c>
      <c r="S501" s="630">
        <v>1</v>
      </c>
      <c r="T501" s="630">
        <v>2</v>
      </c>
      <c r="U501" s="630">
        <v>2</v>
      </c>
      <c r="V501" s="630">
        <v>2</v>
      </c>
      <c r="W501" s="630">
        <v>7</v>
      </c>
      <c r="X501" s="630">
        <v>5</v>
      </c>
      <c r="Y501" s="630">
        <v>3</v>
      </c>
      <c r="Z501" s="630">
        <v>2</v>
      </c>
      <c r="AA501" s="630">
        <v>2</v>
      </c>
      <c r="AB501" s="630">
        <v>1</v>
      </c>
      <c r="AC501" s="607" t="s">
        <v>317</v>
      </c>
      <c r="AD501" s="607" t="s">
        <v>317</v>
      </c>
      <c r="AE501" s="607" t="s">
        <v>317</v>
      </c>
      <c r="AF501" s="611" t="s">
        <v>0</v>
      </c>
      <c r="AG501" s="621">
        <v>20101</v>
      </c>
    </row>
    <row r="502" spans="1:33" s="600" customFormat="1">
      <c r="A502" s="613"/>
      <c r="B502" s="614"/>
      <c r="C502" s="611" t="s">
        <v>248</v>
      </c>
      <c r="D502" s="630">
        <v>25</v>
      </c>
      <c r="E502" s="607" t="s">
        <v>317</v>
      </c>
      <c r="F502" s="607" t="s">
        <v>317</v>
      </c>
      <c r="G502" s="607" t="s">
        <v>317</v>
      </c>
      <c r="H502" s="607" t="s">
        <v>317</v>
      </c>
      <c r="I502" s="607" t="s">
        <v>317</v>
      </c>
      <c r="J502" s="607" t="s">
        <v>317</v>
      </c>
      <c r="K502" s="607" t="s">
        <v>317</v>
      </c>
      <c r="L502" s="607" t="s">
        <v>317</v>
      </c>
      <c r="M502" s="607" t="s">
        <v>317</v>
      </c>
      <c r="N502" s="630">
        <v>2</v>
      </c>
      <c r="O502" s="630">
        <v>2</v>
      </c>
      <c r="P502" s="630">
        <v>1</v>
      </c>
      <c r="Q502" s="630">
        <v>2</v>
      </c>
      <c r="R502" s="630">
        <v>2</v>
      </c>
      <c r="S502" s="630">
        <v>1</v>
      </c>
      <c r="T502" s="630">
        <v>1</v>
      </c>
      <c r="U502" s="630">
        <v>1</v>
      </c>
      <c r="V502" s="630">
        <v>2</v>
      </c>
      <c r="W502" s="630">
        <v>4</v>
      </c>
      <c r="X502" s="630">
        <v>2</v>
      </c>
      <c r="Y502" s="630">
        <v>2</v>
      </c>
      <c r="Z502" s="630">
        <v>1</v>
      </c>
      <c r="AA502" s="630">
        <v>1</v>
      </c>
      <c r="AB502" s="630">
        <v>1</v>
      </c>
      <c r="AC502" s="607" t="s">
        <v>317</v>
      </c>
      <c r="AD502" s="607" t="s">
        <v>317</v>
      </c>
      <c r="AE502" s="607" t="s">
        <v>317</v>
      </c>
      <c r="AF502" s="611" t="s">
        <v>248</v>
      </c>
      <c r="AG502" s="608"/>
    </row>
    <row r="503" spans="1:33" s="600" customFormat="1">
      <c r="A503" s="613"/>
      <c r="B503" s="614"/>
      <c r="C503" s="611" t="s">
        <v>249</v>
      </c>
      <c r="D503" s="630">
        <v>13</v>
      </c>
      <c r="E503" s="607" t="s">
        <v>317</v>
      </c>
      <c r="F503" s="607" t="s">
        <v>317</v>
      </c>
      <c r="G503" s="607" t="s">
        <v>317</v>
      </c>
      <c r="H503" s="607" t="s">
        <v>317</v>
      </c>
      <c r="I503" s="607" t="s">
        <v>317</v>
      </c>
      <c r="J503" s="607" t="s">
        <v>317</v>
      </c>
      <c r="K503" s="607" t="s">
        <v>317</v>
      </c>
      <c r="L503" s="607" t="s">
        <v>317</v>
      </c>
      <c r="M503" s="630">
        <v>1</v>
      </c>
      <c r="N503" s="607" t="s">
        <v>317</v>
      </c>
      <c r="O503" s="607" t="s">
        <v>317</v>
      </c>
      <c r="P503" s="607" t="s">
        <v>317</v>
      </c>
      <c r="Q503" s="607" t="s">
        <v>317</v>
      </c>
      <c r="R503" s="630">
        <v>1</v>
      </c>
      <c r="S503" s="607" t="s">
        <v>317</v>
      </c>
      <c r="T503" s="630">
        <v>1</v>
      </c>
      <c r="U503" s="630">
        <v>1</v>
      </c>
      <c r="V503" s="607" t="s">
        <v>317</v>
      </c>
      <c r="W503" s="630">
        <v>3</v>
      </c>
      <c r="X503" s="630">
        <v>3</v>
      </c>
      <c r="Y503" s="630">
        <v>1</v>
      </c>
      <c r="Z503" s="630">
        <v>1</v>
      </c>
      <c r="AA503" s="630">
        <v>1</v>
      </c>
      <c r="AB503" s="607" t="s">
        <v>317</v>
      </c>
      <c r="AC503" s="607" t="s">
        <v>317</v>
      </c>
      <c r="AD503" s="607" t="s">
        <v>317</v>
      </c>
      <c r="AE503" s="607" t="s">
        <v>317</v>
      </c>
      <c r="AF503" s="611" t="s">
        <v>249</v>
      </c>
      <c r="AG503" s="608"/>
    </row>
    <row r="504" spans="1:33" s="600" customFormat="1" ht="6.75" customHeight="1">
      <c r="A504" s="613"/>
      <c r="B504" s="614"/>
      <c r="C504" s="615"/>
      <c r="D504" s="630"/>
      <c r="E504" s="630"/>
      <c r="F504" s="630"/>
      <c r="G504" s="630"/>
      <c r="H504" s="630"/>
      <c r="I504" s="630"/>
      <c r="J504" s="630"/>
      <c r="K504" s="630"/>
      <c r="L504" s="630"/>
      <c r="M504" s="630"/>
      <c r="N504" s="630"/>
      <c r="O504" s="630"/>
      <c r="P504" s="630"/>
      <c r="Q504" s="630"/>
      <c r="R504" s="630"/>
      <c r="S504" s="630"/>
      <c r="T504" s="630"/>
      <c r="U504" s="630"/>
      <c r="V504" s="630"/>
      <c r="W504" s="630"/>
      <c r="X504" s="630"/>
      <c r="Y504" s="630"/>
      <c r="Z504" s="630"/>
      <c r="AA504" s="630"/>
      <c r="AB504" s="630"/>
      <c r="AC504" s="630"/>
      <c r="AD504" s="630"/>
      <c r="AE504" s="630"/>
      <c r="AF504" s="611"/>
      <c r="AG504" s="608"/>
    </row>
    <row r="505" spans="1:33" s="600" customFormat="1">
      <c r="A505" s="619">
        <v>20102</v>
      </c>
      <c r="B505" s="620" t="s">
        <v>591</v>
      </c>
      <c r="C505" s="611" t="s">
        <v>0</v>
      </c>
      <c r="D505" s="630">
        <v>92</v>
      </c>
      <c r="E505" s="607" t="s">
        <v>317</v>
      </c>
      <c r="F505" s="607" t="s">
        <v>317</v>
      </c>
      <c r="G505" s="607" t="s">
        <v>317</v>
      </c>
      <c r="H505" s="607" t="s">
        <v>317</v>
      </c>
      <c r="I505" s="607" t="s">
        <v>317</v>
      </c>
      <c r="J505" s="607" t="s">
        <v>317</v>
      </c>
      <c r="K505" s="607" t="s">
        <v>317</v>
      </c>
      <c r="L505" s="607" t="s">
        <v>317</v>
      </c>
      <c r="M505" s="630">
        <v>1</v>
      </c>
      <c r="N505" s="630">
        <v>2</v>
      </c>
      <c r="O505" s="607" t="s">
        <v>317</v>
      </c>
      <c r="P505" s="607" t="s">
        <v>317</v>
      </c>
      <c r="Q505" s="607" t="s">
        <v>317</v>
      </c>
      <c r="R505" s="630">
        <v>1</v>
      </c>
      <c r="S505" s="630">
        <v>4</v>
      </c>
      <c r="T505" s="630">
        <v>4</v>
      </c>
      <c r="U505" s="630">
        <v>3</v>
      </c>
      <c r="V505" s="630">
        <v>3</v>
      </c>
      <c r="W505" s="630">
        <v>3</v>
      </c>
      <c r="X505" s="630">
        <v>5</v>
      </c>
      <c r="Y505" s="630">
        <v>5</v>
      </c>
      <c r="Z505" s="630">
        <v>12</v>
      </c>
      <c r="AA505" s="630">
        <v>22</v>
      </c>
      <c r="AB505" s="630">
        <v>16</v>
      </c>
      <c r="AC505" s="630">
        <v>10</v>
      </c>
      <c r="AD505" s="630">
        <v>1</v>
      </c>
      <c r="AE505" s="607" t="s">
        <v>317</v>
      </c>
      <c r="AF505" s="611" t="s">
        <v>0</v>
      </c>
      <c r="AG505" s="621">
        <v>20102</v>
      </c>
    </row>
    <row r="506" spans="1:33" s="600" customFormat="1">
      <c r="A506" s="613"/>
      <c r="B506" s="614"/>
      <c r="C506" s="611" t="s">
        <v>248</v>
      </c>
      <c r="D506" s="630">
        <v>55</v>
      </c>
      <c r="E506" s="607" t="s">
        <v>317</v>
      </c>
      <c r="F506" s="607" t="s">
        <v>317</v>
      </c>
      <c r="G506" s="607" t="s">
        <v>317</v>
      </c>
      <c r="H506" s="607" t="s">
        <v>317</v>
      </c>
      <c r="I506" s="607" t="s">
        <v>317</v>
      </c>
      <c r="J506" s="607" t="s">
        <v>317</v>
      </c>
      <c r="K506" s="607" t="s">
        <v>317</v>
      </c>
      <c r="L506" s="607" t="s">
        <v>317</v>
      </c>
      <c r="M506" s="630">
        <v>1</v>
      </c>
      <c r="N506" s="630">
        <v>1</v>
      </c>
      <c r="O506" s="607" t="s">
        <v>317</v>
      </c>
      <c r="P506" s="607" t="s">
        <v>317</v>
      </c>
      <c r="Q506" s="607" t="s">
        <v>317</v>
      </c>
      <c r="R506" s="630">
        <v>1</v>
      </c>
      <c r="S506" s="630">
        <v>4</v>
      </c>
      <c r="T506" s="630">
        <v>3</v>
      </c>
      <c r="U506" s="630">
        <v>3</v>
      </c>
      <c r="V506" s="630">
        <v>2</v>
      </c>
      <c r="W506" s="630">
        <v>2</v>
      </c>
      <c r="X506" s="630">
        <v>2</v>
      </c>
      <c r="Y506" s="630">
        <v>5</v>
      </c>
      <c r="Z506" s="630">
        <v>10</v>
      </c>
      <c r="AA506" s="630">
        <v>12</v>
      </c>
      <c r="AB506" s="630">
        <v>8</v>
      </c>
      <c r="AC506" s="630">
        <v>1</v>
      </c>
      <c r="AD506" s="607" t="s">
        <v>317</v>
      </c>
      <c r="AE506" s="607" t="s">
        <v>317</v>
      </c>
      <c r="AF506" s="611" t="s">
        <v>248</v>
      </c>
      <c r="AG506" s="608"/>
    </row>
    <row r="507" spans="1:33" s="600" customFormat="1">
      <c r="A507" s="613"/>
      <c r="B507" s="614"/>
      <c r="C507" s="611" t="s">
        <v>249</v>
      </c>
      <c r="D507" s="630">
        <v>37</v>
      </c>
      <c r="E507" s="607" t="s">
        <v>317</v>
      </c>
      <c r="F507" s="607" t="s">
        <v>317</v>
      </c>
      <c r="G507" s="607" t="s">
        <v>317</v>
      </c>
      <c r="H507" s="607" t="s">
        <v>317</v>
      </c>
      <c r="I507" s="607" t="s">
        <v>317</v>
      </c>
      <c r="J507" s="607" t="s">
        <v>317</v>
      </c>
      <c r="K507" s="607" t="s">
        <v>317</v>
      </c>
      <c r="L507" s="607" t="s">
        <v>317</v>
      </c>
      <c r="M507" s="607" t="s">
        <v>317</v>
      </c>
      <c r="N507" s="630">
        <v>1</v>
      </c>
      <c r="O507" s="607" t="s">
        <v>317</v>
      </c>
      <c r="P507" s="607" t="s">
        <v>317</v>
      </c>
      <c r="Q507" s="607" t="s">
        <v>317</v>
      </c>
      <c r="R507" s="607" t="s">
        <v>317</v>
      </c>
      <c r="S507" s="607" t="s">
        <v>317</v>
      </c>
      <c r="T507" s="630">
        <v>1</v>
      </c>
      <c r="U507" s="607" t="s">
        <v>317</v>
      </c>
      <c r="V507" s="630">
        <v>1</v>
      </c>
      <c r="W507" s="630">
        <v>1</v>
      </c>
      <c r="X507" s="630">
        <v>3</v>
      </c>
      <c r="Y507" s="607" t="s">
        <v>317</v>
      </c>
      <c r="Z507" s="630">
        <v>2</v>
      </c>
      <c r="AA507" s="630">
        <v>10</v>
      </c>
      <c r="AB507" s="630">
        <v>8</v>
      </c>
      <c r="AC507" s="630">
        <v>9</v>
      </c>
      <c r="AD507" s="630">
        <v>1</v>
      </c>
      <c r="AE507" s="607" t="s">
        <v>317</v>
      </c>
      <c r="AF507" s="611" t="s">
        <v>249</v>
      </c>
      <c r="AG507" s="608"/>
    </row>
    <row r="508" spans="1:33" s="600" customFormat="1" ht="6.75" customHeight="1">
      <c r="A508" s="613"/>
      <c r="B508" s="614"/>
      <c r="C508" s="615"/>
      <c r="D508" s="630"/>
      <c r="E508" s="630"/>
      <c r="F508" s="630"/>
      <c r="G508" s="630"/>
      <c r="H508" s="630"/>
      <c r="I508" s="630"/>
      <c r="J508" s="630"/>
      <c r="K508" s="630"/>
      <c r="L508" s="630"/>
      <c r="M508" s="630"/>
      <c r="N508" s="630"/>
      <c r="O508" s="630"/>
      <c r="P508" s="630"/>
      <c r="Q508" s="630"/>
      <c r="R508" s="630"/>
      <c r="S508" s="630"/>
      <c r="T508" s="630"/>
      <c r="U508" s="630"/>
      <c r="V508" s="630"/>
      <c r="W508" s="630"/>
      <c r="X508" s="630"/>
      <c r="Y508" s="630"/>
      <c r="Z508" s="630"/>
      <c r="AA508" s="630"/>
      <c r="AB508" s="630"/>
      <c r="AC508" s="630"/>
      <c r="AD508" s="630"/>
      <c r="AE508" s="630"/>
      <c r="AF508" s="611"/>
      <c r="AG508" s="608"/>
    </row>
    <row r="509" spans="1:33" s="600" customFormat="1">
      <c r="A509" s="619">
        <v>20103</v>
      </c>
      <c r="B509" s="620" t="s">
        <v>592</v>
      </c>
      <c r="C509" s="611" t="s">
        <v>0</v>
      </c>
      <c r="D509" s="630">
        <v>131</v>
      </c>
      <c r="E509" s="607" t="s">
        <v>317</v>
      </c>
      <c r="F509" s="607" t="s">
        <v>317</v>
      </c>
      <c r="G509" s="607" t="s">
        <v>317</v>
      </c>
      <c r="H509" s="607" t="s">
        <v>317</v>
      </c>
      <c r="I509" s="607" t="s">
        <v>317</v>
      </c>
      <c r="J509" s="607" t="s">
        <v>317</v>
      </c>
      <c r="K509" s="630">
        <v>1</v>
      </c>
      <c r="L509" s="607" t="s">
        <v>317</v>
      </c>
      <c r="M509" s="630">
        <v>2</v>
      </c>
      <c r="N509" s="607" t="s">
        <v>317</v>
      </c>
      <c r="O509" s="630">
        <v>1</v>
      </c>
      <c r="P509" s="607" t="s">
        <v>317</v>
      </c>
      <c r="Q509" s="607" t="s">
        <v>317</v>
      </c>
      <c r="R509" s="607" t="s">
        <v>317</v>
      </c>
      <c r="S509" s="630">
        <v>2</v>
      </c>
      <c r="T509" s="630">
        <v>1</v>
      </c>
      <c r="U509" s="630">
        <v>2</v>
      </c>
      <c r="V509" s="630">
        <v>3</v>
      </c>
      <c r="W509" s="630">
        <v>12</v>
      </c>
      <c r="X509" s="630">
        <v>17</v>
      </c>
      <c r="Y509" s="630">
        <v>25</v>
      </c>
      <c r="Z509" s="630">
        <v>25</v>
      </c>
      <c r="AA509" s="630">
        <v>24</v>
      </c>
      <c r="AB509" s="630">
        <v>15</v>
      </c>
      <c r="AC509" s="607" t="s">
        <v>317</v>
      </c>
      <c r="AD509" s="630">
        <v>1</v>
      </c>
      <c r="AE509" s="607" t="s">
        <v>317</v>
      </c>
      <c r="AF509" s="611" t="s">
        <v>0</v>
      </c>
      <c r="AG509" s="621">
        <v>20103</v>
      </c>
    </row>
    <row r="510" spans="1:33" s="600" customFormat="1">
      <c r="A510" s="613"/>
      <c r="B510" s="614"/>
      <c r="C510" s="611" t="s">
        <v>248</v>
      </c>
      <c r="D510" s="630">
        <v>66</v>
      </c>
      <c r="E510" s="607" t="s">
        <v>317</v>
      </c>
      <c r="F510" s="607" t="s">
        <v>317</v>
      </c>
      <c r="G510" s="607" t="s">
        <v>317</v>
      </c>
      <c r="H510" s="607" t="s">
        <v>317</v>
      </c>
      <c r="I510" s="607" t="s">
        <v>317</v>
      </c>
      <c r="J510" s="607" t="s">
        <v>317</v>
      </c>
      <c r="K510" s="630">
        <v>1</v>
      </c>
      <c r="L510" s="607" t="s">
        <v>317</v>
      </c>
      <c r="M510" s="630">
        <v>2</v>
      </c>
      <c r="N510" s="607" t="s">
        <v>317</v>
      </c>
      <c r="O510" s="630">
        <v>1</v>
      </c>
      <c r="P510" s="607" t="s">
        <v>317</v>
      </c>
      <c r="Q510" s="607" t="s">
        <v>317</v>
      </c>
      <c r="R510" s="607" t="s">
        <v>317</v>
      </c>
      <c r="S510" s="630">
        <v>2</v>
      </c>
      <c r="T510" s="630">
        <v>1</v>
      </c>
      <c r="U510" s="630">
        <v>2</v>
      </c>
      <c r="V510" s="630">
        <v>2</v>
      </c>
      <c r="W510" s="630">
        <v>9</v>
      </c>
      <c r="X510" s="630">
        <v>12</v>
      </c>
      <c r="Y510" s="630">
        <v>8</v>
      </c>
      <c r="Z510" s="630">
        <v>10</v>
      </c>
      <c r="AA510" s="630">
        <v>11</v>
      </c>
      <c r="AB510" s="630">
        <v>5</v>
      </c>
      <c r="AC510" s="607" t="s">
        <v>317</v>
      </c>
      <c r="AD510" s="607" t="s">
        <v>317</v>
      </c>
      <c r="AE510" s="607" t="s">
        <v>317</v>
      </c>
      <c r="AF510" s="611" t="s">
        <v>248</v>
      </c>
      <c r="AG510" s="608"/>
    </row>
    <row r="511" spans="1:33" s="600" customFormat="1">
      <c r="A511" s="613"/>
      <c r="B511" s="614"/>
      <c r="C511" s="611" t="s">
        <v>249</v>
      </c>
      <c r="D511" s="630">
        <v>65</v>
      </c>
      <c r="E511" s="607" t="s">
        <v>317</v>
      </c>
      <c r="F511" s="607" t="s">
        <v>317</v>
      </c>
      <c r="G511" s="607" t="s">
        <v>317</v>
      </c>
      <c r="H511" s="607" t="s">
        <v>317</v>
      </c>
      <c r="I511" s="607" t="s">
        <v>317</v>
      </c>
      <c r="J511" s="607" t="s">
        <v>317</v>
      </c>
      <c r="K511" s="607" t="s">
        <v>317</v>
      </c>
      <c r="L511" s="607" t="s">
        <v>317</v>
      </c>
      <c r="M511" s="607" t="s">
        <v>317</v>
      </c>
      <c r="N511" s="607" t="s">
        <v>317</v>
      </c>
      <c r="O511" s="607" t="s">
        <v>317</v>
      </c>
      <c r="P511" s="607" t="s">
        <v>317</v>
      </c>
      <c r="Q511" s="607" t="s">
        <v>317</v>
      </c>
      <c r="R511" s="607" t="s">
        <v>317</v>
      </c>
      <c r="S511" s="607" t="s">
        <v>317</v>
      </c>
      <c r="T511" s="607" t="s">
        <v>317</v>
      </c>
      <c r="U511" s="607" t="s">
        <v>317</v>
      </c>
      <c r="V511" s="630">
        <v>1</v>
      </c>
      <c r="W511" s="630">
        <v>3</v>
      </c>
      <c r="X511" s="630">
        <v>5</v>
      </c>
      <c r="Y511" s="630">
        <v>17</v>
      </c>
      <c r="Z511" s="630">
        <v>15</v>
      </c>
      <c r="AA511" s="630">
        <v>13</v>
      </c>
      <c r="AB511" s="630">
        <v>10</v>
      </c>
      <c r="AC511" s="607" t="s">
        <v>317</v>
      </c>
      <c r="AD511" s="630">
        <v>1</v>
      </c>
      <c r="AE511" s="607" t="s">
        <v>317</v>
      </c>
      <c r="AF511" s="611" t="s">
        <v>249</v>
      </c>
      <c r="AG511" s="608"/>
    </row>
    <row r="512" spans="1:33" s="600" customFormat="1" ht="6.75" customHeight="1">
      <c r="A512" s="613"/>
      <c r="B512" s="614"/>
      <c r="C512" s="615"/>
      <c r="D512" s="630"/>
      <c r="E512" s="630"/>
      <c r="F512" s="630"/>
      <c r="G512" s="630"/>
      <c r="H512" s="630"/>
      <c r="I512" s="630"/>
      <c r="J512" s="630"/>
      <c r="K512" s="630"/>
      <c r="L512" s="630"/>
      <c r="M512" s="630"/>
      <c r="N512" s="630"/>
      <c r="O512" s="630"/>
      <c r="P512" s="630"/>
      <c r="Q512" s="630"/>
      <c r="R512" s="630"/>
      <c r="S512" s="630"/>
      <c r="T512" s="630"/>
      <c r="U512" s="630"/>
      <c r="V512" s="630"/>
      <c r="W512" s="630"/>
      <c r="X512" s="630"/>
      <c r="Y512" s="630"/>
      <c r="Z512" s="630"/>
      <c r="AA512" s="630"/>
      <c r="AB512" s="630"/>
      <c r="AC512" s="630"/>
      <c r="AD512" s="630"/>
      <c r="AE512" s="630"/>
      <c r="AF512" s="611"/>
      <c r="AG512" s="608"/>
    </row>
    <row r="513" spans="1:33" s="600" customFormat="1">
      <c r="A513" s="619">
        <v>20104</v>
      </c>
      <c r="B513" s="620" t="s">
        <v>593</v>
      </c>
      <c r="C513" s="611" t="s">
        <v>0</v>
      </c>
      <c r="D513" s="630">
        <v>85</v>
      </c>
      <c r="E513" s="607" t="s">
        <v>317</v>
      </c>
      <c r="F513" s="607" t="s">
        <v>317</v>
      </c>
      <c r="G513" s="607" t="s">
        <v>317</v>
      </c>
      <c r="H513" s="607" t="s">
        <v>317</v>
      </c>
      <c r="I513" s="607" t="s">
        <v>317</v>
      </c>
      <c r="J513" s="607" t="s">
        <v>317</v>
      </c>
      <c r="K513" s="607" t="s">
        <v>317</v>
      </c>
      <c r="L513" s="607" t="s">
        <v>317</v>
      </c>
      <c r="M513" s="607" t="s">
        <v>317</v>
      </c>
      <c r="N513" s="607" t="s">
        <v>317</v>
      </c>
      <c r="O513" s="607" t="s">
        <v>317</v>
      </c>
      <c r="P513" s="607" t="s">
        <v>317</v>
      </c>
      <c r="Q513" s="630">
        <v>2</v>
      </c>
      <c r="R513" s="607" t="s">
        <v>317</v>
      </c>
      <c r="S513" s="630">
        <v>2</v>
      </c>
      <c r="T513" s="630">
        <v>1</v>
      </c>
      <c r="U513" s="630">
        <v>2</v>
      </c>
      <c r="V513" s="630">
        <v>2</v>
      </c>
      <c r="W513" s="630">
        <v>3</v>
      </c>
      <c r="X513" s="630">
        <v>9</v>
      </c>
      <c r="Y513" s="630">
        <v>7</v>
      </c>
      <c r="Z513" s="630">
        <v>14</v>
      </c>
      <c r="AA513" s="630">
        <v>19</v>
      </c>
      <c r="AB513" s="630">
        <v>13</v>
      </c>
      <c r="AC513" s="630">
        <v>9</v>
      </c>
      <c r="AD513" s="630">
        <v>2</v>
      </c>
      <c r="AE513" s="607" t="s">
        <v>317</v>
      </c>
      <c r="AF513" s="611" t="s">
        <v>0</v>
      </c>
      <c r="AG513" s="621">
        <v>20104</v>
      </c>
    </row>
    <row r="514" spans="1:33" s="600" customFormat="1">
      <c r="A514" s="613"/>
      <c r="B514" s="614"/>
      <c r="C514" s="611" t="s">
        <v>248</v>
      </c>
      <c r="D514" s="630">
        <v>31</v>
      </c>
      <c r="E514" s="607" t="s">
        <v>317</v>
      </c>
      <c r="F514" s="607" t="s">
        <v>317</v>
      </c>
      <c r="G514" s="607" t="s">
        <v>317</v>
      </c>
      <c r="H514" s="607" t="s">
        <v>317</v>
      </c>
      <c r="I514" s="607" t="s">
        <v>317</v>
      </c>
      <c r="J514" s="607" t="s">
        <v>317</v>
      </c>
      <c r="K514" s="607" t="s">
        <v>317</v>
      </c>
      <c r="L514" s="607" t="s">
        <v>317</v>
      </c>
      <c r="M514" s="607" t="s">
        <v>317</v>
      </c>
      <c r="N514" s="607" t="s">
        <v>317</v>
      </c>
      <c r="O514" s="607" t="s">
        <v>317</v>
      </c>
      <c r="P514" s="607" t="s">
        <v>317</v>
      </c>
      <c r="Q514" s="607" t="s">
        <v>317</v>
      </c>
      <c r="R514" s="607" t="s">
        <v>317</v>
      </c>
      <c r="S514" s="607" t="s">
        <v>317</v>
      </c>
      <c r="T514" s="607" t="s">
        <v>317</v>
      </c>
      <c r="U514" s="630">
        <v>1</v>
      </c>
      <c r="V514" s="630">
        <v>2</v>
      </c>
      <c r="W514" s="630">
        <v>3</v>
      </c>
      <c r="X514" s="630">
        <v>6</v>
      </c>
      <c r="Y514" s="630">
        <v>4</v>
      </c>
      <c r="Z514" s="630">
        <v>5</v>
      </c>
      <c r="AA514" s="630">
        <v>6</v>
      </c>
      <c r="AB514" s="630">
        <v>4</v>
      </c>
      <c r="AC514" s="607" t="s">
        <v>317</v>
      </c>
      <c r="AD514" s="607" t="s">
        <v>317</v>
      </c>
      <c r="AE514" s="607" t="s">
        <v>317</v>
      </c>
      <c r="AF514" s="611" t="s">
        <v>248</v>
      </c>
      <c r="AG514" s="608"/>
    </row>
    <row r="515" spans="1:33" s="600" customFormat="1">
      <c r="A515" s="613"/>
      <c r="B515" s="614"/>
      <c r="C515" s="611" t="s">
        <v>249</v>
      </c>
      <c r="D515" s="630">
        <v>54</v>
      </c>
      <c r="E515" s="607" t="s">
        <v>317</v>
      </c>
      <c r="F515" s="607" t="s">
        <v>317</v>
      </c>
      <c r="G515" s="607" t="s">
        <v>317</v>
      </c>
      <c r="H515" s="607" t="s">
        <v>317</v>
      </c>
      <c r="I515" s="607" t="s">
        <v>317</v>
      </c>
      <c r="J515" s="607" t="s">
        <v>317</v>
      </c>
      <c r="K515" s="607" t="s">
        <v>317</v>
      </c>
      <c r="L515" s="607" t="s">
        <v>317</v>
      </c>
      <c r="M515" s="607" t="s">
        <v>317</v>
      </c>
      <c r="N515" s="607" t="s">
        <v>317</v>
      </c>
      <c r="O515" s="607" t="s">
        <v>317</v>
      </c>
      <c r="P515" s="607" t="s">
        <v>317</v>
      </c>
      <c r="Q515" s="630">
        <v>2</v>
      </c>
      <c r="R515" s="607" t="s">
        <v>317</v>
      </c>
      <c r="S515" s="630">
        <v>2</v>
      </c>
      <c r="T515" s="630">
        <v>1</v>
      </c>
      <c r="U515" s="630">
        <v>1</v>
      </c>
      <c r="V515" s="607" t="s">
        <v>317</v>
      </c>
      <c r="W515" s="607" t="s">
        <v>317</v>
      </c>
      <c r="X515" s="630">
        <v>3</v>
      </c>
      <c r="Y515" s="630">
        <v>3</v>
      </c>
      <c r="Z515" s="630">
        <v>9</v>
      </c>
      <c r="AA515" s="630">
        <v>13</v>
      </c>
      <c r="AB515" s="630">
        <v>9</v>
      </c>
      <c r="AC515" s="630">
        <v>9</v>
      </c>
      <c r="AD515" s="630">
        <v>2</v>
      </c>
      <c r="AE515" s="607" t="s">
        <v>317</v>
      </c>
      <c r="AF515" s="611" t="s">
        <v>249</v>
      </c>
      <c r="AG515" s="608"/>
    </row>
    <row r="516" spans="1:33" s="600" customFormat="1" ht="6.75" customHeight="1">
      <c r="A516" s="613"/>
      <c r="B516" s="614"/>
      <c r="C516" s="615"/>
      <c r="D516" s="630"/>
      <c r="E516" s="630"/>
      <c r="F516" s="630"/>
      <c r="G516" s="630"/>
      <c r="H516" s="630"/>
      <c r="I516" s="630"/>
      <c r="J516" s="630"/>
      <c r="K516" s="630"/>
      <c r="L516" s="630"/>
      <c r="M516" s="630"/>
      <c r="N516" s="630"/>
      <c r="O516" s="630"/>
      <c r="P516" s="630"/>
      <c r="Q516" s="630"/>
      <c r="R516" s="630"/>
      <c r="S516" s="630"/>
      <c r="T516" s="630"/>
      <c r="U516" s="630"/>
      <c r="V516" s="630"/>
      <c r="W516" s="630"/>
      <c r="X516" s="630"/>
      <c r="Y516" s="630"/>
      <c r="Z516" s="630"/>
      <c r="AA516" s="630"/>
      <c r="AB516" s="630"/>
      <c r="AC516" s="630"/>
      <c r="AD516" s="630"/>
      <c r="AE516" s="630"/>
      <c r="AF516" s="611"/>
      <c r="AG516" s="608"/>
    </row>
    <row r="517" spans="1:33" s="600" customFormat="1">
      <c r="A517" s="619">
        <v>20105</v>
      </c>
      <c r="B517" s="620" t="s">
        <v>594</v>
      </c>
      <c r="C517" s="611" t="s">
        <v>0</v>
      </c>
      <c r="D517" s="630">
        <v>11</v>
      </c>
      <c r="E517" s="607" t="s">
        <v>317</v>
      </c>
      <c r="F517" s="607" t="s">
        <v>317</v>
      </c>
      <c r="G517" s="607" t="s">
        <v>317</v>
      </c>
      <c r="H517" s="607" t="s">
        <v>317</v>
      </c>
      <c r="I517" s="607" t="s">
        <v>317</v>
      </c>
      <c r="J517" s="607" t="s">
        <v>317</v>
      </c>
      <c r="K517" s="607" t="s">
        <v>317</v>
      </c>
      <c r="L517" s="607" t="s">
        <v>317</v>
      </c>
      <c r="M517" s="607" t="s">
        <v>317</v>
      </c>
      <c r="N517" s="607" t="s">
        <v>317</v>
      </c>
      <c r="O517" s="607" t="s">
        <v>317</v>
      </c>
      <c r="P517" s="607" t="s">
        <v>317</v>
      </c>
      <c r="Q517" s="607" t="s">
        <v>317</v>
      </c>
      <c r="R517" s="630">
        <v>2</v>
      </c>
      <c r="S517" s="607" t="s">
        <v>317</v>
      </c>
      <c r="T517" s="607" t="s">
        <v>317</v>
      </c>
      <c r="U517" s="607" t="s">
        <v>317</v>
      </c>
      <c r="V517" s="607" t="s">
        <v>317</v>
      </c>
      <c r="W517" s="630">
        <v>2</v>
      </c>
      <c r="X517" s="630">
        <v>2</v>
      </c>
      <c r="Y517" s="630">
        <v>2</v>
      </c>
      <c r="Z517" s="630">
        <v>3</v>
      </c>
      <c r="AA517" s="607" t="s">
        <v>317</v>
      </c>
      <c r="AB517" s="607" t="s">
        <v>317</v>
      </c>
      <c r="AC517" s="607" t="s">
        <v>317</v>
      </c>
      <c r="AD517" s="607" t="s">
        <v>317</v>
      </c>
      <c r="AE517" s="607" t="s">
        <v>317</v>
      </c>
      <c r="AF517" s="611" t="s">
        <v>0</v>
      </c>
      <c r="AG517" s="621">
        <v>20105</v>
      </c>
    </row>
    <row r="518" spans="1:33" s="600" customFormat="1">
      <c r="A518" s="613"/>
      <c r="B518" s="614"/>
      <c r="C518" s="611" t="s">
        <v>248</v>
      </c>
      <c r="D518" s="630">
        <v>9</v>
      </c>
      <c r="E518" s="607" t="s">
        <v>317</v>
      </c>
      <c r="F518" s="607" t="s">
        <v>317</v>
      </c>
      <c r="G518" s="607" t="s">
        <v>317</v>
      </c>
      <c r="H518" s="607" t="s">
        <v>317</v>
      </c>
      <c r="I518" s="607" t="s">
        <v>317</v>
      </c>
      <c r="J518" s="607" t="s">
        <v>317</v>
      </c>
      <c r="K518" s="607" t="s">
        <v>317</v>
      </c>
      <c r="L518" s="607" t="s">
        <v>317</v>
      </c>
      <c r="M518" s="607" t="s">
        <v>317</v>
      </c>
      <c r="N518" s="607" t="s">
        <v>317</v>
      </c>
      <c r="O518" s="607" t="s">
        <v>317</v>
      </c>
      <c r="P518" s="607" t="s">
        <v>317</v>
      </c>
      <c r="Q518" s="607" t="s">
        <v>317</v>
      </c>
      <c r="R518" s="630">
        <v>1</v>
      </c>
      <c r="S518" s="607" t="s">
        <v>317</v>
      </c>
      <c r="T518" s="607" t="s">
        <v>317</v>
      </c>
      <c r="U518" s="607" t="s">
        <v>317</v>
      </c>
      <c r="V518" s="607" t="s">
        <v>317</v>
      </c>
      <c r="W518" s="630">
        <v>2</v>
      </c>
      <c r="X518" s="630">
        <v>2</v>
      </c>
      <c r="Y518" s="630">
        <v>1</v>
      </c>
      <c r="Z518" s="630">
        <v>3</v>
      </c>
      <c r="AA518" s="607" t="s">
        <v>317</v>
      </c>
      <c r="AB518" s="607" t="s">
        <v>317</v>
      </c>
      <c r="AC518" s="607" t="s">
        <v>317</v>
      </c>
      <c r="AD518" s="607" t="s">
        <v>317</v>
      </c>
      <c r="AE518" s="607" t="s">
        <v>317</v>
      </c>
      <c r="AF518" s="611" t="s">
        <v>248</v>
      </c>
      <c r="AG518" s="608"/>
    </row>
    <row r="519" spans="1:33" s="600" customFormat="1">
      <c r="A519" s="613"/>
      <c r="B519" s="614"/>
      <c r="C519" s="611" t="s">
        <v>249</v>
      </c>
      <c r="D519" s="630">
        <v>2</v>
      </c>
      <c r="E519" s="607" t="s">
        <v>317</v>
      </c>
      <c r="F519" s="607" t="s">
        <v>317</v>
      </c>
      <c r="G519" s="607" t="s">
        <v>317</v>
      </c>
      <c r="H519" s="607" t="s">
        <v>317</v>
      </c>
      <c r="I519" s="607" t="s">
        <v>317</v>
      </c>
      <c r="J519" s="607" t="s">
        <v>317</v>
      </c>
      <c r="K519" s="607" t="s">
        <v>317</v>
      </c>
      <c r="L519" s="607" t="s">
        <v>317</v>
      </c>
      <c r="M519" s="607" t="s">
        <v>317</v>
      </c>
      <c r="N519" s="607" t="s">
        <v>317</v>
      </c>
      <c r="O519" s="607" t="s">
        <v>317</v>
      </c>
      <c r="P519" s="607" t="s">
        <v>317</v>
      </c>
      <c r="Q519" s="607" t="s">
        <v>317</v>
      </c>
      <c r="R519" s="630">
        <v>1</v>
      </c>
      <c r="S519" s="607" t="s">
        <v>317</v>
      </c>
      <c r="T519" s="607" t="s">
        <v>317</v>
      </c>
      <c r="U519" s="607" t="s">
        <v>317</v>
      </c>
      <c r="V519" s="607" t="s">
        <v>317</v>
      </c>
      <c r="W519" s="607" t="s">
        <v>317</v>
      </c>
      <c r="X519" s="607" t="s">
        <v>317</v>
      </c>
      <c r="Y519" s="630">
        <v>1</v>
      </c>
      <c r="Z519" s="607" t="s">
        <v>317</v>
      </c>
      <c r="AA519" s="607" t="s">
        <v>317</v>
      </c>
      <c r="AB519" s="607" t="s">
        <v>317</v>
      </c>
      <c r="AC519" s="607" t="s">
        <v>317</v>
      </c>
      <c r="AD519" s="607" t="s">
        <v>317</v>
      </c>
      <c r="AE519" s="607" t="s">
        <v>317</v>
      </c>
      <c r="AF519" s="611" t="s">
        <v>249</v>
      </c>
      <c r="AG519" s="608"/>
    </row>
    <row r="520" spans="1:33" s="600" customFormat="1" ht="6.75" customHeight="1">
      <c r="A520" s="613"/>
      <c r="B520" s="614"/>
      <c r="C520" s="615"/>
      <c r="D520" s="630"/>
      <c r="E520" s="630"/>
      <c r="F520" s="630"/>
      <c r="G520" s="630"/>
      <c r="H520" s="630"/>
      <c r="I520" s="630"/>
      <c r="J520" s="630"/>
      <c r="K520" s="630"/>
      <c r="L520" s="630"/>
      <c r="M520" s="630"/>
      <c r="N520" s="630"/>
      <c r="O520" s="630"/>
      <c r="P520" s="630"/>
      <c r="Q520" s="630"/>
      <c r="R520" s="630"/>
      <c r="S520" s="630"/>
      <c r="T520" s="630"/>
      <c r="U520" s="630"/>
      <c r="V520" s="630"/>
      <c r="W520" s="630"/>
      <c r="X520" s="630"/>
      <c r="Y520" s="630"/>
      <c r="Z520" s="630"/>
      <c r="AA520" s="630"/>
      <c r="AB520" s="630"/>
      <c r="AC520" s="630"/>
      <c r="AD520" s="630"/>
      <c r="AE520" s="630"/>
      <c r="AF520" s="611"/>
      <c r="AG520" s="608"/>
    </row>
    <row r="521" spans="1:33" s="600" customFormat="1">
      <c r="A521" s="619">
        <v>20106</v>
      </c>
      <c r="B521" s="620" t="s">
        <v>595</v>
      </c>
      <c r="C521" s="611" t="s">
        <v>0</v>
      </c>
      <c r="D521" s="630">
        <v>9</v>
      </c>
      <c r="E521" s="607" t="s">
        <v>317</v>
      </c>
      <c r="F521" s="607" t="s">
        <v>317</v>
      </c>
      <c r="G521" s="607" t="s">
        <v>317</v>
      </c>
      <c r="H521" s="607" t="s">
        <v>317</v>
      </c>
      <c r="I521" s="607" t="s">
        <v>317</v>
      </c>
      <c r="J521" s="607" t="s">
        <v>317</v>
      </c>
      <c r="K521" s="607" t="s">
        <v>317</v>
      </c>
      <c r="L521" s="607" t="s">
        <v>317</v>
      </c>
      <c r="M521" s="630">
        <v>1</v>
      </c>
      <c r="N521" s="607" t="s">
        <v>317</v>
      </c>
      <c r="O521" s="607" t="s">
        <v>317</v>
      </c>
      <c r="P521" s="630">
        <v>1</v>
      </c>
      <c r="Q521" s="607" t="s">
        <v>317</v>
      </c>
      <c r="R521" s="630">
        <v>2</v>
      </c>
      <c r="S521" s="630">
        <v>2</v>
      </c>
      <c r="T521" s="630">
        <v>1</v>
      </c>
      <c r="U521" s="630">
        <v>1</v>
      </c>
      <c r="V521" s="607" t="s">
        <v>317</v>
      </c>
      <c r="W521" s="607" t="s">
        <v>317</v>
      </c>
      <c r="X521" s="607" t="s">
        <v>317</v>
      </c>
      <c r="Y521" s="630">
        <v>1</v>
      </c>
      <c r="Z521" s="607" t="s">
        <v>317</v>
      </c>
      <c r="AA521" s="607" t="s">
        <v>317</v>
      </c>
      <c r="AB521" s="607" t="s">
        <v>317</v>
      </c>
      <c r="AC521" s="607" t="s">
        <v>317</v>
      </c>
      <c r="AD521" s="607" t="s">
        <v>317</v>
      </c>
      <c r="AE521" s="607" t="s">
        <v>317</v>
      </c>
      <c r="AF521" s="611" t="s">
        <v>0</v>
      </c>
      <c r="AG521" s="621">
        <v>20106</v>
      </c>
    </row>
    <row r="522" spans="1:33" s="600" customFormat="1">
      <c r="A522" s="613"/>
      <c r="B522" s="614" t="s">
        <v>596</v>
      </c>
      <c r="C522" s="611" t="s">
        <v>248</v>
      </c>
      <c r="D522" s="630">
        <v>7</v>
      </c>
      <c r="E522" s="607" t="s">
        <v>317</v>
      </c>
      <c r="F522" s="607" t="s">
        <v>317</v>
      </c>
      <c r="G522" s="607" t="s">
        <v>317</v>
      </c>
      <c r="H522" s="607" t="s">
        <v>317</v>
      </c>
      <c r="I522" s="607" t="s">
        <v>317</v>
      </c>
      <c r="J522" s="607" t="s">
        <v>317</v>
      </c>
      <c r="K522" s="607" t="s">
        <v>317</v>
      </c>
      <c r="L522" s="607" t="s">
        <v>317</v>
      </c>
      <c r="M522" s="630">
        <v>1</v>
      </c>
      <c r="N522" s="607" t="s">
        <v>317</v>
      </c>
      <c r="O522" s="607" t="s">
        <v>317</v>
      </c>
      <c r="P522" s="630">
        <v>1</v>
      </c>
      <c r="Q522" s="607" t="s">
        <v>317</v>
      </c>
      <c r="R522" s="607" t="s">
        <v>317</v>
      </c>
      <c r="S522" s="630">
        <v>2</v>
      </c>
      <c r="T522" s="630">
        <v>1</v>
      </c>
      <c r="U522" s="630">
        <v>1</v>
      </c>
      <c r="V522" s="607" t="s">
        <v>317</v>
      </c>
      <c r="W522" s="607" t="s">
        <v>317</v>
      </c>
      <c r="X522" s="607" t="s">
        <v>317</v>
      </c>
      <c r="Y522" s="630">
        <v>1</v>
      </c>
      <c r="Z522" s="607" t="s">
        <v>317</v>
      </c>
      <c r="AA522" s="607" t="s">
        <v>317</v>
      </c>
      <c r="AB522" s="607" t="s">
        <v>317</v>
      </c>
      <c r="AC522" s="607" t="s">
        <v>317</v>
      </c>
      <c r="AD522" s="607" t="s">
        <v>317</v>
      </c>
      <c r="AE522" s="607" t="s">
        <v>317</v>
      </c>
      <c r="AF522" s="611" t="s">
        <v>248</v>
      </c>
      <c r="AG522" s="608"/>
    </row>
    <row r="523" spans="1:33" s="600" customFormat="1">
      <c r="A523" s="613"/>
      <c r="B523" s="614"/>
      <c r="C523" s="611" t="s">
        <v>249</v>
      </c>
      <c r="D523" s="630">
        <v>2</v>
      </c>
      <c r="E523" s="607" t="s">
        <v>317</v>
      </c>
      <c r="F523" s="607" t="s">
        <v>317</v>
      </c>
      <c r="G523" s="607" t="s">
        <v>317</v>
      </c>
      <c r="H523" s="607" t="s">
        <v>317</v>
      </c>
      <c r="I523" s="607" t="s">
        <v>317</v>
      </c>
      <c r="J523" s="607" t="s">
        <v>317</v>
      </c>
      <c r="K523" s="607" t="s">
        <v>317</v>
      </c>
      <c r="L523" s="607" t="s">
        <v>317</v>
      </c>
      <c r="M523" s="607" t="s">
        <v>317</v>
      </c>
      <c r="N523" s="607" t="s">
        <v>317</v>
      </c>
      <c r="O523" s="607" t="s">
        <v>317</v>
      </c>
      <c r="P523" s="607" t="s">
        <v>317</v>
      </c>
      <c r="Q523" s="607" t="s">
        <v>317</v>
      </c>
      <c r="R523" s="630">
        <v>2</v>
      </c>
      <c r="S523" s="607" t="s">
        <v>317</v>
      </c>
      <c r="T523" s="607" t="s">
        <v>317</v>
      </c>
      <c r="U523" s="607" t="s">
        <v>317</v>
      </c>
      <c r="V523" s="607" t="s">
        <v>317</v>
      </c>
      <c r="W523" s="607" t="s">
        <v>317</v>
      </c>
      <c r="X523" s="607" t="s">
        <v>317</v>
      </c>
      <c r="Y523" s="607" t="s">
        <v>317</v>
      </c>
      <c r="Z523" s="607" t="s">
        <v>317</v>
      </c>
      <c r="AA523" s="607" t="s">
        <v>317</v>
      </c>
      <c r="AB523" s="607" t="s">
        <v>317</v>
      </c>
      <c r="AC523" s="607" t="s">
        <v>317</v>
      </c>
      <c r="AD523" s="607" t="s">
        <v>317</v>
      </c>
      <c r="AE523" s="607" t="s">
        <v>317</v>
      </c>
      <c r="AF523" s="611" t="s">
        <v>249</v>
      </c>
      <c r="AG523" s="608"/>
    </row>
    <row r="524" spans="1:33" s="600" customFormat="1" ht="6.75" customHeight="1">
      <c r="A524" s="613"/>
      <c r="B524" s="614"/>
      <c r="C524" s="615"/>
      <c r="D524" s="630"/>
      <c r="E524" s="630"/>
      <c r="F524" s="630"/>
      <c r="G524" s="630"/>
      <c r="H524" s="630"/>
      <c r="I524" s="630"/>
      <c r="J524" s="630"/>
      <c r="K524" s="630"/>
      <c r="L524" s="630"/>
      <c r="M524" s="630"/>
      <c r="N524" s="630"/>
      <c r="O524" s="630"/>
      <c r="P524" s="630"/>
      <c r="Q524" s="630"/>
      <c r="R524" s="630"/>
      <c r="S524" s="630"/>
      <c r="T524" s="630"/>
      <c r="U524" s="630"/>
      <c r="V524" s="630"/>
      <c r="W524" s="630"/>
      <c r="X524" s="630"/>
      <c r="Y524" s="630"/>
      <c r="Z524" s="630"/>
      <c r="AA524" s="630"/>
      <c r="AB524" s="630"/>
      <c r="AC524" s="630"/>
      <c r="AD524" s="630"/>
      <c r="AE524" s="630"/>
      <c r="AF524" s="611"/>
      <c r="AG524" s="608"/>
    </row>
    <row r="525" spans="1:33" s="600" customFormat="1">
      <c r="A525" s="619">
        <v>20107</v>
      </c>
      <c r="B525" s="620" t="s">
        <v>597</v>
      </c>
      <c r="C525" s="611" t="s">
        <v>0</v>
      </c>
      <c r="D525" s="630">
        <v>52</v>
      </c>
      <c r="E525" s="607" t="s">
        <v>317</v>
      </c>
      <c r="F525" s="607" t="s">
        <v>317</v>
      </c>
      <c r="G525" s="607" t="s">
        <v>317</v>
      </c>
      <c r="H525" s="607" t="s">
        <v>317</v>
      </c>
      <c r="I525" s="607" t="s">
        <v>317</v>
      </c>
      <c r="J525" s="607" t="s">
        <v>317</v>
      </c>
      <c r="K525" s="607" t="s">
        <v>317</v>
      </c>
      <c r="L525" s="607" t="s">
        <v>317</v>
      </c>
      <c r="M525" s="607" t="s">
        <v>317</v>
      </c>
      <c r="N525" s="607" t="s">
        <v>317</v>
      </c>
      <c r="O525" s="607" t="s">
        <v>317</v>
      </c>
      <c r="P525" s="630">
        <v>1</v>
      </c>
      <c r="Q525" s="607" t="s">
        <v>317</v>
      </c>
      <c r="R525" s="630">
        <v>4</v>
      </c>
      <c r="S525" s="630">
        <v>1</v>
      </c>
      <c r="T525" s="630">
        <v>2</v>
      </c>
      <c r="U525" s="630">
        <v>1</v>
      </c>
      <c r="V525" s="630">
        <v>1</v>
      </c>
      <c r="W525" s="607" t="s">
        <v>317</v>
      </c>
      <c r="X525" s="630">
        <v>4</v>
      </c>
      <c r="Y525" s="630">
        <v>4</v>
      </c>
      <c r="Z525" s="630">
        <v>4</v>
      </c>
      <c r="AA525" s="630">
        <v>13</v>
      </c>
      <c r="AB525" s="630">
        <v>13</v>
      </c>
      <c r="AC525" s="630">
        <v>3</v>
      </c>
      <c r="AD525" s="630">
        <v>1</v>
      </c>
      <c r="AE525" s="607" t="s">
        <v>317</v>
      </c>
      <c r="AF525" s="611" t="s">
        <v>0</v>
      </c>
      <c r="AG525" s="621">
        <v>20107</v>
      </c>
    </row>
    <row r="526" spans="1:33" s="600" customFormat="1">
      <c r="A526" s="613"/>
      <c r="B526" s="614"/>
      <c r="C526" s="611" t="s">
        <v>248</v>
      </c>
      <c r="D526" s="630">
        <v>35</v>
      </c>
      <c r="E526" s="607" t="s">
        <v>317</v>
      </c>
      <c r="F526" s="607" t="s">
        <v>317</v>
      </c>
      <c r="G526" s="607" t="s">
        <v>317</v>
      </c>
      <c r="H526" s="607" t="s">
        <v>317</v>
      </c>
      <c r="I526" s="607" t="s">
        <v>317</v>
      </c>
      <c r="J526" s="607" t="s">
        <v>317</v>
      </c>
      <c r="K526" s="607" t="s">
        <v>317</v>
      </c>
      <c r="L526" s="607" t="s">
        <v>317</v>
      </c>
      <c r="M526" s="607" t="s">
        <v>317</v>
      </c>
      <c r="N526" s="607" t="s">
        <v>317</v>
      </c>
      <c r="O526" s="607" t="s">
        <v>317</v>
      </c>
      <c r="P526" s="630">
        <v>1</v>
      </c>
      <c r="Q526" s="607" t="s">
        <v>317</v>
      </c>
      <c r="R526" s="630">
        <v>3</v>
      </c>
      <c r="S526" s="607" t="s">
        <v>317</v>
      </c>
      <c r="T526" s="630">
        <v>2</v>
      </c>
      <c r="U526" s="630">
        <v>1</v>
      </c>
      <c r="V526" s="630">
        <v>1</v>
      </c>
      <c r="W526" s="607" t="s">
        <v>317</v>
      </c>
      <c r="X526" s="630">
        <v>1</v>
      </c>
      <c r="Y526" s="630">
        <v>3</v>
      </c>
      <c r="Z526" s="630">
        <v>3</v>
      </c>
      <c r="AA526" s="630">
        <v>10</v>
      </c>
      <c r="AB526" s="630">
        <v>9</v>
      </c>
      <c r="AC526" s="630">
        <v>1</v>
      </c>
      <c r="AD526" s="607" t="s">
        <v>317</v>
      </c>
      <c r="AE526" s="607" t="s">
        <v>317</v>
      </c>
      <c r="AF526" s="611" t="s">
        <v>248</v>
      </c>
      <c r="AG526" s="608"/>
    </row>
    <row r="527" spans="1:33" s="600" customFormat="1">
      <c r="A527" s="613"/>
      <c r="B527" s="614"/>
      <c r="C527" s="611" t="s">
        <v>249</v>
      </c>
      <c r="D527" s="630">
        <v>17</v>
      </c>
      <c r="E527" s="607" t="s">
        <v>317</v>
      </c>
      <c r="F527" s="607" t="s">
        <v>317</v>
      </c>
      <c r="G527" s="607" t="s">
        <v>317</v>
      </c>
      <c r="H527" s="607" t="s">
        <v>317</v>
      </c>
      <c r="I527" s="607" t="s">
        <v>317</v>
      </c>
      <c r="J527" s="607" t="s">
        <v>317</v>
      </c>
      <c r="K527" s="607" t="s">
        <v>317</v>
      </c>
      <c r="L527" s="607" t="s">
        <v>317</v>
      </c>
      <c r="M527" s="607" t="s">
        <v>317</v>
      </c>
      <c r="N527" s="607" t="s">
        <v>317</v>
      </c>
      <c r="O527" s="607" t="s">
        <v>317</v>
      </c>
      <c r="P527" s="607" t="s">
        <v>317</v>
      </c>
      <c r="Q527" s="607" t="s">
        <v>317</v>
      </c>
      <c r="R527" s="630">
        <v>1</v>
      </c>
      <c r="S527" s="630">
        <v>1</v>
      </c>
      <c r="T527" s="607" t="s">
        <v>317</v>
      </c>
      <c r="U527" s="607" t="s">
        <v>317</v>
      </c>
      <c r="V527" s="607" t="s">
        <v>317</v>
      </c>
      <c r="W527" s="607" t="s">
        <v>317</v>
      </c>
      <c r="X527" s="630">
        <v>3</v>
      </c>
      <c r="Y527" s="630">
        <v>1</v>
      </c>
      <c r="Z527" s="630">
        <v>1</v>
      </c>
      <c r="AA527" s="630">
        <v>3</v>
      </c>
      <c r="AB527" s="630">
        <v>4</v>
      </c>
      <c r="AC527" s="630">
        <v>2</v>
      </c>
      <c r="AD527" s="630">
        <v>1</v>
      </c>
      <c r="AE527" s="607" t="s">
        <v>317</v>
      </c>
      <c r="AF527" s="611" t="s">
        <v>249</v>
      </c>
      <c r="AG527" s="608"/>
    </row>
    <row r="528" spans="1:33" s="600" customFormat="1" ht="6.75" customHeight="1">
      <c r="A528" s="613"/>
      <c r="B528" s="614"/>
      <c r="C528" s="615"/>
      <c r="D528" s="630"/>
      <c r="E528" s="630"/>
      <c r="F528" s="630"/>
      <c r="G528" s="630"/>
      <c r="H528" s="630"/>
      <c r="I528" s="630"/>
      <c r="J528" s="630"/>
      <c r="K528" s="630"/>
      <c r="L528" s="630"/>
      <c r="M528" s="630"/>
      <c r="N528" s="630"/>
      <c r="O528" s="630"/>
      <c r="P528" s="630"/>
      <c r="Q528" s="630"/>
      <c r="R528" s="630"/>
      <c r="S528" s="630"/>
      <c r="T528" s="630"/>
      <c r="U528" s="630"/>
      <c r="V528" s="630"/>
      <c r="W528" s="630"/>
      <c r="X528" s="630"/>
      <c r="Y528" s="630"/>
      <c r="Z528" s="630"/>
      <c r="AA528" s="630"/>
      <c r="AB528" s="630"/>
      <c r="AC528" s="630"/>
      <c r="AD528" s="630"/>
      <c r="AE528" s="630"/>
      <c r="AF528" s="611"/>
      <c r="AG528" s="608"/>
    </row>
    <row r="529" spans="1:33" s="600" customFormat="1">
      <c r="A529" s="619">
        <v>20200</v>
      </c>
      <c r="B529" s="620" t="s">
        <v>598</v>
      </c>
      <c r="C529" s="611" t="s">
        <v>0</v>
      </c>
      <c r="D529" s="630">
        <v>249</v>
      </c>
      <c r="E529" s="607" t="s">
        <v>317</v>
      </c>
      <c r="F529" s="607" t="s">
        <v>317</v>
      </c>
      <c r="G529" s="607" t="s">
        <v>317</v>
      </c>
      <c r="H529" s="607" t="s">
        <v>317</v>
      </c>
      <c r="I529" s="607" t="s">
        <v>317</v>
      </c>
      <c r="J529" s="607" t="s">
        <v>317</v>
      </c>
      <c r="K529" s="607" t="s">
        <v>317</v>
      </c>
      <c r="L529" s="607" t="s">
        <v>317</v>
      </c>
      <c r="M529" s="630">
        <v>3</v>
      </c>
      <c r="N529" s="630">
        <v>13</v>
      </c>
      <c r="O529" s="630">
        <v>15</v>
      </c>
      <c r="P529" s="630">
        <v>19</v>
      </c>
      <c r="Q529" s="630">
        <v>14</v>
      </c>
      <c r="R529" s="630">
        <v>28</v>
      </c>
      <c r="S529" s="630">
        <v>38</v>
      </c>
      <c r="T529" s="630">
        <v>14</v>
      </c>
      <c r="U529" s="630">
        <v>27</v>
      </c>
      <c r="V529" s="630">
        <v>21</v>
      </c>
      <c r="W529" s="630">
        <v>16</v>
      </c>
      <c r="X529" s="630">
        <v>11</v>
      </c>
      <c r="Y529" s="630">
        <v>19</v>
      </c>
      <c r="Z529" s="630">
        <v>6</v>
      </c>
      <c r="AA529" s="630">
        <v>5</v>
      </c>
      <c r="AB529" s="607" t="s">
        <v>317</v>
      </c>
      <c r="AC529" s="607" t="s">
        <v>317</v>
      </c>
      <c r="AD529" s="607" t="s">
        <v>317</v>
      </c>
      <c r="AE529" s="607" t="s">
        <v>317</v>
      </c>
      <c r="AF529" s="611" t="s">
        <v>0</v>
      </c>
      <c r="AG529" s="621">
        <v>20200</v>
      </c>
    </row>
    <row r="530" spans="1:33" s="600" customFormat="1">
      <c r="A530" s="613"/>
      <c r="B530" s="614"/>
      <c r="C530" s="611" t="s">
        <v>248</v>
      </c>
      <c r="D530" s="630">
        <v>154</v>
      </c>
      <c r="E530" s="607" t="s">
        <v>317</v>
      </c>
      <c r="F530" s="607" t="s">
        <v>317</v>
      </c>
      <c r="G530" s="607" t="s">
        <v>317</v>
      </c>
      <c r="H530" s="607" t="s">
        <v>317</v>
      </c>
      <c r="I530" s="607" t="s">
        <v>317</v>
      </c>
      <c r="J530" s="607" t="s">
        <v>317</v>
      </c>
      <c r="K530" s="607" t="s">
        <v>317</v>
      </c>
      <c r="L530" s="607" t="s">
        <v>317</v>
      </c>
      <c r="M530" s="630">
        <v>3</v>
      </c>
      <c r="N530" s="630">
        <v>7</v>
      </c>
      <c r="O530" s="630">
        <v>8</v>
      </c>
      <c r="P530" s="630">
        <v>14</v>
      </c>
      <c r="Q530" s="630">
        <v>9</v>
      </c>
      <c r="R530" s="630">
        <v>18</v>
      </c>
      <c r="S530" s="630">
        <v>26</v>
      </c>
      <c r="T530" s="630">
        <v>7</v>
      </c>
      <c r="U530" s="630">
        <v>18</v>
      </c>
      <c r="V530" s="630">
        <v>10</v>
      </c>
      <c r="W530" s="630">
        <v>12</v>
      </c>
      <c r="X530" s="630">
        <v>3</v>
      </c>
      <c r="Y530" s="630">
        <v>13</v>
      </c>
      <c r="Z530" s="630">
        <v>2</v>
      </c>
      <c r="AA530" s="630">
        <v>4</v>
      </c>
      <c r="AB530" s="607" t="s">
        <v>317</v>
      </c>
      <c r="AC530" s="607" t="s">
        <v>317</v>
      </c>
      <c r="AD530" s="607" t="s">
        <v>317</v>
      </c>
      <c r="AE530" s="607" t="s">
        <v>317</v>
      </c>
      <c r="AF530" s="611" t="s">
        <v>248</v>
      </c>
      <c r="AG530" s="608"/>
    </row>
    <row r="531" spans="1:33" s="600" customFormat="1">
      <c r="A531" s="613"/>
      <c r="B531" s="614"/>
      <c r="C531" s="611" t="s">
        <v>249</v>
      </c>
      <c r="D531" s="630">
        <v>95</v>
      </c>
      <c r="E531" s="607" t="s">
        <v>317</v>
      </c>
      <c r="F531" s="607" t="s">
        <v>317</v>
      </c>
      <c r="G531" s="607" t="s">
        <v>317</v>
      </c>
      <c r="H531" s="607" t="s">
        <v>317</v>
      </c>
      <c r="I531" s="607" t="s">
        <v>317</v>
      </c>
      <c r="J531" s="607" t="s">
        <v>317</v>
      </c>
      <c r="K531" s="607" t="s">
        <v>317</v>
      </c>
      <c r="L531" s="607" t="s">
        <v>317</v>
      </c>
      <c r="M531" s="607" t="s">
        <v>317</v>
      </c>
      <c r="N531" s="630">
        <v>6</v>
      </c>
      <c r="O531" s="630">
        <v>7</v>
      </c>
      <c r="P531" s="630">
        <v>5</v>
      </c>
      <c r="Q531" s="630">
        <v>5</v>
      </c>
      <c r="R531" s="630">
        <v>10</v>
      </c>
      <c r="S531" s="630">
        <v>12</v>
      </c>
      <c r="T531" s="630">
        <v>7</v>
      </c>
      <c r="U531" s="630">
        <v>9</v>
      </c>
      <c r="V531" s="630">
        <v>11</v>
      </c>
      <c r="W531" s="630">
        <v>4</v>
      </c>
      <c r="X531" s="630">
        <v>8</v>
      </c>
      <c r="Y531" s="630">
        <v>6</v>
      </c>
      <c r="Z531" s="630">
        <v>4</v>
      </c>
      <c r="AA531" s="630">
        <v>1</v>
      </c>
      <c r="AB531" s="607" t="s">
        <v>317</v>
      </c>
      <c r="AC531" s="607" t="s">
        <v>317</v>
      </c>
      <c r="AD531" s="607" t="s">
        <v>317</v>
      </c>
      <c r="AE531" s="607" t="s">
        <v>317</v>
      </c>
      <c r="AF531" s="611" t="s">
        <v>249</v>
      </c>
      <c r="AG531" s="608"/>
    </row>
    <row r="532" spans="1:33" s="600" customFormat="1" ht="6.75" customHeight="1">
      <c r="A532" s="613"/>
      <c r="B532" s="614"/>
      <c r="C532" s="615"/>
      <c r="D532" s="630"/>
      <c r="E532" s="630"/>
      <c r="F532" s="630"/>
      <c r="G532" s="630"/>
      <c r="H532" s="630"/>
      <c r="I532" s="630"/>
      <c r="J532" s="630"/>
      <c r="K532" s="630"/>
      <c r="L532" s="630"/>
      <c r="M532" s="630"/>
      <c r="N532" s="630"/>
      <c r="O532" s="630"/>
      <c r="P532" s="630"/>
      <c r="Q532" s="630"/>
      <c r="R532" s="630"/>
      <c r="S532" s="630"/>
      <c r="T532" s="630"/>
      <c r="U532" s="630"/>
      <c r="V532" s="630"/>
      <c r="W532" s="630"/>
      <c r="X532" s="630"/>
      <c r="Y532" s="630"/>
      <c r="Z532" s="630"/>
      <c r="AA532" s="630"/>
      <c r="AB532" s="630"/>
      <c r="AC532" s="630"/>
      <c r="AD532" s="630"/>
      <c r="AE532" s="630"/>
      <c r="AF532" s="611"/>
      <c r="AG532" s="608"/>
    </row>
    <row r="533" spans="1:33" s="600" customFormat="1">
      <c r="A533" s="619">
        <v>20300</v>
      </c>
      <c r="B533" s="620" t="s">
        <v>301</v>
      </c>
      <c r="C533" s="611" t="s">
        <v>0</v>
      </c>
      <c r="D533" s="630">
        <v>2</v>
      </c>
      <c r="E533" s="630">
        <v>1</v>
      </c>
      <c r="F533" s="607" t="s">
        <v>317</v>
      </c>
      <c r="G533" s="607" t="s">
        <v>317</v>
      </c>
      <c r="H533" s="607" t="s">
        <v>317</v>
      </c>
      <c r="I533" s="607" t="s">
        <v>317</v>
      </c>
      <c r="J533" s="630">
        <v>1</v>
      </c>
      <c r="K533" s="607" t="s">
        <v>317</v>
      </c>
      <c r="L533" s="607" t="s">
        <v>317</v>
      </c>
      <c r="M533" s="607" t="s">
        <v>317</v>
      </c>
      <c r="N533" s="607" t="s">
        <v>317</v>
      </c>
      <c r="O533" s="607" t="s">
        <v>317</v>
      </c>
      <c r="P533" s="607" t="s">
        <v>317</v>
      </c>
      <c r="Q533" s="607" t="s">
        <v>317</v>
      </c>
      <c r="R533" s="607" t="s">
        <v>317</v>
      </c>
      <c r="S533" s="607" t="s">
        <v>317</v>
      </c>
      <c r="T533" s="607" t="s">
        <v>317</v>
      </c>
      <c r="U533" s="607" t="s">
        <v>317</v>
      </c>
      <c r="V533" s="607" t="s">
        <v>317</v>
      </c>
      <c r="W533" s="607" t="s">
        <v>317</v>
      </c>
      <c r="X533" s="607" t="s">
        <v>317</v>
      </c>
      <c r="Y533" s="630">
        <v>1</v>
      </c>
      <c r="Z533" s="607" t="s">
        <v>317</v>
      </c>
      <c r="AA533" s="607" t="s">
        <v>317</v>
      </c>
      <c r="AB533" s="607" t="s">
        <v>317</v>
      </c>
      <c r="AC533" s="607" t="s">
        <v>317</v>
      </c>
      <c r="AD533" s="607" t="s">
        <v>317</v>
      </c>
      <c r="AE533" s="607" t="s">
        <v>317</v>
      </c>
      <c r="AF533" s="611" t="s">
        <v>0</v>
      </c>
      <c r="AG533" s="621">
        <v>20300</v>
      </c>
    </row>
    <row r="534" spans="1:33" s="600" customFormat="1">
      <c r="A534" s="613"/>
      <c r="B534" s="614"/>
      <c r="C534" s="611" t="s">
        <v>248</v>
      </c>
      <c r="D534" s="630">
        <v>1</v>
      </c>
      <c r="E534" s="607" t="s">
        <v>317</v>
      </c>
      <c r="F534" s="607" t="s">
        <v>317</v>
      </c>
      <c r="G534" s="607" t="s">
        <v>317</v>
      </c>
      <c r="H534" s="607" t="s">
        <v>317</v>
      </c>
      <c r="I534" s="607" t="s">
        <v>317</v>
      </c>
      <c r="J534" s="607" t="s">
        <v>317</v>
      </c>
      <c r="K534" s="607" t="s">
        <v>317</v>
      </c>
      <c r="L534" s="607" t="s">
        <v>317</v>
      </c>
      <c r="M534" s="607" t="s">
        <v>317</v>
      </c>
      <c r="N534" s="607" t="s">
        <v>317</v>
      </c>
      <c r="O534" s="607" t="s">
        <v>317</v>
      </c>
      <c r="P534" s="607" t="s">
        <v>317</v>
      </c>
      <c r="Q534" s="607" t="s">
        <v>317</v>
      </c>
      <c r="R534" s="607" t="s">
        <v>317</v>
      </c>
      <c r="S534" s="607" t="s">
        <v>317</v>
      </c>
      <c r="T534" s="607" t="s">
        <v>317</v>
      </c>
      <c r="U534" s="607" t="s">
        <v>317</v>
      </c>
      <c r="V534" s="607" t="s">
        <v>317</v>
      </c>
      <c r="W534" s="607" t="s">
        <v>317</v>
      </c>
      <c r="X534" s="607" t="s">
        <v>317</v>
      </c>
      <c r="Y534" s="630">
        <v>1</v>
      </c>
      <c r="Z534" s="607" t="s">
        <v>317</v>
      </c>
      <c r="AA534" s="607" t="s">
        <v>317</v>
      </c>
      <c r="AB534" s="607" t="s">
        <v>317</v>
      </c>
      <c r="AC534" s="607" t="s">
        <v>317</v>
      </c>
      <c r="AD534" s="607" t="s">
        <v>317</v>
      </c>
      <c r="AE534" s="607" t="s">
        <v>317</v>
      </c>
      <c r="AF534" s="611" t="s">
        <v>248</v>
      </c>
      <c r="AG534" s="608"/>
    </row>
    <row r="535" spans="1:33" s="600" customFormat="1">
      <c r="A535" s="613"/>
      <c r="B535" s="614"/>
      <c r="C535" s="611" t="s">
        <v>249</v>
      </c>
      <c r="D535" s="630">
        <v>1</v>
      </c>
      <c r="E535" s="630">
        <v>1</v>
      </c>
      <c r="F535" s="607" t="s">
        <v>317</v>
      </c>
      <c r="G535" s="607" t="s">
        <v>317</v>
      </c>
      <c r="H535" s="607" t="s">
        <v>317</v>
      </c>
      <c r="I535" s="607" t="s">
        <v>317</v>
      </c>
      <c r="J535" s="630">
        <v>1</v>
      </c>
      <c r="K535" s="607" t="s">
        <v>317</v>
      </c>
      <c r="L535" s="607" t="s">
        <v>317</v>
      </c>
      <c r="M535" s="607" t="s">
        <v>317</v>
      </c>
      <c r="N535" s="607" t="s">
        <v>317</v>
      </c>
      <c r="O535" s="607" t="s">
        <v>317</v>
      </c>
      <c r="P535" s="607" t="s">
        <v>317</v>
      </c>
      <c r="Q535" s="607" t="s">
        <v>317</v>
      </c>
      <c r="R535" s="607" t="s">
        <v>317</v>
      </c>
      <c r="S535" s="607" t="s">
        <v>317</v>
      </c>
      <c r="T535" s="607" t="s">
        <v>317</v>
      </c>
      <c r="U535" s="607" t="s">
        <v>317</v>
      </c>
      <c r="V535" s="607" t="s">
        <v>317</v>
      </c>
      <c r="W535" s="607" t="s">
        <v>317</v>
      </c>
      <c r="X535" s="607" t="s">
        <v>317</v>
      </c>
      <c r="Y535" s="607" t="s">
        <v>317</v>
      </c>
      <c r="Z535" s="607" t="s">
        <v>317</v>
      </c>
      <c r="AA535" s="607" t="s">
        <v>317</v>
      </c>
      <c r="AB535" s="607" t="s">
        <v>317</v>
      </c>
      <c r="AC535" s="607" t="s">
        <v>317</v>
      </c>
      <c r="AD535" s="607" t="s">
        <v>317</v>
      </c>
      <c r="AE535" s="607" t="s">
        <v>317</v>
      </c>
      <c r="AF535" s="611" t="s">
        <v>249</v>
      </c>
      <c r="AG535" s="608"/>
    </row>
    <row r="536" spans="1:33" s="600" customFormat="1" ht="6.75" customHeight="1">
      <c r="A536" s="613"/>
      <c r="B536" s="614"/>
      <c r="C536" s="615"/>
      <c r="D536" s="630"/>
      <c r="E536" s="630"/>
      <c r="F536" s="630"/>
      <c r="G536" s="630"/>
      <c r="H536" s="630"/>
      <c r="I536" s="630"/>
      <c r="J536" s="630"/>
      <c r="K536" s="630"/>
      <c r="L536" s="630"/>
      <c r="M536" s="630"/>
      <c r="N536" s="630"/>
      <c r="O536" s="630"/>
      <c r="P536" s="630"/>
      <c r="Q536" s="630"/>
      <c r="R536" s="630"/>
      <c r="S536" s="630"/>
      <c r="T536" s="630"/>
      <c r="U536" s="630"/>
      <c r="V536" s="630"/>
      <c r="W536" s="630"/>
      <c r="X536" s="630"/>
      <c r="Y536" s="630"/>
      <c r="Z536" s="630"/>
      <c r="AA536" s="630"/>
      <c r="AB536" s="630"/>
      <c r="AC536" s="630"/>
      <c r="AD536" s="630"/>
      <c r="AE536" s="630"/>
      <c r="AF536" s="611"/>
      <c r="AG536" s="608"/>
    </row>
    <row r="537" spans="1:33" s="600" customFormat="1">
      <c r="A537" s="619">
        <v>20400</v>
      </c>
      <c r="B537" s="620" t="s">
        <v>302</v>
      </c>
      <c r="C537" s="611" t="s">
        <v>0</v>
      </c>
      <c r="D537" s="630">
        <v>74</v>
      </c>
      <c r="E537" s="607" t="s">
        <v>317</v>
      </c>
      <c r="F537" s="607" t="s">
        <v>317</v>
      </c>
      <c r="G537" s="607" t="s">
        <v>317</v>
      </c>
      <c r="H537" s="607" t="s">
        <v>317</v>
      </c>
      <c r="I537" s="630">
        <v>1</v>
      </c>
      <c r="J537" s="630">
        <v>1</v>
      </c>
      <c r="K537" s="607" t="s">
        <v>317</v>
      </c>
      <c r="L537" s="630">
        <v>1</v>
      </c>
      <c r="M537" s="630">
        <v>2</v>
      </c>
      <c r="N537" s="607" t="s">
        <v>317</v>
      </c>
      <c r="O537" s="630">
        <v>2</v>
      </c>
      <c r="P537" s="607" t="s">
        <v>317</v>
      </c>
      <c r="Q537" s="630">
        <v>2</v>
      </c>
      <c r="R537" s="630">
        <v>5</v>
      </c>
      <c r="S537" s="630">
        <v>3</v>
      </c>
      <c r="T537" s="630">
        <v>5</v>
      </c>
      <c r="U537" s="607" t="s">
        <v>317</v>
      </c>
      <c r="V537" s="630">
        <v>6</v>
      </c>
      <c r="W537" s="630">
        <v>9</v>
      </c>
      <c r="X537" s="630">
        <v>8</v>
      </c>
      <c r="Y537" s="630">
        <v>5</v>
      </c>
      <c r="Z537" s="630">
        <v>10</v>
      </c>
      <c r="AA537" s="630">
        <v>6</v>
      </c>
      <c r="AB537" s="630">
        <v>3</v>
      </c>
      <c r="AC537" s="630">
        <v>2</v>
      </c>
      <c r="AD537" s="630">
        <v>2</v>
      </c>
      <c r="AE537" s="630">
        <v>2</v>
      </c>
      <c r="AF537" s="611" t="s">
        <v>0</v>
      </c>
      <c r="AG537" s="621">
        <v>20400</v>
      </c>
    </row>
    <row r="538" spans="1:33" s="600" customFormat="1">
      <c r="A538" s="613"/>
      <c r="B538" s="614"/>
      <c r="C538" s="611" t="s">
        <v>248</v>
      </c>
      <c r="D538" s="630">
        <v>44</v>
      </c>
      <c r="E538" s="607" t="s">
        <v>317</v>
      </c>
      <c r="F538" s="607" t="s">
        <v>317</v>
      </c>
      <c r="G538" s="607" t="s">
        <v>317</v>
      </c>
      <c r="H538" s="607" t="s">
        <v>317</v>
      </c>
      <c r="I538" s="607" t="s">
        <v>317</v>
      </c>
      <c r="J538" s="607" t="s">
        <v>317</v>
      </c>
      <c r="K538" s="607" t="s">
        <v>317</v>
      </c>
      <c r="L538" s="630">
        <v>1</v>
      </c>
      <c r="M538" s="630">
        <v>2</v>
      </c>
      <c r="N538" s="607" t="s">
        <v>317</v>
      </c>
      <c r="O538" s="607" t="s">
        <v>317</v>
      </c>
      <c r="P538" s="607" t="s">
        <v>317</v>
      </c>
      <c r="Q538" s="630">
        <v>2</v>
      </c>
      <c r="R538" s="630">
        <v>3</v>
      </c>
      <c r="S538" s="630">
        <v>2</v>
      </c>
      <c r="T538" s="630">
        <v>3</v>
      </c>
      <c r="U538" s="607" t="s">
        <v>317</v>
      </c>
      <c r="V538" s="630">
        <v>3</v>
      </c>
      <c r="W538" s="630">
        <v>7</v>
      </c>
      <c r="X538" s="630">
        <v>4</v>
      </c>
      <c r="Y538" s="630">
        <v>2</v>
      </c>
      <c r="Z538" s="630">
        <v>7</v>
      </c>
      <c r="AA538" s="630">
        <v>5</v>
      </c>
      <c r="AB538" s="630">
        <v>1</v>
      </c>
      <c r="AC538" s="607" t="s">
        <v>317</v>
      </c>
      <c r="AD538" s="607" t="s">
        <v>317</v>
      </c>
      <c r="AE538" s="630">
        <v>2</v>
      </c>
      <c r="AF538" s="611" t="s">
        <v>248</v>
      </c>
      <c r="AG538" s="608"/>
    </row>
    <row r="539" spans="1:33" s="600" customFormat="1">
      <c r="A539" s="613"/>
      <c r="B539" s="614"/>
      <c r="C539" s="611" t="s">
        <v>249</v>
      </c>
      <c r="D539" s="630">
        <v>30</v>
      </c>
      <c r="E539" s="607" t="s">
        <v>317</v>
      </c>
      <c r="F539" s="607" t="s">
        <v>317</v>
      </c>
      <c r="G539" s="607" t="s">
        <v>317</v>
      </c>
      <c r="H539" s="607" t="s">
        <v>317</v>
      </c>
      <c r="I539" s="630">
        <v>1</v>
      </c>
      <c r="J539" s="630">
        <v>1</v>
      </c>
      <c r="K539" s="607" t="s">
        <v>317</v>
      </c>
      <c r="L539" s="607" t="s">
        <v>317</v>
      </c>
      <c r="M539" s="607" t="s">
        <v>317</v>
      </c>
      <c r="N539" s="607" t="s">
        <v>317</v>
      </c>
      <c r="O539" s="630">
        <v>2</v>
      </c>
      <c r="P539" s="607" t="s">
        <v>317</v>
      </c>
      <c r="Q539" s="607" t="s">
        <v>317</v>
      </c>
      <c r="R539" s="630">
        <v>2</v>
      </c>
      <c r="S539" s="630">
        <v>1</v>
      </c>
      <c r="T539" s="630">
        <v>2</v>
      </c>
      <c r="U539" s="607" t="s">
        <v>317</v>
      </c>
      <c r="V539" s="630">
        <v>3</v>
      </c>
      <c r="W539" s="630">
        <v>2</v>
      </c>
      <c r="X539" s="630">
        <v>4</v>
      </c>
      <c r="Y539" s="630">
        <v>3</v>
      </c>
      <c r="Z539" s="630">
        <v>3</v>
      </c>
      <c r="AA539" s="630">
        <v>1</v>
      </c>
      <c r="AB539" s="630">
        <v>2</v>
      </c>
      <c r="AC539" s="630">
        <v>2</v>
      </c>
      <c r="AD539" s="630">
        <v>2</v>
      </c>
      <c r="AE539" s="607" t="s">
        <v>317</v>
      </c>
      <c r="AF539" s="611" t="s">
        <v>249</v>
      </c>
      <c r="AG539" s="608"/>
    </row>
    <row r="540" spans="1:33" s="600" customFormat="1" ht="2.25" customHeight="1" thickBot="1">
      <c r="A540" s="636"/>
      <c r="B540" s="637"/>
      <c r="C540" s="653"/>
      <c r="D540" s="642"/>
      <c r="E540" s="654"/>
      <c r="F540" s="654"/>
      <c r="G540" s="654"/>
      <c r="H540" s="654"/>
      <c r="I540" s="654"/>
      <c r="J540" s="654"/>
      <c r="K540" s="654"/>
      <c r="L540" s="654"/>
      <c r="M540" s="654"/>
      <c r="N540" s="654"/>
      <c r="O540" s="654"/>
      <c r="P540" s="654"/>
      <c r="Q540" s="654"/>
      <c r="R540" s="654"/>
      <c r="S540" s="654"/>
      <c r="T540" s="654"/>
      <c r="U540" s="654"/>
      <c r="V540" s="654"/>
      <c r="W540" s="654"/>
      <c r="X540" s="654"/>
      <c r="Y540" s="654"/>
      <c r="Z540" s="654"/>
      <c r="AA540" s="654"/>
      <c r="AB540" s="654"/>
      <c r="AC540" s="654"/>
      <c r="AD540" s="654"/>
      <c r="AE540" s="655"/>
      <c r="AF540" s="638"/>
      <c r="AG540" s="656"/>
    </row>
    <row r="541" spans="1:33" s="600" customFormat="1" ht="16.5" customHeight="1">
      <c r="A541" s="613"/>
      <c r="B541" s="629"/>
      <c r="C541" s="629"/>
      <c r="D541" s="623"/>
      <c r="E541" s="623"/>
      <c r="F541" s="623"/>
      <c r="G541" s="623"/>
      <c r="H541" s="623"/>
      <c r="I541" s="623"/>
      <c r="J541" s="623"/>
      <c r="K541" s="623"/>
      <c r="L541" s="623"/>
      <c r="M541" s="623"/>
      <c r="N541" s="623"/>
      <c r="O541" s="623"/>
      <c r="P541" s="623"/>
      <c r="Q541" s="623"/>
      <c r="R541" s="623"/>
      <c r="S541" s="623"/>
      <c r="T541" s="623"/>
      <c r="U541" s="623"/>
      <c r="V541" s="623"/>
      <c r="W541" s="623"/>
      <c r="X541" s="623"/>
      <c r="Y541" s="623"/>
      <c r="Z541" s="623"/>
      <c r="AA541" s="623"/>
      <c r="AB541" s="623"/>
      <c r="AC541" s="645" t="str">
        <f>AC87</f>
        <v>資料：「平成29年人口動態調査」</v>
      </c>
      <c r="AD541" s="645"/>
      <c r="AE541" s="645"/>
      <c r="AF541" s="645"/>
      <c r="AG541" s="645"/>
    </row>
    <row r="542" spans="1:33" s="600" customFormat="1">
      <c r="A542" s="657"/>
      <c r="B542" s="658"/>
      <c r="C542" s="659"/>
      <c r="AE542" s="659"/>
      <c r="AF542" s="659"/>
      <c r="AG542" s="660"/>
    </row>
    <row r="543" spans="1:33" s="600" customFormat="1">
      <c r="A543" s="657"/>
      <c r="B543" s="658"/>
      <c r="C543" s="659"/>
      <c r="AF543" s="659"/>
      <c r="AG543" s="657"/>
    </row>
    <row r="544" spans="1:33" s="600" customFormat="1">
      <c r="A544" s="657"/>
      <c r="B544" s="658"/>
      <c r="C544" s="659"/>
      <c r="AF544" s="659"/>
      <c r="AG544" s="657"/>
    </row>
  </sheetData>
  <mergeCells count="15">
    <mergeCell ref="AC486:AG486"/>
    <mergeCell ref="AE487:AG487"/>
    <mergeCell ref="AC541:AG541"/>
    <mergeCell ref="AC252:AG252"/>
    <mergeCell ref="AE253:AG253"/>
    <mergeCell ref="AC330:AG330"/>
    <mergeCell ref="AE331:AG331"/>
    <mergeCell ref="AC408:AG408"/>
    <mergeCell ref="AE409:AG409"/>
    <mergeCell ref="A1:O1"/>
    <mergeCell ref="AE1:AG1"/>
    <mergeCell ref="AC87:AG87"/>
    <mergeCell ref="AE88:AG88"/>
    <mergeCell ref="AC173:AG173"/>
    <mergeCell ref="AE175:AG175"/>
  </mergeCells>
  <phoneticPr fontId="3"/>
  <printOptions horizontalCentered="1"/>
  <pageMargins left="0.39370078740157483" right="0.39370078740157483" top="0.59055118110236227" bottom="0.78740157480314965" header="0.31496062992125984" footer="0.31496062992125984"/>
  <pageSetup paperSize="8" scale="75" fitToHeight="0" orientation="landscape" r:id="rId1"/>
  <rowBreaks count="6" manualBreakCount="6">
    <brk id="87" max="16383" man="1"/>
    <brk id="174" max="16383" man="1"/>
    <brk id="252" max="16383" man="1"/>
    <brk id="330" max="16383" man="1"/>
    <brk id="408" max="16383" man="1"/>
    <brk id="48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47"/>
  <sheetViews>
    <sheetView showGridLines="0" zoomScaleNormal="100" zoomScaleSheetLayoutView="100" workbookViewId="0">
      <selection activeCell="D7" sqref="D7"/>
    </sheetView>
  </sheetViews>
  <sheetFormatPr defaultColWidth="8.796875" defaultRowHeight="17.25"/>
  <cols>
    <col min="1" max="1" width="7.59765625" style="43" bestFit="1" customWidth="1"/>
    <col min="2" max="2" width="7.296875" style="43" customWidth="1"/>
    <col min="3" max="15" width="6.69921875" style="43" customWidth="1"/>
    <col min="16" max="16" width="8.69921875" style="43" customWidth="1"/>
    <col min="17" max="18" width="8.69921875" customWidth="1"/>
    <col min="257" max="257" width="7.59765625" bestFit="1" customWidth="1"/>
    <col min="258" max="258" width="7.296875" customWidth="1"/>
    <col min="259" max="271" width="6.69921875" customWidth="1"/>
    <col min="272" max="274" width="8.69921875" customWidth="1"/>
    <col min="513" max="513" width="7.59765625" bestFit="1" customWidth="1"/>
    <col min="514" max="514" width="7.296875" customWidth="1"/>
    <col min="515" max="527" width="6.69921875" customWidth="1"/>
    <col min="528" max="530" width="8.69921875" customWidth="1"/>
    <col min="769" max="769" width="7.59765625" bestFit="1" customWidth="1"/>
    <col min="770" max="770" width="7.296875" customWidth="1"/>
    <col min="771" max="783" width="6.69921875" customWidth="1"/>
    <col min="784" max="786" width="8.69921875" customWidth="1"/>
    <col min="1025" max="1025" width="7.59765625" bestFit="1" customWidth="1"/>
    <col min="1026" max="1026" width="7.296875" customWidth="1"/>
    <col min="1027" max="1039" width="6.69921875" customWidth="1"/>
    <col min="1040" max="1042" width="8.69921875" customWidth="1"/>
    <col min="1281" max="1281" width="7.59765625" bestFit="1" customWidth="1"/>
    <col min="1282" max="1282" width="7.296875" customWidth="1"/>
    <col min="1283" max="1295" width="6.69921875" customWidth="1"/>
    <col min="1296" max="1298" width="8.69921875" customWidth="1"/>
    <col min="1537" max="1537" width="7.59765625" bestFit="1" customWidth="1"/>
    <col min="1538" max="1538" width="7.296875" customWidth="1"/>
    <col min="1539" max="1551" width="6.69921875" customWidth="1"/>
    <col min="1552" max="1554" width="8.69921875" customWidth="1"/>
    <col min="1793" max="1793" width="7.59765625" bestFit="1" customWidth="1"/>
    <col min="1794" max="1794" width="7.296875" customWidth="1"/>
    <col min="1795" max="1807" width="6.69921875" customWidth="1"/>
    <col min="1808" max="1810" width="8.69921875" customWidth="1"/>
    <col min="2049" max="2049" width="7.59765625" bestFit="1" customWidth="1"/>
    <col min="2050" max="2050" width="7.296875" customWidth="1"/>
    <col min="2051" max="2063" width="6.69921875" customWidth="1"/>
    <col min="2064" max="2066" width="8.69921875" customWidth="1"/>
    <col min="2305" max="2305" width="7.59765625" bestFit="1" customWidth="1"/>
    <col min="2306" max="2306" width="7.296875" customWidth="1"/>
    <col min="2307" max="2319" width="6.69921875" customWidth="1"/>
    <col min="2320" max="2322" width="8.69921875" customWidth="1"/>
    <col min="2561" max="2561" width="7.59765625" bestFit="1" customWidth="1"/>
    <col min="2562" max="2562" width="7.296875" customWidth="1"/>
    <col min="2563" max="2575" width="6.69921875" customWidth="1"/>
    <col min="2576" max="2578" width="8.69921875" customWidth="1"/>
    <col min="2817" max="2817" width="7.59765625" bestFit="1" customWidth="1"/>
    <col min="2818" max="2818" width="7.296875" customWidth="1"/>
    <col min="2819" max="2831" width="6.69921875" customWidth="1"/>
    <col min="2832" max="2834" width="8.69921875" customWidth="1"/>
    <col min="3073" max="3073" width="7.59765625" bestFit="1" customWidth="1"/>
    <col min="3074" max="3074" width="7.296875" customWidth="1"/>
    <col min="3075" max="3087" width="6.69921875" customWidth="1"/>
    <col min="3088" max="3090" width="8.69921875" customWidth="1"/>
    <col min="3329" max="3329" width="7.59765625" bestFit="1" customWidth="1"/>
    <col min="3330" max="3330" width="7.296875" customWidth="1"/>
    <col min="3331" max="3343" width="6.69921875" customWidth="1"/>
    <col min="3344" max="3346" width="8.69921875" customWidth="1"/>
    <col min="3585" max="3585" width="7.59765625" bestFit="1" customWidth="1"/>
    <col min="3586" max="3586" width="7.296875" customWidth="1"/>
    <col min="3587" max="3599" width="6.69921875" customWidth="1"/>
    <col min="3600" max="3602" width="8.69921875" customWidth="1"/>
    <col min="3841" max="3841" width="7.59765625" bestFit="1" customWidth="1"/>
    <col min="3842" max="3842" width="7.296875" customWidth="1"/>
    <col min="3843" max="3855" width="6.69921875" customWidth="1"/>
    <col min="3856" max="3858" width="8.69921875" customWidth="1"/>
    <col min="4097" max="4097" width="7.59765625" bestFit="1" customWidth="1"/>
    <col min="4098" max="4098" width="7.296875" customWidth="1"/>
    <col min="4099" max="4111" width="6.69921875" customWidth="1"/>
    <col min="4112" max="4114" width="8.69921875" customWidth="1"/>
    <col min="4353" max="4353" width="7.59765625" bestFit="1" customWidth="1"/>
    <col min="4354" max="4354" width="7.296875" customWidth="1"/>
    <col min="4355" max="4367" width="6.69921875" customWidth="1"/>
    <col min="4368" max="4370" width="8.69921875" customWidth="1"/>
    <col min="4609" max="4609" width="7.59765625" bestFit="1" customWidth="1"/>
    <col min="4610" max="4610" width="7.296875" customWidth="1"/>
    <col min="4611" max="4623" width="6.69921875" customWidth="1"/>
    <col min="4624" max="4626" width="8.69921875" customWidth="1"/>
    <col min="4865" max="4865" width="7.59765625" bestFit="1" customWidth="1"/>
    <col min="4866" max="4866" width="7.296875" customWidth="1"/>
    <col min="4867" max="4879" width="6.69921875" customWidth="1"/>
    <col min="4880" max="4882" width="8.69921875" customWidth="1"/>
    <col min="5121" max="5121" width="7.59765625" bestFit="1" customWidth="1"/>
    <col min="5122" max="5122" width="7.296875" customWidth="1"/>
    <col min="5123" max="5135" width="6.69921875" customWidth="1"/>
    <col min="5136" max="5138" width="8.69921875" customWidth="1"/>
    <col min="5377" max="5377" width="7.59765625" bestFit="1" customWidth="1"/>
    <col min="5378" max="5378" width="7.296875" customWidth="1"/>
    <col min="5379" max="5391" width="6.69921875" customWidth="1"/>
    <col min="5392" max="5394" width="8.69921875" customWidth="1"/>
    <col min="5633" max="5633" width="7.59765625" bestFit="1" customWidth="1"/>
    <col min="5634" max="5634" width="7.296875" customWidth="1"/>
    <col min="5635" max="5647" width="6.69921875" customWidth="1"/>
    <col min="5648" max="5650" width="8.69921875" customWidth="1"/>
    <col min="5889" max="5889" width="7.59765625" bestFit="1" customWidth="1"/>
    <col min="5890" max="5890" width="7.296875" customWidth="1"/>
    <col min="5891" max="5903" width="6.69921875" customWidth="1"/>
    <col min="5904" max="5906" width="8.69921875" customWidth="1"/>
    <col min="6145" max="6145" width="7.59765625" bestFit="1" customWidth="1"/>
    <col min="6146" max="6146" width="7.296875" customWidth="1"/>
    <col min="6147" max="6159" width="6.69921875" customWidth="1"/>
    <col min="6160" max="6162" width="8.69921875" customWidth="1"/>
    <col min="6401" max="6401" width="7.59765625" bestFit="1" customWidth="1"/>
    <col min="6402" max="6402" width="7.296875" customWidth="1"/>
    <col min="6403" max="6415" width="6.69921875" customWidth="1"/>
    <col min="6416" max="6418" width="8.69921875" customWidth="1"/>
    <col min="6657" max="6657" width="7.59765625" bestFit="1" customWidth="1"/>
    <col min="6658" max="6658" width="7.296875" customWidth="1"/>
    <col min="6659" max="6671" width="6.69921875" customWidth="1"/>
    <col min="6672" max="6674" width="8.69921875" customWidth="1"/>
    <col min="6913" max="6913" width="7.59765625" bestFit="1" customWidth="1"/>
    <col min="6914" max="6914" width="7.296875" customWidth="1"/>
    <col min="6915" max="6927" width="6.69921875" customWidth="1"/>
    <col min="6928" max="6930" width="8.69921875" customWidth="1"/>
    <col min="7169" max="7169" width="7.59765625" bestFit="1" customWidth="1"/>
    <col min="7170" max="7170" width="7.296875" customWidth="1"/>
    <col min="7171" max="7183" width="6.69921875" customWidth="1"/>
    <col min="7184" max="7186" width="8.69921875" customWidth="1"/>
    <col min="7425" max="7425" width="7.59765625" bestFit="1" customWidth="1"/>
    <col min="7426" max="7426" width="7.296875" customWidth="1"/>
    <col min="7427" max="7439" width="6.69921875" customWidth="1"/>
    <col min="7440" max="7442" width="8.69921875" customWidth="1"/>
    <col min="7681" max="7681" width="7.59765625" bestFit="1" customWidth="1"/>
    <col min="7682" max="7682" width="7.296875" customWidth="1"/>
    <col min="7683" max="7695" width="6.69921875" customWidth="1"/>
    <col min="7696" max="7698" width="8.69921875" customWidth="1"/>
    <col min="7937" max="7937" width="7.59765625" bestFit="1" customWidth="1"/>
    <col min="7938" max="7938" width="7.296875" customWidth="1"/>
    <col min="7939" max="7951" width="6.69921875" customWidth="1"/>
    <col min="7952" max="7954" width="8.69921875" customWidth="1"/>
    <col min="8193" max="8193" width="7.59765625" bestFit="1" customWidth="1"/>
    <col min="8194" max="8194" width="7.296875" customWidth="1"/>
    <col min="8195" max="8207" width="6.69921875" customWidth="1"/>
    <col min="8208" max="8210" width="8.69921875" customWidth="1"/>
    <col min="8449" max="8449" width="7.59765625" bestFit="1" customWidth="1"/>
    <col min="8450" max="8450" width="7.296875" customWidth="1"/>
    <col min="8451" max="8463" width="6.69921875" customWidth="1"/>
    <col min="8464" max="8466" width="8.69921875" customWidth="1"/>
    <col min="8705" max="8705" width="7.59765625" bestFit="1" customWidth="1"/>
    <col min="8706" max="8706" width="7.296875" customWidth="1"/>
    <col min="8707" max="8719" width="6.69921875" customWidth="1"/>
    <col min="8720" max="8722" width="8.69921875" customWidth="1"/>
    <col min="8961" max="8961" width="7.59765625" bestFit="1" customWidth="1"/>
    <col min="8962" max="8962" width="7.296875" customWidth="1"/>
    <col min="8963" max="8975" width="6.69921875" customWidth="1"/>
    <col min="8976" max="8978" width="8.69921875" customWidth="1"/>
    <col min="9217" max="9217" width="7.59765625" bestFit="1" customWidth="1"/>
    <col min="9218" max="9218" width="7.296875" customWidth="1"/>
    <col min="9219" max="9231" width="6.69921875" customWidth="1"/>
    <col min="9232" max="9234" width="8.69921875" customWidth="1"/>
    <col min="9473" max="9473" width="7.59765625" bestFit="1" customWidth="1"/>
    <col min="9474" max="9474" width="7.296875" customWidth="1"/>
    <col min="9475" max="9487" width="6.69921875" customWidth="1"/>
    <col min="9488" max="9490" width="8.69921875" customWidth="1"/>
    <col min="9729" max="9729" width="7.59765625" bestFit="1" customWidth="1"/>
    <col min="9730" max="9730" width="7.296875" customWidth="1"/>
    <col min="9731" max="9743" width="6.69921875" customWidth="1"/>
    <col min="9744" max="9746" width="8.69921875" customWidth="1"/>
    <col min="9985" max="9985" width="7.59765625" bestFit="1" customWidth="1"/>
    <col min="9986" max="9986" width="7.296875" customWidth="1"/>
    <col min="9987" max="9999" width="6.69921875" customWidth="1"/>
    <col min="10000" max="10002" width="8.69921875" customWidth="1"/>
    <col min="10241" max="10241" width="7.59765625" bestFit="1" customWidth="1"/>
    <col min="10242" max="10242" width="7.296875" customWidth="1"/>
    <col min="10243" max="10255" width="6.69921875" customWidth="1"/>
    <col min="10256" max="10258" width="8.69921875" customWidth="1"/>
    <col min="10497" max="10497" width="7.59765625" bestFit="1" customWidth="1"/>
    <col min="10498" max="10498" width="7.296875" customWidth="1"/>
    <col min="10499" max="10511" width="6.69921875" customWidth="1"/>
    <col min="10512" max="10514" width="8.69921875" customWidth="1"/>
    <col min="10753" max="10753" width="7.59765625" bestFit="1" customWidth="1"/>
    <col min="10754" max="10754" width="7.296875" customWidth="1"/>
    <col min="10755" max="10767" width="6.69921875" customWidth="1"/>
    <col min="10768" max="10770" width="8.69921875" customWidth="1"/>
    <col min="11009" max="11009" width="7.59765625" bestFit="1" customWidth="1"/>
    <col min="11010" max="11010" width="7.296875" customWidth="1"/>
    <col min="11011" max="11023" width="6.69921875" customWidth="1"/>
    <col min="11024" max="11026" width="8.69921875" customWidth="1"/>
    <col min="11265" max="11265" width="7.59765625" bestFit="1" customWidth="1"/>
    <col min="11266" max="11266" width="7.296875" customWidth="1"/>
    <col min="11267" max="11279" width="6.69921875" customWidth="1"/>
    <col min="11280" max="11282" width="8.69921875" customWidth="1"/>
    <col min="11521" max="11521" width="7.59765625" bestFit="1" customWidth="1"/>
    <col min="11522" max="11522" width="7.296875" customWidth="1"/>
    <col min="11523" max="11535" width="6.69921875" customWidth="1"/>
    <col min="11536" max="11538" width="8.69921875" customWidth="1"/>
    <col min="11777" max="11777" width="7.59765625" bestFit="1" customWidth="1"/>
    <col min="11778" max="11778" width="7.296875" customWidth="1"/>
    <col min="11779" max="11791" width="6.69921875" customWidth="1"/>
    <col min="11792" max="11794" width="8.69921875" customWidth="1"/>
    <col min="12033" max="12033" width="7.59765625" bestFit="1" customWidth="1"/>
    <col min="12034" max="12034" width="7.296875" customWidth="1"/>
    <col min="12035" max="12047" width="6.69921875" customWidth="1"/>
    <col min="12048" max="12050" width="8.69921875" customWidth="1"/>
    <col min="12289" max="12289" width="7.59765625" bestFit="1" customWidth="1"/>
    <col min="12290" max="12290" width="7.296875" customWidth="1"/>
    <col min="12291" max="12303" width="6.69921875" customWidth="1"/>
    <col min="12304" max="12306" width="8.69921875" customWidth="1"/>
    <col min="12545" max="12545" width="7.59765625" bestFit="1" customWidth="1"/>
    <col min="12546" max="12546" width="7.296875" customWidth="1"/>
    <col min="12547" max="12559" width="6.69921875" customWidth="1"/>
    <col min="12560" max="12562" width="8.69921875" customWidth="1"/>
    <col min="12801" max="12801" width="7.59765625" bestFit="1" customWidth="1"/>
    <col min="12802" max="12802" width="7.296875" customWidth="1"/>
    <col min="12803" max="12815" width="6.69921875" customWidth="1"/>
    <col min="12816" max="12818" width="8.69921875" customWidth="1"/>
    <col min="13057" max="13057" width="7.59765625" bestFit="1" customWidth="1"/>
    <col min="13058" max="13058" width="7.296875" customWidth="1"/>
    <col min="13059" max="13071" width="6.69921875" customWidth="1"/>
    <col min="13072" max="13074" width="8.69921875" customWidth="1"/>
    <col min="13313" max="13313" width="7.59765625" bestFit="1" customWidth="1"/>
    <col min="13314" max="13314" width="7.296875" customWidth="1"/>
    <col min="13315" max="13327" width="6.69921875" customWidth="1"/>
    <col min="13328" max="13330" width="8.69921875" customWidth="1"/>
    <col min="13569" max="13569" width="7.59765625" bestFit="1" customWidth="1"/>
    <col min="13570" max="13570" width="7.296875" customWidth="1"/>
    <col min="13571" max="13583" width="6.69921875" customWidth="1"/>
    <col min="13584" max="13586" width="8.69921875" customWidth="1"/>
    <col min="13825" max="13825" width="7.59765625" bestFit="1" customWidth="1"/>
    <col min="13826" max="13826" width="7.296875" customWidth="1"/>
    <col min="13827" max="13839" width="6.69921875" customWidth="1"/>
    <col min="13840" max="13842" width="8.69921875" customWidth="1"/>
    <col min="14081" max="14081" width="7.59765625" bestFit="1" customWidth="1"/>
    <col min="14082" max="14082" width="7.296875" customWidth="1"/>
    <col min="14083" max="14095" width="6.69921875" customWidth="1"/>
    <col min="14096" max="14098" width="8.69921875" customWidth="1"/>
    <col min="14337" max="14337" width="7.59765625" bestFit="1" customWidth="1"/>
    <col min="14338" max="14338" width="7.296875" customWidth="1"/>
    <col min="14339" max="14351" width="6.69921875" customWidth="1"/>
    <col min="14352" max="14354" width="8.69921875" customWidth="1"/>
    <col min="14593" max="14593" width="7.59765625" bestFit="1" customWidth="1"/>
    <col min="14594" max="14594" width="7.296875" customWidth="1"/>
    <col min="14595" max="14607" width="6.69921875" customWidth="1"/>
    <col min="14608" max="14610" width="8.69921875" customWidth="1"/>
    <col min="14849" max="14849" width="7.59765625" bestFit="1" customWidth="1"/>
    <col min="14850" max="14850" width="7.296875" customWidth="1"/>
    <col min="14851" max="14863" width="6.69921875" customWidth="1"/>
    <col min="14864" max="14866" width="8.69921875" customWidth="1"/>
    <col min="15105" max="15105" width="7.59765625" bestFit="1" customWidth="1"/>
    <col min="15106" max="15106" width="7.296875" customWidth="1"/>
    <col min="15107" max="15119" width="6.69921875" customWidth="1"/>
    <col min="15120" max="15122" width="8.69921875" customWidth="1"/>
    <col min="15361" max="15361" width="7.59765625" bestFit="1" customWidth="1"/>
    <col min="15362" max="15362" width="7.296875" customWidth="1"/>
    <col min="15363" max="15375" width="6.69921875" customWidth="1"/>
    <col min="15376" max="15378" width="8.69921875" customWidth="1"/>
    <col min="15617" max="15617" width="7.59765625" bestFit="1" customWidth="1"/>
    <col min="15618" max="15618" width="7.296875" customWidth="1"/>
    <col min="15619" max="15631" width="6.69921875" customWidth="1"/>
    <col min="15632" max="15634" width="8.69921875" customWidth="1"/>
    <col min="15873" max="15873" width="7.59765625" bestFit="1" customWidth="1"/>
    <col min="15874" max="15874" width="7.296875" customWidth="1"/>
    <col min="15875" max="15887" width="6.69921875" customWidth="1"/>
    <col min="15888" max="15890" width="8.69921875" customWidth="1"/>
    <col min="16129" max="16129" width="7.59765625" bestFit="1" customWidth="1"/>
    <col min="16130" max="16130" width="7.296875" customWidth="1"/>
    <col min="16131" max="16143" width="6.69921875" customWidth="1"/>
    <col min="16144" max="16146" width="8.69921875" customWidth="1"/>
  </cols>
  <sheetData>
    <row r="1" spans="1:19" ht="22.5" customHeight="1">
      <c r="A1" s="44" t="s">
        <v>599</v>
      </c>
      <c r="B1" s="44"/>
      <c r="C1" s="44"/>
      <c r="D1" s="44"/>
      <c r="E1" s="44"/>
      <c r="F1" s="44"/>
      <c r="G1" s="44"/>
      <c r="H1" s="44"/>
      <c r="I1" s="44"/>
      <c r="J1" s="44"/>
      <c r="K1" s="44"/>
      <c r="P1" s="45"/>
      <c r="Q1" s="175"/>
      <c r="R1" s="175"/>
      <c r="S1" s="175"/>
    </row>
    <row r="2" spans="1:19" ht="18" thickBot="1">
      <c r="A2" s="663"/>
      <c r="B2" s="663"/>
      <c r="C2" s="663"/>
      <c r="D2" s="663" t="s">
        <v>600</v>
      </c>
      <c r="E2" s="663"/>
      <c r="F2" s="663"/>
      <c r="G2" s="663"/>
      <c r="H2" s="663"/>
      <c r="I2" s="663"/>
      <c r="J2" s="663"/>
      <c r="K2" s="663"/>
      <c r="L2" s="435" t="s">
        <v>601</v>
      </c>
      <c r="M2" s="435"/>
      <c r="N2" s="435"/>
      <c r="O2" s="435"/>
      <c r="P2" s="45"/>
      <c r="Q2" s="175"/>
      <c r="R2" s="175"/>
      <c r="S2" s="175"/>
    </row>
    <row r="3" spans="1:19" s="223" customFormat="1" ht="26.25" customHeight="1">
      <c r="A3" s="664"/>
      <c r="B3" s="665" t="s">
        <v>0</v>
      </c>
      <c r="C3" s="666"/>
      <c r="D3" s="665" t="s">
        <v>602</v>
      </c>
      <c r="E3" s="666"/>
      <c r="F3" s="665" t="s">
        <v>603</v>
      </c>
      <c r="G3" s="666"/>
      <c r="H3" s="665" t="s">
        <v>604</v>
      </c>
      <c r="I3" s="666"/>
      <c r="J3" s="665" t="s">
        <v>605</v>
      </c>
      <c r="K3" s="666"/>
      <c r="L3" s="665" t="s">
        <v>606</v>
      </c>
      <c r="M3" s="666"/>
      <c r="N3" s="665" t="s">
        <v>281</v>
      </c>
      <c r="O3" s="667"/>
      <c r="P3" s="668"/>
      <c r="Q3" s="222"/>
      <c r="R3" s="222"/>
      <c r="S3" s="222"/>
    </row>
    <row r="4" spans="1:19" s="673" customFormat="1" ht="26.25" customHeight="1">
      <c r="A4" s="669"/>
      <c r="B4" s="485" t="s">
        <v>41</v>
      </c>
      <c r="C4" s="670" t="s">
        <v>607</v>
      </c>
      <c r="D4" s="485" t="s">
        <v>41</v>
      </c>
      <c r="E4" s="671" t="s">
        <v>607</v>
      </c>
      <c r="F4" s="485" t="s">
        <v>41</v>
      </c>
      <c r="G4" s="671" t="s">
        <v>607</v>
      </c>
      <c r="H4" s="485" t="s">
        <v>41</v>
      </c>
      <c r="I4" s="671" t="s">
        <v>607</v>
      </c>
      <c r="J4" s="485" t="s">
        <v>41</v>
      </c>
      <c r="K4" s="670" t="s">
        <v>607</v>
      </c>
      <c r="L4" s="485" t="s">
        <v>41</v>
      </c>
      <c r="M4" s="671" t="s">
        <v>607</v>
      </c>
      <c r="N4" s="485" t="s">
        <v>41</v>
      </c>
      <c r="O4" s="671" t="s">
        <v>607</v>
      </c>
      <c r="P4" s="672"/>
      <c r="Q4" s="498"/>
      <c r="R4" s="498"/>
      <c r="S4" s="498"/>
    </row>
    <row r="5" spans="1:19" ht="26.25" customHeight="1">
      <c r="A5" s="224" t="s">
        <v>608</v>
      </c>
      <c r="B5" s="674">
        <f t="shared" ref="B5:B11" si="0">D5+F5+H5+J5+L5+N5</f>
        <v>6216</v>
      </c>
      <c r="C5" s="675">
        <f t="shared" ref="C5:C11" si="1">B5/B5*100</f>
        <v>100</v>
      </c>
      <c r="D5" s="676">
        <v>5136</v>
      </c>
      <c r="E5" s="675">
        <f t="shared" ref="E5:E11" si="2">D5/B5*100</f>
        <v>82.625482625482633</v>
      </c>
      <c r="F5" s="676">
        <v>202</v>
      </c>
      <c r="G5" s="675">
        <f t="shared" ref="G5:G11" si="3">F5/B5*100</f>
        <v>3.2496782496782499</v>
      </c>
      <c r="H5" s="676">
        <v>2</v>
      </c>
      <c r="I5" s="675">
        <f t="shared" ref="I5:I11" si="4">H5/B5*100</f>
        <v>3.2175032175032175E-2</v>
      </c>
      <c r="J5" s="677">
        <v>0</v>
      </c>
      <c r="K5" s="677">
        <f t="shared" ref="K5:K11" si="5">J5/B5*100</f>
        <v>0</v>
      </c>
      <c r="L5" s="676">
        <v>693</v>
      </c>
      <c r="M5" s="675">
        <f t="shared" ref="M5:M11" si="6">L5/B5*100</f>
        <v>11.148648648648649</v>
      </c>
      <c r="N5" s="676">
        <v>183</v>
      </c>
      <c r="O5" s="675">
        <f t="shared" ref="O5:O11" si="7">N5/B5*100</f>
        <v>2.9440154440154442</v>
      </c>
      <c r="P5" s="45"/>
      <c r="Q5" s="175"/>
      <c r="R5" s="175"/>
      <c r="S5" s="175"/>
    </row>
    <row r="6" spans="1:19" ht="26.25" customHeight="1">
      <c r="A6" s="678" t="s">
        <v>609</v>
      </c>
      <c r="B6" s="679">
        <f t="shared" si="0"/>
        <v>6505</v>
      </c>
      <c r="C6" s="680">
        <f t="shared" si="1"/>
        <v>100</v>
      </c>
      <c r="D6" s="681">
        <v>5438</v>
      </c>
      <c r="E6" s="680">
        <f t="shared" si="2"/>
        <v>83.597232897770951</v>
      </c>
      <c r="F6" s="681">
        <v>161</v>
      </c>
      <c r="G6" s="680">
        <f t="shared" si="3"/>
        <v>2.475019215987702</v>
      </c>
      <c r="H6" s="681">
        <v>2</v>
      </c>
      <c r="I6" s="680">
        <f t="shared" si="4"/>
        <v>3.0745580322828595E-2</v>
      </c>
      <c r="J6" s="682">
        <v>0</v>
      </c>
      <c r="K6" s="682">
        <f t="shared" si="5"/>
        <v>0</v>
      </c>
      <c r="L6" s="681">
        <v>699</v>
      </c>
      <c r="M6" s="680">
        <f t="shared" si="6"/>
        <v>10.745580322828593</v>
      </c>
      <c r="N6" s="681">
        <v>205</v>
      </c>
      <c r="O6" s="680">
        <f t="shared" si="7"/>
        <v>3.1514219830899313</v>
      </c>
      <c r="P6" s="45"/>
      <c r="Q6" s="175"/>
      <c r="R6" s="175"/>
      <c r="S6" s="175"/>
    </row>
    <row r="7" spans="1:19" ht="26.25" customHeight="1">
      <c r="A7" s="678" t="s">
        <v>610</v>
      </c>
      <c r="B7" s="679">
        <f t="shared" si="0"/>
        <v>6490</v>
      </c>
      <c r="C7" s="680">
        <f t="shared" si="1"/>
        <v>100</v>
      </c>
      <c r="D7" s="681">
        <v>5511</v>
      </c>
      <c r="E7" s="680">
        <f t="shared" si="2"/>
        <v>84.915254237288138</v>
      </c>
      <c r="F7" s="681">
        <v>161</v>
      </c>
      <c r="G7" s="680">
        <f t="shared" si="3"/>
        <v>2.4807395993836674</v>
      </c>
      <c r="H7" s="681">
        <v>3</v>
      </c>
      <c r="I7" s="680">
        <f t="shared" si="4"/>
        <v>4.6224961479198766E-2</v>
      </c>
      <c r="J7" s="682">
        <v>0</v>
      </c>
      <c r="K7" s="682">
        <f t="shared" si="5"/>
        <v>0</v>
      </c>
      <c r="L7" s="681">
        <v>646</v>
      </c>
      <c r="M7" s="680">
        <f t="shared" si="6"/>
        <v>9.953775038520801</v>
      </c>
      <c r="N7" s="681">
        <v>169</v>
      </c>
      <c r="O7" s="680">
        <f t="shared" si="7"/>
        <v>2.6040061633281972</v>
      </c>
      <c r="P7" s="45"/>
      <c r="Q7" s="175"/>
      <c r="R7" s="175"/>
      <c r="S7" s="175"/>
    </row>
    <row r="8" spans="1:19" ht="26.25" customHeight="1">
      <c r="A8" s="678" t="s">
        <v>611</v>
      </c>
      <c r="B8" s="679">
        <f t="shared" si="0"/>
        <v>6939</v>
      </c>
      <c r="C8" s="680">
        <f t="shared" si="1"/>
        <v>100</v>
      </c>
      <c r="D8" s="681">
        <v>5856</v>
      </c>
      <c r="E8" s="680">
        <f t="shared" si="2"/>
        <v>84.392563769995675</v>
      </c>
      <c r="F8" s="681">
        <v>192</v>
      </c>
      <c r="G8" s="680">
        <f t="shared" si="3"/>
        <v>2.7669693039342844</v>
      </c>
      <c r="H8" s="681">
        <v>6</v>
      </c>
      <c r="I8" s="680">
        <f t="shared" si="4"/>
        <v>8.6467790747946388E-2</v>
      </c>
      <c r="J8" s="682">
        <v>0</v>
      </c>
      <c r="K8" s="682">
        <f t="shared" si="5"/>
        <v>0</v>
      </c>
      <c r="L8" s="681">
        <v>696</v>
      </c>
      <c r="M8" s="680">
        <f t="shared" si="6"/>
        <v>10.030263726761781</v>
      </c>
      <c r="N8" s="681">
        <v>189</v>
      </c>
      <c r="O8" s="680">
        <f t="shared" si="7"/>
        <v>2.7237354085603114</v>
      </c>
      <c r="P8" s="45"/>
      <c r="Q8" s="175"/>
      <c r="R8" s="175"/>
      <c r="S8" s="175"/>
    </row>
    <row r="9" spans="1:19" ht="26.25" customHeight="1">
      <c r="A9" s="678" t="s">
        <v>612</v>
      </c>
      <c r="B9" s="679">
        <f t="shared" si="0"/>
        <v>6726</v>
      </c>
      <c r="C9" s="680">
        <f t="shared" si="1"/>
        <v>100</v>
      </c>
      <c r="D9" s="681">
        <v>5600</v>
      </c>
      <c r="E9" s="680">
        <f t="shared" si="2"/>
        <v>83.258994944989595</v>
      </c>
      <c r="F9" s="681">
        <v>179</v>
      </c>
      <c r="G9" s="680">
        <f t="shared" si="3"/>
        <v>2.6613143027059172</v>
      </c>
      <c r="H9" s="681">
        <v>3</v>
      </c>
      <c r="I9" s="680">
        <f t="shared" si="4"/>
        <v>4.4603033006244429E-2</v>
      </c>
      <c r="J9" s="682">
        <v>0</v>
      </c>
      <c r="K9" s="682">
        <f t="shared" si="5"/>
        <v>0</v>
      </c>
      <c r="L9" s="681">
        <v>731</v>
      </c>
      <c r="M9" s="680">
        <f t="shared" si="6"/>
        <v>10.868272375854891</v>
      </c>
      <c r="N9" s="681">
        <v>213</v>
      </c>
      <c r="O9" s="680">
        <f t="shared" si="7"/>
        <v>3.1668153434433544</v>
      </c>
      <c r="P9" s="45"/>
      <c r="Q9" s="175"/>
      <c r="R9" s="175"/>
      <c r="S9" s="175"/>
    </row>
    <row r="10" spans="1:19" ht="26.25" customHeight="1">
      <c r="A10" s="678" t="s">
        <v>613</v>
      </c>
      <c r="B10" s="679">
        <f t="shared" si="0"/>
        <v>7130</v>
      </c>
      <c r="C10" s="680">
        <f t="shared" si="1"/>
        <v>100</v>
      </c>
      <c r="D10" s="681">
        <v>6029</v>
      </c>
      <c r="E10" s="680">
        <f t="shared" si="2"/>
        <v>84.558204768583451</v>
      </c>
      <c r="F10" s="681">
        <v>137</v>
      </c>
      <c r="G10" s="680">
        <f t="shared" si="3"/>
        <v>1.9214586255259469</v>
      </c>
      <c r="H10" s="681">
        <v>4</v>
      </c>
      <c r="I10" s="680">
        <f t="shared" si="4"/>
        <v>5.6100981767180931E-2</v>
      </c>
      <c r="J10" s="682">
        <v>0</v>
      </c>
      <c r="K10" s="682">
        <f t="shared" si="5"/>
        <v>0</v>
      </c>
      <c r="L10" s="681">
        <v>746</v>
      </c>
      <c r="M10" s="680">
        <f t="shared" si="6"/>
        <v>10.462833099579242</v>
      </c>
      <c r="N10" s="681">
        <v>214</v>
      </c>
      <c r="O10" s="680">
        <f t="shared" si="7"/>
        <v>3.0014025245441793</v>
      </c>
      <c r="P10" s="45"/>
      <c r="Q10" s="175"/>
      <c r="R10" s="175"/>
      <c r="S10" s="175"/>
    </row>
    <row r="11" spans="1:19" ht="26.25" customHeight="1">
      <c r="A11" s="678" t="s">
        <v>614</v>
      </c>
      <c r="B11" s="679">
        <f t="shared" si="0"/>
        <v>6898</v>
      </c>
      <c r="C11" s="680">
        <f t="shared" si="1"/>
        <v>100</v>
      </c>
      <c r="D11" s="681">
        <v>5821</v>
      </c>
      <c r="E11" s="680">
        <f t="shared" si="2"/>
        <v>84.386778776456936</v>
      </c>
      <c r="F11" s="681">
        <v>143</v>
      </c>
      <c r="G11" s="680">
        <f t="shared" si="3"/>
        <v>2.0730646564221513</v>
      </c>
      <c r="H11" s="681">
        <v>6</v>
      </c>
      <c r="I11" s="680">
        <f t="shared" si="4"/>
        <v>8.698173383589447E-2</v>
      </c>
      <c r="J11" s="682">
        <v>0</v>
      </c>
      <c r="K11" s="682">
        <f t="shared" si="5"/>
        <v>0</v>
      </c>
      <c r="L11" s="681">
        <v>664</v>
      </c>
      <c r="M11" s="680">
        <f t="shared" si="6"/>
        <v>9.6259785445056529</v>
      </c>
      <c r="N11" s="681">
        <v>264</v>
      </c>
      <c r="O11" s="680">
        <f t="shared" si="7"/>
        <v>3.8271962887793562</v>
      </c>
      <c r="P11" s="45"/>
      <c r="Q11" s="175"/>
      <c r="R11" s="175"/>
      <c r="S11" s="175"/>
    </row>
    <row r="12" spans="1:19" ht="9.4" customHeight="1">
      <c r="A12" s="62"/>
      <c r="B12" s="683"/>
      <c r="C12" s="684"/>
      <c r="D12" s="684"/>
      <c r="E12" s="685"/>
      <c r="F12" s="684"/>
      <c r="G12" s="685"/>
      <c r="H12" s="684"/>
      <c r="I12" s="685"/>
      <c r="J12" s="684"/>
      <c r="K12" s="684"/>
      <c r="L12" s="684"/>
      <c r="M12" s="685"/>
      <c r="N12" s="684"/>
      <c r="O12" s="685"/>
      <c r="P12" s="45"/>
      <c r="Q12" s="175"/>
      <c r="R12" s="175"/>
      <c r="S12" s="175"/>
    </row>
    <row r="13" spans="1:19" s="223" customFormat="1" ht="26.25" customHeight="1">
      <c r="A13" s="686"/>
      <c r="B13" s="687" t="s">
        <v>0</v>
      </c>
      <c r="C13" s="688"/>
      <c r="D13" s="687" t="s">
        <v>602</v>
      </c>
      <c r="E13" s="688"/>
      <c r="F13" s="687" t="s">
        <v>603</v>
      </c>
      <c r="G13" s="688"/>
      <c r="H13" s="689" t="s">
        <v>615</v>
      </c>
      <c r="I13" s="690"/>
      <c r="J13" s="687" t="s">
        <v>616</v>
      </c>
      <c r="K13" s="688"/>
      <c r="L13" s="687" t="s">
        <v>606</v>
      </c>
      <c r="M13" s="688"/>
      <c r="N13" s="687" t="s">
        <v>281</v>
      </c>
      <c r="O13" s="691"/>
      <c r="P13" s="668"/>
      <c r="Q13" s="222"/>
      <c r="R13" s="222"/>
      <c r="S13" s="222"/>
    </row>
    <row r="14" spans="1:19" s="673" customFormat="1" ht="26.25" customHeight="1">
      <c r="A14" s="669"/>
      <c r="B14" s="692" t="s">
        <v>41</v>
      </c>
      <c r="C14" s="693" t="s">
        <v>607</v>
      </c>
      <c r="D14" s="692" t="s">
        <v>41</v>
      </c>
      <c r="E14" s="671" t="s">
        <v>607</v>
      </c>
      <c r="F14" s="692" t="s">
        <v>41</v>
      </c>
      <c r="G14" s="671" t="s">
        <v>607</v>
      </c>
      <c r="H14" s="692" t="s">
        <v>41</v>
      </c>
      <c r="I14" s="671" t="s">
        <v>607</v>
      </c>
      <c r="J14" s="692" t="s">
        <v>41</v>
      </c>
      <c r="K14" s="693" t="s">
        <v>607</v>
      </c>
      <c r="L14" s="692" t="s">
        <v>41</v>
      </c>
      <c r="M14" s="671" t="s">
        <v>607</v>
      </c>
      <c r="N14" s="692" t="s">
        <v>41</v>
      </c>
      <c r="O14" s="671" t="s">
        <v>607</v>
      </c>
      <c r="P14" s="672"/>
      <c r="Q14" s="498"/>
      <c r="R14" s="498"/>
      <c r="S14" s="498"/>
    </row>
    <row r="15" spans="1:19" ht="26.25" customHeight="1">
      <c r="A15" s="224" t="s">
        <v>617</v>
      </c>
      <c r="B15" s="674">
        <f>D15+F15+H15+J15+L15+N15</f>
        <v>7368</v>
      </c>
      <c r="C15" s="675">
        <f>B15/B15*100</f>
        <v>100</v>
      </c>
      <c r="D15" s="676">
        <v>6220</v>
      </c>
      <c r="E15" s="675">
        <f>D15/B15*100</f>
        <v>84.419109663409344</v>
      </c>
      <c r="F15" s="676">
        <v>155</v>
      </c>
      <c r="G15" s="675">
        <f>F15/B15*100</f>
        <v>2.1036916395222582</v>
      </c>
      <c r="H15" s="676">
        <v>13</v>
      </c>
      <c r="I15" s="675">
        <f>H15/B15*100</f>
        <v>0.1764386536373507</v>
      </c>
      <c r="J15" s="676">
        <v>38</v>
      </c>
      <c r="K15" s="675">
        <f>J15/B15*100</f>
        <v>0.51574375678610207</v>
      </c>
      <c r="L15" s="676">
        <v>730</v>
      </c>
      <c r="M15" s="675">
        <f>L15/B15*100</f>
        <v>9.90770901194354</v>
      </c>
      <c r="N15" s="676">
        <v>212</v>
      </c>
      <c r="O15" s="675">
        <f>N15/B15*100</f>
        <v>2.8773072747014115</v>
      </c>
      <c r="P15" s="45"/>
      <c r="Q15" s="175"/>
      <c r="R15" s="175"/>
      <c r="S15" s="175"/>
    </row>
    <row r="16" spans="1:19" ht="26.25" customHeight="1">
      <c r="A16" s="230" t="s">
        <v>332</v>
      </c>
      <c r="B16" s="679">
        <v>7627</v>
      </c>
      <c r="C16" s="680">
        <v>100</v>
      </c>
      <c r="D16" s="681">
        <v>6363</v>
      </c>
      <c r="E16" s="680">
        <v>83.427297757965121</v>
      </c>
      <c r="F16" s="681">
        <v>156</v>
      </c>
      <c r="G16" s="680">
        <v>2.0453651501245576</v>
      </c>
      <c r="H16" s="681">
        <v>21</v>
      </c>
      <c r="I16" s="680">
        <v>0.2753376163629212</v>
      </c>
      <c r="J16" s="681">
        <v>40</v>
      </c>
      <c r="K16" s="680">
        <v>0.5244526025960401</v>
      </c>
      <c r="L16" s="681">
        <v>783</v>
      </c>
      <c r="M16" s="680">
        <v>10.266159695817491</v>
      </c>
      <c r="N16" s="681">
        <v>264</v>
      </c>
      <c r="O16" s="680">
        <v>3.4613871771338665</v>
      </c>
      <c r="P16" s="45"/>
      <c r="Q16" s="175"/>
      <c r="R16" s="175"/>
      <c r="S16" s="175"/>
    </row>
    <row r="17" spans="1:19" ht="26.25" customHeight="1">
      <c r="A17" s="230" t="s">
        <v>333</v>
      </c>
      <c r="B17" s="679">
        <v>7992</v>
      </c>
      <c r="C17" s="680">
        <v>100</v>
      </c>
      <c r="D17" s="681">
        <v>6728</v>
      </c>
      <c r="E17" s="680">
        <v>84.2</v>
      </c>
      <c r="F17" s="694">
        <v>181</v>
      </c>
      <c r="G17" s="680">
        <v>2.2999999999999998</v>
      </c>
      <c r="H17" s="694">
        <v>24</v>
      </c>
      <c r="I17" s="680">
        <v>0.3</v>
      </c>
      <c r="J17" s="694">
        <v>35</v>
      </c>
      <c r="K17" s="680">
        <v>0.4</v>
      </c>
      <c r="L17" s="694">
        <v>780</v>
      </c>
      <c r="M17" s="680">
        <v>9.8000000000000007</v>
      </c>
      <c r="N17" s="694">
        <v>244</v>
      </c>
      <c r="O17" s="680">
        <v>3.1</v>
      </c>
      <c r="P17" s="45"/>
      <c r="Q17" s="175"/>
      <c r="R17" s="175"/>
      <c r="S17" s="175"/>
    </row>
    <row r="18" spans="1:19" ht="26.25" customHeight="1">
      <c r="A18" s="230" t="s">
        <v>334</v>
      </c>
      <c r="B18" s="679">
        <v>7992</v>
      </c>
      <c r="C18" s="680">
        <v>100</v>
      </c>
      <c r="D18" s="681">
        <v>6667</v>
      </c>
      <c r="E18" s="680">
        <v>83.4</v>
      </c>
      <c r="F18" s="681">
        <v>188</v>
      </c>
      <c r="G18" s="680">
        <v>2.4</v>
      </c>
      <c r="H18" s="681">
        <v>38</v>
      </c>
      <c r="I18" s="680">
        <v>0.5</v>
      </c>
      <c r="J18" s="681">
        <v>45</v>
      </c>
      <c r="K18" s="680">
        <v>0.6</v>
      </c>
      <c r="L18" s="681">
        <v>836</v>
      </c>
      <c r="M18" s="680">
        <v>10.5</v>
      </c>
      <c r="N18" s="681">
        <v>218</v>
      </c>
      <c r="O18" s="680">
        <v>2.7</v>
      </c>
      <c r="P18" s="45"/>
      <c r="Q18" s="175"/>
      <c r="R18" s="175"/>
      <c r="S18" s="175"/>
    </row>
    <row r="19" spans="1:19" ht="26.25" customHeight="1">
      <c r="A19" s="230" t="s">
        <v>335</v>
      </c>
      <c r="B19" s="679">
        <v>7891</v>
      </c>
      <c r="C19" s="680">
        <v>100</v>
      </c>
      <c r="D19" s="681">
        <v>6645</v>
      </c>
      <c r="E19" s="680">
        <v>84.2</v>
      </c>
      <c r="F19" s="681">
        <v>153</v>
      </c>
      <c r="G19" s="680">
        <v>1.9</v>
      </c>
      <c r="H19" s="681">
        <v>30</v>
      </c>
      <c r="I19" s="680">
        <v>0.4</v>
      </c>
      <c r="J19" s="681">
        <v>31</v>
      </c>
      <c r="K19" s="680">
        <v>0.4</v>
      </c>
      <c r="L19" s="681">
        <v>814</v>
      </c>
      <c r="M19" s="680">
        <v>10.3</v>
      </c>
      <c r="N19" s="681">
        <v>218</v>
      </c>
      <c r="O19" s="680">
        <v>2.8</v>
      </c>
      <c r="P19" s="45"/>
      <c r="Q19" s="175"/>
      <c r="R19" s="175"/>
      <c r="S19" s="175"/>
    </row>
    <row r="20" spans="1:19" ht="26.25" customHeight="1">
      <c r="A20" s="230" t="s">
        <v>336</v>
      </c>
      <c r="B20" s="679">
        <v>8200</v>
      </c>
      <c r="C20" s="680">
        <v>100</v>
      </c>
      <c r="D20" s="681">
        <v>6832</v>
      </c>
      <c r="E20" s="680">
        <v>83.317073170731703</v>
      </c>
      <c r="F20" s="681">
        <v>167</v>
      </c>
      <c r="G20" s="680">
        <v>2.0365853658536586</v>
      </c>
      <c r="H20" s="681">
        <v>40</v>
      </c>
      <c r="I20" s="680">
        <v>0.48780487804878048</v>
      </c>
      <c r="J20" s="681">
        <v>35</v>
      </c>
      <c r="K20" s="680">
        <v>0.42682926829268297</v>
      </c>
      <c r="L20" s="681">
        <v>885</v>
      </c>
      <c r="M20" s="680">
        <v>10.792682926829269</v>
      </c>
      <c r="N20" s="681">
        <v>241</v>
      </c>
      <c r="O20" s="680">
        <v>2.9390243902439024</v>
      </c>
      <c r="P20" s="45"/>
      <c r="Q20" s="175"/>
      <c r="R20" s="175"/>
      <c r="S20" s="175"/>
    </row>
    <row r="21" spans="1:19" ht="26.25" customHeight="1">
      <c r="A21" s="230" t="s">
        <v>618</v>
      </c>
      <c r="B21" s="679">
        <v>8348</v>
      </c>
      <c r="C21" s="680">
        <v>100</v>
      </c>
      <c r="D21" s="681">
        <v>6948</v>
      </c>
      <c r="E21" s="680">
        <v>83.229516051748917</v>
      </c>
      <c r="F21" s="681">
        <v>163</v>
      </c>
      <c r="G21" s="680">
        <v>1.9525634882606613</v>
      </c>
      <c r="H21" s="681">
        <v>31</v>
      </c>
      <c r="I21" s="680">
        <v>0.37134643028270242</v>
      </c>
      <c r="J21" s="681">
        <v>45</v>
      </c>
      <c r="K21" s="680">
        <v>0.53905126976521323</v>
      </c>
      <c r="L21" s="681">
        <v>927</v>
      </c>
      <c r="M21" s="680">
        <v>11.104456157163392</v>
      </c>
      <c r="N21" s="681">
        <v>234</v>
      </c>
      <c r="O21" s="680">
        <v>2.8030666027791087</v>
      </c>
      <c r="P21" s="45"/>
      <c r="Q21" s="175"/>
      <c r="R21" s="175"/>
      <c r="S21" s="175"/>
    </row>
    <row r="22" spans="1:19" s="366" customFormat="1" ht="26.25" customHeight="1">
      <c r="A22" s="230" t="s">
        <v>338</v>
      </c>
      <c r="B22" s="695">
        <v>8492</v>
      </c>
      <c r="C22" s="696">
        <f>B22/B22*100</f>
        <v>100</v>
      </c>
      <c r="D22" s="697">
        <v>7160</v>
      </c>
      <c r="E22" s="696">
        <f>D22/B22*100</f>
        <v>84.314649081488454</v>
      </c>
      <c r="F22" s="381">
        <v>147</v>
      </c>
      <c r="G22" s="696">
        <f>F22/B22*100</f>
        <v>1.731040979745643</v>
      </c>
      <c r="H22" s="381">
        <v>18</v>
      </c>
      <c r="I22" s="696">
        <f>+H22/$B$30*100</f>
        <v>0.16809861785580874</v>
      </c>
      <c r="J22" s="381">
        <v>37</v>
      </c>
      <c r="K22" s="696">
        <f>+J22/$B$30*100</f>
        <v>0.34553604781471797</v>
      </c>
      <c r="L22" s="381">
        <v>882</v>
      </c>
      <c r="M22" s="696">
        <v>10.4</v>
      </c>
      <c r="N22" s="381">
        <v>248</v>
      </c>
      <c r="O22" s="696">
        <v>2.9</v>
      </c>
      <c r="P22" s="45"/>
      <c r="Q22" s="698"/>
      <c r="R22" s="698"/>
    </row>
    <row r="23" spans="1:19" s="370" customFormat="1" ht="26.25" customHeight="1">
      <c r="A23" s="230" t="s">
        <v>339</v>
      </c>
      <c r="B23" s="695">
        <v>8756</v>
      </c>
      <c r="C23" s="696">
        <v>100</v>
      </c>
      <c r="D23" s="697">
        <v>7403</v>
      </c>
      <c r="E23" s="696">
        <v>84.547738693467338</v>
      </c>
      <c r="F23" s="381">
        <v>163</v>
      </c>
      <c r="G23" s="696">
        <v>1.8615806304248514</v>
      </c>
      <c r="H23" s="381">
        <v>41</v>
      </c>
      <c r="I23" s="696">
        <v>0.46825034262220189</v>
      </c>
      <c r="J23" s="381">
        <v>49</v>
      </c>
      <c r="K23" s="696">
        <v>0.55961626313385104</v>
      </c>
      <c r="L23" s="381">
        <v>874</v>
      </c>
      <c r="M23" s="696">
        <v>9.9817268158976713</v>
      </c>
      <c r="N23" s="381">
        <v>226</v>
      </c>
      <c r="O23" s="696">
        <v>2.5810872544540886</v>
      </c>
      <c r="P23" s="576"/>
      <c r="Q23" s="576"/>
      <c r="R23" s="576"/>
    </row>
    <row r="24" spans="1:19" s="370" customFormat="1" ht="26.25" customHeight="1">
      <c r="A24" s="230" t="s">
        <v>340</v>
      </c>
      <c r="B24" s="695">
        <v>8910</v>
      </c>
      <c r="C24" s="696">
        <v>100</v>
      </c>
      <c r="D24" s="697">
        <v>7496</v>
      </c>
      <c r="E24" s="696">
        <v>84.130190796857462</v>
      </c>
      <c r="F24" s="381">
        <v>156</v>
      </c>
      <c r="G24" s="696">
        <v>1.7508417508417509</v>
      </c>
      <c r="H24" s="381">
        <v>48</v>
      </c>
      <c r="I24" s="696">
        <v>0.53872053872053871</v>
      </c>
      <c r="J24" s="381">
        <v>53</v>
      </c>
      <c r="K24" s="696">
        <v>0.59483726150392824</v>
      </c>
      <c r="L24" s="381">
        <v>955</v>
      </c>
      <c r="M24" s="696">
        <v>10.718294051627385</v>
      </c>
      <c r="N24" s="381">
        <v>202</v>
      </c>
      <c r="O24" s="696">
        <v>2.2671156004489337</v>
      </c>
      <c r="P24" s="576"/>
      <c r="Q24" s="576"/>
      <c r="R24" s="576"/>
    </row>
    <row r="25" spans="1:19" s="370" customFormat="1" ht="26.25" customHeight="1">
      <c r="A25" s="230" t="s">
        <v>341</v>
      </c>
      <c r="B25" s="695">
        <v>9092</v>
      </c>
      <c r="C25" s="696">
        <v>100</v>
      </c>
      <c r="D25" s="697">
        <v>7683</v>
      </c>
      <c r="E25" s="696">
        <v>84.502859656841181</v>
      </c>
      <c r="F25" s="381">
        <v>151</v>
      </c>
      <c r="G25" s="696">
        <v>1.6608007039155301</v>
      </c>
      <c r="H25" s="381">
        <v>47</v>
      </c>
      <c r="I25" s="696">
        <v>0.51693796744390674</v>
      </c>
      <c r="J25" s="381">
        <v>85</v>
      </c>
      <c r="K25" s="696">
        <v>0.93488781346238448</v>
      </c>
      <c r="L25" s="381">
        <v>912</v>
      </c>
      <c r="M25" s="696">
        <v>10.030796304443466</v>
      </c>
      <c r="N25" s="381">
        <v>214</v>
      </c>
      <c r="O25" s="696">
        <v>2.3537175538935329</v>
      </c>
      <c r="P25" s="576"/>
      <c r="Q25" s="576"/>
      <c r="R25" s="576"/>
    </row>
    <row r="26" spans="1:19" s="370" customFormat="1" ht="26.25" customHeight="1">
      <c r="A26" s="230" t="s">
        <v>342</v>
      </c>
      <c r="B26" s="695">
        <v>9722</v>
      </c>
      <c r="C26" s="696">
        <v>100</v>
      </c>
      <c r="D26" s="697">
        <v>8121</v>
      </c>
      <c r="E26" s="696">
        <v>83.532195021600501</v>
      </c>
      <c r="F26" s="381">
        <v>151</v>
      </c>
      <c r="G26" s="696">
        <v>1.553178358362477</v>
      </c>
      <c r="H26" s="381">
        <v>49</v>
      </c>
      <c r="I26" s="696">
        <v>0.5040115202633203</v>
      </c>
      <c r="J26" s="381">
        <v>121</v>
      </c>
      <c r="K26" s="696">
        <v>1.2445998765686073</v>
      </c>
      <c r="L26" s="697">
        <v>1053</v>
      </c>
      <c r="M26" s="696">
        <v>10.831104710964821</v>
      </c>
      <c r="N26" s="381">
        <v>227</v>
      </c>
      <c r="O26" s="696">
        <v>2.3349105122402798</v>
      </c>
      <c r="P26" s="576"/>
      <c r="Q26" s="576"/>
      <c r="R26" s="576"/>
    </row>
    <row r="27" spans="1:19" s="370" customFormat="1" ht="26.25" customHeight="1">
      <c r="A27" s="230" t="s">
        <v>343</v>
      </c>
      <c r="B27" s="695">
        <v>9289</v>
      </c>
      <c r="C27" s="696">
        <v>100</v>
      </c>
      <c r="D27" s="697">
        <v>7834</v>
      </c>
      <c r="E27" s="696">
        <v>84.336311766605661</v>
      </c>
      <c r="F27" s="381">
        <v>124</v>
      </c>
      <c r="G27" s="696">
        <v>1.3349122618150502</v>
      </c>
      <c r="H27" s="381">
        <v>33</v>
      </c>
      <c r="I27" s="696">
        <v>0.35525890838626328</v>
      </c>
      <c r="J27" s="381">
        <v>145</v>
      </c>
      <c r="K27" s="696">
        <v>1.5609861126063087</v>
      </c>
      <c r="L27" s="697">
        <v>940</v>
      </c>
      <c r="M27" s="696">
        <v>10.11949617827538</v>
      </c>
      <c r="N27" s="381">
        <v>213</v>
      </c>
      <c r="O27" s="696">
        <v>2.2930347723113362</v>
      </c>
      <c r="P27" s="576"/>
      <c r="Q27" s="576"/>
      <c r="R27" s="576"/>
    </row>
    <row r="28" spans="1:19" s="370" customFormat="1" ht="26.25" customHeight="1">
      <c r="A28" s="230" t="s">
        <v>344</v>
      </c>
      <c r="B28" s="695">
        <v>10131</v>
      </c>
      <c r="C28" s="696">
        <v>100</v>
      </c>
      <c r="D28" s="697">
        <v>8475</v>
      </c>
      <c r="E28" s="696">
        <v>83.654130885401244</v>
      </c>
      <c r="F28" s="381">
        <v>113</v>
      </c>
      <c r="G28" s="696">
        <v>1.1153884118053499</v>
      </c>
      <c r="H28" s="381">
        <v>64</v>
      </c>
      <c r="I28" s="696">
        <v>0.63172441022603887</v>
      </c>
      <c r="J28" s="381">
        <v>164</v>
      </c>
      <c r="K28" s="696">
        <v>1.6187938012042249</v>
      </c>
      <c r="L28" s="697">
        <v>1051</v>
      </c>
      <c r="M28" s="696">
        <v>10.374099299180733</v>
      </c>
      <c r="N28" s="381">
        <v>264</v>
      </c>
      <c r="O28" s="696">
        <v>2.6058631921824107</v>
      </c>
      <c r="P28" s="576"/>
      <c r="Q28" s="576"/>
      <c r="R28" s="576"/>
    </row>
    <row r="29" spans="1:19" s="370" customFormat="1" ht="26.25" customHeight="1">
      <c r="A29" s="230" t="s">
        <v>619</v>
      </c>
      <c r="B29" s="695">
        <v>10456</v>
      </c>
      <c r="C29" s="696">
        <v>100</v>
      </c>
      <c r="D29" s="697">
        <v>8700</v>
      </c>
      <c r="E29" s="696">
        <v>83.205814843152254</v>
      </c>
      <c r="F29" s="381">
        <v>132</v>
      </c>
      <c r="G29" s="696">
        <v>1.2624330527926548</v>
      </c>
      <c r="H29" s="381">
        <v>61</v>
      </c>
      <c r="I29" s="696">
        <v>0.58339709257842387</v>
      </c>
      <c r="J29" s="381">
        <v>192</v>
      </c>
      <c r="K29" s="696">
        <v>1.8362662586074983</v>
      </c>
      <c r="L29" s="697">
        <v>1141</v>
      </c>
      <c r="M29" s="696">
        <v>10.9123947972456</v>
      </c>
      <c r="N29" s="381">
        <v>230</v>
      </c>
      <c r="O29" s="696">
        <v>2.1996939556235655</v>
      </c>
      <c r="P29" s="576"/>
      <c r="Q29" s="576"/>
      <c r="R29" s="576"/>
    </row>
    <row r="30" spans="1:19" s="370" customFormat="1" ht="26.25" customHeight="1">
      <c r="A30" s="230" t="s">
        <v>620</v>
      </c>
      <c r="B30" s="695">
        <v>10708</v>
      </c>
      <c r="C30" s="696">
        <v>100</v>
      </c>
      <c r="D30" s="697">
        <v>8825</v>
      </c>
      <c r="E30" s="696">
        <v>82.415016809861783</v>
      </c>
      <c r="F30" s="381">
        <v>152</v>
      </c>
      <c r="G30" s="696">
        <v>1.4194994396712739</v>
      </c>
      <c r="H30" s="381">
        <v>63</v>
      </c>
      <c r="I30" s="696">
        <v>0.58834516249533053</v>
      </c>
      <c r="J30" s="381">
        <v>262</v>
      </c>
      <c r="K30" s="696">
        <v>2.4467687710123269</v>
      </c>
      <c r="L30" s="699">
        <v>1176</v>
      </c>
      <c r="M30" s="696">
        <v>10.982443033246172</v>
      </c>
      <c r="N30" s="381">
        <v>230</v>
      </c>
      <c r="O30" s="696">
        <v>2.1479267837131117</v>
      </c>
      <c r="P30" s="576"/>
      <c r="Q30" s="576"/>
      <c r="R30" s="576"/>
    </row>
    <row r="31" spans="1:19" s="43" customFormat="1" ht="25.5" customHeight="1">
      <c r="A31" s="230" t="s">
        <v>621</v>
      </c>
      <c r="B31" s="695">
        <v>10849</v>
      </c>
      <c r="C31" s="696">
        <f>B31/B31*100</f>
        <v>100</v>
      </c>
      <c r="D31" s="699">
        <v>8903</v>
      </c>
      <c r="E31" s="696">
        <f>D31/B31*100</f>
        <v>82.062862936676197</v>
      </c>
      <c r="F31" s="699">
        <v>142</v>
      </c>
      <c r="G31" s="696">
        <f>F31/B31*100</f>
        <v>1.3088763941377086</v>
      </c>
      <c r="H31" s="699">
        <v>80</v>
      </c>
      <c r="I31" s="696">
        <v>0.7</v>
      </c>
      <c r="J31" s="699">
        <v>314</v>
      </c>
      <c r="K31" s="696">
        <v>2.9</v>
      </c>
      <c r="L31" s="699">
        <v>1188</v>
      </c>
      <c r="M31" s="700">
        <v>11</v>
      </c>
      <c r="N31" s="699">
        <v>222</v>
      </c>
      <c r="O31" s="700">
        <v>2</v>
      </c>
      <c r="P31" s="45"/>
      <c r="Q31" s="45"/>
      <c r="R31" s="45"/>
    </row>
    <row r="32" spans="1:19" s="370" customFormat="1" ht="25.5" customHeight="1">
      <c r="A32" s="701" t="s">
        <v>622</v>
      </c>
      <c r="B32" s="380">
        <v>11052</v>
      </c>
      <c r="C32" s="696">
        <v>100</v>
      </c>
      <c r="D32" s="702">
        <v>8933</v>
      </c>
      <c r="E32" s="700">
        <v>80.8</v>
      </c>
      <c r="F32" s="703">
        <v>131</v>
      </c>
      <c r="G32" s="696">
        <v>1.1775280898876406</v>
      </c>
      <c r="H32" s="703">
        <v>81</v>
      </c>
      <c r="I32" s="700">
        <v>0.7</v>
      </c>
      <c r="J32" s="702">
        <v>367</v>
      </c>
      <c r="K32" s="700">
        <v>3.3</v>
      </c>
      <c r="L32" s="702">
        <v>1343</v>
      </c>
      <c r="M32" s="700">
        <v>12.2</v>
      </c>
      <c r="N32" s="702">
        <v>197</v>
      </c>
      <c r="O32" s="700">
        <v>1.8</v>
      </c>
      <c r="P32" s="576"/>
      <c r="Q32" s="576"/>
      <c r="R32" s="576"/>
    </row>
    <row r="33" spans="1:19" s="370" customFormat="1" ht="25.5" customHeight="1">
      <c r="A33" s="701" t="s">
        <v>623</v>
      </c>
      <c r="B33" s="380">
        <v>11166</v>
      </c>
      <c r="C33" s="696">
        <v>100</v>
      </c>
      <c r="D33" s="703">
        <v>8999</v>
      </c>
      <c r="E33" s="696">
        <v>80.592871216192009</v>
      </c>
      <c r="F33" s="703">
        <v>121</v>
      </c>
      <c r="G33" s="696">
        <v>1.0836467848826796</v>
      </c>
      <c r="H33" s="703">
        <v>100</v>
      </c>
      <c r="I33" s="696">
        <v>0.933881210310048</v>
      </c>
      <c r="J33" s="703">
        <v>476</v>
      </c>
      <c r="K33" s="700">
        <v>4.3</v>
      </c>
      <c r="L33" s="703">
        <v>1236</v>
      </c>
      <c r="M33" s="700">
        <v>11.1</v>
      </c>
      <c r="N33" s="703">
        <v>234</v>
      </c>
      <c r="O33" s="700">
        <v>2.1</v>
      </c>
      <c r="P33" s="576"/>
      <c r="Q33" s="576"/>
      <c r="R33" s="576"/>
    </row>
    <row r="34" spans="1:19" s="370" customFormat="1" ht="25.5" customHeight="1">
      <c r="A34" s="701" t="s">
        <v>624</v>
      </c>
      <c r="B34" s="380">
        <v>11521</v>
      </c>
      <c r="C34" s="696">
        <v>100</v>
      </c>
      <c r="D34" s="703">
        <v>9113</v>
      </c>
      <c r="E34" s="696">
        <v>79.099036541966839</v>
      </c>
      <c r="F34" s="703">
        <v>121</v>
      </c>
      <c r="G34" s="696">
        <v>1.0502560541619652</v>
      </c>
      <c r="H34" s="703">
        <v>139</v>
      </c>
      <c r="I34" s="696">
        <v>1.206492491971183</v>
      </c>
      <c r="J34" s="703">
        <v>518</v>
      </c>
      <c r="K34" s="700">
        <v>4.4961374880652727</v>
      </c>
      <c r="L34" s="703">
        <v>1378</v>
      </c>
      <c r="M34" s="700">
        <v>11.960767294505684</v>
      </c>
      <c r="N34" s="703">
        <v>252</v>
      </c>
      <c r="O34" s="700">
        <v>2.1873101293290511</v>
      </c>
      <c r="P34" s="576"/>
      <c r="Q34" s="576"/>
      <c r="R34" s="576"/>
    </row>
    <row r="35" spans="1:19" s="370" customFormat="1" ht="25.5" customHeight="1">
      <c r="A35" s="582" t="s">
        <v>625</v>
      </c>
      <c r="B35" s="695">
        <f>+SUM(B37:B43)</f>
        <v>12101</v>
      </c>
      <c r="C35" s="696">
        <f>B35/B35*100</f>
        <v>100</v>
      </c>
      <c r="D35" s="699">
        <f>+SUM(D37:D43)</f>
        <v>9438</v>
      </c>
      <c r="E35" s="696">
        <f>D35/B35*100</f>
        <v>77.993554251714741</v>
      </c>
      <c r="F35" s="699">
        <f>+SUM(F37:F43)</f>
        <v>121</v>
      </c>
      <c r="G35" s="696">
        <f>F35/B35*100</f>
        <v>0.99991736220147087</v>
      </c>
      <c r="H35" s="699">
        <f>+SUM(H37:H43)</f>
        <v>130</v>
      </c>
      <c r="I35" s="696">
        <f>+H35/$B$35*100</f>
        <v>1.0742913808776133</v>
      </c>
      <c r="J35" s="699">
        <f>+SUM(J37:J43)</f>
        <v>673</v>
      </c>
      <c r="K35" s="696">
        <f>+J35/$B$35*100</f>
        <v>5.5615238410048757</v>
      </c>
      <c r="L35" s="699">
        <f>+SUM(L37:L43)</f>
        <v>1511</v>
      </c>
      <c r="M35" s="696">
        <f>+L35/$B$35*100</f>
        <v>12.486571357739029</v>
      </c>
      <c r="N35" s="699">
        <f>+SUM(N37:N43)</f>
        <v>228</v>
      </c>
      <c r="O35" s="696">
        <f>+N35/$B$35*100</f>
        <v>1.8841418064622757</v>
      </c>
      <c r="P35" s="576"/>
      <c r="Q35" s="576"/>
      <c r="R35" s="576"/>
    </row>
    <row r="36" spans="1:19" ht="7.5" customHeight="1">
      <c r="A36" s="704"/>
      <c r="B36" s="380"/>
      <c r="C36" s="696"/>
      <c r="D36" s="703"/>
      <c r="E36" s="696"/>
      <c r="F36" s="703"/>
      <c r="G36" s="696"/>
      <c r="H36" s="703"/>
      <c r="I36" s="696"/>
      <c r="J36" s="703"/>
      <c r="K36" s="696"/>
      <c r="L36" s="703"/>
      <c r="M36" s="696"/>
      <c r="N36" s="703"/>
      <c r="O36" s="696"/>
      <c r="P36" s="45"/>
      <c r="Q36" s="175"/>
      <c r="R36" s="175"/>
      <c r="S36" s="175"/>
    </row>
    <row r="37" spans="1:19" s="1" customFormat="1" ht="26.25" customHeight="1">
      <c r="A37" s="705" t="s">
        <v>626</v>
      </c>
      <c r="B37" s="380">
        <f t="shared" ref="B37:B43" si="8">+D37+F37+H37+J37+L37+N37</f>
        <v>2445</v>
      </c>
      <c r="C37" s="696">
        <f t="shared" ref="C37:C43" si="9">B37/B37*100</f>
        <v>100</v>
      </c>
      <c r="D37" s="706">
        <v>1996</v>
      </c>
      <c r="E37" s="696">
        <f>D37/B37*100</f>
        <v>81.6359918200409</v>
      </c>
      <c r="F37" s="703">
        <v>11</v>
      </c>
      <c r="G37" s="696">
        <f t="shared" ref="G37:G43" si="10">F37/B37*100</f>
        <v>0.44989775051124747</v>
      </c>
      <c r="H37" s="703">
        <v>13</v>
      </c>
      <c r="I37" s="696">
        <f t="shared" ref="I37:I43" si="11">H37/B37*100</f>
        <v>0.53169734151329251</v>
      </c>
      <c r="J37" s="707">
        <v>95</v>
      </c>
      <c r="K37" s="696">
        <f t="shared" ref="K37:K43" si="12">J37/B37*100</f>
        <v>3.8854805725971371</v>
      </c>
      <c r="L37" s="703">
        <v>284</v>
      </c>
      <c r="M37" s="696">
        <f t="shared" ref="M37:M43" si="13">L37/B37*100</f>
        <v>11.615541922290388</v>
      </c>
      <c r="N37" s="703">
        <v>46</v>
      </c>
      <c r="O37" s="696">
        <f t="shared" ref="O37:O43" si="14">N37/B37*100</f>
        <v>1.8813905930470349</v>
      </c>
      <c r="P37" s="34"/>
      <c r="Q37" s="293"/>
      <c r="R37" s="293"/>
      <c r="S37" s="293"/>
    </row>
    <row r="38" spans="1:19" s="1" customFormat="1" ht="26.25" customHeight="1">
      <c r="A38" s="705" t="s">
        <v>1</v>
      </c>
      <c r="B38" s="380">
        <f t="shared" si="8"/>
        <v>1645</v>
      </c>
      <c r="C38" s="696">
        <f t="shared" si="9"/>
        <v>100</v>
      </c>
      <c r="D38" s="706">
        <v>1295</v>
      </c>
      <c r="E38" s="696">
        <f t="shared" ref="E38:E43" si="15">D38/B38*100</f>
        <v>78.723404255319153</v>
      </c>
      <c r="F38" s="703">
        <v>17</v>
      </c>
      <c r="G38" s="696">
        <f t="shared" si="10"/>
        <v>1.0334346504559271</v>
      </c>
      <c r="H38" s="703">
        <v>21</v>
      </c>
      <c r="I38" s="696">
        <f t="shared" si="11"/>
        <v>1.2765957446808509</v>
      </c>
      <c r="J38" s="707">
        <v>77</v>
      </c>
      <c r="K38" s="696">
        <f t="shared" si="12"/>
        <v>4.6808510638297873</v>
      </c>
      <c r="L38" s="703">
        <v>204</v>
      </c>
      <c r="M38" s="696">
        <f t="shared" si="13"/>
        <v>12.401215805471125</v>
      </c>
      <c r="N38" s="703">
        <v>31</v>
      </c>
      <c r="O38" s="696">
        <f t="shared" si="14"/>
        <v>1.884498480243161</v>
      </c>
      <c r="P38" s="34"/>
      <c r="Q38" s="293"/>
      <c r="R38" s="293"/>
      <c r="S38" s="293"/>
    </row>
    <row r="39" spans="1:19" s="1" customFormat="1" ht="26.25" customHeight="1">
      <c r="A39" s="705" t="s">
        <v>2</v>
      </c>
      <c r="B39" s="380">
        <f t="shared" si="8"/>
        <v>1191</v>
      </c>
      <c r="C39" s="696">
        <f t="shared" si="9"/>
        <v>100</v>
      </c>
      <c r="D39" s="706">
        <v>884</v>
      </c>
      <c r="E39" s="696">
        <f>D39/B39*100</f>
        <v>74.22334172963896</v>
      </c>
      <c r="F39" s="703">
        <v>18</v>
      </c>
      <c r="G39" s="696">
        <f t="shared" si="10"/>
        <v>1.5113350125944585</v>
      </c>
      <c r="H39" s="703">
        <v>19</v>
      </c>
      <c r="I39" s="696">
        <f t="shared" si="11"/>
        <v>1.595298068849706</v>
      </c>
      <c r="J39" s="707">
        <v>69</v>
      </c>
      <c r="K39" s="696">
        <f t="shared" si="12"/>
        <v>5.7934508816120909</v>
      </c>
      <c r="L39" s="703">
        <v>184</v>
      </c>
      <c r="M39" s="696">
        <f t="shared" si="13"/>
        <v>15.449202350965574</v>
      </c>
      <c r="N39" s="703">
        <v>17</v>
      </c>
      <c r="O39" s="696">
        <f t="shared" si="14"/>
        <v>1.4273719563392109</v>
      </c>
      <c r="P39" s="34"/>
      <c r="Q39" s="293"/>
      <c r="R39" s="293"/>
      <c r="S39" s="293"/>
    </row>
    <row r="40" spans="1:19" s="1" customFormat="1" ht="26.25" customHeight="1">
      <c r="A40" s="705" t="s">
        <v>627</v>
      </c>
      <c r="B40" s="380">
        <f t="shared" si="8"/>
        <v>2187</v>
      </c>
      <c r="C40" s="696">
        <f t="shared" si="9"/>
        <v>100</v>
      </c>
      <c r="D40" s="706">
        <v>1648</v>
      </c>
      <c r="E40" s="696">
        <f t="shared" si="15"/>
        <v>75.35436671239141</v>
      </c>
      <c r="F40" s="703">
        <v>22</v>
      </c>
      <c r="G40" s="696">
        <f t="shared" si="10"/>
        <v>1.0059442158207592</v>
      </c>
      <c r="H40" s="703">
        <v>28</v>
      </c>
      <c r="I40" s="696">
        <f t="shared" si="11"/>
        <v>1.2802926383173296</v>
      </c>
      <c r="J40" s="707">
        <v>170</v>
      </c>
      <c r="K40" s="696">
        <f t="shared" si="12"/>
        <v>7.7732053040695011</v>
      </c>
      <c r="L40" s="703">
        <v>273</v>
      </c>
      <c r="M40" s="696">
        <f t="shared" si="13"/>
        <v>12.482853223593965</v>
      </c>
      <c r="N40" s="703">
        <v>46</v>
      </c>
      <c r="O40" s="696">
        <f t="shared" si="14"/>
        <v>2.1033379058070416</v>
      </c>
      <c r="P40" s="34"/>
      <c r="Q40" s="293"/>
      <c r="R40" s="293"/>
      <c r="S40" s="293"/>
    </row>
    <row r="41" spans="1:19" s="1" customFormat="1" ht="26.25" customHeight="1">
      <c r="A41" s="705" t="s">
        <v>3</v>
      </c>
      <c r="B41" s="380">
        <f t="shared" si="8"/>
        <v>1090</v>
      </c>
      <c r="C41" s="696">
        <f t="shared" si="9"/>
        <v>100</v>
      </c>
      <c r="D41" s="706">
        <v>816</v>
      </c>
      <c r="E41" s="696">
        <f t="shared" si="15"/>
        <v>74.862385321100916</v>
      </c>
      <c r="F41" s="703">
        <v>4</v>
      </c>
      <c r="G41" s="696">
        <f t="shared" si="10"/>
        <v>0.3669724770642202</v>
      </c>
      <c r="H41" s="703">
        <v>22</v>
      </c>
      <c r="I41" s="696">
        <f t="shared" si="11"/>
        <v>2.0183486238532113</v>
      </c>
      <c r="J41" s="707">
        <v>97</v>
      </c>
      <c r="K41" s="696">
        <f t="shared" si="12"/>
        <v>8.8990825688073407</v>
      </c>
      <c r="L41" s="703">
        <v>135</v>
      </c>
      <c r="M41" s="696">
        <f t="shared" si="13"/>
        <v>12.385321100917432</v>
      </c>
      <c r="N41" s="703">
        <v>16</v>
      </c>
      <c r="O41" s="696">
        <f t="shared" si="14"/>
        <v>1.4678899082568808</v>
      </c>
      <c r="P41" s="34"/>
      <c r="Q41" s="293"/>
      <c r="R41" s="293"/>
      <c r="S41" s="293"/>
    </row>
    <row r="42" spans="1:19" s="1" customFormat="1" ht="26.25" customHeight="1">
      <c r="A42" s="705" t="s">
        <v>4</v>
      </c>
      <c r="B42" s="380">
        <f t="shared" si="8"/>
        <v>1817</v>
      </c>
      <c r="C42" s="696">
        <f t="shared" si="9"/>
        <v>100</v>
      </c>
      <c r="D42" s="706">
        <v>1423</v>
      </c>
      <c r="E42" s="696">
        <f t="shared" si="15"/>
        <v>78.315905338470003</v>
      </c>
      <c r="F42" s="703">
        <v>32</v>
      </c>
      <c r="G42" s="696">
        <f t="shared" si="10"/>
        <v>1.7611447440836543</v>
      </c>
      <c r="H42" s="703">
        <v>18</v>
      </c>
      <c r="I42" s="696">
        <f t="shared" si="11"/>
        <v>0.99064391854705547</v>
      </c>
      <c r="J42" s="707">
        <v>95</v>
      </c>
      <c r="K42" s="696">
        <f t="shared" si="12"/>
        <v>5.228398458998349</v>
      </c>
      <c r="L42" s="703">
        <v>218</v>
      </c>
      <c r="M42" s="696">
        <f t="shared" si="13"/>
        <v>11.997798569069895</v>
      </c>
      <c r="N42" s="703">
        <v>31</v>
      </c>
      <c r="O42" s="696">
        <f t="shared" si="14"/>
        <v>1.7061089708310402</v>
      </c>
      <c r="P42" s="34"/>
      <c r="Q42" s="293"/>
      <c r="R42" s="293"/>
      <c r="S42" s="293"/>
    </row>
    <row r="43" spans="1:19" s="1" customFormat="1" ht="26.25" customHeight="1" thickBot="1">
      <c r="A43" s="705" t="s">
        <v>628</v>
      </c>
      <c r="B43" s="708">
        <f t="shared" si="8"/>
        <v>1726</v>
      </c>
      <c r="C43" s="709">
        <f t="shared" si="9"/>
        <v>100</v>
      </c>
      <c r="D43" s="706">
        <v>1376</v>
      </c>
      <c r="E43" s="709">
        <f t="shared" si="15"/>
        <v>79.721900347624569</v>
      </c>
      <c r="F43" s="710">
        <v>17</v>
      </c>
      <c r="G43" s="709">
        <f t="shared" si="10"/>
        <v>0.9849362688296639</v>
      </c>
      <c r="H43" s="710">
        <v>9</v>
      </c>
      <c r="I43" s="709">
        <f t="shared" si="11"/>
        <v>0.52143684820393976</v>
      </c>
      <c r="J43" s="707">
        <v>70</v>
      </c>
      <c r="K43" s="709">
        <f t="shared" si="12"/>
        <v>4.0556199304750873</v>
      </c>
      <c r="L43" s="710">
        <v>213</v>
      </c>
      <c r="M43" s="709">
        <f t="shared" si="13"/>
        <v>12.340672074159906</v>
      </c>
      <c r="N43" s="710">
        <v>41</v>
      </c>
      <c r="O43" s="709">
        <f t="shared" si="14"/>
        <v>2.3754345307068365</v>
      </c>
      <c r="P43" s="34"/>
      <c r="Q43" s="293"/>
      <c r="R43" s="293"/>
      <c r="S43" s="293"/>
    </row>
    <row r="44" spans="1:19">
      <c r="A44" s="33"/>
      <c r="B44" s="33"/>
      <c r="C44" s="711"/>
      <c r="D44" s="33"/>
      <c r="E44" s="711"/>
      <c r="F44" s="33"/>
      <c r="G44" s="711"/>
      <c r="H44" s="33"/>
      <c r="I44" s="711"/>
      <c r="J44" s="33"/>
      <c r="K44" s="711"/>
      <c r="L44" s="712" t="s">
        <v>170</v>
      </c>
      <c r="M44" s="712"/>
      <c r="N44" s="712"/>
      <c r="O44" s="712"/>
      <c r="P44" s="45"/>
      <c r="Q44" s="175"/>
      <c r="R44" s="175"/>
      <c r="S44" s="175"/>
    </row>
    <row r="45" spans="1:19">
      <c r="A45" s="34"/>
      <c r="B45" s="34"/>
      <c r="C45" s="34"/>
      <c r="D45" s="34"/>
      <c r="E45" s="713"/>
      <c r="F45" s="34"/>
      <c r="G45" s="713"/>
      <c r="H45" s="34"/>
      <c r="I45" s="713"/>
      <c r="J45" s="34"/>
      <c r="K45" s="34"/>
      <c r="L45" s="34"/>
      <c r="M45" s="713"/>
      <c r="N45" s="34"/>
      <c r="O45" s="713"/>
      <c r="P45" s="45"/>
      <c r="Q45" s="175"/>
      <c r="R45" s="175"/>
      <c r="S45" s="175"/>
    </row>
    <row r="46" spans="1:19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</row>
    <row r="47" spans="1:19">
      <c r="L47" s="289"/>
      <c r="M47" s="289"/>
      <c r="N47" s="289"/>
      <c r="O47" s="289"/>
    </row>
  </sheetData>
  <mergeCells count="18">
    <mergeCell ref="N13:O13"/>
    <mergeCell ref="L44:O44"/>
    <mergeCell ref="L47:O47"/>
    <mergeCell ref="B13:C13"/>
    <mergeCell ref="D13:E13"/>
    <mergeCell ref="F13:G13"/>
    <mergeCell ref="H13:I13"/>
    <mergeCell ref="J13:K13"/>
    <mergeCell ref="L13:M13"/>
    <mergeCell ref="A1:K1"/>
    <mergeCell ref="L2:O2"/>
    <mergeCell ref="B3:C3"/>
    <mergeCell ref="D3:E3"/>
    <mergeCell ref="F3:G3"/>
    <mergeCell ref="H3:I3"/>
    <mergeCell ref="J3:K3"/>
    <mergeCell ref="L3:M3"/>
    <mergeCell ref="N3:O3"/>
  </mergeCells>
  <phoneticPr fontId="3"/>
  <printOptions horizontalCentered="1"/>
  <pageMargins left="0.39370078740157483" right="0.39370078740157483" top="0.78740157480314965" bottom="0.78740157480314965" header="0.51181102362204722" footer="0.39370078740157483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14,15</vt:lpstr>
      <vt:lpstr>16,17</vt:lpstr>
      <vt:lpstr>18,19</vt:lpstr>
      <vt:lpstr>20,21</vt:lpstr>
      <vt:lpstr>22</vt:lpstr>
      <vt:lpstr>23,24</vt:lpstr>
      <vt:lpstr>25</vt:lpstr>
      <vt:lpstr>26-39</vt:lpstr>
      <vt:lpstr>40</vt:lpstr>
      <vt:lpstr>41</vt:lpstr>
      <vt:lpstr>42</vt:lpstr>
      <vt:lpstr>43</vt:lpstr>
      <vt:lpstr>'16,17'!Print_Area</vt:lpstr>
      <vt:lpstr>'18,19'!Print_Area</vt:lpstr>
      <vt:lpstr>'20,21'!Print_Area</vt:lpstr>
      <vt:lpstr>'22'!Print_Area</vt:lpstr>
      <vt:lpstr>'23,24'!Print_Area</vt:lpstr>
      <vt:lpstr>'25'!Print_Area</vt:lpstr>
      <vt:lpstr>'40'!Print_Area</vt:lpstr>
      <vt:lpstr>'41'!Print_Area</vt:lpstr>
      <vt:lpstr>'42'!Print_Area</vt:lpstr>
      <vt:lpstr>'43'!Print_Area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FINE_User</cp:lastModifiedBy>
  <cp:lastPrinted>2017-12-18T11:48:08Z</cp:lastPrinted>
  <dcterms:created xsi:type="dcterms:W3CDTF">2004-04-03T03:27:09Z</dcterms:created>
  <dcterms:modified xsi:type="dcterms:W3CDTF">2019-04-23T07:26:12Z</dcterms:modified>
</cp:coreProperties>
</file>