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K:\共有（医療支援係）\01 在宅医療\04　調査\社会資源調査\R05\19　印刷データとHP掲載データ\HP掲載用\専門職\"/>
    </mc:Choice>
  </mc:AlternateContent>
  <bookViews>
    <workbookView xWindow="0" yWindow="0" windowWidth="16605" windowHeight="7470" tabRatio="731"/>
  </bookViews>
  <sheets>
    <sheet name="サ高住" sheetId="229" r:id="rId1"/>
  </sheets>
  <definedNames>
    <definedName name="_xlnm._FilterDatabase" localSheetId="0" hidden="1">サ高住!$B$3:$BF$60</definedName>
    <definedName name="_xlnm._FilterDatabase" hidden="1">#N/A</definedName>
    <definedName name="_xlnm.Print_Area" localSheetId="0">サ高住!$A$1:$AA$60</definedName>
    <definedName name="_xlnm.Print_Titles" localSheetId="0">サ高住!$1:$3</definedName>
    <definedName name="T1会員名簿" localSheetId="0">#REF!</definedName>
    <definedName name="T1会員名簿">#REF!</definedName>
    <definedName name="会員名簿" localSheetId="0">#REF!</definedName>
    <definedName name="会員名簿">#REF!</definedName>
    <definedName name="会員名簿1" localSheetId="0">#REF!</definedName>
    <definedName name="会員名簿1">#REF!</definedName>
    <definedName name="原本" localSheetId="0">#REF!</definedName>
    <definedName name="原本">#REF!</definedName>
  </definedNames>
  <calcPr calcId="162913"/>
</workbook>
</file>

<file path=xl/calcChain.xml><?xml version="1.0" encoding="utf-8"?>
<calcChain xmlns="http://schemas.openxmlformats.org/spreadsheetml/2006/main">
  <c r="H60" i="229" l="1"/>
  <c r="H58" i="229"/>
  <c r="H57" i="229"/>
  <c r="H56" i="229"/>
  <c r="H54" i="229"/>
  <c r="H52" i="229"/>
  <c r="H53" i="229"/>
  <c r="H51" i="229"/>
  <c r="H50" i="229"/>
  <c r="H49" i="229"/>
  <c r="H46" i="229"/>
  <c r="H44" i="229"/>
  <c r="H41" i="229"/>
  <c r="H40" i="229"/>
  <c r="H38" i="229"/>
  <c r="H36" i="229"/>
  <c r="H35" i="229"/>
  <c r="H34" i="229"/>
  <c r="H32" i="229"/>
  <c r="H31" i="229"/>
  <c r="H30" i="229"/>
  <c r="H29" i="229"/>
  <c r="H24" i="229"/>
  <c r="H22" i="229"/>
  <c r="H21" i="229"/>
  <c r="H19" i="229"/>
  <c r="H18" i="229"/>
  <c r="H17" i="229"/>
  <c r="H16" i="229"/>
  <c r="H15" i="229"/>
  <c r="H13" i="229"/>
  <c r="H12" i="229"/>
  <c r="H10" i="229"/>
  <c r="H7" i="229"/>
  <c r="H6" i="229"/>
  <c r="H4" i="229"/>
  <c r="H5" i="229"/>
</calcChain>
</file>

<file path=xl/sharedStrings.xml><?xml version="1.0" encoding="utf-8"?>
<sst xmlns="http://schemas.openxmlformats.org/spreadsheetml/2006/main" count="1062" uniqueCount="386">
  <si>
    <t>所在地</t>
    <rPh sb="0" eb="3">
      <t>ショザイチ</t>
    </rPh>
    <phoneticPr fontId="1"/>
  </si>
  <si>
    <t>青葉</t>
  </si>
  <si>
    <t>高取</t>
  </si>
  <si>
    <t>有田</t>
  </si>
  <si>
    <t>有住</t>
  </si>
  <si>
    <t>周船寺</t>
  </si>
  <si>
    <t>壱岐</t>
  </si>
  <si>
    <t>石丸</t>
  </si>
  <si>
    <t>板付北</t>
  </si>
  <si>
    <t>今宿</t>
  </si>
  <si>
    <t>玄洋</t>
  </si>
  <si>
    <t>七隈</t>
  </si>
  <si>
    <t>吉塚</t>
  </si>
  <si>
    <t>大池</t>
  </si>
  <si>
    <t>大楠</t>
  </si>
  <si>
    <t>玉川</t>
  </si>
  <si>
    <t>三宅</t>
  </si>
  <si>
    <t>香椎下原</t>
  </si>
  <si>
    <t>香椎</t>
  </si>
  <si>
    <t>千早</t>
  </si>
  <si>
    <t>香椎浜</t>
  </si>
  <si>
    <t>千早西</t>
  </si>
  <si>
    <t>花畑</t>
  </si>
  <si>
    <t>香住丘</t>
  </si>
  <si>
    <t>片江</t>
  </si>
  <si>
    <t>多々良</t>
  </si>
  <si>
    <t>春住</t>
  </si>
  <si>
    <t>那珂</t>
  </si>
  <si>
    <t>城原</t>
  </si>
  <si>
    <t>那珂南</t>
  </si>
  <si>
    <t>千代</t>
  </si>
  <si>
    <t>田村</t>
  </si>
  <si>
    <t>入部</t>
  </si>
  <si>
    <t>東吉塚</t>
  </si>
  <si>
    <t>別府</t>
  </si>
  <si>
    <t>長尾</t>
  </si>
  <si>
    <t>堤</t>
  </si>
  <si>
    <t>田隈</t>
  </si>
  <si>
    <t>田島</t>
  </si>
  <si>
    <t>名島</t>
  </si>
  <si>
    <t>箱崎</t>
  </si>
  <si>
    <t>松島</t>
  </si>
  <si>
    <t>室見</t>
  </si>
  <si>
    <t>原北</t>
  </si>
  <si>
    <t>〒・住所</t>
    <rPh sb="2" eb="4">
      <t>ジュウショ</t>
    </rPh>
    <phoneticPr fontId="1"/>
  </si>
  <si>
    <t>①TEL
②FAX</t>
    <phoneticPr fontId="1"/>
  </si>
  <si>
    <t>ホーム
ページ</t>
    <phoneticPr fontId="14"/>
  </si>
  <si>
    <t>気管切開</t>
    <rPh sb="0" eb="2">
      <t>キカン</t>
    </rPh>
    <rPh sb="2" eb="4">
      <t>セッカイ</t>
    </rPh>
    <phoneticPr fontId="1"/>
  </si>
  <si>
    <t>有</t>
    <rPh sb="0" eb="1">
      <t>アリ</t>
    </rPh>
    <phoneticPr fontId="14"/>
  </si>
  <si>
    <t>可</t>
  </si>
  <si>
    <t>要相談</t>
  </si>
  <si>
    <t/>
  </si>
  <si>
    <t>東3</t>
  </si>
  <si>
    <t>東4</t>
  </si>
  <si>
    <t>813-0044
千早5-2-22</t>
  </si>
  <si>
    <t>東10</t>
  </si>
  <si>
    <t>東6</t>
  </si>
  <si>
    <t>東7</t>
  </si>
  <si>
    <t>東8</t>
  </si>
  <si>
    <t>東9</t>
  </si>
  <si>
    <t>東11</t>
  </si>
  <si>
    <t>博多
1</t>
    <phoneticPr fontId="14"/>
  </si>
  <si>
    <t>812-0044
千代1-1-55</t>
  </si>
  <si>
    <t>博多
3</t>
    <phoneticPr fontId="14"/>
  </si>
  <si>
    <t>博多
4</t>
    <phoneticPr fontId="14"/>
  </si>
  <si>
    <t>博多
5</t>
    <phoneticPr fontId="14"/>
  </si>
  <si>
    <t>博多
6</t>
    <phoneticPr fontId="14"/>
  </si>
  <si>
    <t>博多
7</t>
    <phoneticPr fontId="14"/>
  </si>
  <si>
    <t>博多
8</t>
    <phoneticPr fontId="14"/>
  </si>
  <si>
    <t>南1</t>
  </si>
  <si>
    <t>南3</t>
  </si>
  <si>
    <t>南4</t>
  </si>
  <si>
    <t>南7</t>
  </si>
  <si>
    <t>南8</t>
  </si>
  <si>
    <t>815-0074
寺塚2-20-1</t>
  </si>
  <si>
    <t>南9</t>
  </si>
  <si>
    <t>城南
1</t>
    <phoneticPr fontId="14"/>
  </si>
  <si>
    <t>城南
2</t>
    <phoneticPr fontId="14"/>
  </si>
  <si>
    <t>城南
3</t>
    <phoneticPr fontId="14"/>
  </si>
  <si>
    <t>城南
4</t>
    <phoneticPr fontId="14"/>
  </si>
  <si>
    <t>城南
5</t>
    <phoneticPr fontId="14"/>
  </si>
  <si>
    <t>早良
1</t>
    <phoneticPr fontId="14"/>
  </si>
  <si>
    <t>早良
2</t>
    <phoneticPr fontId="14"/>
  </si>
  <si>
    <t>早良
3</t>
    <phoneticPr fontId="14"/>
  </si>
  <si>
    <t>早良
4</t>
    <phoneticPr fontId="14"/>
  </si>
  <si>
    <t>早良
6</t>
    <phoneticPr fontId="14"/>
  </si>
  <si>
    <t>早良
9</t>
    <phoneticPr fontId="14"/>
  </si>
  <si>
    <t>西3</t>
  </si>
  <si>
    <t>西5</t>
  </si>
  <si>
    <t>西6</t>
  </si>
  <si>
    <t>西7</t>
  </si>
  <si>
    <t>西8</t>
  </si>
  <si>
    <t>西都</t>
  </si>
  <si>
    <t>居介</t>
  </si>
  <si>
    <t>居介・訪介・訪看</t>
  </si>
  <si>
    <t>認共</t>
  </si>
  <si>
    <t>811-1364
中尾3-43-2</t>
  </si>
  <si>
    <t>日佐</t>
  </si>
  <si>
    <t>814-0015
室見2-15-27</t>
  </si>
  <si>
    <t>訪介</t>
  </si>
  <si>
    <t>居介・訪介・通介</t>
  </si>
  <si>
    <t>訪介・通介</t>
  </si>
  <si>
    <t>812-0895
竹下4-14-37</t>
  </si>
  <si>
    <t>訪介・訪看・ｻ高住</t>
  </si>
  <si>
    <t>811-1343
和田3-26-7</t>
  </si>
  <si>
    <t>訪介・ｻ高住</t>
  </si>
  <si>
    <t>看多</t>
  </si>
  <si>
    <t>訪介・訪看</t>
  </si>
  <si>
    <t>通介</t>
  </si>
  <si>
    <t>居介・訪介・訪看・通介</t>
  </si>
  <si>
    <t>訪介・通介・ｻ高住</t>
  </si>
  <si>
    <t>812-0879
銀天町2-2-6</t>
  </si>
  <si>
    <t>814-0144
梅林4-6-14</t>
  </si>
  <si>
    <t>814-0014
弥生2-3-25</t>
  </si>
  <si>
    <t>814-0174
田隈2-22-18</t>
  </si>
  <si>
    <t>ｻ高住</t>
  </si>
  <si>
    <t>819-0041
拾六町5-18-10</t>
  </si>
  <si>
    <t>①895-2070
②895-2072</t>
  </si>
  <si>
    <t>819-0043
野方1-16-26</t>
  </si>
  <si>
    <t>819-0045
拾六町団地2-18</t>
  </si>
  <si>
    <t>819-0373
周船寺3-6-35</t>
  </si>
  <si>
    <t>①686-7765
②686-7766</t>
  </si>
  <si>
    <t>包括</t>
    <rPh sb="0" eb="2">
      <t>ホウカツ</t>
    </rPh>
    <phoneticPr fontId="14"/>
  </si>
  <si>
    <t>校区</t>
    <rPh sb="0" eb="2">
      <t>コウク</t>
    </rPh>
    <phoneticPr fontId="14"/>
  </si>
  <si>
    <t>施設名</t>
    <rPh sb="0" eb="2">
      <t>シセツ</t>
    </rPh>
    <rPh sb="2" eb="3">
      <t>メイ</t>
    </rPh>
    <phoneticPr fontId="1"/>
  </si>
  <si>
    <t>対応や体制</t>
    <rPh sb="0" eb="2">
      <t>タイオウ</t>
    </rPh>
    <rPh sb="3" eb="5">
      <t>タイセイ</t>
    </rPh>
    <phoneticPr fontId="1"/>
  </si>
  <si>
    <t>医療処置を必要とする入居者に対する対応や体制</t>
    <rPh sb="0" eb="2">
      <t>イリョウ</t>
    </rPh>
    <rPh sb="2" eb="4">
      <t>ショチ</t>
    </rPh>
    <rPh sb="5" eb="7">
      <t>ヒツヨウ</t>
    </rPh>
    <rPh sb="10" eb="13">
      <t>ニュウキョシャ</t>
    </rPh>
    <rPh sb="14" eb="15">
      <t>タイ</t>
    </rPh>
    <rPh sb="17" eb="19">
      <t>タイオウ</t>
    </rPh>
    <rPh sb="20" eb="22">
      <t>タイセイ</t>
    </rPh>
    <phoneticPr fontId="1"/>
  </si>
  <si>
    <t>併設事業所</t>
    <rPh sb="0" eb="2">
      <t>ヘイセツ</t>
    </rPh>
    <rPh sb="2" eb="5">
      <t>ジギョウショ</t>
    </rPh>
    <phoneticPr fontId="14"/>
  </si>
  <si>
    <t>施設の特色
（75字以内）</t>
    <rPh sb="0" eb="2">
      <t>シセツ</t>
    </rPh>
    <rPh sb="3" eb="5">
      <t>トクショク</t>
    </rPh>
    <rPh sb="9" eb="10">
      <t>ジ</t>
    </rPh>
    <rPh sb="10" eb="12">
      <t>イナイ</t>
    </rPh>
    <phoneticPr fontId="1"/>
  </si>
  <si>
    <t>認知症</t>
    <rPh sb="0" eb="3">
      <t>ニンチショウ</t>
    </rPh>
    <phoneticPr fontId="1"/>
  </si>
  <si>
    <t>看取り</t>
    <rPh sb="0" eb="2">
      <t>ミト</t>
    </rPh>
    <phoneticPr fontId="1"/>
  </si>
  <si>
    <t>ショート
ステイ</t>
    <phoneticPr fontId="1"/>
  </si>
  <si>
    <t>インスリン
投与</t>
    <rPh sb="6" eb="8">
      <t>トウヨ</t>
    </rPh>
    <phoneticPr fontId="1"/>
  </si>
  <si>
    <t>ペース
メーカー</t>
    <phoneticPr fontId="1"/>
  </si>
  <si>
    <t>透析</t>
    <rPh sb="0" eb="2">
      <t>トウセキ</t>
    </rPh>
    <phoneticPr fontId="1"/>
  </si>
  <si>
    <t>たん吸引</t>
    <rPh sb="2" eb="4">
      <t>キュウイン</t>
    </rPh>
    <phoneticPr fontId="1"/>
  </si>
  <si>
    <t>胃ろう</t>
    <rPh sb="0" eb="1">
      <t>イ</t>
    </rPh>
    <phoneticPr fontId="1"/>
  </si>
  <si>
    <t>膀胱留置
カテーテル</t>
    <rPh sb="0" eb="2">
      <t>ボウコウ</t>
    </rPh>
    <rPh sb="2" eb="4">
      <t>リュウチ</t>
    </rPh>
    <phoneticPr fontId="1"/>
  </si>
  <si>
    <t>(鼻腔)
経管栄養</t>
    <rPh sb="1" eb="3">
      <t>ビクウ</t>
    </rPh>
    <rPh sb="5" eb="7">
      <t>ケイカン</t>
    </rPh>
    <rPh sb="7" eb="9">
      <t>エイヨウ</t>
    </rPh>
    <phoneticPr fontId="1"/>
  </si>
  <si>
    <t>中心静脈
栄養</t>
    <phoneticPr fontId="1"/>
  </si>
  <si>
    <t>ストーマ</t>
    <phoneticPr fontId="1"/>
  </si>
  <si>
    <t>神経難病</t>
    <rPh sb="0" eb="4">
      <t>シンケイナンビョウ</t>
    </rPh>
    <phoneticPr fontId="1"/>
  </si>
  <si>
    <t>褥瘡</t>
    <rPh sb="0" eb="2">
      <t>ジョクソウ</t>
    </rPh>
    <phoneticPr fontId="1"/>
  </si>
  <si>
    <t>在宅酸素</t>
    <rPh sb="0" eb="4">
      <t>ザイタクサンソ</t>
    </rPh>
    <phoneticPr fontId="1"/>
  </si>
  <si>
    <t>人工呼吸器
管理</t>
    <rPh sb="0" eb="2">
      <t>ジンコウ</t>
    </rPh>
    <rPh sb="2" eb="5">
      <t>コキュウキ</t>
    </rPh>
    <rPh sb="6" eb="8">
      <t>カンリ</t>
    </rPh>
    <phoneticPr fontId="1"/>
  </si>
  <si>
    <t>819-0378
徳永北1-52</t>
  </si>
  <si>
    <t>①802-0701
②802-0711</t>
  </si>
  <si>
    <t>813-0035
松崎2-7-21</t>
  </si>
  <si>
    <t>ユトリア博多</t>
  </si>
  <si>
    <t>812-0016
博多駅南3-4-36</t>
  </si>
  <si>
    <t>①260-1502
②260-1503</t>
  </si>
  <si>
    <t>①410-1000
②410-1139</t>
  </si>
  <si>
    <t>居介・短生・特養</t>
  </si>
  <si>
    <t>共同生活を基本としながら本人の自由を尊重する。</t>
  </si>
  <si>
    <t>サービス付き高齢者向け住宅一覧　　令和５年12月現在</t>
    <phoneticPr fontId="14"/>
  </si>
  <si>
    <t>ヘルスケアリンク株式会社　香住ヶ丘　杜の家</t>
  </si>
  <si>
    <t>813-0003
香住ヶ丘1-7-10</t>
  </si>
  <si>
    <t>①674-1002
②674-1005</t>
  </si>
  <si>
    <t>居介・訪介・訪看・訪ﾘ・通介・看多・ｻ高住</t>
  </si>
  <si>
    <t>私どもの施設は24時間看護師と介護士が常駐しており緊急時対応を行っています。また敷地内に訪問看護、介護、デイもあり、様々なニーズに対応可能です。</t>
    <phoneticPr fontId="14"/>
  </si>
  <si>
    <t>ココファン香椎駅前</t>
  </si>
  <si>
    <t>813-0013
香椎駅前1-7-7</t>
  </si>
  <si>
    <t>①681-7007
②681-7008</t>
  </si>
  <si>
    <t>入居者様の外出、外泊自由にできます。ご家族など関係者の方はお部屋の中で会うことができます。駅前の立地で利便性も抜群です。</t>
    <phoneticPr fontId="14"/>
  </si>
  <si>
    <t>シニアズハウス　トリニテ千早</t>
  </si>
  <si>
    <t>居介・訪介・通介・特施・認共・小多・ｻ高住</t>
  </si>
  <si>
    <t>母体が病院であるため医療との連携が強く、より一層の安心、安全な生活を送ることが出来ます。</t>
  </si>
  <si>
    <t>ちはやふる　和（なごみ）</t>
  </si>
  <si>
    <t>813-0044
千早2-21-7</t>
  </si>
  <si>
    <t>①663-8118
②663-8117</t>
  </si>
  <si>
    <t>居介・訪看・通介・看多・ｻ高住</t>
  </si>
  <si>
    <t>訪問看護等を併設しており、認知症や家族の高齢化などで、医療処置がむずかしくなられた方などを中心に受け入れています。又、医療処置がある方は要支援も可能。</t>
    <phoneticPr fontId="14"/>
  </si>
  <si>
    <t>あすなろ青葉</t>
  </si>
  <si>
    <t>813-0025
青葉1-4-1</t>
  </si>
  <si>
    <t>①692-5860
②692-5886</t>
  </si>
  <si>
    <t>介護職と看護職が一丸となって協力し合い、お客様のお世話をさせていただきます。</t>
  </si>
  <si>
    <t>やすらぎの家Ⅱ</t>
  </si>
  <si>
    <t>813-0033
多々良1-17-8</t>
  </si>
  <si>
    <t>①673-3345
②673-3348</t>
  </si>
  <si>
    <t>【HEARTY　HOSPITALITY】提携病院と24時間医療連携による整った医療環境、心のこもった介護、生活に便利な周辺環境。</t>
    <phoneticPr fontId="14"/>
  </si>
  <si>
    <t>医療法人　輝栄会　シニアズハウストリニテ松崎</t>
  </si>
  <si>
    <t>①663-0500
②663-0512</t>
  </si>
  <si>
    <t>訪介・通介・特施・ｻ高住</t>
  </si>
  <si>
    <t>母体が医療法人であり病院があるため、医療との連携を密にとり入居者の健康管理に気をつけています。そして安心安全に楽しく生活できるように支援いたします。</t>
    <phoneticPr fontId="14"/>
  </si>
  <si>
    <t>いきいきハウス箱崎</t>
  </si>
  <si>
    <t>812-0053
箱崎6-18-9</t>
  </si>
  <si>
    <t>①651-5615
②651-5635</t>
  </si>
  <si>
    <t>通介・短生・特養・小多</t>
  </si>
  <si>
    <t>国道3号線に面しており便利です。全体で21室で、バス、トイレ、キッチンがついています。職員が24時間常駐しており安心です。明るい職員がお待ちしています。</t>
    <phoneticPr fontId="14"/>
  </si>
  <si>
    <t>カームネス友彩</t>
  </si>
  <si>
    <t>813-0002
下原1-20-57</t>
  </si>
  <si>
    <t>①681-6221
②663-0156</t>
  </si>
  <si>
    <t>入居者様の尊厳を守り、入居前より楽しい暮らしを送って戴けるよう支援致します。</t>
  </si>
  <si>
    <t>寿らいふ アクアヴィラ香椎浜</t>
  </si>
  <si>
    <t>813-0016
香椎浜3-3-3</t>
  </si>
  <si>
    <t>①673-6587
②673-6599</t>
  </si>
  <si>
    <t>福岡市の中でも特に人気の高い香椎浜地区で、充実した毎日をお送りいただける住環境にこだわりました。 自立～要介護5まで200名以上の方がご生活中です。</t>
    <phoneticPr fontId="14"/>
  </si>
  <si>
    <t>サンルーム　ほほえみ</t>
  </si>
  <si>
    <t>812-0061
筥松3-3-17</t>
  </si>
  <si>
    <t>①621-8021
②621-8022</t>
  </si>
  <si>
    <t>賃貸住宅の開放感と介護施設の安心感を備えたサ高住です。介護サポートが必要な方、ご自分のペースで暮らしたい方など、特に近りんにスーパー公園等がある環境も整っています。</t>
    <rPh sb="52" eb="53">
      <t>カタ</t>
    </rPh>
    <phoneticPr fontId="14"/>
  </si>
  <si>
    <t>アットホーム福岡</t>
  </si>
  <si>
    <t>①631-1007
②631-1009</t>
  </si>
  <si>
    <t>特養・ショートステイの事業所の併設しており、心身状態に応じた対応が可能となる。駅近くで交通の便がよいこと、施設前に商業施設があり、買い物等利便性がよい。</t>
    <phoneticPr fontId="14"/>
  </si>
  <si>
    <t>ケアスタ福岡</t>
  </si>
  <si>
    <t>812-0044
千代1-30-25</t>
  </si>
  <si>
    <t>①645-2155
②633-3151</t>
  </si>
  <si>
    <t>通介・認共・小多</t>
  </si>
  <si>
    <t>通所介護、グループホーム、小多機の事業所が併設されており、心身の状態に応じた対応が可能となる。</t>
    <phoneticPr fontId="14"/>
  </si>
  <si>
    <t>ご自宅に代わる選択肢のある住まいの提供。</t>
    <phoneticPr fontId="14"/>
  </si>
  <si>
    <t>東月隈</t>
    <rPh sb="0" eb="1">
      <t>ヒガシ</t>
    </rPh>
    <phoneticPr fontId="14"/>
  </si>
  <si>
    <t>さわやか立花弐番館</t>
  </si>
  <si>
    <t>812-0862
大字立花寺179-64</t>
  </si>
  <si>
    <t>①931-8080
②931-8070</t>
  </si>
  <si>
    <t>さわやか立花弐番館は立花寺の丘の上にあり、粕屋郡はもとより天気の良い日には東区まで見渡すことの出来る最高のロケーションを兼ね備えております。</t>
    <phoneticPr fontId="14"/>
  </si>
  <si>
    <t>ラガーナ板付</t>
  </si>
  <si>
    <t>812-0888
板付2-13-28</t>
  </si>
  <si>
    <t>①572-6500
②572-6715</t>
  </si>
  <si>
    <t>協力医療機関でありながら医院の万全のサポート体制を受けながら24時間看護師常駐、医療的サポートが必要な方も対応致します。</t>
    <phoneticPr fontId="14"/>
  </si>
  <si>
    <t>板付</t>
    <rPh sb="0" eb="1">
      <t>イタ</t>
    </rPh>
    <rPh sb="1" eb="2">
      <t>ツ</t>
    </rPh>
    <phoneticPr fontId="14"/>
  </si>
  <si>
    <t>サービス付き高齢者向け住宅想美</t>
  </si>
  <si>
    <t>812-0894
諸岡1-24-25</t>
  </si>
  <si>
    <t>①588-6161
②588-6166</t>
  </si>
  <si>
    <t>居室内にトイレ・洗面・クローゼットを完備した18㎡以上の明るい個室。併設のデイサービスには、理学・作業療法士を配しリハビリに注力しています。</t>
    <phoneticPr fontId="14"/>
  </si>
  <si>
    <t>プラチナ・シニアホーム博多</t>
  </si>
  <si>
    <t>①409-5611
②409-5612</t>
  </si>
  <si>
    <t>介護士を始め看護師も24時間常駐、PT・OT・STと各種機能訓練士も常勤。医療・障がい福祉に特化し安心・安全に生活できる施設を日々目指しております。</t>
    <phoneticPr fontId="14"/>
  </si>
  <si>
    <t>メディケアホーム南福岡</t>
  </si>
  <si>
    <t>①558-6021
②558-6067</t>
  </si>
  <si>
    <t>居介・訪介・訪ﾘ・通ﾘ</t>
  </si>
  <si>
    <t>ファミエール よしづか</t>
  </si>
  <si>
    <t>812-0041
吉塚7-2-16</t>
  </si>
  <si>
    <t>①623-0560
②623-0561</t>
  </si>
  <si>
    <t>入居者の皆様にいきいきと生活できるようお手伝いさせて頂きます。併設のデイサービスセンターでは個別機能訓練を充実させています。</t>
    <phoneticPr fontId="14"/>
  </si>
  <si>
    <t>有料老人ホーム　桜寿のさと</t>
  </si>
  <si>
    <t>812-0041
吉塚4-12-25</t>
  </si>
  <si>
    <t>①260-8863
②260-8867</t>
  </si>
  <si>
    <t>博多駅や福岡空港、都市高速から10分圏内の、交通アクセスの良い立地にある有料老人ホームです。</t>
    <phoneticPr fontId="14"/>
  </si>
  <si>
    <t>ハーベスト髙宮</t>
  </si>
  <si>
    <t>815-0035
向野1-22-1</t>
  </si>
  <si>
    <t>①553-0700
②553-4343</t>
  </si>
  <si>
    <t>グランドマスト大橋南</t>
  </si>
  <si>
    <t>①557-1065
②552-2378</t>
  </si>
  <si>
    <t>閑静な住宅街にある明るい施設です。「ここに来て良かった」と沢山のお言葉をいただいております。引き続きこの言葉をいただけるように日々努力していきます。</t>
    <phoneticPr fontId="14"/>
  </si>
  <si>
    <t>ささえあい太陽まとば</t>
  </si>
  <si>
    <t>811-1314
的場2-37-2</t>
  </si>
  <si>
    <t>①588-7811
②588-7810</t>
  </si>
  <si>
    <t>通介・定随</t>
  </si>
  <si>
    <t>季節ごとの外出行事が多く、お買い物や外食なども楽しんでいただいています。また、ボランティアの催し、厨房で調理する食事も評判です。</t>
    <phoneticPr fontId="14"/>
  </si>
  <si>
    <t>ディーフェスタ福岡南</t>
  </si>
  <si>
    <t>①555-5632
②555-7595</t>
  </si>
  <si>
    <t>快適な施設環境、充実したケアサービス、信頼できるスタッフをそろえ、皆様に「自律の喜びと生きがい」を感じていただくことが私たちの何よりの願いです。</t>
    <phoneticPr fontId="14"/>
  </si>
  <si>
    <t>えがおで寺塚２番館</t>
  </si>
  <si>
    <t>815-0074
寺塚2-11-11</t>
  </si>
  <si>
    <t>①555-3222
②555-3218</t>
  </si>
  <si>
    <t>居介・訪介・訪看・通介・定随・ｻ高住・定期巡回</t>
  </si>
  <si>
    <t>24時間看護師が常駐　自社系列の隣接するクリニックは神経内科専門医で在宅診療も対応するので神経難病の方も受け入れています。</t>
    <phoneticPr fontId="14"/>
  </si>
  <si>
    <t>南8</t>
    <rPh sb="0" eb="1">
      <t>ミナミ</t>
    </rPh>
    <phoneticPr fontId="14"/>
  </si>
  <si>
    <t>大池</t>
    <rPh sb="0" eb="2">
      <t>オオイケ</t>
    </rPh>
    <phoneticPr fontId="14"/>
  </si>
  <si>
    <t>えがおで寺塚１番館</t>
  </si>
  <si>
    <t>①559-7211
②559-7212</t>
  </si>
  <si>
    <t>居介・訪介・訪看・通介・定随・ｻ高住</t>
  </si>
  <si>
    <t>24時間看護師常駐クリニック併設。</t>
    <phoneticPr fontId="14"/>
  </si>
  <si>
    <t>メディカルケアシニアホーム高宮</t>
  </si>
  <si>
    <t>815-0082
大楠3-13-25</t>
  </si>
  <si>
    <t>①532-5570
②532-5571</t>
  </si>
  <si>
    <t>居介・訪介・訪看・通ﾘ・福貸・医療法人大石整形外科眼科クリニック</t>
    <phoneticPr fontId="14"/>
  </si>
  <si>
    <t>大石クリニックに隣接し、24時間看護師が常駐している。さらに整形外科・循環器内科・消化器内科・眼科の医師5名の訪問診療で医療処置に力を入れている。</t>
    <phoneticPr fontId="14"/>
  </si>
  <si>
    <t>カルナス別府</t>
  </si>
  <si>
    <t>814-0104
別府4-12-23</t>
  </si>
  <si>
    <t>①833-6050
②832-7819</t>
  </si>
  <si>
    <t>スケジュールに縛られることないマイペースな毎日をお過ごしいただけます。</t>
    <phoneticPr fontId="14"/>
  </si>
  <si>
    <t>医療法人あらせ内科　グランドハウス梅林</t>
  </si>
  <si>
    <t>①873-1105
②707-7117</t>
  </si>
  <si>
    <t>居介・訪介・小多・ｻ高住</t>
  </si>
  <si>
    <t>共用スペースや菜園、散歩道を設けております。地下鉄梅林駅まで徒歩２分。天神への移動もスムーズで気軽にショッピングなどを楽しめる環境です。</t>
    <phoneticPr fontId="14"/>
  </si>
  <si>
    <t>グランジュテなの花</t>
  </si>
  <si>
    <t>814-0141
西片江2-13-5</t>
  </si>
  <si>
    <t>①864-1001
②864-2050</t>
  </si>
  <si>
    <t>居介・訪介・訪看・訪ﾘ・通介・通ﾘ・住有・ｻ高住</t>
  </si>
  <si>
    <t>入居者様の価値観を大切に「その人らしい」生活を支援します。ご希望を尊重したうえで「生活の質の向上」を支援します。「医療と福祉における地域の拠点」を目指す。</t>
    <phoneticPr fontId="14"/>
  </si>
  <si>
    <t>サービス付き高齢者向け住宅ながおの郷</t>
  </si>
  <si>
    <t>814-0153
樋井川4-4-21</t>
  </si>
  <si>
    <t>①866-5500
②866-5525</t>
  </si>
  <si>
    <t>居介・通介・認共・ｻ高住・訪介</t>
  </si>
  <si>
    <t>地域の皆様に貢献できる介護とはと日々、考えています。特に認知症介護、頑張っています。</t>
  </si>
  <si>
    <t>サービス付き高齢者向け住宅ひいの邱</t>
  </si>
  <si>
    <t>814-0153
樋井川4-9-15</t>
  </si>
  <si>
    <t>①874-2000
②874-2011</t>
  </si>
  <si>
    <t>認知症の方を積極的に受け入れている。</t>
    <phoneticPr fontId="14"/>
  </si>
  <si>
    <t>プラチナ・シニアホーム田島</t>
  </si>
  <si>
    <t>814-0113
田島5-11-2</t>
  </si>
  <si>
    <t>①407-2591
②407-2592</t>
  </si>
  <si>
    <t>看護師の在籍数が20名以上で難病の方や重度の方を多く受け入れてます。リハビリスタッフ(PT、OT、ST)が在籍し、リハビリにも特化した施設となっています。</t>
    <phoneticPr fontId="14"/>
  </si>
  <si>
    <t>医療法人社団江頭会さくら病院　ホスピコート長尾</t>
  </si>
  <si>
    <t>814-0123
長尾1-19-15</t>
  </si>
  <si>
    <t>①862-1111
②862-1130</t>
  </si>
  <si>
    <t>ココファン福岡西新</t>
  </si>
  <si>
    <t>814-0011
高取1-1-49</t>
  </si>
  <si>
    <t>①841-8456
②841-8457</t>
  </si>
  <si>
    <t>60才以上の方なら入居可。自立の方から介護度が高い方まで。サービスを選択し、自由度の高い生活を送ることが可能です。外部サービスもすべて利用できます。</t>
    <phoneticPr fontId="14"/>
  </si>
  <si>
    <t>安心の住まいパインガーデン藤崎</t>
  </si>
  <si>
    <t>①847-1518
②834-5923</t>
  </si>
  <si>
    <t>居介・訪介・通介・ｻ高住</t>
  </si>
  <si>
    <t>地下鉄藤崎駅近くの交通利便性の高い立地で、アクティブシニアから介護が必要な方まで、自分らしく生きる歓びのある暮らしをサポートします。</t>
    <phoneticPr fontId="14"/>
  </si>
  <si>
    <t>安心の住まいパインガーデン室見</t>
  </si>
  <si>
    <t>①847-1515
②834-5932</t>
  </si>
  <si>
    <t>地下鉄室見駅近くの交通利便性の高い立地で、アクティブシニアから介護が必要な方まで、自分らしく生きる歓びのある暮らしをサポートします。</t>
    <phoneticPr fontId="14"/>
  </si>
  <si>
    <t>アソシエ南庄</t>
  </si>
  <si>
    <t>814-0031
南庄1-18-3</t>
  </si>
  <si>
    <t>①406-0227
②406-0228</t>
  </si>
  <si>
    <t>https//associe-group</t>
  </si>
  <si>
    <t>通介・ｻ高住</t>
  </si>
  <si>
    <t>居室の広さ</t>
  </si>
  <si>
    <t>サービス付き高齢者向け住宅やまびこ</t>
  </si>
  <si>
    <t>814-0031
南庄2-8-3</t>
  </si>
  <si>
    <t>①407-3820
②407-3887</t>
  </si>
  <si>
    <t>interrace.jp</t>
  </si>
  <si>
    <t>居介・訪介・訪看・訪ﾘ・通介・地域密着型通所介護</t>
    <phoneticPr fontId="14"/>
  </si>
  <si>
    <t>医療機関、介護事業所との連携により、日常生活をトータルにサポート致します。</t>
  </si>
  <si>
    <t>サービス付き高齢者向け住宅　ディエス有田</t>
  </si>
  <si>
    <t>814-0033
有田7-2-3</t>
  </si>
  <si>
    <t>①852-7711
②852-7722</t>
  </si>
  <si>
    <t>閑静な場所。交通・スーパー・病院が近く生活環境は良い。居室タイプが豊富。標準的な居室の他、ＩＨキッチン付・お風呂付・夫婦部屋あり。大浴場も２カ所設備。</t>
    <phoneticPr fontId="14"/>
  </si>
  <si>
    <t>エフコープ結（ゆい）次郎丸</t>
  </si>
  <si>
    <t>814-0165
次郎丸4-10-50</t>
  </si>
  <si>
    <t>①874-0095
②865-0365</t>
  </si>
  <si>
    <t>居介・訪介・通介・小多・定随・定期巡回</t>
  </si>
  <si>
    <t>利用者がいつまでも住める環境づくりを自ら取り組めるよう援助し清潔で明るく住みよい施設です。共用部分は多くの方が集い寛げるスペースとなっています。</t>
    <phoneticPr fontId="14"/>
  </si>
  <si>
    <t>ラソーレ早良南</t>
  </si>
  <si>
    <t>811-1101
重留2-5-5</t>
  </si>
  <si>
    <t>①804-2266
②834-7807</t>
  </si>
  <si>
    <t>24時間365日ﾍﾙﾊﾟｰ常駐。2人入居可。併設のﾃﾞｲｻｰﾋﾞｽでは高濃度炭酸温泉入浴。訪問介護も併設。ﾄｲﾚ・ｼｬﾜｰ・ﾐﾆｷｯﾁﾝ付。手作り料理。</t>
    <phoneticPr fontId="14"/>
  </si>
  <si>
    <t>サービス付き高齢者向け住宅　東風</t>
  </si>
  <si>
    <t>811-1102
東入部8-17-26</t>
  </si>
  <si>
    <t>①804-3852
②804-6235</t>
  </si>
  <si>
    <t>訪介</t>
    <rPh sb="0" eb="1">
      <t>ホウ</t>
    </rPh>
    <rPh sb="1" eb="2">
      <t>カイ</t>
    </rPh>
    <phoneticPr fontId="14"/>
  </si>
  <si>
    <t>非常にアットホーム</t>
  </si>
  <si>
    <t>ヴィレッジすみれⅡ</t>
  </si>
  <si>
    <t>814-0174
田隈2-23-12</t>
  </si>
  <si>
    <t>①874-0220
②874-0221</t>
  </si>
  <si>
    <t>居介・訪介・通ﾘ・住有</t>
  </si>
  <si>
    <t>サービス付き高齢者向け住宅クレアたぐま</t>
  </si>
  <si>
    <t>①874-9303
②874-9305</t>
  </si>
  <si>
    <t>自宅のような生活と、家族と共に暮らすような安心した生活を営めるよう支援いたします。</t>
  </si>
  <si>
    <t>サービス付き高齢者向け住宅けらけらの森</t>
  </si>
  <si>
    <t>814-0175
田村4-18-1</t>
  </si>
  <si>
    <t>①874-0080
②874-0081</t>
  </si>
  <si>
    <t>24時間看護師在中、理学療法士によるリハビリ訓練を実施。</t>
  </si>
  <si>
    <t>有料老人ホーム　メディケア福岡西</t>
  </si>
  <si>
    <t>介護保険サービス事業所を併設しています。また、施設には職員が24時間在中しており、サービスも充実しております。</t>
    <phoneticPr fontId="14"/>
  </si>
  <si>
    <t>サービス付き高齢者向け住宅ほっとライフ今宿</t>
  </si>
  <si>
    <t>819-0167
今宿3-28-8</t>
  </si>
  <si>
    <t>①407-4165
②407-4166</t>
  </si>
  <si>
    <t>音楽やアロマ、観賞用熱帯魚を設置しております。アロマの香りは認知症予防も期待できます。観賞用熱帯魚には　リラックス効果が期待されます。</t>
    <phoneticPr fontId="14"/>
  </si>
  <si>
    <t>サービス付き高齢者向け住宅ほっとライフ伊都</t>
  </si>
  <si>
    <t>819-0169
今宿西1-17-6</t>
  </si>
  <si>
    <t>①834-3307
②834-3309</t>
  </si>
  <si>
    <t>1Fラウンジ、2F･3Fの共有スペースでは、アロマが香り、心地よいクラシック音楽が流れ、心安らぐ暮らしを演出します。トイプードルを飼っています。</t>
    <phoneticPr fontId="14"/>
  </si>
  <si>
    <t>そんぽの家S姪浜</t>
  </si>
  <si>
    <t>819-0025
石丸3-38‐7</t>
  </si>
  <si>
    <t>①894-6001
②894-5782</t>
  </si>
  <si>
    <t>寝たきりの方にもお住まい頂いており、一部例外（重度の認知症・頻繁に医療行為が必要）の方を除き、さいごまでこちらで生活頂けるよう、日々努力しております。</t>
    <phoneticPr fontId="14"/>
  </si>
  <si>
    <t>サービス付き高齢者向け住宅　こもれび</t>
  </si>
  <si>
    <t>①812-2585
②812-6167</t>
  </si>
  <si>
    <t>http;//hi komorebi.jp</t>
  </si>
  <si>
    <t>居介・訪ﾘ・通介・通ﾘ・老健・認共</t>
  </si>
  <si>
    <t>自立から要支援の方を中心としたサービス付き高齢者向け住宅で入居者はお元気な方が多く生活の自由度もあり楽しく安心して生活していただけます。</t>
    <phoneticPr fontId="14"/>
  </si>
  <si>
    <t>サービス付き高齢者向け住宅ブランヴィル野方</t>
  </si>
  <si>
    <t>819-0043
野方1-13-5</t>
  </si>
  <si>
    <t>①707-5555
②811-7690</t>
  </si>
  <si>
    <t>看多機併設にて、医療的ケアが必要な方や重度の方の対応も可能。包括報酬にて介護サービス費がかさみすぎません。</t>
    <phoneticPr fontId="14"/>
  </si>
  <si>
    <t>まほろばの里なの国</t>
  </si>
  <si>
    <t>①892-3206
②892-3366</t>
  </si>
  <si>
    <t>居介・訪介・通介・短生・特養</t>
  </si>
  <si>
    <t>施設内を中心とした生活ではなく、地域住民の一員として、地域での暮らしが継続できるよう、公民館等を活用した生活支援を積極的に行っている。</t>
    <phoneticPr fontId="14"/>
  </si>
  <si>
    <t>グランメゾン迎賓館 福岡伊都</t>
  </si>
  <si>
    <t>819-0371
大字飯氏940-1</t>
  </si>
  <si>
    <t>①686-8165
②686-8166</t>
  </si>
  <si>
    <t>高級感のある内観・外観で、静かな場所にあります。職員スタッフは皆笑顔が素敵で、高級感の中にアットホームさを感じられる所が魅力的な事業所です。</t>
    <phoneticPr fontId="14"/>
  </si>
  <si>
    <t>グランヴィル鳳凰館福岡周船寺</t>
  </si>
  <si>
    <t>居介・訪介・福貸・ｻ高住</t>
  </si>
  <si>
    <t>サービス付き高齢者向け住宅いと楽し</t>
  </si>
  <si>
    <t>居介・通介・短生・特養・ｻ高住</t>
  </si>
  <si>
    <t>JR九大学研都市から徒歩３分。さいとぴあ（西区役所出張所）やイオンモール、隣には大きな公園もあり、恵まれた住環境です。</t>
    <phoneticPr fontId="14"/>
  </si>
  <si>
    <t>ホームページのURL</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</si>
</sst>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11"/>
      <name val="ＭＳ Ｐ明朝"/>
      <family val="1"/>
      <charset val="128"/>
    </font>
    <font>
      <sz val="11"/>
      <color indexed="8"/>
      <name val="ＭＳ Ｐゴシック"/>
      <family val="3"/>
      <charset val="128"/>
    </font>
    <font>
      <sz val="11"/>
      <color theme="1"/>
      <name val="ＭＳ Ｐゴシック"/>
      <family val="2"/>
      <charset val="128"/>
      <scheme val="minor"/>
    </font>
    <font>
      <sz val="11"/>
      <color theme="1"/>
      <name val="ＭＳ Ｐゴシック"/>
      <family val="2"/>
      <scheme val="minor"/>
    </font>
    <font>
      <sz val="10"/>
      <color theme="1"/>
      <name val="ＭＳ Ｐゴシック"/>
      <family val="3"/>
      <charset val="128"/>
    </font>
    <font>
      <sz val="9"/>
      <color theme="1"/>
      <name val="ＭＳ Ｐゴシック"/>
      <family val="3"/>
      <charset val="128"/>
    </font>
    <font>
      <b/>
      <sz val="16"/>
      <color theme="1"/>
      <name val="ＭＳ Ｐゴシック"/>
      <family val="3"/>
      <charset val="128"/>
      <scheme val="minor"/>
    </font>
    <font>
      <sz val="9"/>
      <color theme="1"/>
      <name val="ＭＳ Ｐゴシック"/>
      <family val="3"/>
      <charset val="128"/>
      <scheme val="minor"/>
    </font>
    <font>
      <sz val="6"/>
      <name val="ＭＳ Ｐゴシック"/>
      <family val="3"/>
      <charset val="128"/>
      <scheme val="minor"/>
    </font>
    <font>
      <u/>
      <sz val="11"/>
      <color theme="10"/>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top style="thin">
        <color indexed="64"/>
      </top>
      <bottom/>
      <diagonal/>
    </border>
  </borders>
  <cellStyleXfs count="22">
    <xf numFmtId="0" fontId="0" fillId="0" borderId="0">
      <alignment vertical="center"/>
    </xf>
    <xf numFmtId="0" fontId="4"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6" fillId="0" borderId="0"/>
    <xf numFmtId="9" fontId="4" fillId="0" borderId="0" applyFont="0" applyFill="0" applyBorder="0" applyAlignment="0" applyProtection="0"/>
    <xf numFmtId="0" fontId="7" fillId="0" borderId="0"/>
    <xf numFmtId="0" fontId="5" fillId="0" borderId="0"/>
    <xf numFmtId="0" fontId="3" fillId="0" borderId="4" applyNumberFormat="0" applyFill="0" applyAlignment="0" applyProtection="0">
      <alignment vertical="center"/>
    </xf>
    <xf numFmtId="0" fontId="5" fillId="0" borderId="0"/>
    <xf numFmtId="0" fontId="2" fillId="0" borderId="0">
      <alignment vertical="center"/>
    </xf>
    <xf numFmtId="0" fontId="2" fillId="0" borderId="0">
      <alignment vertical="center"/>
    </xf>
    <xf numFmtId="0" fontId="8" fillId="0" borderId="0">
      <alignment vertical="center"/>
    </xf>
    <xf numFmtId="0" fontId="9" fillId="0" borderId="0"/>
    <xf numFmtId="0" fontId="8" fillId="0" borderId="0">
      <alignment vertical="center"/>
    </xf>
    <xf numFmtId="0" fontId="8" fillId="0" borderId="0">
      <alignment vertical="center"/>
    </xf>
    <xf numFmtId="0" fontId="9" fillId="0" borderId="0"/>
    <xf numFmtId="0" fontId="8" fillId="0" borderId="0">
      <alignment vertical="center"/>
    </xf>
    <xf numFmtId="0" fontId="2" fillId="0" borderId="0">
      <alignment vertical="center"/>
    </xf>
    <xf numFmtId="0" fontId="15" fillId="0" borderId="0" applyNumberFormat="0" applyFill="0" applyBorder="0" applyAlignment="0" applyProtection="0"/>
    <xf numFmtId="0" fontId="8" fillId="0" borderId="0">
      <alignment vertical="center"/>
    </xf>
  </cellStyleXfs>
  <cellXfs count="37">
    <xf numFmtId="0" fontId="0" fillId="0" borderId="0" xfId="0">
      <alignment vertical="center"/>
    </xf>
    <xf numFmtId="0" fontId="13" fillId="0" borderId="0" xfId="17" applyFont="1"/>
    <xf numFmtId="0" fontId="12" fillId="0" borderId="0" xfId="17" applyFont="1" applyAlignment="1">
      <alignment horizontal="left"/>
    </xf>
    <xf numFmtId="0" fontId="13" fillId="0" borderId="0" xfId="17" applyFont="1" applyAlignment="1">
      <alignment horizontal="center"/>
    </xf>
    <xf numFmtId="0" fontId="13" fillId="0" borderId="0" xfId="17" applyFont="1" applyAlignment="1">
      <alignment vertical="center"/>
    </xf>
    <xf numFmtId="0" fontId="13" fillId="0" borderId="0" xfId="17" applyFont="1" applyAlignment="1">
      <alignment horizontal="center" vertical="center" wrapText="1"/>
    </xf>
    <xf numFmtId="0" fontId="13" fillId="2" borderId="1" xfId="17" applyFont="1" applyFill="1" applyBorder="1" applyAlignment="1">
      <alignment horizontal="center" vertical="center" wrapText="1"/>
    </xf>
    <xf numFmtId="0" fontId="13" fillId="0" borderId="0" xfId="17" applyFont="1" applyAlignment="1">
      <alignment wrapText="1"/>
    </xf>
    <xf numFmtId="0" fontId="10" fillId="0" borderId="0" xfId="17" applyFont="1" applyAlignment="1">
      <alignment vertical="center"/>
    </xf>
    <xf numFmtId="0" fontId="10" fillId="0" borderId="1" xfId="17" applyFont="1" applyBorder="1" applyAlignment="1">
      <alignment horizontal="center" vertical="center" wrapText="1"/>
    </xf>
    <xf numFmtId="0" fontId="10" fillId="0" borderId="1" xfId="17" applyFont="1" applyBorder="1" applyAlignment="1">
      <alignment horizontal="left" vertical="center" wrapText="1"/>
    </xf>
    <xf numFmtId="0" fontId="10" fillId="0" borderId="1" xfId="17" applyFont="1" applyBorder="1" applyAlignment="1">
      <alignment horizontal="center" vertical="center"/>
    </xf>
    <xf numFmtId="0" fontId="13" fillId="3" borderId="2" xfId="17" applyFont="1" applyFill="1" applyBorder="1" applyAlignment="1">
      <alignment horizontal="center" vertical="center" textRotation="255" wrapText="1"/>
    </xf>
    <xf numFmtId="0" fontId="13" fillId="3" borderId="2" xfId="17" applyFont="1" applyFill="1" applyBorder="1" applyAlignment="1">
      <alignment horizontal="center" vertical="center" wrapText="1"/>
    </xf>
    <xf numFmtId="0" fontId="11" fillId="3" borderId="2" xfId="18" applyFont="1" applyFill="1" applyBorder="1" applyAlignment="1">
      <alignment horizontal="center" vertical="center" wrapText="1"/>
    </xf>
    <xf numFmtId="0" fontId="13" fillId="2" borderId="1" xfId="17" applyFont="1" applyFill="1" applyBorder="1" applyAlignment="1">
      <alignment horizontal="left" vertical="center" wrapText="1"/>
    </xf>
    <xf numFmtId="0" fontId="13" fillId="3" borderId="1" xfId="17" applyFont="1" applyFill="1" applyBorder="1" applyAlignment="1">
      <alignment horizontal="center" vertical="center" wrapText="1"/>
    </xf>
    <xf numFmtId="0" fontId="13" fillId="3" borderId="1" xfId="17" applyFont="1" applyFill="1" applyBorder="1" applyAlignment="1">
      <alignment horizontal="center" vertical="center" wrapText="1"/>
    </xf>
    <xf numFmtId="0" fontId="13" fillId="3" borderId="2" xfId="17" applyFont="1" applyFill="1" applyBorder="1" applyAlignment="1">
      <alignment horizontal="center" vertical="center"/>
    </xf>
    <xf numFmtId="0" fontId="13" fillId="3" borderId="2" xfId="17" applyFont="1" applyFill="1" applyBorder="1" applyAlignment="1">
      <alignment horizontal="center" vertical="center" wrapText="1"/>
    </xf>
    <xf numFmtId="0" fontId="13" fillId="3" borderId="2" xfId="17" applyFont="1" applyFill="1" applyBorder="1" applyAlignment="1">
      <alignment horizontal="center" vertical="center" textRotation="255" wrapText="1"/>
    </xf>
    <xf numFmtId="0" fontId="13" fillId="3" borderId="3" xfId="17" applyFont="1" applyFill="1" applyBorder="1" applyAlignment="1">
      <alignment horizontal="center" vertical="center" textRotation="255" wrapText="1"/>
    </xf>
    <xf numFmtId="0" fontId="13" fillId="3" borderId="6" xfId="17" applyFont="1" applyFill="1" applyBorder="1" applyAlignment="1">
      <alignment horizontal="center" vertical="center"/>
    </xf>
    <xf numFmtId="0" fontId="13" fillId="3" borderId="7" xfId="17" applyFont="1" applyFill="1" applyBorder="1" applyAlignment="1">
      <alignment horizontal="center" vertical="center"/>
    </xf>
    <xf numFmtId="0" fontId="13" fillId="3" borderId="5" xfId="17" applyFont="1" applyFill="1" applyBorder="1" applyAlignment="1">
      <alignment horizontal="center" vertical="center"/>
    </xf>
    <xf numFmtId="0" fontId="13" fillId="3" borderId="1" xfId="17" applyFont="1" applyFill="1" applyBorder="1" applyAlignment="1">
      <alignment horizontal="center" vertical="center"/>
    </xf>
    <xf numFmtId="0" fontId="13" fillId="2" borderId="8" xfId="17" applyFont="1" applyFill="1" applyBorder="1" applyAlignment="1">
      <alignment vertical="center" shrinkToFit="1"/>
    </xf>
    <xf numFmtId="0" fontId="13" fillId="2" borderId="1" xfId="17" applyFont="1" applyFill="1" applyBorder="1" applyAlignment="1">
      <alignment vertical="center" shrinkToFit="1"/>
    </xf>
    <xf numFmtId="0" fontId="13" fillId="3" borderId="6" xfId="17" applyFont="1" applyFill="1" applyBorder="1" applyAlignment="1">
      <alignment horizontal="center" vertical="center" wrapText="1"/>
    </xf>
    <xf numFmtId="0" fontId="13" fillId="3" borderId="10" xfId="17" applyFont="1" applyFill="1" applyBorder="1" applyAlignment="1">
      <alignment horizontal="center" vertical="center" wrapText="1"/>
    </xf>
    <xf numFmtId="0" fontId="13" fillId="2" borderId="6" xfId="17" applyFont="1" applyFill="1" applyBorder="1" applyAlignment="1">
      <alignment horizontal="left" vertical="center" wrapText="1"/>
    </xf>
    <xf numFmtId="0" fontId="13" fillId="3" borderId="9" xfId="17" applyFont="1" applyFill="1" applyBorder="1" applyAlignment="1">
      <alignment horizontal="center" vertical="center" textRotation="255"/>
    </xf>
    <xf numFmtId="0" fontId="13" fillId="0" borderId="0" xfId="17" applyFont="1" applyBorder="1" applyAlignment="1">
      <alignment vertical="center"/>
    </xf>
    <xf numFmtId="0" fontId="13" fillId="0" borderId="0" xfId="17" applyFont="1" applyBorder="1" applyAlignment="1">
      <alignment horizontal="center" vertical="center" wrapText="1"/>
    </xf>
    <xf numFmtId="0" fontId="13" fillId="2" borderId="9" xfId="17" applyFont="1" applyFill="1" applyBorder="1" applyAlignment="1">
      <alignment vertical="center"/>
    </xf>
    <xf numFmtId="0" fontId="13" fillId="0" borderId="0" xfId="17" applyFont="1" applyBorder="1"/>
    <xf numFmtId="0" fontId="13" fillId="0" borderId="9" xfId="17" applyFont="1" applyBorder="1"/>
  </cellXfs>
  <cellStyles count="22">
    <cellStyle name="パーセント 2" xfId="6"/>
    <cellStyle name="ハイパーリンク 2" xfId="20"/>
    <cellStyle name="桁区切り 2" xfId="4"/>
    <cellStyle name="集計 2" xfId="9"/>
    <cellStyle name="標準" xfId="0" builtinId="0"/>
    <cellStyle name="標準 2" xfId="1"/>
    <cellStyle name="標準 2 2" xfId="10"/>
    <cellStyle name="標準 2 2 2" xfId="16"/>
    <cellStyle name="標準 2 2 3" xfId="19"/>
    <cellStyle name="標準 2 3" xfId="12"/>
    <cellStyle name="標準 2 4" xfId="13"/>
    <cellStyle name="標準 2 4 2" xfId="15"/>
    <cellStyle name="標準 2 5" xfId="17"/>
    <cellStyle name="標準 3" xfId="2"/>
    <cellStyle name="標準 3 2" xfId="18"/>
    <cellStyle name="標準 3 3" xfId="21"/>
    <cellStyle name="標準 4" xfId="3"/>
    <cellStyle name="標準 5" xfId="7"/>
    <cellStyle name="標準 6" xfId="8"/>
    <cellStyle name="標準 7" xfId="11"/>
    <cellStyle name="標準 8" xfId="14"/>
    <cellStyle name="標準（通学区域一覧表）" xfId="5"/>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spPr>
      <a:bodyPr vertOverflow="clip" wrap="square" lIns="64008" tIns="32004" rIns="0" bIns="32004" anchor="ctr" upright="1"/>
      <a:lstStyle>
        <a:defPPr algn="l" rtl="0">
          <a:lnSpc>
            <a:spcPct val="150000"/>
          </a:lnSpc>
          <a:defRPr sz="1200" b="1" i="0" baseline="0">
            <a:effectLst/>
            <a:latin typeface="HG丸ｺﾞｼｯｸM-PRO" panose="020F0600000000000000" pitchFamily="50" charset="-128"/>
            <a:ea typeface="HG丸ｺﾞｼｯｸM-PRO" panose="020F0600000000000000" pitchFamily="50" charset="-128"/>
            <a:cs typeface="+mn-cs"/>
          </a:defRPr>
        </a:defPPr>
      </a:lstStyle>
    </a:spDef>
    <a:txDef>
      <a:spPr>
        <a:noFill/>
        <a:ln w="9525" cmpd="sng">
          <a:noFill/>
        </a:ln>
      </a:spPr>
      <a:bodyPr vertOverflow="clip" horzOverflow="clip" wrap="square" lIns="180000" tIns="0" rIns="180000" bIns="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61"/>
  <sheetViews>
    <sheetView tabSelected="1" view="pageBreakPreview" zoomScale="80" zoomScaleNormal="100" zoomScaleSheetLayoutView="80" workbookViewId="0">
      <pane xSplit="1" ySplit="3" topLeftCell="B7" activePane="bottomRight" state="frozen"/>
      <selection pane="topRight" activeCell="B1" sqref="B1"/>
      <selection pane="bottomLeft" activeCell="A4" sqref="A4"/>
      <selection pane="bottomRight" activeCell="H12" sqref="H12"/>
    </sheetView>
  </sheetViews>
  <sheetFormatPr defaultColWidth="9" defaultRowHeight="11.25" x14ac:dyDescent="0.15"/>
  <cols>
    <col min="1" max="1" width="4.5" style="1" customWidth="1"/>
    <col min="2" max="3" width="4.5" style="3" customWidth="1"/>
    <col min="4" max="4" width="20.625" style="7" customWidth="1"/>
    <col min="5" max="5" width="14.625" style="3" customWidth="1"/>
    <col min="6" max="6" width="10.625" style="3" customWidth="1"/>
    <col min="7" max="7" width="6.125" style="3" customWidth="1"/>
    <col min="8" max="8" width="35.375" style="1" customWidth="1"/>
    <col min="9" max="21" width="4.5" style="3" customWidth="1"/>
    <col min="22" max="25" width="4.5" style="1" customWidth="1"/>
    <col min="26" max="26" width="13.625" style="1" customWidth="1"/>
    <col min="27" max="27" width="28.625" style="1" customWidth="1"/>
    <col min="28" max="16384" width="9" style="1"/>
  </cols>
  <sheetData>
    <row r="1" spans="1:58" ht="22.5" customHeight="1" x14ac:dyDescent="0.2">
      <c r="B1" s="2" t="s">
        <v>154</v>
      </c>
    </row>
    <row r="2" spans="1:58" s="4" customFormat="1" x14ac:dyDescent="0.15">
      <c r="B2" s="20" t="s">
        <v>122</v>
      </c>
      <c r="C2" s="20" t="s">
        <v>123</v>
      </c>
      <c r="D2" s="17" t="s">
        <v>124</v>
      </c>
      <c r="E2" s="22" t="s">
        <v>0</v>
      </c>
      <c r="F2" s="23"/>
      <c r="G2" s="23"/>
      <c r="H2" s="24"/>
      <c r="I2" s="25" t="s">
        <v>125</v>
      </c>
      <c r="J2" s="25"/>
      <c r="K2" s="25"/>
      <c r="L2" s="25" t="s">
        <v>126</v>
      </c>
      <c r="M2" s="25"/>
      <c r="N2" s="25"/>
      <c r="O2" s="25"/>
      <c r="P2" s="25"/>
      <c r="Q2" s="25"/>
      <c r="R2" s="25"/>
      <c r="S2" s="25"/>
      <c r="T2" s="25"/>
      <c r="U2" s="25"/>
      <c r="V2" s="25"/>
      <c r="W2" s="25"/>
      <c r="X2" s="25"/>
      <c r="Y2" s="25"/>
      <c r="Z2" s="17" t="s">
        <v>127</v>
      </c>
      <c r="AA2" s="28" t="s">
        <v>128</v>
      </c>
      <c r="AB2" s="31"/>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row>
    <row r="3" spans="1:58" s="5" customFormat="1" ht="79.5" customHeight="1" x14ac:dyDescent="0.15">
      <c r="B3" s="21"/>
      <c r="C3" s="21"/>
      <c r="D3" s="19"/>
      <c r="E3" s="14" t="s">
        <v>44</v>
      </c>
      <c r="F3" s="14" t="s">
        <v>45</v>
      </c>
      <c r="G3" s="13" t="s">
        <v>46</v>
      </c>
      <c r="H3" s="16" t="s">
        <v>385</v>
      </c>
      <c r="I3" s="12" t="s">
        <v>129</v>
      </c>
      <c r="J3" s="12" t="s">
        <v>130</v>
      </c>
      <c r="K3" s="12" t="s">
        <v>131</v>
      </c>
      <c r="L3" s="12" t="s">
        <v>132</v>
      </c>
      <c r="M3" s="12" t="s">
        <v>133</v>
      </c>
      <c r="N3" s="12" t="s">
        <v>134</v>
      </c>
      <c r="O3" s="12" t="s">
        <v>135</v>
      </c>
      <c r="P3" s="12" t="s">
        <v>136</v>
      </c>
      <c r="Q3" s="12" t="s">
        <v>137</v>
      </c>
      <c r="R3" s="12" t="s">
        <v>138</v>
      </c>
      <c r="S3" s="12" t="s">
        <v>139</v>
      </c>
      <c r="T3" s="12" t="s">
        <v>140</v>
      </c>
      <c r="U3" s="12" t="s">
        <v>141</v>
      </c>
      <c r="V3" s="12" t="s">
        <v>47</v>
      </c>
      <c r="W3" s="12" t="s">
        <v>142</v>
      </c>
      <c r="X3" s="12" t="s">
        <v>143</v>
      </c>
      <c r="Y3" s="12" t="s">
        <v>144</v>
      </c>
      <c r="Z3" s="18"/>
      <c r="AA3" s="29"/>
      <c r="AB3" s="31"/>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row>
    <row r="4" spans="1:58" ht="56.1" customHeight="1" x14ac:dyDescent="0.15">
      <c r="A4" s="8"/>
      <c r="B4" s="9" t="s">
        <v>52</v>
      </c>
      <c r="C4" s="9" t="s">
        <v>18</v>
      </c>
      <c r="D4" s="10" t="s">
        <v>160</v>
      </c>
      <c r="E4" s="10" t="s">
        <v>161</v>
      </c>
      <c r="F4" s="10" t="s">
        <v>162</v>
      </c>
      <c r="G4" s="11" t="s">
        <v>48</v>
      </c>
      <c r="H4" s="26" t="str">
        <f>HYPERLINK("#", "http://www.cocofump.co.jp")</f>
        <v>http://www.cocofump.co.jp</v>
      </c>
      <c r="I4" s="6" t="s">
        <v>49</v>
      </c>
      <c r="J4" s="6" t="s">
        <v>49</v>
      </c>
      <c r="K4" s="6"/>
      <c r="L4" s="6" t="s">
        <v>50</v>
      </c>
      <c r="M4" s="6" t="s">
        <v>49</v>
      </c>
      <c r="N4" s="6" t="s">
        <v>49</v>
      </c>
      <c r="O4" s="6" t="s">
        <v>50</v>
      </c>
      <c r="P4" s="6" t="s">
        <v>50</v>
      </c>
      <c r="Q4" s="6" t="s">
        <v>50</v>
      </c>
      <c r="R4" s="6" t="s">
        <v>50</v>
      </c>
      <c r="S4" s="6" t="s">
        <v>50</v>
      </c>
      <c r="T4" s="6" t="s">
        <v>50</v>
      </c>
      <c r="U4" s="6" t="s">
        <v>50</v>
      </c>
      <c r="V4" s="6" t="s">
        <v>50</v>
      </c>
      <c r="W4" s="6" t="s">
        <v>49</v>
      </c>
      <c r="X4" s="6" t="s">
        <v>49</v>
      </c>
      <c r="Y4" s="6"/>
      <c r="Z4" s="15" t="s">
        <v>105</v>
      </c>
      <c r="AA4" s="30" t="s">
        <v>163</v>
      </c>
      <c r="AB4" s="34"/>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row>
    <row r="5" spans="1:58" ht="56.1" customHeight="1" x14ac:dyDescent="0.15">
      <c r="A5" s="8"/>
      <c r="B5" s="9" t="s">
        <v>52</v>
      </c>
      <c r="C5" s="9" t="s">
        <v>23</v>
      </c>
      <c r="D5" s="10" t="s">
        <v>155</v>
      </c>
      <c r="E5" s="10" t="s">
        <v>156</v>
      </c>
      <c r="F5" s="10" t="s">
        <v>157</v>
      </c>
      <c r="G5" s="11" t="s">
        <v>48</v>
      </c>
      <c r="H5" s="27" t="str">
        <f>HYPERLINK("#", "http://care-net.biz/40/healthcare/kj01.php")</f>
        <v>http://care-net.biz/40/healthcare/kj01.php</v>
      </c>
      <c r="I5" s="6" t="s">
        <v>49</v>
      </c>
      <c r="J5" s="6" t="s">
        <v>49</v>
      </c>
      <c r="K5" s="6"/>
      <c r="L5" s="6" t="s">
        <v>49</v>
      </c>
      <c r="M5" s="6" t="s">
        <v>49</v>
      </c>
      <c r="N5" s="6" t="s">
        <v>49</v>
      </c>
      <c r="O5" s="6" t="s">
        <v>50</v>
      </c>
      <c r="P5" s="6" t="s">
        <v>49</v>
      </c>
      <c r="Q5" s="6" t="s">
        <v>49</v>
      </c>
      <c r="R5" s="6"/>
      <c r="S5" s="6" t="s">
        <v>49</v>
      </c>
      <c r="T5" s="6" t="s">
        <v>49</v>
      </c>
      <c r="U5" s="6" t="s">
        <v>49</v>
      </c>
      <c r="V5" s="6" t="s">
        <v>50</v>
      </c>
      <c r="W5" s="6" t="s">
        <v>49</v>
      </c>
      <c r="X5" s="6" t="s">
        <v>49</v>
      </c>
      <c r="Y5" s="6" t="s">
        <v>50</v>
      </c>
      <c r="Z5" s="15" t="s">
        <v>158</v>
      </c>
      <c r="AA5" s="30" t="s">
        <v>159</v>
      </c>
      <c r="AB5" s="34"/>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row>
    <row r="6" spans="1:58" ht="42" customHeight="1" x14ac:dyDescent="0.15">
      <c r="A6" s="8"/>
      <c r="B6" s="9" t="s">
        <v>53</v>
      </c>
      <c r="C6" s="9" t="s">
        <v>19</v>
      </c>
      <c r="D6" s="10" t="s">
        <v>164</v>
      </c>
      <c r="E6" s="10" t="s">
        <v>54</v>
      </c>
      <c r="F6" s="10" t="s">
        <v>151</v>
      </c>
      <c r="G6" s="11" t="s">
        <v>48</v>
      </c>
      <c r="H6" s="27" t="str">
        <f>HYPERLINK("#", "http://www.kieikai.ne.jp/torinite/chihaya/index.html")</f>
        <v>http://www.kieikai.ne.jp/torinite/chihaya/index.html</v>
      </c>
      <c r="I6" s="6" t="s">
        <v>49</v>
      </c>
      <c r="J6" s="6" t="s">
        <v>50</v>
      </c>
      <c r="K6" s="6"/>
      <c r="L6" s="6" t="s">
        <v>50</v>
      </c>
      <c r="M6" s="6" t="s">
        <v>49</v>
      </c>
      <c r="N6" s="6" t="s">
        <v>49</v>
      </c>
      <c r="O6" s="6"/>
      <c r="P6" s="6"/>
      <c r="Q6" s="6" t="s">
        <v>50</v>
      </c>
      <c r="R6" s="6"/>
      <c r="S6" s="6"/>
      <c r="T6" s="6" t="s">
        <v>50</v>
      </c>
      <c r="U6" s="6"/>
      <c r="V6" s="6"/>
      <c r="W6" s="6" t="s">
        <v>50</v>
      </c>
      <c r="X6" s="6" t="s">
        <v>50</v>
      </c>
      <c r="Y6" s="6"/>
      <c r="Z6" s="15" t="s">
        <v>165</v>
      </c>
      <c r="AA6" s="30" t="s">
        <v>166</v>
      </c>
      <c r="AB6" s="34"/>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row>
    <row r="7" spans="1:58" ht="69.95" customHeight="1" x14ac:dyDescent="0.15">
      <c r="A7" s="8"/>
      <c r="B7" s="9" t="s">
        <v>53</v>
      </c>
      <c r="C7" s="9" t="s">
        <v>21</v>
      </c>
      <c r="D7" s="10" t="s">
        <v>167</v>
      </c>
      <c r="E7" s="10" t="s">
        <v>168</v>
      </c>
      <c r="F7" s="10" t="s">
        <v>169</v>
      </c>
      <c r="G7" s="11" t="s">
        <v>48</v>
      </c>
      <c r="H7" s="27" t="str">
        <f>HYPERLINK("#", "http://www.nagomikango.com")</f>
        <v>http://www.nagomikango.com</v>
      </c>
      <c r="I7" s="6" t="s">
        <v>49</v>
      </c>
      <c r="J7" s="6" t="s">
        <v>49</v>
      </c>
      <c r="K7" s="6" t="s">
        <v>49</v>
      </c>
      <c r="L7" s="6" t="s">
        <v>49</v>
      </c>
      <c r="M7" s="6" t="s">
        <v>49</v>
      </c>
      <c r="N7" s="6" t="s">
        <v>49</v>
      </c>
      <c r="O7" s="6" t="s">
        <v>49</v>
      </c>
      <c r="P7" s="6" t="s">
        <v>49</v>
      </c>
      <c r="Q7" s="6" t="s">
        <v>49</v>
      </c>
      <c r="R7" s="6" t="s">
        <v>49</v>
      </c>
      <c r="S7" s="6" t="s">
        <v>49</v>
      </c>
      <c r="T7" s="6" t="s">
        <v>49</v>
      </c>
      <c r="U7" s="6" t="s">
        <v>50</v>
      </c>
      <c r="V7" s="6" t="s">
        <v>50</v>
      </c>
      <c r="W7" s="6" t="s">
        <v>49</v>
      </c>
      <c r="X7" s="6" t="s">
        <v>49</v>
      </c>
      <c r="Y7" s="6" t="s">
        <v>50</v>
      </c>
      <c r="Z7" s="15" t="s">
        <v>170</v>
      </c>
      <c r="AA7" s="30" t="s">
        <v>171</v>
      </c>
      <c r="AB7" s="34"/>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row>
    <row r="8" spans="1:58" ht="42" customHeight="1" x14ac:dyDescent="0.15">
      <c r="A8" s="8"/>
      <c r="B8" s="9" t="s">
        <v>56</v>
      </c>
      <c r="C8" s="9" t="s">
        <v>1</v>
      </c>
      <c r="D8" s="10" t="s">
        <v>172</v>
      </c>
      <c r="E8" s="10" t="s">
        <v>173</v>
      </c>
      <c r="F8" s="10" t="s">
        <v>174</v>
      </c>
      <c r="G8" s="11"/>
      <c r="H8" s="27"/>
      <c r="I8" s="6" t="s">
        <v>49</v>
      </c>
      <c r="J8" s="6" t="s">
        <v>50</v>
      </c>
      <c r="K8" s="6"/>
      <c r="L8" s="6" t="s">
        <v>49</v>
      </c>
      <c r="M8" s="6" t="s">
        <v>49</v>
      </c>
      <c r="N8" s="6" t="s">
        <v>50</v>
      </c>
      <c r="O8" s="6"/>
      <c r="P8" s="6" t="s">
        <v>50</v>
      </c>
      <c r="Q8" s="6"/>
      <c r="R8" s="6"/>
      <c r="S8" s="6"/>
      <c r="T8" s="6" t="s">
        <v>49</v>
      </c>
      <c r="U8" s="6"/>
      <c r="V8" s="6"/>
      <c r="W8" s="6"/>
      <c r="X8" s="6" t="s">
        <v>49</v>
      </c>
      <c r="Y8" s="6"/>
      <c r="Z8" s="15" t="s">
        <v>110</v>
      </c>
      <c r="AA8" s="30" t="s">
        <v>175</v>
      </c>
      <c r="AB8" s="34"/>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row>
    <row r="9" spans="1:58" ht="56.1" customHeight="1" x14ac:dyDescent="0.15">
      <c r="A9" s="8"/>
      <c r="B9" s="9" t="s">
        <v>56</v>
      </c>
      <c r="C9" s="9" t="s">
        <v>25</v>
      </c>
      <c r="D9" s="10" t="s">
        <v>176</v>
      </c>
      <c r="E9" s="10" t="s">
        <v>177</v>
      </c>
      <c r="F9" s="10" t="s">
        <v>178</v>
      </c>
      <c r="G9" s="11"/>
      <c r="H9" s="27"/>
      <c r="I9" s="6" t="s">
        <v>49</v>
      </c>
      <c r="J9" s="6" t="s">
        <v>50</v>
      </c>
      <c r="K9" s="6"/>
      <c r="L9" s="6" t="s">
        <v>49</v>
      </c>
      <c r="M9" s="6" t="s">
        <v>49</v>
      </c>
      <c r="N9" s="6"/>
      <c r="O9" s="6"/>
      <c r="P9" s="6"/>
      <c r="Q9" s="6" t="s">
        <v>49</v>
      </c>
      <c r="R9" s="6"/>
      <c r="S9" s="6"/>
      <c r="T9" s="6"/>
      <c r="U9" s="6"/>
      <c r="V9" s="6"/>
      <c r="W9" s="6"/>
      <c r="X9" s="6" t="s">
        <v>49</v>
      </c>
      <c r="Y9" s="6"/>
      <c r="Z9" s="15" t="s">
        <v>101</v>
      </c>
      <c r="AA9" s="30" t="s">
        <v>179</v>
      </c>
      <c r="AB9" s="34"/>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row>
    <row r="10" spans="1:58" ht="69.95" customHeight="1" x14ac:dyDescent="0.15">
      <c r="A10" s="3"/>
      <c r="B10" s="9" t="s">
        <v>57</v>
      </c>
      <c r="C10" s="9" t="s">
        <v>39</v>
      </c>
      <c r="D10" s="10" t="s">
        <v>180</v>
      </c>
      <c r="E10" s="10" t="s">
        <v>147</v>
      </c>
      <c r="F10" s="10" t="s">
        <v>181</v>
      </c>
      <c r="G10" s="11" t="s">
        <v>48</v>
      </c>
      <c r="H10" s="27" t="str">
        <f>HYPERLINK("#", "http://www.kieikai.ne.jp/torinite/matsuzaki/index.html")</f>
        <v>http://www.kieikai.ne.jp/torinite/matsuzaki/index.html</v>
      </c>
      <c r="I10" s="6" t="s">
        <v>50</v>
      </c>
      <c r="J10" s="6"/>
      <c r="K10" s="6"/>
      <c r="L10" s="6"/>
      <c r="M10" s="6"/>
      <c r="N10" s="6"/>
      <c r="O10" s="6"/>
      <c r="P10" s="6"/>
      <c r="Q10" s="6"/>
      <c r="R10" s="6"/>
      <c r="S10" s="6"/>
      <c r="T10" s="6"/>
      <c r="U10" s="6"/>
      <c r="V10" s="6"/>
      <c r="W10" s="6"/>
      <c r="X10" s="6"/>
      <c r="Y10" s="6"/>
      <c r="Z10" s="15" t="s">
        <v>182</v>
      </c>
      <c r="AA10" s="30" t="s">
        <v>183</v>
      </c>
      <c r="AB10" s="34"/>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row>
    <row r="11" spans="1:58" ht="69.95" customHeight="1" x14ac:dyDescent="0.15">
      <c r="A11" s="8"/>
      <c r="B11" s="9" t="s">
        <v>58</v>
      </c>
      <c r="C11" s="9" t="s">
        <v>40</v>
      </c>
      <c r="D11" s="10" t="s">
        <v>184</v>
      </c>
      <c r="E11" s="10" t="s">
        <v>185</v>
      </c>
      <c r="F11" s="10" t="s">
        <v>186</v>
      </c>
      <c r="G11" s="11"/>
      <c r="H11" s="27"/>
      <c r="I11" s="6" t="s">
        <v>50</v>
      </c>
      <c r="J11" s="6"/>
      <c r="K11" s="6" t="s">
        <v>51</v>
      </c>
      <c r="L11" s="6" t="s">
        <v>51</v>
      </c>
      <c r="M11" s="6" t="s">
        <v>51</v>
      </c>
      <c r="N11" s="6" t="s">
        <v>51</v>
      </c>
      <c r="O11" s="6" t="s">
        <v>51</v>
      </c>
      <c r="P11" s="6" t="s">
        <v>51</v>
      </c>
      <c r="Q11" s="6" t="s">
        <v>49</v>
      </c>
      <c r="R11" s="6" t="s">
        <v>51</v>
      </c>
      <c r="S11" s="6" t="s">
        <v>51</v>
      </c>
      <c r="T11" s="6" t="s">
        <v>51</v>
      </c>
      <c r="U11" s="6" t="s">
        <v>51</v>
      </c>
      <c r="V11" s="6" t="s">
        <v>51</v>
      </c>
      <c r="W11" s="6" t="s">
        <v>51</v>
      </c>
      <c r="X11" s="6" t="s">
        <v>49</v>
      </c>
      <c r="Y11" s="6" t="s">
        <v>51</v>
      </c>
      <c r="Z11" s="15" t="s">
        <v>187</v>
      </c>
      <c r="AA11" s="30" t="s">
        <v>188</v>
      </c>
      <c r="AB11" s="34"/>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row>
    <row r="12" spans="1:58" ht="42" customHeight="1" x14ac:dyDescent="0.15">
      <c r="A12" s="8"/>
      <c r="B12" s="9" t="s">
        <v>59</v>
      </c>
      <c r="C12" s="9" t="s">
        <v>17</v>
      </c>
      <c r="D12" s="10" t="s">
        <v>189</v>
      </c>
      <c r="E12" s="10" t="s">
        <v>190</v>
      </c>
      <c r="F12" s="10" t="s">
        <v>191</v>
      </c>
      <c r="G12" s="11" t="s">
        <v>48</v>
      </c>
      <c r="H12" s="27" t="str">
        <f>HYPERLINK("#", "http://day-yuua.com")</f>
        <v>http://day-yuua.com</v>
      </c>
      <c r="I12" s="6" t="s">
        <v>49</v>
      </c>
      <c r="J12" s="6" t="s">
        <v>50</v>
      </c>
      <c r="K12" s="6" t="s">
        <v>49</v>
      </c>
      <c r="L12" s="6" t="s">
        <v>49</v>
      </c>
      <c r="M12" s="6" t="s">
        <v>49</v>
      </c>
      <c r="N12" s="6" t="s">
        <v>49</v>
      </c>
      <c r="O12" s="6"/>
      <c r="P12" s="6"/>
      <c r="Q12" s="6" t="s">
        <v>49</v>
      </c>
      <c r="R12" s="6"/>
      <c r="S12" s="6"/>
      <c r="T12" s="6" t="s">
        <v>49</v>
      </c>
      <c r="U12" s="6"/>
      <c r="V12" s="6"/>
      <c r="W12" s="6" t="s">
        <v>49</v>
      </c>
      <c r="X12" s="6" t="s">
        <v>49</v>
      </c>
      <c r="Y12" s="6"/>
      <c r="Z12" s="15" t="s">
        <v>110</v>
      </c>
      <c r="AA12" s="30" t="s">
        <v>192</v>
      </c>
      <c r="AB12" s="34"/>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row>
    <row r="13" spans="1:58" ht="69.95" customHeight="1" x14ac:dyDescent="0.15">
      <c r="A13" s="8"/>
      <c r="B13" s="9" t="s">
        <v>55</v>
      </c>
      <c r="C13" s="9" t="s">
        <v>20</v>
      </c>
      <c r="D13" s="10" t="s">
        <v>193</v>
      </c>
      <c r="E13" s="10" t="s">
        <v>194</v>
      </c>
      <c r="F13" s="10" t="s">
        <v>195</v>
      </c>
      <c r="G13" s="11" t="s">
        <v>48</v>
      </c>
      <c r="H13" s="27" t="str">
        <f>HYPERLINK("#", "https://www.aquavilla.jp")</f>
        <v>https://www.aquavilla.jp</v>
      </c>
      <c r="I13" s="6" t="s">
        <v>50</v>
      </c>
      <c r="J13" s="6" t="s">
        <v>50</v>
      </c>
      <c r="K13" s="6"/>
      <c r="L13" s="6" t="s">
        <v>50</v>
      </c>
      <c r="M13" s="6" t="s">
        <v>50</v>
      </c>
      <c r="N13" s="6" t="s">
        <v>50</v>
      </c>
      <c r="O13" s="6" t="s">
        <v>50</v>
      </c>
      <c r="P13" s="6" t="s">
        <v>50</v>
      </c>
      <c r="Q13" s="6" t="s">
        <v>50</v>
      </c>
      <c r="R13" s="6" t="s">
        <v>50</v>
      </c>
      <c r="S13" s="6" t="s">
        <v>50</v>
      </c>
      <c r="T13" s="6" t="s">
        <v>50</v>
      </c>
      <c r="U13" s="6" t="s">
        <v>50</v>
      </c>
      <c r="V13" s="6" t="s">
        <v>50</v>
      </c>
      <c r="W13" s="6" t="s">
        <v>50</v>
      </c>
      <c r="X13" s="6" t="s">
        <v>50</v>
      </c>
      <c r="Y13" s="6" t="s">
        <v>50</v>
      </c>
      <c r="Z13" s="15" t="s">
        <v>100</v>
      </c>
      <c r="AA13" s="30" t="s">
        <v>196</v>
      </c>
      <c r="AB13" s="34"/>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row>
    <row r="14" spans="1:58" ht="69.95" customHeight="1" x14ac:dyDescent="0.15">
      <c r="A14" s="8"/>
      <c r="B14" s="9" t="s">
        <v>60</v>
      </c>
      <c r="C14" s="9" t="s">
        <v>41</v>
      </c>
      <c r="D14" s="10" t="s">
        <v>197</v>
      </c>
      <c r="E14" s="10" t="s">
        <v>198</v>
      </c>
      <c r="F14" s="10" t="s">
        <v>199</v>
      </c>
      <c r="G14" s="11"/>
      <c r="H14" s="27"/>
      <c r="I14" s="6" t="s">
        <v>50</v>
      </c>
      <c r="J14" s="6" t="s">
        <v>50</v>
      </c>
      <c r="K14" s="6"/>
      <c r="L14" s="6"/>
      <c r="M14" s="6"/>
      <c r="N14" s="6"/>
      <c r="O14" s="6"/>
      <c r="P14" s="6" t="s">
        <v>50</v>
      </c>
      <c r="Q14" s="6" t="s">
        <v>49</v>
      </c>
      <c r="R14" s="6"/>
      <c r="S14" s="6"/>
      <c r="T14" s="6"/>
      <c r="U14" s="6" t="s">
        <v>50</v>
      </c>
      <c r="V14" s="6"/>
      <c r="W14" s="6" t="s">
        <v>50</v>
      </c>
      <c r="X14" s="6" t="s">
        <v>49</v>
      </c>
      <c r="Y14" s="6"/>
      <c r="Z14" s="15" t="s">
        <v>110</v>
      </c>
      <c r="AA14" s="30" t="s">
        <v>200</v>
      </c>
      <c r="AB14" s="34"/>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row>
    <row r="15" spans="1:58" ht="69.95" customHeight="1" x14ac:dyDescent="0.15">
      <c r="A15" s="8"/>
      <c r="B15" s="9" t="s">
        <v>61</v>
      </c>
      <c r="C15" s="9" t="s">
        <v>30</v>
      </c>
      <c r="D15" s="10" t="s">
        <v>201</v>
      </c>
      <c r="E15" s="10" t="s">
        <v>62</v>
      </c>
      <c r="F15" s="10" t="s">
        <v>202</v>
      </c>
      <c r="G15" s="11" t="s">
        <v>48</v>
      </c>
      <c r="H15" s="27" t="str">
        <f>HYPERLINK("#", "http://www.keiaien.org/")</f>
        <v>http://www.keiaien.org/</v>
      </c>
      <c r="I15" s="6" t="s">
        <v>50</v>
      </c>
      <c r="J15" s="6"/>
      <c r="K15" s="6" t="s">
        <v>49</v>
      </c>
      <c r="L15" s="6" t="s">
        <v>50</v>
      </c>
      <c r="M15" s="6" t="s">
        <v>50</v>
      </c>
      <c r="N15" s="6" t="s">
        <v>50</v>
      </c>
      <c r="O15" s="6"/>
      <c r="P15" s="6"/>
      <c r="Q15" s="6"/>
      <c r="R15" s="6"/>
      <c r="S15" s="6"/>
      <c r="T15" s="6" t="s">
        <v>50</v>
      </c>
      <c r="U15" s="6"/>
      <c r="V15" s="6"/>
      <c r="W15" s="6"/>
      <c r="X15" s="6"/>
      <c r="Y15" s="6"/>
      <c r="Z15" s="15" t="s">
        <v>152</v>
      </c>
      <c r="AA15" s="30" t="s">
        <v>203</v>
      </c>
      <c r="AB15" s="34"/>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row>
    <row r="16" spans="1:58" ht="42" customHeight="1" x14ac:dyDescent="0.15">
      <c r="A16" s="8"/>
      <c r="B16" s="9" t="s">
        <v>61</v>
      </c>
      <c r="C16" s="9" t="s">
        <v>30</v>
      </c>
      <c r="D16" s="10" t="s">
        <v>204</v>
      </c>
      <c r="E16" s="10" t="s">
        <v>205</v>
      </c>
      <c r="F16" s="10" t="s">
        <v>206</v>
      </c>
      <c r="G16" s="11" t="s">
        <v>48</v>
      </c>
      <c r="H16" s="27" t="str">
        <f>HYPERLINK("#", "http://www.keiaien.org/")</f>
        <v>http://www.keiaien.org/</v>
      </c>
      <c r="I16" s="6" t="s">
        <v>50</v>
      </c>
      <c r="J16" s="6"/>
      <c r="K16" s="6"/>
      <c r="L16" s="6"/>
      <c r="M16" s="6"/>
      <c r="N16" s="6"/>
      <c r="O16" s="6"/>
      <c r="P16" s="6"/>
      <c r="Q16" s="6"/>
      <c r="R16" s="6"/>
      <c r="S16" s="6"/>
      <c r="T16" s="6"/>
      <c r="U16" s="6"/>
      <c r="V16" s="6"/>
      <c r="W16" s="6"/>
      <c r="X16" s="6"/>
      <c r="Y16" s="6"/>
      <c r="Z16" s="15" t="s">
        <v>207</v>
      </c>
      <c r="AA16" s="30" t="s">
        <v>208</v>
      </c>
      <c r="AB16" s="34"/>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row>
    <row r="17" spans="1:58" ht="27.95" customHeight="1" x14ac:dyDescent="0.15">
      <c r="A17" s="8"/>
      <c r="B17" s="9" t="s">
        <v>63</v>
      </c>
      <c r="C17" s="9" t="s">
        <v>26</v>
      </c>
      <c r="D17" s="10" t="s">
        <v>148</v>
      </c>
      <c r="E17" s="10" t="s">
        <v>149</v>
      </c>
      <c r="F17" s="10" t="s">
        <v>150</v>
      </c>
      <c r="G17" s="11" t="s">
        <v>48</v>
      </c>
      <c r="H17" s="27" t="str">
        <f>HYPERLINK("#", "http://www.citycare.jp")</f>
        <v>http://www.citycare.jp</v>
      </c>
      <c r="I17" s="6" t="s">
        <v>49</v>
      </c>
      <c r="J17" s="6" t="s">
        <v>49</v>
      </c>
      <c r="K17" s="6"/>
      <c r="L17" s="6" t="s">
        <v>50</v>
      </c>
      <c r="M17" s="6" t="s">
        <v>49</v>
      </c>
      <c r="N17" s="6" t="s">
        <v>50</v>
      </c>
      <c r="O17" s="6"/>
      <c r="P17" s="6" t="s">
        <v>50</v>
      </c>
      <c r="Q17" s="6" t="s">
        <v>50</v>
      </c>
      <c r="R17" s="6"/>
      <c r="S17" s="6" t="s">
        <v>50</v>
      </c>
      <c r="T17" s="6" t="s">
        <v>49</v>
      </c>
      <c r="U17" s="6" t="s">
        <v>50</v>
      </c>
      <c r="V17" s="6"/>
      <c r="W17" s="6" t="s">
        <v>49</v>
      </c>
      <c r="X17" s="6" t="s">
        <v>49</v>
      </c>
      <c r="Y17" s="6"/>
      <c r="Z17" s="15" t="s">
        <v>95</v>
      </c>
      <c r="AA17" s="30" t="s">
        <v>209</v>
      </c>
      <c r="AB17" s="34"/>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row>
    <row r="18" spans="1:58" ht="56.1" customHeight="1" x14ac:dyDescent="0.15">
      <c r="A18" s="8"/>
      <c r="B18" s="9" t="s">
        <v>64</v>
      </c>
      <c r="C18" s="9" t="s">
        <v>210</v>
      </c>
      <c r="D18" s="10" t="s">
        <v>211</v>
      </c>
      <c r="E18" s="10" t="s">
        <v>212</v>
      </c>
      <c r="F18" s="10" t="s">
        <v>213</v>
      </c>
      <c r="G18" s="11" t="s">
        <v>48</v>
      </c>
      <c r="H18" s="27" t="str">
        <f>HYPERLINK("#", "http://tachibananibankan.sawayakaclub.jp/")</f>
        <v>http://tachibananibankan.sawayakaclub.jp/</v>
      </c>
      <c r="I18" s="6" t="s">
        <v>49</v>
      </c>
      <c r="J18" s="6"/>
      <c r="K18" s="6"/>
      <c r="L18" s="6" t="s">
        <v>50</v>
      </c>
      <c r="M18" s="6" t="s">
        <v>49</v>
      </c>
      <c r="N18" s="6" t="s">
        <v>49</v>
      </c>
      <c r="O18" s="6"/>
      <c r="P18" s="6"/>
      <c r="Q18" s="6" t="s">
        <v>50</v>
      </c>
      <c r="R18" s="6"/>
      <c r="S18" s="6"/>
      <c r="T18" s="6" t="s">
        <v>50</v>
      </c>
      <c r="U18" s="6" t="s">
        <v>50</v>
      </c>
      <c r="V18" s="6"/>
      <c r="W18" s="6" t="s">
        <v>50</v>
      </c>
      <c r="X18" s="6" t="s">
        <v>50</v>
      </c>
      <c r="Y18" s="6"/>
      <c r="Z18" s="15"/>
      <c r="AA18" s="30" t="s">
        <v>214</v>
      </c>
      <c r="AB18" s="34"/>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row>
    <row r="19" spans="1:58" ht="56.1" customHeight="1" x14ac:dyDescent="0.15">
      <c r="A19" s="8"/>
      <c r="B19" s="9" t="s">
        <v>65</v>
      </c>
      <c r="C19" s="9" t="s">
        <v>219</v>
      </c>
      <c r="D19" s="10" t="s">
        <v>220</v>
      </c>
      <c r="E19" s="10" t="s">
        <v>221</v>
      </c>
      <c r="F19" s="10" t="s">
        <v>222</v>
      </c>
      <c r="G19" s="11" t="s">
        <v>48</v>
      </c>
      <c r="H19" s="27" t="str">
        <f>HYPERLINK("#", "http://soubifukushikai.jp")</f>
        <v>http://soubifukushikai.jp</v>
      </c>
      <c r="I19" s="6" t="s">
        <v>49</v>
      </c>
      <c r="J19" s="6" t="s">
        <v>49</v>
      </c>
      <c r="K19" s="6"/>
      <c r="L19" s="6" t="s">
        <v>49</v>
      </c>
      <c r="M19" s="6" t="s">
        <v>49</v>
      </c>
      <c r="N19" s="6" t="s">
        <v>49</v>
      </c>
      <c r="O19" s="6"/>
      <c r="P19" s="6"/>
      <c r="Q19" s="6" t="s">
        <v>49</v>
      </c>
      <c r="R19" s="6"/>
      <c r="S19" s="6"/>
      <c r="T19" s="6" t="s">
        <v>50</v>
      </c>
      <c r="U19" s="6" t="s">
        <v>49</v>
      </c>
      <c r="V19" s="6"/>
      <c r="W19" s="6" t="s">
        <v>49</v>
      </c>
      <c r="X19" s="6" t="s">
        <v>49</v>
      </c>
      <c r="Y19" s="6"/>
      <c r="Z19" s="15" t="s">
        <v>101</v>
      </c>
      <c r="AA19" s="30" t="s">
        <v>223</v>
      </c>
      <c r="AB19" s="34"/>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row>
    <row r="20" spans="1:58" ht="56.1" customHeight="1" x14ac:dyDescent="0.15">
      <c r="A20" s="8"/>
      <c r="B20" s="9" t="s">
        <v>65</v>
      </c>
      <c r="C20" s="9" t="s">
        <v>8</v>
      </c>
      <c r="D20" s="10" t="s">
        <v>215</v>
      </c>
      <c r="E20" s="10" t="s">
        <v>216</v>
      </c>
      <c r="F20" s="10" t="s">
        <v>217</v>
      </c>
      <c r="G20" s="11"/>
      <c r="H20" s="27"/>
      <c r="I20" s="6" t="s">
        <v>49</v>
      </c>
      <c r="J20" s="6" t="s">
        <v>50</v>
      </c>
      <c r="K20" s="6"/>
      <c r="L20" s="6" t="s">
        <v>50</v>
      </c>
      <c r="M20" s="6" t="s">
        <v>49</v>
      </c>
      <c r="N20" s="6"/>
      <c r="O20" s="6" t="s">
        <v>49</v>
      </c>
      <c r="P20" s="6" t="s">
        <v>49</v>
      </c>
      <c r="Q20" s="6" t="s">
        <v>49</v>
      </c>
      <c r="R20" s="6"/>
      <c r="S20" s="6"/>
      <c r="T20" s="6" t="s">
        <v>49</v>
      </c>
      <c r="U20" s="6" t="s">
        <v>49</v>
      </c>
      <c r="V20" s="6" t="s">
        <v>49</v>
      </c>
      <c r="W20" s="6" t="s">
        <v>49</v>
      </c>
      <c r="X20" s="6" t="s">
        <v>49</v>
      </c>
      <c r="Y20" s="6"/>
      <c r="Z20" s="15" t="s">
        <v>99</v>
      </c>
      <c r="AA20" s="30" t="s">
        <v>218</v>
      </c>
      <c r="AB20" s="34"/>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row>
    <row r="21" spans="1:58" ht="69.95" customHeight="1" x14ac:dyDescent="0.15">
      <c r="A21" s="8"/>
      <c r="B21" s="9" t="s">
        <v>66</v>
      </c>
      <c r="C21" s="9" t="s">
        <v>27</v>
      </c>
      <c r="D21" s="10" t="s">
        <v>224</v>
      </c>
      <c r="E21" s="10" t="s">
        <v>102</v>
      </c>
      <c r="F21" s="10" t="s">
        <v>225</v>
      </c>
      <c r="G21" s="11" t="s">
        <v>48</v>
      </c>
      <c r="H21" s="27" t="str">
        <f>HYPERLINK("#", "https://lakes21.co.jp/facility/detail/%e3%83%97%e3%83%a9%e3%83%81%e3%83%8a%e3%83%bb%e3%82%b7%e3%83%8b%e3%82%a2%e3%83%9b%e3%83%bc%e3%83%a0%e5%8d%9a%e5%a4%9a/")</f>
        <v>https://lakes21.co.jp/facility/detail/%e3%83%97%e3%83%a9%e3%83%81%e3%83%8a%e3%83%bb%e3%82%b7%e3%83%8b%e3%82%a2%e3%83%9b%e3%83%bc%e3%83%a0%e5%8d%9a%e5%a4%9a/</v>
      </c>
      <c r="I21" s="6" t="s">
        <v>49</v>
      </c>
      <c r="J21" s="6" t="s">
        <v>49</v>
      </c>
      <c r="K21" s="6"/>
      <c r="L21" s="6" t="s">
        <v>49</v>
      </c>
      <c r="M21" s="6" t="s">
        <v>49</v>
      </c>
      <c r="N21" s="6" t="s">
        <v>49</v>
      </c>
      <c r="O21" s="6" t="s">
        <v>49</v>
      </c>
      <c r="P21" s="6" t="s">
        <v>49</v>
      </c>
      <c r="Q21" s="6" t="s">
        <v>49</v>
      </c>
      <c r="R21" s="6" t="s">
        <v>49</v>
      </c>
      <c r="S21" s="6" t="s">
        <v>49</v>
      </c>
      <c r="T21" s="6" t="s">
        <v>49</v>
      </c>
      <c r="U21" s="6" t="s">
        <v>49</v>
      </c>
      <c r="V21" s="6" t="s">
        <v>49</v>
      </c>
      <c r="W21" s="6" t="s">
        <v>49</v>
      </c>
      <c r="X21" s="6" t="s">
        <v>49</v>
      </c>
      <c r="Y21" s="6" t="s">
        <v>49</v>
      </c>
      <c r="Z21" s="15" t="s">
        <v>103</v>
      </c>
      <c r="AA21" s="30" t="s">
        <v>226</v>
      </c>
      <c r="AB21" s="34"/>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row>
    <row r="22" spans="1:58" ht="27.95" customHeight="1" x14ac:dyDescent="0.15">
      <c r="A22" s="8"/>
      <c r="B22" s="9" t="s">
        <v>67</v>
      </c>
      <c r="C22" s="9" t="s">
        <v>29</v>
      </c>
      <c r="D22" s="10" t="s">
        <v>227</v>
      </c>
      <c r="E22" s="10" t="s">
        <v>111</v>
      </c>
      <c r="F22" s="10" t="s">
        <v>228</v>
      </c>
      <c r="G22" s="11" t="s">
        <v>48</v>
      </c>
      <c r="H22" s="27" t="str">
        <f>HYPERLINK("#", "http://medicare.kuma-clinic.jp/")</f>
        <v>http://medicare.kuma-clinic.jp/</v>
      </c>
      <c r="I22" s="6"/>
      <c r="J22" s="6"/>
      <c r="K22" s="6"/>
      <c r="L22" s="6"/>
      <c r="M22" s="6"/>
      <c r="N22" s="6"/>
      <c r="O22" s="6"/>
      <c r="P22" s="6"/>
      <c r="Q22" s="6"/>
      <c r="R22" s="6"/>
      <c r="S22" s="6"/>
      <c r="T22" s="6"/>
      <c r="U22" s="6"/>
      <c r="V22" s="6"/>
      <c r="W22" s="6"/>
      <c r="X22" s="6"/>
      <c r="Y22" s="6"/>
      <c r="Z22" s="15" t="s">
        <v>229</v>
      </c>
      <c r="AA22" s="30"/>
      <c r="AB22" s="34"/>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row>
    <row r="23" spans="1:58" ht="56.1" customHeight="1" x14ac:dyDescent="0.15">
      <c r="A23" s="8"/>
      <c r="B23" s="9" t="s">
        <v>68</v>
      </c>
      <c r="C23" s="9" t="s">
        <v>33</v>
      </c>
      <c r="D23" s="10" t="s">
        <v>230</v>
      </c>
      <c r="E23" s="10" t="s">
        <v>231</v>
      </c>
      <c r="F23" s="10" t="s">
        <v>232</v>
      </c>
      <c r="G23" s="11"/>
      <c r="H23" s="27"/>
      <c r="I23" s="6" t="s">
        <v>49</v>
      </c>
      <c r="J23" s="6" t="s">
        <v>50</v>
      </c>
      <c r="K23" s="6"/>
      <c r="L23" s="6" t="s">
        <v>50</v>
      </c>
      <c r="M23" s="6" t="s">
        <v>49</v>
      </c>
      <c r="N23" s="6" t="s">
        <v>50</v>
      </c>
      <c r="O23" s="6" t="s">
        <v>50</v>
      </c>
      <c r="P23" s="6" t="s">
        <v>49</v>
      </c>
      <c r="Q23" s="6" t="s">
        <v>49</v>
      </c>
      <c r="R23" s="6"/>
      <c r="S23" s="6"/>
      <c r="T23" s="6" t="s">
        <v>49</v>
      </c>
      <c r="U23" s="6" t="s">
        <v>50</v>
      </c>
      <c r="V23" s="6"/>
      <c r="W23" s="6" t="s">
        <v>49</v>
      </c>
      <c r="X23" s="6" t="s">
        <v>49</v>
      </c>
      <c r="Y23" s="6"/>
      <c r="Z23" s="15" t="s">
        <v>108</v>
      </c>
      <c r="AA23" s="30" t="s">
        <v>233</v>
      </c>
      <c r="AB23" s="34"/>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row>
    <row r="24" spans="1:58" ht="42" customHeight="1" x14ac:dyDescent="0.15">
      <c r="A24" s="8"/>
      <c r="B24" s="9" t="s">
        <v>68</v>
      </c>
      <c r="C24" s="9" t="s">
        <v>12</v>
      </c>
      <c r="D24" s="10" t="s">
        <v>234</v>
      </c>
      <c r="E24" s="10" t="s">
        <v>235</v>
      </c>
      <c r="F24" s="10" t="s">
        <v>236</v>
      </c>
      <c r="G24" s="11" t="s">
        <v>48</v>
      </c>
      <c r="H24" s="27" t="str">
        <f>HYPERLINK("#", "https://oujyufukushikai.co.jp/")</f>
        <v>https://oujyufukushikai.co.jp/</v>
      </c>
      <c r="I24" s="6" t="s">
        <v>49</v>
      </c>
      <c r="J24" s="6" t="s">
        <v>49</v>
      </c>
      <c r="K24" s="6" t="s">
        <v>50</v>
      </c>
      <c r="L24" s="6" t="s">
        <v>50</v>
      </c>
      <c r="M24" s="6" t="s">
        <v>49</v>
      </c>
      <c r="N24" s="6" t="s">
        <v>49</v>
      </c>
      <c r="O24" s="6" t="s">
        <v>50</v>
      </c>
      <c r="P24" s="6" t="s">
        <v>50</v>
      </c>
      <c r="Q24" s="6" t="s">
        <v>50</v>
      </c>
      <c r="R24" s="6" t="s">
        <v>50</v>
      </c>
      <c r="S24" s="6" t="s">
        <v>50</v>
      </c>
      <c r="T24" s="6" t="s">
        <v>49</v>
      </c>
      <c r="U24" s="6" t="s">
        <v>49</v>
      </c>
      <c r="V24" s="6" t="s">
        <v>50</v>
      </c>
      <c r="W24" s="6" t="s">
        <v>49</v>
      </c>
      <c r="X24" s="6" t="s">
        <v>49</v>
      </c>
      <c r="Y24" s="6" t="s">
        <v>50</v>
      </c>
      <c r="Z24" s="15" t="s">
        <v>99</v>
      </c>
      <c r="AA24" s="30" t="s">
        <v>237</v>
      </c>
      <c r="AB24" s="34"/>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row>
    <row r="25" spans="1:58" ht="27.95" customHeight="1" x14ac:dyDescent="0.15">
      <c r="A25" s="8"/>
      <c r="B25" s="9" t="s">
        <v>69</v>
      </c>
      <c r="C25" s="9" t="s">
        <v>15</v>
      </c>
      <c r="D25" s="10" t="s">
        <v>238</v>
      </c>
      <c r="E25" s="10" t="s">
        <v>239</v>
      </c>
      <c r="F25" s="10" t="s">
        <v>240</v>
      </c>
      <c r="G25" s="11"/>
      <c r="H25" s="27"/>
      <c r="I25" s="6" t="s">
        <v>49</v>
      </c>
      <c r="J25" s="6" t="s">
        <v>50</v>
      </c>
      <c r="K25" s="6" t="s">
        <v>50</v>
      </c>
      <c r="L25" s="6" t="s">
        <v>49</v>
      </c>
      <c r="M25" s="6" t="s">
        <v>49</v>
      </c>
      <c r="N25" s="6" t="s">
        <v>49</v>
      </c>
      <c r="O25" s="6" t="s">
        <v>50</v>
      </c>
      <c r="P25" s="6" t="s">
        <v>50</v>
      </c>
      <c r="Q25" s="6" t="s">
        <v>49</v>
      </c>
      <c r="R25" s="6" t="s">
        <v>50</v>
      </c>
      <c r="S25" s="6" t="s">
        <v>50</v>
      </c>
      <c r="T25" s="6" t="s">
        <v>49</v>
      </c>
      <c r="U25" s="6" t="s">
        <v>50</v>
      </c>
      <c r="V25" s="6" t="s">
        <v>50</v>
      </c>
      <c r="W25" s="6" t="s">
        <v>50</v>
      </c>
      <c r="X25" s="6" t="s">
        <v>49</v>
      </c>
      <c r="Y25" s="6" t="s">
        <v>50</v>
      </c>
      <c r="Z25" s="15" t="s">
        <v>115</v>
      </c>
      <c r="AA25" s="30"/>
      <c r="AB25" s="34"/>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row>
    <row r="26" spans="1:58" ht="69.95" customHeight="1" x14ac:dyDescent="0.15">
      <c r="B26" s="9" t="s">
        <v>70</v>
      </c>
      <c r="C26" s="9" t="s">
        <v>16</v>
      </c>
      <c r="D26" s="10" t="s">
        <v>241</v>
      </c>
      <c r="E26" s="10" t="s">
        <v>104</v>
      </c>
      <c r="F26" s="10" t="s">
        <v>242</v>
      </c>
      <c r="G26" s="11"/>
      <c r="H26" s="27"/>
      <c r="I26" s="6" t="s">
        <v>49</v>
      </c>
      <c r="J26" s="6" t="s">
        <v>49</v>
      </c>
      <c r="K26" s="6"/>
      <c r="L26" s="6" t="s">
        <v>50</v>
      </c>
      <c r="M26" s="6" t="s">
        <v>49</v>
      </c>
      <c r="N26" s="6" t="s">
        <v>50</v>
      </c>
      <c r="O26" s="6"/>
      <c r="P26" s="6"/>
      <c r="Q26" s="6" t="s">
        <v>50</v>
      </c>
      <c r="R26" s="6"/>
      <c r="S26" s="6"/>
      <c r="T26" s="6"/>
      <c r="U26" s="6"/>
      <c r="V26" s="6"/>
      <c r="W26" s="6" t="s">
        <v>50</v>
      </c>
      <c r="X26" s="6" t="s">
        <v>49</v>
      </c>
      <c r="Y26" s="6"/>
      <c r="Z26" s="15" t="s">
        <v>109</v>
      </c>
      <c r="AA26" s="30" t="s">
        <v>243</v>
      </c>
      <c r="AB26" s="34"/>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row>
    <row r="27" spans="1:58" ht="56.1" customHeight="1" x14ac:dyDescent="0.15">
      <c r="B27" s="9" t="s">
        <v>71</v>
      </c>
      <c r="C27" s="9" t="s">
        <v>97</v>
      </c>
      <c r="D27" s="10" t="s">
        <v>244</v>
      </c>
      <c r="E27" s="10" t="s">
        <v>245</v>
      </c>
      <c r="F27" s="10" t="s">
        <v>246</v>
      </c>
      <c r="G27" s="11"/>
      <c r="H27" s="27"/>
      <c r="I27" s="6" t="s">
        <v>49</v>
      </c>
      <c r="J27" s="6" t="s">
        <v>49</v>
      </c>
      <c r="K27" s="6"/>
      <c r="L27" s="6" t="s">
        <v>49</v>
      </c>
      <c r="M27" s="6" t="s">
        <v>49</v>
      </c>
      <c r="N27" s="6"/>
      <c r="O27" s="6"/>
      <c r="P27" s="6"/>
      <c r="Q27" s="6" t="s">
        <v>49</v>
      </c>
      <c r="R27" s="6" t="s">
        <v>49</v>
      </c>
      <c r="S27" s="6"/>
      <c r="T27" s="6" t="s">
        <v>49</v>
      </c>
      <c r="U27" s="6"/>
      <c r="V27" s="6"/>
      <c r="W27" s="6" t="s">
        <v>49</v>
      </c>
      <c r="X27" s="6" t="s">
        <v>49</v>
      </c>
      <c r="Y27" s="6"/>
      <c r="Z27" s="15" t="s">
        <v>247</v>
      </c>
      <c r="AA27" s="30" t="s">
        <v>248</v>
      </c>
      <c r="AB27" s="34"/>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row>
    <row r="28" spans="1:58" ht="56.1" customHeight="1" x14ac:dyDescent="0.15">
      <c r="B28" s="9" t="s">
        <v>72</v>
      </c>
      <c r="C28" s="9" t="s">
        <v>22</v>
      </c>
      <c r="D28" s="10" t="s">
        <v>249</v>
      </c>
      <c r="E28" s="10" t="s">
        <v>96</v>
      </c>
      <c r="F28" s="10" t="s">
        <v>250</v>
      </c>
      <c r="G28" s="11"/>
      <c r="H28" s="27"/>
      <c r="I28" s="6" t="s">
        <v>49</v>
      </c>
      <c r="J28" s="6" t="s">
        <v>50</v>
      </c>
      <c r="K28" s="6"/>
      <c r="L28" s="6" t="s">
        <v>50</v>
      </c>
      <c r="M28" s="6" t="s">
        <v>49</v>
      </c>
      <c r="N28" s="6" t="s">
        <v>49</v>
      </c>
      <c r="O28" s="6"/>
      <c r="P28" s="6" t="s">
        <v>50</v>
      </c>
      <c r="Q28" s="6" t="s">
        <v>49</v>
      </c>
      <c r="R28" s="6" t="s">
        <v>50</v>
      </c>
      <c r="S28" s="6"/>
      <c r="T28" s="6" t="s">
        <v>50</v>
      </c>
      <c r="U28" s="6" t="s">
        <v>49</v>
      </c>
      <c r="V28" s="6" t="s">
        <v>50</v>
      </c>
      <c r="W28" s="6" t="s">
        <v>49</v>
      </c>
      <c r="X28" s="6" t="s">
        <v>49</v>
      </c>
      <c r="Y28" s="6" t="s">
        <v>50</v>
      </c>
      <c r="Z28" s="15" t="s">
        <v>101</v>
      </c>
      <c r="AA28" s="30" t="s">
        <v>251</v>
      </c>
      <c r="AB28" s="34"/>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row>
    <row r="29" spans="1:58" ht="56.1" customHeight="1" x14ac:dyDescent="0.15">
      <c r="B29" s="9" t="s">
        <v>73</v>
      </c>
      <c r="C29" s="9" t="s">
        <v>13</v>
      </c>
      <c r="D29" s="10" t="s">
        <v>252</v>
      </c>
      <c r="E29" s="10" t="s">
        <v>253</v>
      </c>
      <c r="F29" s="10" t="s">
        <v>254</v>
      </c>
      <c r="G29" s="11" t="s">
        <v>48</v>
      </c>
      <c r="H29" s="27" t="str">
        <f>HYPERLINK("#", "http://www.egaode-n.com")</f>
        <v>http://www.egaode-n.com</v>
      </c>
      <c r="I29" s="6" t="s">
        <v>49</v>
      </c>
      <c r="J29" s="6" t="s">
        <v>49</v>
      </c>
      <c r="K29" s="6"/>
      <c r="L29" s="6" t="s">
        <v>49</v>
      </c>
      <c r="M29" s="6" t="s">
        <v>49</v>
      </c>
      <c r="N29" s="6" t="s">
        <v>49</v>
      </c>
      <c r="O29" s="6" t="s">
        <v>49</v>
      </c>
      <c r="P29" s="6" t="s">
        <v>49</v>
      </c>
      <c r="Q29" s="6" t="s">
        <v>49</v>
      </c>
      <c r="R29" s="6"/>
      <c r="S29" s="6"/>
      <c r="T29" s="6" t="s">
        <v>49</v>
      </c>
      <c r="U29" s="6" t="s">
        <v>49</v>
      </c>
      <c r="V29" s="6"/>
      <c r="W29" s="6" t="s">
        <v>49</v>
      </c>
      <c r="X29" s="6" t="s">
        <v>49</v>
      </c>
      <c r="Y29" s="6" t="s">
        <v>49</v>
      </c>
      <c r="Z29" s="15" t="s">
        <v>255</v>
      </c>
      <c r="AA29" s="30" t="s">
        <v>256</v>
      </c>
      <c r="AB29" s="34"/>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row>
    <row r="30" spans="1:58" ht="27.95" customHeight="1" x14ac:dyDescent="0.15">
      <c r="B30" s="9" t="s">
        <v>257</v>
      </c>
      <c r="C30" s="9" t="s">
        <v>258</v>
      </c>
      <c r="D30" s="10" t="s">
        <v>259</v>
      </c>
      <c r="E30" s="10" t="s">
        <v>74</v>
      </c>
      <c r="F30" s="10" t="s">
        <v>260</v>
      </c>
      <c r="G30" s="11" t="s">
        <v>48</v>
      </c>
      <c r="H30" s="27" t="str">
        <f>HYPERLINK("#", "http://www.egaode-n.com")</f>
        <v>http://www.egaode-n.com</v>
      </c>
      <c r="I30" s="6" t="s">
        <v>49</v>
      </c>
      <c r="J30" s="6" t="s">
        <v>49</v>
      </c>
      <c r="K30" s="6"/>
      <c r="L30" s="6" t="s">
        <v>49</v>
      </c>
      <c r="M30" s="6" t="s">
        <v>49</v>
      </c>
      <c r="N30" s="6" t="s">
        <v>49</v>
      </c>
      <c r="O30" s="6" t="s">
        <v>49</v>
      </c>
      <c r="P30" s="6" t="s">
        <v>49</v>
      </c>
      <c r="Q30" s="6" t="s">
        <v>49</v>
      </c>
      <c r="R30" s="6"/>
      <c r="S30" s="6"/>
      <c r="T30" s="6" t="s">
        <v>49</v>
      </c>
      <c r="U30" s="6" t="s">
        <v>49</v>
      </c>
      <c r="V30" s="6"/>
      <c r="W30" s="6" t="s">
        <v>49</v>
      </c>
      <c r="X30" s="6" t="s">
        <v>49</v>
      </c>
      <c r="Y30" s="6" t="s">
        <v>49</v>
      </c>
      <c r="Z30" s="15" t="s">
        <v>261</v>
      </c>
      <c r="AA30" s="30" t="s">
        <v>262</v>
      </c>
      <c r="AB30" s="34"/>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row>
    <row r="31" spans="1:58" ht="69.95" customHeight="1" x14ac:dyDescent="0.15">
      <c r="A31" s="8"/>
      <c r="B31" s="9" t="s">
        <v>75</v>
      </c>
      <c r="C31" s="9" t="s">
        <v>14</v>
      </c>
      <c r="D31" s="10" t="s">
        <v>263</v>
      </c>
      <c r="E31" s="10" t="s">
        <v>264</v>
      </c>
      <c r="F31" s="10" t="s">
        <v>265</v>
      </c>
      <c r="G31" s="11" t="s">
        <v>48</v>
      </c>
      <c r="H31" s="27" t="str">
        <f>HYPERLINK("#", "https://www.oishiclinic.com")</f>
        <v>https://www.oishiclinic.com</v>
      </c>
      <c r="I31" s="6" t="s">
        <v>49</v>
      </c>
      <c r="J31" s="6" t="s">
        <v>49</v>
      </c>
      <c r="K31" s="6"/>
      <c r="L31" s="6" t="s">
        <v>49</v>
      </c>
      <c r="M31" s="6" t="s">
        <v>49</v>
      </c>
      <c r="N31" s="6" t="s">
        <v>49</v>
      </c>
      <c r="O31" s="6" t="s">
        <v>49</v>
      </c>
      <c r="P31" s="6" t="s">
        <v>49</v>
      </c>
      <c r="Q31" s="6" t="s">
        <v>49</v>
      </c>
      <c r="R31" s="6"/>
      <c r="S31" s="6"/>
      <c r="T31" s="6" t="s">
        <v>49</v>
      </c>
      <c r="U31" s="6"/>
      <c r="V31" s="6"/>
      <c r="W31" s="6" t="s">
        <v>49</v>
      </c>
      <c r="X31" s="6" t="s">
        <v>49</v>
      </c>
      <c r="Y31" s="6"/>
      <c r="Z31" s="15" t="s">
        <v>266</v>
      </c>
      <c r="AA31" s="30" t="s">
        <v>267</v>
      </c>
      <c r="AB31" s="34"/>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row>
    <row r="32" spans="1:58" ht="27.95" customHeight="1" x14ac:dyDescent="0.15">
      <c r="B32" s="9" t="s">
        <v>76</v>
      </c>
      <c r="C32" s="9" t="s">
        <v>34</v>
      </c>
      <c r="D32" s="10" t="s">
        <v>268</v>
      </c>
      <c r="E32" s="10" t="s">
        <v>269</v>
      </c>
      <c r="F32" s="10" t="s">
        <v>270</v>
      </c>
      <c r="G32" s="11" t="s">
        <v>48</v>
      </c>
      <c r="H32" s="27" t="str">
        <f>HYPERLINK("#", "https://www.nishitetsu-carnas.com/befu/")</f>
        <v>https://www.nishitetsu-carnas.com/befu/</v>
      </c>
      <c r="I32" s="6" t="s">
        <v>50</v>
      </c>
      <c r="J32" s="6" t="s">
        <v>50</v>
      </c>
      <c r="K32" s="6"/>
      <c r="L32" s="6" t="s">
        <v>50</v>
      </c>
      <c r="M32" s="6" t="s">
        <v>49</v>
      </c>
      <c r="N32" s="6" t="s">
        <v>49</v>
      </c>
      <c r="O32" s="6"/>
      <c r="P32" s="6"/>
      <c r="Q32" s="6" t="s">
        <v>50</v>
      </c>
      <c r="R32" s="6"/>
      <c r="S32" s="6" t="s">
        <v>50</v>
      </c>
      <c r="T32" s="6" t="s">
        <v>49</v>
      </c>
      <c r="U32" s="6" t="s">
        <v>50</v>
      </c>
      <c r="V32" s="6"/>
      <c r="W32" s="6" t="s">
        <v>50</v>
      </c>
      <c r="X32" s="6" t="s">
        <v>49</v>
      </c>
      <c r="Y32" s="6"/>
      <c r="Z32" s="15" t="s">
        <v>108</v>
      </c>
      <c r="AA32" s="30" t="s">
        <v>271</v>
      </c>
      <c r="AB32" s="34"/>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row>
    <row r="33" spans="1:58" ht="56.1" customHeight="1" x14ac:dyDescent="0.15">
      <c r="B33" s="9" t="s">
        <v>77</v>
      </c>
      <c r="C33" s="9" t="s">
        <v>11</v>
      </c>
      <c r="D33" s="10" t="s">
        <v>272</v>
      </c>
      <c r="E33" s="10" t="s">
        <v>112</v>
      </c>
      <c r="F33" s="10" t="s">
        <v>273</v>
      </c>
      <c r="G33" s="11"/>
      <c r="H33" s="27"/>
      <c r="I33" s="6" t="s">
        <v>49</v>
      </c>
      <c r="J33" s="6" t="s">
        <v>50</v>
      </c>
      <c r="K33" s="6" t="s">
        <v>49</v>
      </c>
      <c r="L33" s="6" t="s">
        <v>49</v>
      </c>
      <c r="M33" s="6" t="s">
        <v>49</v>
      </c>
      <c r="N33" s="6" t="s">
        <v>49</v>
      </c>
      <c r="O33" s="6" t="s">
        <v>50</v>
      </c>
      <c r="P33" s="6" t="s">
        <v>50</v>
      </c>
      <c r="Q33" s="6" t="s">
        <v>49</v>
      </c>
      <c r="R33" s="6"/>
      <c r="S33" s="6"/>
      <c r="T33" s="6" t="s">
        <v>50</v>
      </c>
      <c r="U33" s="6" t="s">
        <v>49</v>
      </c>
      <c r="V33" s="6"/>
      <c r="W33" s="6" t="s">
        <v>50</v>
      </c>
      <c r="X33" s="6" t="s">
        <v>49</v>
      </c>
      <c r="Y33" s="6"/>
      <c r="Z33" s="15" t="s">
        <v>274</v>
      </c>
      <c r="AA33" s="30" t="s">
        <v>275</v>
      </c>
      <c r="AB33" s="34"/>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row>
    <row r="34" spans="1:58" ht="69.95" customHeight="1" x14ac:dyDescent="0.15">
      <c r="B34" s="9" t="s">
        <v>78</v>
      </c>
      <c r="C34" s="9" t="s">
        <v>24</v>
      </c>
      <c r="D34" s="10" t="s">
        <v>276</v>
      </c>
      <c r="E34" s="10" t="s">
        <v>277</v>
      </c>
      <c r="F34" s="10" t="s">
        <v>278</v>
      </c>
      <c r="G34" s="11" t="s">
        <v>48</v>
      </c>
      <c r="H34" s="27" t="str">
        <f>HYPERLINK("#", "http://www.shintou-clinic.jp")</f>
        <v>http://www.shintou-clinic.jp</v>
      </c>
      <c r="I34" s="6" t="s">
        <v>49</v>
      </c>
      <c r="J34" s="6" t="s">
        <v>49</v>
      </c>
      <c r="K34" s="6" t="s">
        <v>49</v>
      </c>
      <c r="L34" s="6" t="s">
        <v>50</v>
      </c>
      <c r="M34" s="6" t="s">
        <v>49</v>
      </c>
      <c r="N34" s="6"/>
      <c r="O34" s="6"/>
      <c r="P34" s="6" t="s">
        <v>49</v>
      </c>
      <c r="Q34" s="6" t="s">
        <v>49</v>
      </c>
      <c r="R34" s="6"/>
      <c r="S34" s="6"/>
      <c r="T34" s="6" t="s">
        <v>49</v>
      </c>
      <c r="U34" s="6" t="s">
        <v>49</v>
      </c>
      <c r="V34" s="6"/>
      <c r="W34" s="6" t="s">
        <v>49</v>
      </c>
      <c r="X34" s="6" t="s">
        <v>49</v>
      </c>
      <c r="Y34" s="6"/>
      <c r="Z34" s="15" t="s">
        <v>279</v>
      </c>
      <c r="AA34" s="30" t="s">
        <v>280</v>
      </c>
      <c r="AB34" s="34"/>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row>
    <row r="35" spans="1:58" ht="42" customHeight="1" x14ac:dyDescent="0.15">
      <c r="B35" s="9" t="s">
        <v>79</v>
      </c>
      <c r="C35" s="9" t="s">
        <v>36</v>
      </c>
      <c r="D35" s="10" t="s">
        <v>281</v>
      </c>
      <c r="E35" s="10" t="s">
        <v>282</v>
      </c>
      <c r="F35" s="10" t="s">
        <v>283</v>
      </c>
      <c r="G35" s="11" t="s">
        <v>48</v>
      </c>
      <c r="H35" s="27" t="str">
        <f>HYPERLINK("#", "https://shc-group.jp/")</f>
        <v>https://shc-group.jp/</v>
      </c>
      <c r="I35" s="6" t="s">
        <v>49</v>
      </c>
      <c r="J35" s="6" t="s">
        <v>49</v>
      </c>
      <c r="K35" s="6"/>
      <c r="L35" s="6" t="s">
        <v>49</v>
      </c>
      <c r="M35" s="6" t="s">
        <v>49</v>
      </c>
      <c r="N35" s="6" t="s">
        <v>49</v>
      </c>
      <c r="O35" s="6" t="s">
        <v>49</v>
      </c>
      <c r="P35" s="6"/>
      <c r="Q35" s="6" t="s">
        <v>49</v>
      </c>
      <c r="R35" s="6"/>
      <c r="S35" s="6" t="s">
        <v>50</v>
      </c>
      <c r="T35" s="6" t="s">
        <v>49</v>
      </c>
      <c r="U35" s="6" t="s">
        <v>49</v>
      </c>
      <c r="V35" s="6"/>
      <c r="W35" s="6" t="s">
        <v>49</v>
      </c>
      <c r="X35" s="6" t="s">
        <v>49</v>
      </c>
      <c r="Y35" s="6"/>
      <c r="Z35" s="15" t="s">
        <v>284</v>
      </c>
      <c r="AA35" s="30" t="s">
        <v>285</v>
      </c>
      <c r="AB35" s="34"/>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row>
    <row r="36" spans="1:58" ht="27.95" customHeight="1" x14ac:dyDescent="0.15">
      <c r="B36" s="9" t="s">
        <v>79</v>
      </c>
      <c r="C36" s="9" t="s">
        <v>36</v>
      </c>
      <c r="D36" s="10" t="s">
        <v>286</v>
      </c>
      <c r="E36" s="10" t="s">
        <v>287</v>
      </c>
      <c r="F36" s="10" t="s">
        <v>288</v>
      </c>
      <c r="G36" s="11" t="s">
        <v>48</v>
      </c>
      <c r="H36" s="27" t="str">
        <f>HYPERLINK("#", "https://shc-group.jp/free/hiinooka")</f>
        <v>https://shc-group.jp/free/hiinooka</v>
      </c>
      <c r="I36" s="6" t="s">
        <v>49</v>
      </c>
      <c r="J36" s="6" t="s">
        <v>49</v>
      </c>
      <c r="K36" s="6" t="s">
        <v>50</v>
      </c>
      <c r="L36" s="6" t="s">
        <v>50</v>
      </c>
      <c r="M36" s="6" t="s">
        <v>49</v>
      </c>
      <c r="N36" s="6" t="s">
        <v>50</v>
      </c>
      <c r="O36" s="6" t="s">
        <v>49</v>
      </c>
      <c r="P36" s="6"/>
      <c r="Q36" s="6" t="s">
        <v>49</v>
      </c>
      <c r="R36" s="6"/>
      <c r="S36" s="6"/>
      <c r="T36" s="6" t="s">
        <v>49</v>
      </c>
      <c r="U36" s="6" t="s">
        <v>49</v>
      </c>
      <c r="V36" s="6"/>
      <c r="W36" s="6" t="s">
        <v>49</v>
      </c>
      <c r="X36" s="6" t="s">
        <v>49</v>
      </c>
      <c r="Y36" s="6"/>
      <c r="Z36" s="15" t="s">
        <v>101</v>
      </c>
      <c r="AA36" s="30" t="s">
        <v>289</v>
      </c>
      <c r="AB36" s="34"/>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row>
    <row r="37" spans="1:58" ht="69.95" customHeight="1" x14ac:dyDescent="0.15">
      <c r="B37" s="9" t="s">
        <v>80</v>
      </c>
      <c r="C37" s="9" t="s">
        <v>38</v>
      </c>
      <c r="D37" s="10" t="s">
        <v>290</v>
      </c>
      <c r="E37" s="10" t="s">
        <v>291</v>
      </c>
      <c r="F37" s="10" t="s">
        <v>292</v>
      </c>
      <c r="G37" s="11"/>
      <c r="H37" s="27"/>
      <c r="I37" s="6" t="s">
        <v>50</v>
      </c>
      <c r="J37" s="6" t="s">
        <v>49</v>
      </c>
      <c r="K37" s="6"/>
      <c r="L37" s="6" t="s">
        <v>49</v>
      </c>
      <c r="M37" s="6" t="s">
        <v>49</v>
      </c>
      <c r="N37" s="6" t="s">
        <v>49</v>
      </c>
      <c r="O37" s="6" t="s">
        <v>49</v>
      </c>
      <c r="P37" s="6" t="s">
        <v>49</v>
      </c>
      <c r="Q37" s="6" t="s">
        <v>49</v>
      </c>
      <c r="R37" s="6" t="s">
        <v>49</v>
      </c>
      <c r="S37" s="6" t="s">
        <v>49</v>
      </c>
      <c r="T37" s="6" t="s">
        <v>49</v>
      </c>
      <c r="U37" s="6" t="s">
        <v>49</v>
      </c>
      <c r="V37" s="6" t="s">
        <v>49</v>
      </c>
      <c r="W37" s="6" t="s">
        <v>49</v>
      </c>
      <c r="X37" s="6" t="s">
        <v>49</v>
      </c>
      <c r="Y37" s="6" t="s">
        <v>49</v>
      </c>
      <c r="Z37" s="15" t="s">
        <v>107</v>
      </c>
      <c r="AA37" s="30" t="s">
        <v>293</v>
      </c>
      <c r="AB37" s="34"/>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row>
    <row r="38" spans="1:58" ht="27.95" customHeight="1" x14ac:dyDescent="0.15">
      <c r="B38" s="9" t="s">
        <v>80</v>
      </c>
      <c r="C38" s="9" t="s">
        <v>35</v>
      </c>
      <c r="D38" s="10" t="s">
        <v>294</v>
      </c>
      <c r="E38" s="10" t="s">
        <v>295</v>
      </c>
      <c r="F38" s="10" t="s">
        <v>296</v>
      </c>
      <c r="G38" s="11" t="s">
        <v>48</v>
      </c>
      <c r="H38" s="27" t="str">
        <f>HYPERLINK("#", "http://www.sakurahp.or.jp")</f>
        <v>http://www.sakurahp.or.jp</v>
      </c>
      <c r="I38" s="6" t="s">
        <v>50</v>
      </c>
      <c r="J38" s="6" t="s">
        <v>49</v>
      </c>
      <c r="K38" s="6" t="s">
        <v>50</v>
      </c>
      <c r="L38" s="6" t="s">
        <v>50</v>
      </c>
      <c r="M38" s="6" t="s">
        <v>49</v>
      </c>
      <c r="N38" s="6" t="s">
        <v>50</v>
      </c>
      <c r="O38" s="6" t="s">
        <v>50</v>
      </c>
      <c r="P38" s="6"/>
      <c r="Q38" s="6" t="s">
        <v>49</v>
      </c>
      <c r="R38" s="6"/>
      <c r="S38" s="6"/>
      <c r="T38" s="6" t="s">
        <v>49</v>
      </c>
      <c r="U38" s="6" t="s">
        <v>49</v>
      </c>
      <c r="V38" s="6"/>
      <c r="W38" s="6" t="s">
        <v>50</v>
      </c>
      <c r="X38" s="6"/>
      <c r="Y38" s="6"/>
      <c r="Z38" s="15" t="s">
        <v>108</v>
      </c>
      <c r="AA38" s="30"/>
      <c r="AB38" s="34"/>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row>
    <row r="39" spans="1:58" ht="69.95" customHeight="1" x14ac:dyDescent="0.15">
      <c r="B39" s="9" t="s">
        <v>81</v>
      </c>
      <c r="C39" s="9" t="s">
        <v>2</v>
      </c>
      <c r="D39" s="10" t="s">
        <v>297</v>
      </c>
      <c r="E39" s="10" t="s">
        <v>298</v>
      </c>
      <c r="F39" s="10" t="s">
        <v>299</v>
      </c>
      <c r="G39" s="11"/>
      <c r="H39" s="27"/>
      <c r="I39" s="6" t="s">
        <v>49</v>
      </c>
      <c r="J39" s="6" t="s">
        <v>49</v>
      </c>
      <c r="K39" s="6" t="s">
        <v>50</v>
      </c>
      <c r="L39" s="6" t="s">
        <v>49</v>
      </c>
      <c r="M39" s="6" t="s">
        <v>49</v>
      </c>
      <c r="N39" s="6" t="s">
        <v>50</v>
      </c>
      <c r="O39" s="6" t="s">
        <v>50</v>
      </c>
      <c r="P39" s="6" t="s">
        <v>49</v>
      </c>
      <c r="Q39" s="6" t="s">
        <v>49</v>
      </c>
      <c r="R39" s="6" t="s">
        <v>49</v>
      </c>
      <c r="S39" s="6" t="s">
        <v>50</v>
      </c>
      <c r="T39" s="6" t="s">
        <v>49</v>
      </c>
      <c r="U39" s="6" t="s">
        <v>49</v>
      </c>
      <c r="V39" s="6" t="s">
        <v>50</v>
      </c>
      <c r="W39" s="6" t="s">
        <v>49</v>
      </c>
      <c r="X39" s="6" t="s">
        <v>49</v>
      </c>
      <c r="Y39" s="6" t="s">
        <v>50</v>
      </c>
      <c r="Z39" s="15" t="s">
        <v>103</v>
      </c>
      <c r="AA39" s="30" t="s">
        <v>300</v>
      </c>
      <c r="AB39" s="34"/>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row>
    <row r="40" spans="1:58" ht="56.1" customHeight="1" x14ac:dyDescent="0.15">
      <c r="A40" s="3"/>
      <c r="B40" s="9" t="s">
        <v>81</v>
      </c>
      <c r="C40" s="9" t="s">
        <v>42</v>
      </c>
      <c r="D40" s="10" t="s">
        <v>301</v>
      </c>
      <c r="E40" s="10" t="s">
        <v>113</v>
      </c>
      <c r="F40" s="10" t="s">
        <v>302</v>
      </c>
      <c r="G40" s="11" t="s">
        <v>48</v>
      </c>
      <c r="H40" s="27" t="str">
        <f>HYPERLINK("#", "https://pinegarden.jp")</f>
        <v>https://pinegarden.jp</v>
      </c>
      <c r="I40" s="6" t="s">
        <v>50</v>
      </c>
      <c r="J40" s="6" t="s">
        <v>50</v>
      </c>
      <c r="K40" s="6"/>
      <c r="L40" s="6" t="s">
        <v>50</v>
      </c>
      <c r="M40" s="6" t="s">
        <v>49</v>
      </c>
      <c r="N40" s="6" t="s">
        <v>49</v>
      </c>
      <c r="O40" s="6"/>
      <c r="P40" s="6"/>
      <c r="Q40" s="6" t="s">
        <v>49</v>
      </c>
      <c r="R40" s="6"/>
      <c r="S40" s="6" t="s">
        <v>49</v>
      </c>
      <c r="T40" s="6" t="s">
        <v>49</v>
      </c>
      <c r="U40" s="6" t="s">
        <v>49</v>
      </c>
      <c r="V40" s="6" t="s">
        <v>50</v>
      </c>
      <c r="W40" s="6" t="s">
        <v>49</v>
      </c>
      <c r="X40" s="6" t="s">
        <v>49</v>
      </c>
      <c r="Y40" s="6"/>
      <c r="Z40" s="15" t="s">
        <v>303</v>
      </c>
      <c r="AA40" s="30" t="s">
        <v>304</v>
      </c>
      <c r="AB40" s="34"/>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row>
    <row r="41" spans="1:58" ht="56.1" customHeight="1" x14ac:dyDescent="0.15">
      <c r="A41" s="3"/>
      <c r="B41" s="9" t="s">
        <v>81</v>
      </c>
      <c r="C41" s="9" t="s">
        <v>42</v>
      </c>
      <c r="D41" s="10" t="s">
        <v>305</v>
      </c>
      <c r="E41" s="10" t="s">
        <v>98</v>
      </c>
      <c r="F41" s="10" t="s">
        <v>306</v>
      </c>
      <c r="G41" s="11" t="s">
        <v>48</v>
      </c>
      <c r="H41" s="27" t="str">
        <f>HYPERLINK("#", "https://pinegarden.jp")</f>
        <v>https://pinegarden.jp</v>
      </c>
      <c r="I41" s="6" t="s">
        <v>50</v>
      </c>
      <c r="J41" s="6" t="s">
        <v>50</v>
      </c>
      <c r="K41" s="6"/>
      <c r="L41" s="6" t="s">
        <v>50</v>
      </c>
      <c r="M41" s="6" t="s">
        <v>49</v>
      </c>
      <c r="N41" s="6" t="s">
        <v>49</v>
      </c>
      <c r="O41" s="6"/>
      <c r="P41" s="6"/>
      <c r="Q41" s="6" t="s">
        <v>49</v>
      </c>
      <c r="R41" s="6"/>
      <c r="S41" s="6" t="s">
        <v>49</v>
      </c>
      <c r="T41" s="6" t="s">
        <v>49</v>
      </c>
      <c r="U41" s="6" t="s">
        <v>49</v>
      </c>
      <c r="V41" s="6" t="s">
        <v>50</v>
      </c>
      <c r="W41" s="6" t="s">
        <v>49</v>
      </c>
      <c r="X41" s="6" t="s">
        <v>49</v>
      </c>
      <c r="Y41" s="6"/>
      <c r="Z41" s="15" t="s">
        <v>115</v>
      </c>
      <c r="AA41" s="30" t="s">
        <v>307</v>
      </c>
      <c r="AB41" s="34"/>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row>
    <row r="42" spans="1:58" ht="27.95" customHeight="1" x14ac:dyDescent="0.15">
      <c r="A42" s="3"/>
      <c r="B42" s="9" t="s">
        <v>82</v>
      </c>
      <c r="C42" s="9" t="s">
        <v>43</v>
      </c>
      <c r="D42" s="10" t="s">
        <v>308</v>
      </c>
      <c r="E42" s="10" t="s">
        <v>309</v>
      </c>
      <c r="F42" s="10" t="s">
        <v>310</v>
      </c>
      <c r="G42" s="11" t="s">
        <v>48</v>
      </c>
      <c r="H42" s="27" t="s">
        <v>311</v>
      </c>
      <c r="I42" s="6" t="s">
        <v>50</v>
      </c>
      <c r="J42" s="6" t="s">
        <v>50</v>
      </c>
      <c r="K42" s="6"/>
      <c r="L42" s="6" t="s">
        <v>50</v>
      </c>
      <c r="M42" s="6" t="s">
        <v>49</v>
      </c>
      <c r="N42" s="6" t="s">
        <v>50</v>
      </c>
      <c r="O42" s="6"/>
      <c r="P42" s="6" t="s">
        <v>50</v>
      </c>
      <c r="Q42" s="6" t="s">
        <v>50</v>
      </c>
      <c r="R42" s="6"/>
      <c r="S42" s="6"/>
      <c r="T42" s="6" t="s">
        <v>49</v>
      </c>
      <c r="U42" s="6" t="s">
        <v>50</v>
      </c>
      <c r="V42" s="6"/>
      <c r="W42" s="6" t="s">
        <v>49</v>
      </c>
      <c r="X42" s="6" t="s">
        <v>50</v>
      </c>
      <c r="Y42" s="6"/>
      <c r="Z42" s="15" t="s">
        <v>312</v>
      </c>
      <c r="AA42" s="30" t="s">
        <v>313</v>
      </c>
      <c r="AB42" s="34"/>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row>
    <row r="43" spans="1:58" ht="42" customHeight="1" x14ac:dyDescent="0.15">
      <c r="A43" s="3"/>
      <c r="B43" s="9" t="s">
        <v>82</v>
      </c>
      <c r="C43" s="9" t="s">
        <v>43</v>
      </c>
      <c r="D43" s="10" t="s">
        <v>314</v>
      </c>
      <c r="E43" s="10" t="s">
        <v>315</v>
      </c>
      <c r="F43" s="10" t="s">
        <v>316</v>
      </c>
      <c r="G43" s="11" t="s">
        <v>48</v>
      </c>
      <c r="H43" s="27" t="s">
        <v>317</v>
      </c>
      <c r="I43" s="6" t="s">
        <v>49</v>
      </c>
      <c r="J43" s="6" t="s">
        <v>49</v>
      </c>
      <c r="K43" s="6"/>
      <c r="L43" s="6"/>
      <c r="M43" s="6" t="s">
        <v>49</v>
      </c>
      <c r="N43" s="6"/>
      <c r="O43" s="6" t="s">
        <v>50</v>
      </c>
      <c r="P43" s="6"/>
      <c r="Q43" s="6"/>
      <c r="R43" s="6"/>
      <c r="S43" s="6"/>
      <c r="T43" s="6" t="s">
        <v>49</v>
      </c>
      <c r="U43" s="6"/>
      <c r="V43" s="6"/>
      <c r="W43" s="6" t="s">
        <v>49</v>
      </c>
      <c r="X43" s="6"/>
      <c r="Y43" s="6"/>
      <c r="Z43" s="15" t="s">
        <v>318</v>
      </c>
      <c r="AA43" s="30" t="s">
        <v>319</v>
      </c>
      <c r="AB43" s="34"/>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row>
    <row r="44" spans="1:58" ht="69.95" customHeight="1" x14ac:dyDescent="0.15">
      <c r="A44" s="3"/>
      <c r="B44" s="9" t="s">
        <v>83</v>
      </c>
      <c r="C44" s="9" t="s">
        <v>4</v>
      </c>
      <c r="D44" s="10" t="s">
        <v>320</v>
      </c>
      <c r="E44" s="10" t="s">
        <v>321</v>
      </c>
      <c r="F44" s="10" t="s">
        <v>322</v>
      </c>
      <c r="G44" s="11" t="s">
        <v>48</v>
      </c>
      <c r="H44" s="27" t="str">
        <f>HYPERLINK("#", "https://a-mizuhokai.jp")</f>
        <v>https://a-mizuhokai.jp</v>
      </c>
      <c r="I44" s="6" t="s">
        <v>50</v>
      </c>
      <c r="J44" s="6"/>
      <c r="K44" s="6"/>
      <c r="L44" s="6" t="s">
        <v>50</v>
      </c>
      <c r="M44" s="6" t="s">
        <v>50</v>
      </c>
      <c r="N44" s="6" t="s">
        <v>50</v>
      </c>
      <c r="O44" s="6"/>
      <c r="P44" s="6"/>
      <c r="Q44" s="6" t="s">
        <v>50</v>
      </c>
      <c r="R44" s="6"/>
      <c r="S44" s="6"/>
      <c r="T44" s="6" t="s">
        <v>50</v>
      </c>
      <c r="U44" s="6"/>
      <c r="V44" s="6"/>
      <c r="W44" s="6" t="s">
        <v>50</v>
      </c>
      <c r="X44" s="6" t="s">
        <v>50</v>
      </c>
      <c r="Y44" s="6" t="s">
        <v>50</v>
      </c>
      <c r="Z44" s="15" t="s">
        <v>101</v>
      </c>
      <c r="AA44" s="30" t="s">
        <v>323</v>
      </c>
      <c r="AB44" s="34"/>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row>
    <row r="45" spans="1:58" ht="69.95" customHeight="1" x14ac:dyDescent="0.15">
      <c r="A45" s="3"/>
      <c r="B45" s="9" t="s">
        <v>84</v>
      </c>
      <c r="C45" s="9" t="s">
        <v>3</v>
      </c>
      <c r="D45" s="10" t="s">
        <v>324</v>
      </c>
      <c r="E45" s="10" t="s">
        <v>325</v>
      </c>
      <c r="F45" s="10" t="s">
        <v>326</v>
      </c>
      <c r="G45" s="11"/>
      <c r="H45" s="27"/>
      <c r="I45" s="6" t="s">
        <v>50</v>
      </c>
      <c r="J45" s="6" t="s">
        <v>50</v>
      </c>
      <c r="K45" s="6"/>
      <c r="L45" s="6"/>
      <c r="M45" s="6" t="s">
        <v>50</v>
      </c>
      <c r="N45" s="6" t="s">
        <v>50</v>
      </c>
      <c r="O45" s="6"/>
      <c r="P45" s="6"/>
      <c r="Q45" s="6"/>
      <c r="R45" s="6"/>
      <c r="S45" s="6" t="s">
        <v>50</v>
      </c>
      <c r="T45" s="6" t="s">
        <v>50</v>
      </c>
      <c r="U45" s="6" t="s">
        <v>50</v>
      </c>
      <c r="V45" s="6"/>
      <c r="W45" s="6" t="s">
        <v>50</v>
      </c>
      <c r="X45" s="6" t="s">
        <v>50</v>
      </c>
      <c r="Y45" s="6"/>
      <c r="Z45" s="15" t="s">
        <v>327</v>
      </c>
      <c r="AA45" s="30" t="s">
        <v>328</v>
      </c>
      <c r="AB45" s="34"/>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row>
    <row r="46" spans="1:58" ht="56.1" customHeight="1" x14ac:dyDescent="0.15">
      <c r="A46" s="3"/>
      <c r="B46" s="9" t="s">
        <v>85</v>
      </c>
      <c r="C46" s="9" t="s">
        <v>32</v>
      </c>
      <c r="D46" s="10" t="s">
        <v>329</v>
      </c>
      <c r="E46" s="10" t="s">
        <v>330</v>
      </c>
      <c r="F46" s="10" t="s">
        <v>331</v>
      </c>
      <c r="G46" s="11" t="s">
        <v>48</v>
      </c>
      <c r="H46" s="27" t="str">
        <f>HYPERLINK("#", "https://lazole.com")</f>
        <v>https://lazole.com</v>
      </c>
      <c r="I46" s="6" t="s">
        <v>49</v>
      </c>
      <c r="J46" s="6" t="s">
        <v>49</v>
      </c>
      <c r="K46" s="6" t="s">
        <v>50</v>
      </c>
      <c r="L46" s="6" t="s">
        <v>50</v>
      </c>
      <c r="M46" s="6" t="s">
        <v>49</v>
      </c>
      <c r="N46" s="6" t="s">
        <v>49</v>
      </c>
      <c r="O46" s="6" t="s">
        <v>50</v>
      </c>
      <c r="P46" s="6"/>
      <c r="Q46" s="6" t="s">
        <v>49</v>
      </c>
      <c r="R46" s="6"/>
      <c r="S46" s="6"/>
      <c r="T46" s="6" t="s">
        <v>50</v>
      </c>
      <c r="U46" s="6" t="s">
        <v>50</v>
      </c>
      <c r="V46" s="6"/>
      <c r="W46" s="6" t="s">
        <v>50</v>
      </c>
      <c r="X46" s="6" t="s">
        <v>49</v>
      </c>
      <c r="Y46" s="6"/>
      <c r="Z46" s="15" t="s">
        <v>101</v>
      </c>
      <c r="AA46" s="30" t="s">
        <v>332</v>
      </c>
      <c r="AB46" s="34"/>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row>
    <row r="47" spans="1:58" ht="27.95" customHeight="1" x14ac:dyDescent="0.15">
      <c r="A47" s="3"/>
      <c r="B47" s="9" t="s">
        <v>85</v>
      </c>
      <c r="C47" s="9" t="s">
        <v>32</v>
      </c>
      <c r="D47" s="10" t="s">
        <v>333</v>
      </c>
      <c r="E47" s="10" t="s">
        <v>334</v>
      </c>
      <c r="F47" s="10" t="s">
        <v>335</v>
      </c>
      <c r="G47" s="11"/>
      <c r="H47" s="27"/>
      <c r="I47" s="6" t="s">
        <v>49</v>
      </c>
      <c r="J47" s="6"/>
      <c r="K47" s="6"/>
      <c r="L47" s="6" t="s">
        <v>49</v>
      </c>
      <c r="M47" s="6" t="s">
        <v>49</v>
      </c>
      <c r="N47" s="6"/>
      <c r="O47" s="6"/>
      <c r="P47" s="6"/>
      <c r="Q47" s="6" t="s">
        <v>50</v>
      </c>
      <c r="R47" s="6"/>
      <c r="S47" s="6"/>
      <c r="T47" s="6"/>
      <c r="U47" s="6"/>
      <c r="V47" s="6"/>
      <c r="W47" s="6" t="s">
        <v>50</v>
      </c>
      <c r="X47" s="6" t="s">
        <v>49</v>
      </c>
      <c r="Y47" s="6"/>
      <c r="Z47" s="15" t="s">
        <v>336</v>
      </c>
      <c r="AA47" s="30" t="s">
        <v>337</v>
      </c>
      <c r="AB47" s="34"/>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row>
    <row r="48" spans="1:58" ht="27.95" customHeight="1" x14ac:dyDescent="0.15">
      <c r="A48" s="3"/>
      <c r="B48" s="9" t="s">
        <v>86</v>
      </c>
      <c r="C48" s="9" t="s">
        <v>37</v>
      </c>
      <c r="D48" s="10" t="s">
        <v>338</v>
      </c>
      <c r="E48" s="10" t="s">
        <v>339</v>
      </c>
      <c r="F48" s="10" t="s">
        <v>340</v>
      </c>
      <c r="G48" s="11"/>
      <c r="H48" s="27"/>
      <c r="I48" s="6" t="s">
        <v>50</v>
      </c>
      <c r="J48" s="6" t="s">
        <v>50</v>
      </c>
      <c r="K48" s="6" t="s">
        <v>50</v>
      </c>
      <c r="L48" s="6"/>
      <c r="M48" s="6" t="s">
        <v>49</v>
      </c>
      <c r="N48" s="6" t="s">
        <v>49</v>
      </c>
      <c r="O48" s="6"/>
      <c r="P48" s="6"/>
      <c r="Q48" s="6" t="s">
        <v>50</v>
      </c>
      <c r="R48" s="6"/>
      <c r="S48" s="6"/>
      <c r="T48" s="6" t="s">
        <v>50</v>
      </c>
      <c r="U48" s="6" t="s">
        <v>50</v>
      </c>
      <c r="V48" s="6" t="s">
        <v>50</v>
      </c>
      <c r="W48" s="6" t="s">
        <v>50</v>
      </c>
      <c r="X48" s="6" t="s">
        <v>49</v>
      </c>
      <c r="Y48" s="6"/>
      <c r="Z48" s="15" t="s">
        <v>341</v>
      </c>
      <c r="AA48" s="30" t="s">
        <v>153</v>
      </c>
      <c r="AB48" s="34"/>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row>
    <row r="49" spans="1:58" ht="42" customHeight="1" x14ac:dyDescent="0.15">
      <c r="A49" s="3"/>
      <c r="B49" s="9" t="s">
        <v>86</v>
      </c>
      <c r="C49" s="9" t="s">
        <v>37</v>
      </c>
      <c r="D49" s="10" t="s">
        <v>342</v>
      </c>
      <c r="E49" s="10" t="s">
        <v>114</v>
      </c>
      <c r="F49" s="10" t="s">
        <v>343</v>
      </c>
      <c r="G49" s="11" t="s">
        <v>48</v>
      </c>
      <c r="H49" s="27" t="str">
        <f>HYPERLINK("#", "http://www.support-fukutoku-g.com")</f>
        <v>http://www.support-fukutoku-g.com</v>
      </c>
      <c r="I49" s="6" t="s">
        <v>49</v>
      </c>
      <c r="J49" s="6" t="s">
        <v>50</v>
      </c>
      <c r="K49" s="6"/>
      <c r="L49" s="6"/>
      <c r="M49" s="6" t="s">
        <v>49</v>
      </c>
      <c r="N49" s="6" t="s">
        <v>49</v>
      </c>
      <c r="O49" s="6"/>
      <c r="P49" s="6"/>
      <c r="Q49" s="6"/>
      <c r="R49" s="6"/>
      <c r="S49" s="6"/>
      <c r="T49" s="6" t="s">
        <v>49</v>
      </c>
      <c r="U49" s="6"/>
      <c r="V49" s="6"/>
      <c r="W49" s="6"/>
      <c r="X49" s="6" t="s">
        <v>49</v>
      </c>
      <c r="Y49" s="6"/>
      <c r="Z49" s="15" t="s">
        <v>93</v>
      </c>
      <c r="AA49" s="30" t="s">
        <v>344</v>
      </c>
      <c r="AB49" s="34"/>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row>
    <row r="50" spans="1:58" ht="27.95" customHeight="1" x14ac:dyDescent="0.15">
      <c r="A50" s="3"/>
      <c r="B50" s="9" t="s">
        <v>86</v>
      </c>
      <c r="C50" s="9" t="s">
        <v>31</v>
      </c>
      <c r="D50" s="10" t="s">
        <v>345</v>
      </c>
      <c r="E50" s="10" t="s">
        <v>346</v>
      </c>
      <c r="F50" s="10" t="s">
        <v>347</v>
      </c>
      <c r="G50" s="11" t="s">
        <v>48</v>
      </c>
      <c r="H50" s="27" t="str">
        <f>HYPERLINK("#", "https://kerakeranomori.jp")</f>
        <v>https://kerakeranomori.jp</v>
      </c>
      <c r="I50" s="6" t="s">
        <v>49</v>
      </c>
      <c r="J50" s="6" t="s">
        <v>49</v>
      </c>
      <c r="K50" s="6" t="s">
        <v>50</v>
      </c>
      <c r="L50" s="6" t="s">
        <v>49</v>
      </c>
      <c r="M50" s="6" t="s">
        <v>49</v>
      </c>
      <c r="N50" s="6" t="s">
        <v>49</v>
      </c>
      <c r="O50" s="6" t="s">
        <v>49</v>
      </c>
      <c r="P50" s="6" t="s">
        <v>50</v>
      </c>
      <c r="Q50" s="6" t="s">
        <v>49</v>
      </c>
      <c r="R50" s="6" t="s">
        <v>50</v>
      </c>
      <c r="S50" s="6"/>
      <c r="T50" s="6" t="s">
        <v>50</v>
      </c>
      <c r="U50" s="6" t="s">
        <v>50</v>
      </c>
      <c r="V50" s="6" t="s">
        <v>50</v>
      </c>
      <c r="W50" s="6" t="s">
        <v>49</v>
      </c>
      <c r="X50" s="6" t="s">
        <v>49</v>
      </c>
      <c r="Y50" s="6" t="s">
        <v>50</v>
      </c>
      <c r="Z50" s="15" t="s">
        <v>108</v>
      </c>
      <c r="AA50" s="30" t="s">
        <v>348</v>
      </c>
      <c r="AB50" s="34"/>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row>
    <row r="51" spans="1:58" ht="56.1" customHeight="1" x14ac:dyDescent="0.15">
      <c r="A51" s="3"/>
      <c r="B51" s="9" t="s">
        <v>87</v>
      </c>
      <c r="C51" s="9" t="s">
        <v>28</v>
      </c>
      <c r="D51" s="10" t="s">
        <v>349</v>
      </c>
      <c r="E51" s="10" t="s">
        <v>116</v>
      </c>
      <c r="F51" s="10" t="s">
        <v>117</v>
      </c>
      <c r="G51" s="11" t="s">
        <v>48</v>
      </c>
      <c r="H51" s="27" t="str">
        <f>HYPERLINK("#", "https://medicare-fukuokanishi.com/")</f>
        <v>https://medicare-fukuokanishi.com/</v>
      </c>
      <c r="I51" s="6" t="s">
        <v>49</v>
      </c>
      <c r="J51" s="6" t="s">
        <v>50</v>
      </c>
      <c r="K51" s="6"/>
      <c r="L51" s="6"/>
      <c r="M51" s="6" t="s">
        <v>49</v>
      </c>
      <c r="N51" s="6"/>
      <c r="O51" s="6"/>
      <c r="P51" s="6"/>
      <c r="Q51" s="6" t="s">
        <v>49</v>
      </c>
      <c r="R51" s="6"/>
      <c r="S51" s="6"/>
      <c r="T51" s="6"/>
      <c r="U51" s="6"/>
      <c r="V51" s="6"/>
      <c r="W51" s="6" t="s">
        <v>49</v>
      </c>
      <c r="X51" s="6" t="s">
        <v>49</v>
      </c>
      <c r="Y51" s="6"/>
      <c r="Z51" s="15" t="s">
        <v>110</v>
      </c>
      <c r="AA51" s="30" t="s">
        <v>350</v>
      </c>
      <c r="AB51" s="34"/>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row>
    <row r="52" spans="1:58" ht="56.1" customHeight="1" x14ac:dyDescent="0.15">
      <c r="A52" s="3"/>
      <c r="B52" s="9" t="s">
        <v>88</v>
      </c>
      <c r="C52" s="9" t="s">
        <v>9</v>
      </c>
      <c r="D52" s="10" t="s">
        <v>355</v>
      </c>
      <c r="E52" s="10" t="s">
        <v>356</v>
      </c>
      <c r="F52" s="10" t="s">
        <v>357</v>
      </c>
      <c r="G52" s="11" t="s">
        <v>48</v>
      </c>
      <c r="H52" s="27" t="str">
        <f>HYPERLINK("#", "https://www.hottolife.com")</f>
        <v>https://www.hottolife.com</v>
      </c>
      <c r="I52" s="6" t="s">
        <v>49</v>
      </c>
      <c r="J52" s="6" t="s">
        <v>49</v>
      </c>
      <c r="K52" s="6"/>
      <c r="L52" s="6" t="s">
        <v>49</v>
      </c>
      <c r="M52" s="6" t="s">
        <v>49</v>
      </c>
      <c r="N52" s="6" t="s">
        <v>49</v>
      </c>
      <c r="O52" s="6"/>
      <c r="P52" s="6"/>
      <c r="Q52" s="6"/>
      <c r="R52" s="6"/>
      <c r="S52" s="6"/>
      <c r="T52" s="6"/>
      <c r="U52" s="6"/>
      <c r="V52" s="6"/>
      <c r="W52" s="6"/>
      <c r="X52" s="6" t="s">
        <v>49</v>
      </c>
      <c r="Y52" s="6"/>
      <c r="Z52" s="15" t="s">
        <v>110</v>
      </c>
      <c r="AA52" s="30" t="s">
        <v>358</v>
      </c>
      <c r="AB52" s="34"/>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row>
    <row r="53" spans="1:58" ht="56.1" customHeight="1" x14ac:dyDescent="0.15">
      <c r="A53" s="3"/>
      <c r="B53" s="9" t="s">
        <v>88</v>
      </c>
      <c r="C53" s="9" t="s">
        <v>10</v>
      </c>
      <c r="D53" s="10" t="s">
        <v>351</v>
      </c>
      <c r="E53" s="10" t="s">
        <v>352</v>
      </c>
      <c r="F53" s="10" t="s">
        <v>353</v>
      </c>
      <c r="G53" s="11" t="s">
        <v>48</v>
      </c>
      <c r="H53" s="27" t="str">
        <f>HYPERLINK("#", "https://www.hottolife.com")</f>
        <v>https://www.hottolife.com</v>
      </c>
      <c r="I53" s="6" t="s">
        <v>49</v>
      </c>
      <c r="J53" s="6" t="s">
        <v>49</v>
      </c>
      <c r="K53" s="6"/>
      <c r="L53" s="6" t="s">
        <v>49</v>
      </c>
      <c r="M53" s="6" t="s">
        <v>49</v>
      </c>
      <c r="N53" s="6" t="s">
        <v>49</v>
      </c>
      <c r="O53" s="6"/>
      <c r="P53" s="6"/>
      <c r="Q53" s="6"/>
      <c r="R53" s="6"/>
      <c r="S53" s="6"/>
      <c r="T53" s="6"/>
      <c r="U53" s="6"/>
      <c r="V53" s="6"/>
      <c r="W53" s="6"/>
      <c r="X53" s="6" t="s">
        <v>49</v>
      </c>
      <c r="Y53" s="6"/>
      <c r="Z53" s="15" t="s">
        <v>110</v>
      </c>
      <c r="AA53" s="30" t="s">
        <v>354</v>
      </c>
      <c r="AB53" s="34"/>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row>
    <row r="54" spans="1:58" ht="69.95" customHeight="1" x14ac:dyDescent="0.15">
      <c r="A54" s="3"/>
      <c r="B54" s="9" t="s">
        <v>89</v>
      </c>
      <c r="C54" s="9" t="s">
        <v>7</v>
      </c>
      <c r="D54" s="10" t="s">
        <v>359</v>
      </c>
      <c r="E54" s="10" t="s">
        <v>360</v>
      </c>
      <c r="F54" s="10" t="s">
        <v>361</v>
      </c>
      <c r="G54" s="11" t="s">
        <v>48</v>
      </c>
      <c r="H54" s="27" t="str">
        <f>HYPERLINK("#", "https://www.sompocare.com/service/home/satsuki/H000322/")</f>
        <v>https://www.sompocare.com/service/home/satsuki/H000322/</v>
      </c>
      <c r="I54" s="6" t="s">
        <v>49</v>
      </c>
      <c r="J54" s="6" t="s">
        <v>49</v>
      </c>
      <c r="K54" s="6"/>
      <c r="L54" s="6" t="s">
        <v>49</v>
      </c>
      <c r="M54" s="6" t="s">
        <v>49</v>
      </c>
      <c r="N54" s="6" t="s">
        <v>49</v>
      </c>
      <c r="O54" s="6" t="s">
        <v>50</v>
      </c>
      <c r="P54" s="6" t="s">
        <v>50</v>
      </c>
      <c r="Q54" s="6" t="s">
        <v>49</v>
      </c>
      <c r="R54" s="6" t="s">
        <v>50</v>
      </c>
      <c r="S54" s="6" t="s">
        <v>50</v>
      </c>
      <c r="T54" s="6" t="s">
        <v>49</v>
      </c>
      <c r="U54" s="6" t="s">
        <v>50</v>
      </c>
      <c r="V54" s="6"/>
      <c r="W54" s="6" t="s">
        <v>49</v>
      </c>
      <c r="X54" s="6" t="s">
        <v>49</v>
      </c>
      <c r="Y54" s="6"/>
      <c r="Z54" s="15" t="s">
        <v>94</v>
      </c>
      <c r="AA54" s="30" t="s">
        <v>362</v>
      </c>
      <c r="AB54" s="34"/>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row>
    <row r="55" spans="1:58" ht="56.1" customHeight="1" x14ac:dyDescent="0.15">
      <c r="A55" s="3"/>
      <c r="B55" s="9" t="s">
        <v>90</v>
      </c>
      <c r="C55" s="9" t="s">
        <v>6</v>
      </c>
      <c r="D55" s="10" t="s">
        <v>363</v>
      </c>
      <c r="E55" s="10" t="s">
        <v>118</v>
      </c>
      <c r="F55" s="10" t="s">
        <v>364</v>
      </c>
      <c r="G55" s="11" t="s">
        <v>48</v>
      </c>
      <c r="H55" s="27" t="s">
        <v>365</v>
      </c>
      <c r="I55" s="6"/>
      <c r="J55" s="6"/>
      <c r="K55" s="6"/>
      <c r="L55" s="6"/>
      <c r="M55" s="6" t="s">
        <v>49</v>
      </c>
      <c r="N55" s="6"/>
      <c r="O55" s="6"/>
      <c r="P55" s="6"/>
      <c r="Q55" s="6"/>
      <c r="R55" s="6"/>
      <c r="S55" s="6"/>
      <c r="T55" s="6"/>
      <c r="U55" s="6"/>
      <c r="V55" s="6"/>
      <c r="W55" s="6"/>
      <c r="X55" s="6"/>
      <c r="Y55" s="6"/>
      <c r="Z55" s="15" t="s">
        <v>366</v>
      </c>
      <c r="AA55" s="30" t="s">
        <v>367</v>
      </c>
      <c r="AB55" s="34"/>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row>
    <row r="56" spans="1:58" ht="56.1" customHeight="1" x14ac:dyDescent="0.15">
      <c r="A56" s="3"/>
      <c r="B56" s="9" t="s">
        <v>90</v>
      </c>
      <c r="C56" s="9" t="s">
        <v>6</v>
      </c>
      <c r="D56" s="10" t="s">
        <v>368</v>
      </c>
      <c r="E56" s="10" t="s">
        <v>369</v>
      </c>
      <c r="F56" s="10" t="s">
        <v>370</v>
      </c>
      <c r="G56" s="11" t="s">
        <v>48</v>
      </c>
      <c r="H56" s="27" t="str">
        <f>HYPERLINK("#", "http://hakuyuu.or.jp/")</f>
        <v>http://hakuyuu.or.jp/</v>
      </c>
      <c r="I56" s="6" t="s">
        <v>49</v>
      </c>
      <c r="J56" s="6" t="s">
        <v>50</v>
      </c>
      <c r="K56" s="6"/>
      <c r="L56" s="6" t="s">
        <v>49</v>
      </c>
      <c r="M56" s="6" t="s">
        <v>49</v>
      </c>
      <c r="N56" s="6" t="s">
        <v>49</v>
      </c>
      <c r="O56" s="6" t="s">
        <v>49</v>
      </c>
      <c r="P56" s="6" t="s">
        <v>49</v>
      </c>
      <c r="Q56" s="6" t="s">
        <v>49</v>
      </c>
      <c r="R56" s="6" t="s">
        <v>49</v>
      </c>
      <c r="S56" s="6" t="s">
        <v>49</v>
      </c>
      <c r="T56" s="6" t="s">
        <v>49</v>
      </c>
      <c r="U56" s="6" t="s">
        <v>49</v>
      </c>
      <c r="V56" s="6" t="s">
        <v>49</v>
      </c>
      <c r="W56" s="6" t="s">
        <v>49</v>
      </c>
      <c r="X56" s="6" t="s">
        <v>49</v>
      </c>
      <c r="Y56" s="6" t="s">
        <v>50</v>
      </c>
      <c r="Z56" s="15" t="s">
        <v>106</v>
      </c>
      <c r="AA56" s="30" t="s">
        <v>371</v>
      </c>
      <c r="AB56" s="34"/>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row>
    <row r="57" spans="1:58" ht="56.1" customHeight="1" x14ac:dyDescent="0.15">
      <c r="B57" s="9" t="s">
        <v>90</v>
      </c>
      <c r="C57" s="9" t="s">
        <v>6</v>
      </c>
      <c r="D57" s="10" t="s">
        <v>372</v>
      </c>
      <c r="E57" s="10" t="s">
        <v>119</v>
      </c>
      <c r="F57" s="10" t="s">
        <v>373</v>
      </c>
      <c r="G57" s="11" t="s">
        <v>48</v>
      </c>
      <c r="H57" s="27" t="str">
        <f>HYPERLINK("#", "http://www.keitokukai.jp")</f>
        <v>http://www.keitokukai.jp</v>
      </c>
      <c r="I57" s="6" t="s">
        <v>49</v>
      </c>
      <c r="J57" s="6"/>
      <c r="K57" s="6" t="s">
        <v>49</v>
      </c>
      <c r="L57" s="6" t="s">
        <v>50</v>
      </c>
      <c r="M57" s="6" t="s">
        <v>49</v>
      </c>
      <c r="N57" s="6" t="s">
        <v>49</v>
      </c>
      <c r="O57" s="6"/>
      <c r="P57" s="6"/>
      <c r="Q57" s="6"/>
      <c r="R57" s="6"/>
      <c r="S57" s="6"/>
      <c r="T57" s="6" t="s">
        <v>50</v>
      </c>
      <c r="U57" s="6"/>
      <c r="V57" s="6"/>
      <c r="W57" s="6" t="s">
        <v>49</v>
      </c>
      <c r="X57" s="6" t="s">
        <v>49</v>
      </c>
      <c r="Y57" s="6"/>
      <c r="Z57" s="15" t="s">
        <v>374</v>
      </c>
      <c r="AA57" s="30" t="s">
        <v>375</v>
      </c>
      <c r="AB57" s="34"/>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row>
    <row r="58" spans="1:58" ht="56.1" customHeight="1" x14ac:dyDescent="0.15">
      <c r="B58" s="9" t="s">
        <v>91</v>
      </c>
      <c r="C58" s="9" t="s">
        <v>5</v>
      </c>
      <c r="D58" s="10" t="s">
        <v>376</v>
      </c>
      <c r="E58" s="10" t="s">
        <v>377</v>
      </c>
      <c r="F58" s="10" t="s">
        <v>378</v>
      </c>
      <c r="G58" s="11" t="s">
        <v>48</v>
      </c>
      <c r="H58" s="27" t="str">
        <f>HYPERLINK("#", "https://grand-maison.jp/homelist/fukuoka/ito.html")</f>
        <v>https://grand-maison.jp/homelist/fukuoka/ito.html</v>
      </c>
      <c r="I58" s="6" t="s">
        <v>49</v>
      </c>
      <c r="J58" s="6" t="s">
        <v>49</v>
      </c>
      <c r="K58" s="6"/>
      <c r="L58" s="6"/>
      <c r="M58" s="6"/>
      <c r="N58" s="6"/>
      <c r="O58" s="6"/>
      <c r="P58" s="6"/>
      <c r="Q58" s="6"/>
      <c r="R58" s="6"/>
      <c r="S58" s="6"/>
      <c r="T58" s="6" t="s">
        <v>49</v>
      </c>
      <c r="U58" s="6"/>
      <c r="V58" s="6"/>
      <c r="W58" s="6"/>
      <c r="X58" s="6"/>
      <c r="Y58" s="6"/>
      <c r="Z58" s="15" t="s">
        <v>99</v>
      </c>
      <c r="AA58" s="30" t="s">
        <v>379</v>
      </c>
      <c r="AB58" s="34"/>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row>
    <row r="59" spans="1:58" ht="27.95" customHeight="1" x14ac:dyDescent="0.15">
      <c r="B59" s="9" t="s">
        <v>91</v>
      </c>
      <c r="C59" s="9" t="s">
        <v>5</v>
      </c>
      <c r="D59" s="10" t="s">
        <v>380</v>
      </c>
      <c r="E59" s="10" t="s">
        <v>120</v>
      </c>
      <c r="F59" s="10" t="s">
        <v>121</v>
      </c>
      <c r="G59" s="11"/>
      <c r="H59" s="27"/>
      <c r="I59" s="6" t="s">
        <v>49</v>
      </c>
      <c r="J59" s="6" t="s">
        <v>49</v>
      </c>
      <c r="K59" s="6"/>
      <c r="L59" s="6" t="s">
        <v>49</v>
      </c>
      <c r="M59" s="6" t="s">
        <v>49</v>
      </c>
      <c r="N59" s="6" t="s">
        <v>49</v>
      </c>
      <c r="O59" s="6" t="s">
        <v>49</v>
      </c>
      <c r="P59" s="6" t="s">
        <v>49</v>
      </c>
      <c r="Q59" s="6" t="s">
        <v>49</v>
      </c>
      <c r="R59" s="6" t="s">
        <v>50</v>
      </c>
      <c r="S59" s="6" t="s">
        <v>49</v>
      </c>
      <c r="T59" s="6" t="s">
        <v>49</v>
      </c>
      <c r="U59" s="6" t="s">
        <v>49</v>
      </c>
      <c r="V59" s="6" t="s">
        <v>50</v>
      </c>
      <c r="W59" s="6" t="s">
        <v>49</v>
      </c>
      <c r="X59" s="6" t="s">
        <v>49</v>
      </c>
      <c r="Y59" s="6"/>
      <c r="Z59" s="15" t="s">
        <v>381</v>
      </c>
      <c r="AA59" s="30"/>
      <c r="AB59" s="34"/>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row>
    <row r="60" spans="1:58" ht="56.1" customHeight="1" x14ac:dyDescent="0.15">
      <c r="B60" s="9" t="s">
        <v>91</v>
      </c>
      <c r="C60" s="9" t="s">
        <v>92</v>
      </c>
      <c r="D60" s="10" t="s">
        <v>382</v>
      </c>
      <c r="E60" s="10" t="s">
        <v>145</v>
      </c>
      <c r="F60" s="10" t="s">
        <v>146</v>
      </c>
      <c r="G60" s="11" t="s">
        <v>48</v>
      </c>
      <c r="H60" s="27" t="str">
        <f>HYPERLINK("#", "https://ito.fukuwel.or.jp/")</f>
        <v>https://ito.fukuwel.or.jp/</v>
      </c>
      <c r="I60" s="6" t="s">
        <v>50</v>
      </c>
      <c r="J60" s="6"/>
      <c r="K60" s="6"/>
      <c r="L60" s="6" t="s">
        <v>50</v>
      </c>
      <c r="M60" s="6" t="s">
        <v>49</v>
      </c>
      <c r="N60" s="6" t="s">
        <v>50</v>
      </c>
      <c r="O60" s="6"/>
      <c r="P60" s="6"/>
      <c r="Q60" s="6"/>
      <c r="R60" s="6"/>
      <c r="S60" s="6"/>
      <c r="T60" s="6"/>
      <c r="U60" s="6" t="s">
        <v>50</v>
      </c>
      <c r="V60" s="6"/>
      <c r="W60" s="6" t="s">
        <v>50</v>
      </c>
      <c r="X60" s="6" t="s">
        <v>49</v>
      </c>
      <c r="Y60" s="6"/>
      <c r="Z60" s="15" t="s">
        <v>383</v>
      </c>
      <c r="AA60" s="30" t="s">
        <v>384</v>
      </c>
      <c r="AB60" s="34"/>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row>
    <row r="61" spans="1:58" x14ac:dyDescent="0.15">
      <c r="AB61" s="36"/>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row>
  </sheetData>
  <autoFilter ref="B3:BF60"/>
  <mergeCells count="9">
    <mergeCell ref="Z2:Z3"/>
    <mergeCell ref="AA2:AA3"/>
    <mergeCell ref="AB2:AB3"/>
    <mergeCell ref="B2:B3"/>
    <mergeCell ref="C2:C3"/>
    <mergeCell ref="D2:D3"/>
    <mergeCell ref="E2:H2"/>
    <mergeCell ref="I2:K2"/>
    <mergeCell ref="L2:Y2"/>
  </mergeCells>
  <phoneticPr fontId="1"/>
  <pageMargins left="0.23622047244094491" right="0.23622047244094491" top="0.74803149606299213" bottom="0.74803149606299213" header="0.31496062992125984" footer="0.31496062992125984"/>
  <pageSetup paperSize="9" scale="65" fitToHeight="0" orientation="landscape" r:id="rId1"/>
  <rowBreaks count="5" manualBreakCount="5">
    <brk id="12" max="30" man="1"/>
    <brk id="22" max="30" man="1"/>
    <brk id="33" max="30" man="1"/>
    <brk id="44" max="30" man="1"/>
    <brk id="55"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サ高住</vt:lpstr>
      <vt:lpstr>サ高住!Print_Area</vt:lpstr>
      <vt:lpstr>サ高住!Print_Titles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井寺　俊太郎</dc:creator>
  <cp:lastModifiedBy>FINE_User</cp:lastModifiedBy>
  <cp:lastPrinted>2024-02-15T01:53:39Z</cp:lastPrinted>
  <dcterms:created xsi:type="dcterms:W3CDTF">2020-02-12T09:08:13Z</dcterms:created>
  <dcterms:modified xsi:type="dcterms:W3CDTF">2024-02-16T08:31:22Z</dcterms:modified>
</cp:coreProperties>
</file>