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共有（医療支援係）\01 在宅医療\04　調査\社会資源調査\R05\19　印刷データとHP掲載データ\HP掲載用\専門職\"/>
    </mc:Choice>
  </mc:AlternateContent>
  <bookViews>
    <workbookView xWindow="0" yWindow="0" windowWidth="16605" windowHeight="7470" tabRatio="731"/>
  </bookViews>
  <sheets>
    <sheet name="軽費" sheetId="225" r:id="rId1"/>
  </sheets>
  <definedNames>
    <definedName name="_xlnm._FilterDatabase" localSheetId="0" hidden="1">軽費!$B$3:$BF$16</definedName>
    <definedName name="_xlnm._FilterDatabase" hidden="1">#N/A</definedName>
    <definedName name="_xlnm.Print_Area" localSheetId="0">軽費!$A$1:$AA$18</definedName>
    <definedName name="_xlnm.Print_Titles" localSheetId="0">軽費!$1:$3</definedName>
    <definedName name="T1会員名簿" localSheetId="0">#REF!</definedName>
    <definedName name="T1会員名簿">#REF!</definedName>
    <definedName name="会員名簿" localSheetId="0">#REF!</definedName>
    <definedName name="会員名簿">#REF!</definedName>
    <definedName name="会員名簿1" localSheetId="0">#REF!</definedName>
    <definedName name="会員名簿1">#REF!</definedName>
    <definedName name="原本" localSheetId="0">#REF!</definedName>
    <definedName name="原本">#REF!</definedName>
  </definedNames>
  <calcPr calcId="162913"/>
</workbook>
</file>

<file path=xl/calcChain.xml><?xml version="1.0" encoding="utf-8"?>
<calcChain xmlns="http://schemas.openxmlformats.org/spreadsheetml/2006/main">
  <c r="H5" i="225" l="1"/>
  <c r="H17" i="225" l="1"/>
  <c r="H16" i="225"/>
  <c r="H15" i="225"/>
  <c r="H14" i="225"/>
  <c r="H13" i="225"/>
  <c r="H12" i="225"/>
  <c r="H11" i="225"/>
  <c r="H10" i="225"/>
  <c r="H9" i="225"/>
  <c r="H8" i="225"/>
  <c r="H7" i="225"/>
  <c r="H6" i="225"/>
  <c r="H4" i="225"/>
</calcChain>
</file>

<file path=xl/sharedStrings.xml><?xml version="1.0" encoding="utf-8"?>
<sst xmlns="http://schemas.openxmlformats.org/spreadsheetml/2006/main" count="220" uniqueCount="134">
  <si>
    <t>所在地</t>
    <rPh sb="0" eb="3">
      <t>ショザイチ</t>
    </rPh>
    <phoneticPr fontId="1"/>
  </si>
  <si>
    <t>舞鶴</t>
  </si>
  <si>
    <t>警固</t>
  </si>
  <si>
    <t>小笹</t>
  </si>
  <si>
    <t>月隈</t>
  </si>
  <si>
    <t>片江</t>
  </si>
  <si>
    <t>奈多</t>
  </si>
  <si>
    <t>入部</t>
  </si>
  <si>
    <t>堤</t>
  </si>
  <si>
    <t>名島</t>
  </si>
  <si>
    <t>三苫</t>
  </si>
  <si>
    <t>〒・住所</t>
    <rPh sb="2" eb="4">
      <t>ジュウショ</t>
    </rPh>
    <phoneticPr fontId="1"/>
  </si>
  <si>
    <t>①TEL
②FAX</t>
    <phoneticPr fontId="1"/>
  </si>
  <si>
    <t>ホーム
ページ</t>
    <phoneticPr fontId="14"/>
  </si>
  <si>
    <t>気管切開</t>
    <rPh sb="0" eb="2">
      <t>キカン</t>
    </rPh>
    <rPh sb="2" eb="4">
      <t>セッカイ</t>
    </rPh>
    <phoneticPr fontId="1"/>
  </si>
  <si>
    <t>有</t>
    <rPh sb="0" eb="1">
      <t>アリ</t>
    </rPh>
    <phoneticPr fontId="14"/>
  </si>
  <si>
    <t>可</t>
  </si>
  <si>
    <t>東1</t>
  </si>
  <si>
    <t>要相談</t>
  </si>
  <si>
    <t>東7</t>
  </si>
  <si>
    <t>博多
4</t>
    <phoneticPr fontId="14"/>
  </si>
  <si>
    <t>中央
2</t>
    <phoneticPr fontId="14"/>
  </si>
  <si>
    <t>中央
3</t>
    <phoneticPr fontId="14"/>
  </si>
  <si>
    <t>中央
5</t>
    <phoneticPr fontId="14"/>
  </si>
  <si>
    <t>城南
3</t>
    <phoneticPr fontId="14"/>
  </si>
  <si>
    <t>城南
4</t>
    <phoneticPr fontId="14"/>
  </si>
  <si>
    <t>早良
6</t>
    <phoneticPr fontId="14"/>
  </si>
  <si>
    <t>認共</t>
  </si>
  <si>
    <t>居介・訪ﾘ・通介・通ﾘ・短生・短療・特養・老健</t>
  </si>
  <si>
    <t>811-0206
雁の巣1-7-25</t>
  </si>
  <si>
    <t>通介</t>
  </si>
  <si>
    <t>812-0858
月隈6-16-11</t>
  </si>
  <si>
    <t>810-0074
大手門2-5-15</t>
  </si>
  <si>
    <t>①726-6333
②726-6336</t>
  </si>
  <si>
    <t>通介・認共</t>
  </si>
  <si>
    <t>811-1102
東入部2-16-17</t>
  </si>
  <si>
    <t>①803-2080
②804-2730</t>
  </si>
  <si>
    <t>819-0163
今宿上ﾉ原16-1</t>
  </si>
  <si>
    <t>包括</t>
    <rPh sb="0" eb="2">
      <t>ホウカツ</t>
    </rPh>
    <phoneticPr fontId="14"/>
  </si>
  <si>
    <t>校区</t>
    <rPh sb="0" eb="2">
      <t>コウク</t>
    </rPh>
    <phoneticPr fontId="14"/>
  </si>
  <si>
    <t>施設名</t>
    <rPh sb="0" eb="2">
      <t>シセツ</t>
    </rPh>
    <rPh sb="2" eb="3">
      <t>メイ</t>
    </rPh>
    <phoneticPr fontId="1"/>
  </si>
  <si>
    <t>対応や体制</t>
    <rPh sb="0" eb="2">
      <t>タイオウ</t>
    </rPh>
    <rPh sb="3" eb="5">
      <t>タイセイ</t>
    </rPh>
    <phoneticPr fontId="1"/>
  </si>
  <si>
    <t>医療処置を必要とする入居者に対する対応や体制</t>
    <rPh sb="0" eb="2">
      <t>イリョウ</t>
    </rPh>
    <rPh sb="2" eb="4">
      <t>ショチ</t>
    </rPh>
    <rPh sb="5" eb="7">
      <t>ヒツヨウ</t>
    </rPh>
    <rPh sb="10" eb="13">
      <t>ニュウキョシャ</t>
    </rPh>
    <rPh sb="14" eb="15">
      <t>タイ</t>
    </rPh>
    <rPh sb="17" eb="19">
      <t>タイオウ</t>
    </rPh>
    <rPh sb="20" eb="22">
      <t>タイセイ</t>
    </rPh>
    <phoneticPr fontId="1"/>
  </si>
  <si>
    <t>併設事業所</t>
    <rPh sb="0" eb="2">
      <t>ヘイセツ</t>
    </rPh>
    <rPh sb="2" eb="5">
      <t>ジギョウショ</t>
    </rPh>
    <phoneticPr fontId="14"/>
  </si>
  <si>
    <t>施設の特色
（75字以内）</t>
    <rPh sb="0" eb="2">
      <t>シセツ</t>
    </rPh>
    <rPh sb="3" eb="5">
      <t>トクショク</t>
    </rPh>
    <rPh sb="9" eb="10">
      <t>ジ</t>
    </rPh>
    <rPh sb="10" eb="12">
      <t>イナイ</t>
    </rPh>
    <phoneticPr fontId="1"/>
  </si>
  <si>
    <t>認知症</t>
    <rPh sb="0" eb="3">
      <t>ニンチショウ</t>
    </rPh>
    <phoneticPr fontId="1"/>
  </si>
  <si>
    <t>看取り</t>
    <rPh sb="0" eb="2">
      <t>ミト</t>
    </rPh>
    <phoneticPr fontId="1"/>
  </si>
  <si>
    <t>ショート
ステイ</t>
    <phoneticPr fontId="1"/>
  </si>
  <si>
    <t>インスリン
投与</t>
    <rPh sb="6" eb="8">
      <t>トウヨ</t>
    </rPh>
    <phoneticPr fontId="1"/>
  </si>
  <si>
    <t>ペース
メーカー</t>
    <phoneticPr fontId="1"/>
  </si>
  <si>
    <t>透析</t>
    <rPh sb="0" eb="2">
      <t>トウセキ</t>
    </rPh>
    <phoneticPr fontId="1"/>
  </si>
  <si>
    <t>たん吸引</t>
    <rPh sb="2" eb="4">
      <t>キュウイン</t>
    </rPh>
    <phoneticPr fontId="1"/>
  </si>
  <si>
    <t>胃ろう</t>
    <rPh sb="0" eb="1">
      <t>イ</t>
    </rPh>
    <phoneticPr fontId="1"/>
  </si>
  <si>
    <t>膀胱留置
カテーテル</t>
    <rPh sb="0" eb="2">
      <t>ボウコウ</t>
    </rPh>
    <rPh sb="2" eb="4">
      <t>リュウチ</t>
    </rPh>
    <phoneticPr fontId="1"/>
  </si>
  <si>
    <t>(鼻腔)
経管栄養</t>
    <rPh sb="1" eb="3">
      <t>ビクウ</t>
    </rPh>
    <rPh sb="5" eb="7">
      <t>ケイカン</t>
    </rPh>
    <rPh sb="7" eb="9">
      <t>エイヨウ</t>
    </rPh>
    <phoneticPr fontId="1"/>
  </si>
  <si>
    <t>中心静脈
栄養</t>
    <phoneticPr fontId="1"/>
  </si>
  <si>
    <t>ストーマ</t>
    <phoneticPr fontId="1"/>
  </si>
  <si>
    <t>神経難病</t>
    <rPh sb="0" eb="4">
      <t>シンケイナンビョウ</t>
    </rPh>
    <phoneticPr fontId="1"/>
  </si>
  <si>
    <t>褥瘡</t>
    <rPh sb="0" eb="2">
      <t>ジョクソウ</t>
    </rPh>
    <phoneticPr fontId="1"/>
  </si>
  <si>
    <t>在宅酸素</t>
    <rPh sb="0" eb="4">
      <t>ザイタクサンソ</t>
    </rPh>
    <phoneticPr fontId="1"/>
  </si>
  <si>
    <t>人工呼吸器
管理</t>
    <rPh sb="0" eb="2">
      <t>ジンコウ</t>
    </rPh>
    <rPh sb="2" eb="5">
      <t>コキュウキ</t>
    </rPh>
    <rPh sb="6" eb="8">
      <t>カンリ</t>
    </rPh>
    <phoneticPr fontId="1"/>
  </si>
  <si>
    <t>居介・訪介・通介・養護老人ﾎｰﾑ</t>
  </si>
  <si>
    <t>居介・通介・短生・特養・認共</t>
  </si>
  <si>
    <t>特施</t>
  </si>
  <si>
    <t>814-0121
神松寺1-7-1</t>
  </si>
  <si>
    <t>①874-1294
②874-2940</t>
  </si>
  <si>
    <t>819-0055
生の松原3-13-15</t>
  </si>
  <si>
    <t>819-0379
北原2-15-10</t>
  </si>
  <si>
    <t>①807-7576
②807-7579</t>
  </si>
  <si>
    <t>軽費</t>
  </si>
  <si>
    <t>ケアハウス　ビハーラ今泉</t>
  </si>
  <si>
    <t>810-0021
今泉1-18-15</t>
  </si>
  <si>
    <t>①738-1113
②738-1116</t>
  </si>
  <si>
    <t>軽費老人ホーム一覧　　令和５年12月現在</t>
    <phoneticPr fontId="14"/>
  </si>
  <si>
    <t>長雲荘</t>
  </si>
  <si>
    <t>811-0201
三苫2-28-70</t>
  </si>
  <si>
    <t>①607-7231
②607-7232</t>
  </si>
  <si>
    <t>バランスのとれた美味しい食事の提供や看護師の常勤配置等により安心して過ごせます。公的助成により低額な料金で入居でき入居一時金不要。個室・冷暖房完備。</t>
    <phoneticPr fontId="14"/>
  </si>
  <si>
    <t>ケアハウス海の中道</t>
  </si>
  <si>
    <t>①607-8899
②607-8878</t>
  </si>
  <si>
    <t>居介・訪介・訪看・訪ﾘ・通介・通ﾘ・短生・短療・特養・老健・特施・認共・定随・地介・住有</t>
  </si>
  <si>
    <t>緑豊かな海の中道はアクセスにも優れ海と緑の恵みにつつまれた施設です。高齢者の自主性を尊重しながら在宅生活を長く続けていただけるよう援助します。</t>
    <phoneticPr fontId="14"/>
  </si>
  <si>
    <t>ケアハウス　フレンドピーチ</t>
  </si>
  <si>
    <t>813-0035
松崎4-17-1</t>
  </si>
  <si>
    <t>①662-8888
②662-8866</t>
  </si>
  <si>
    <t>比較的街中の立地ですが、静かな環境です。</t>
  </si>
  <si>
    <t>ケアハウス月隈一番館</t>
  </si>
  <si>
    <t>①503-8996
②503-8988</t>
  </si>
  <si>
    <t>居介・訪介・通介・短生・特養・認共・地介</t>
  </si>
  <si>
    <t>自立した生活が可能な方のお住まいです。食事や入浴の提供、24時間スタッフ常駐で安心です。レベルに合わせて介護保険サービスもご利用いただけます。</t>
    <phoneticPr fontId="14"/>
  </si>
  <si>
    <t>ケアハウス　エスペランザ</t>
  </si>
  <si>
    <t>812-0863
金の隈3-24-53</t>
  </si>
  <si>
    <t>①504-0155
②504-6189</t>
  </si>
  <si>
    <t>軽度のみ要相談</t>
  </si>
  <si>
    <t>食事の提供と入浴の準備のある高齢者向けマンションです。介護が必要になられた方はホームヘルプサービス等を利用する事ができます。</t>
    <phoneticPr fontId="14"/>
  </si>
  <si>
    <t>ライフケア大手門ケアハウス</t>
  </si>
  <si>
    <t>感染症対策として食事テーブルにアクリル板を設置し密を避ける為食事を2班に分け黙食を徹底している。複合施設の特性を活かし退居後の生活がスムーズに行えている。</t>
    <phoneticPr fontId="14"/>
  </si>
  <si>
    <t>自立のケアハウスでの生活が難しくなった場合、介護付の特定施設へ移動し、医療行為がない場合に限り引き続き生活を続けて頂く事が出来る。</t>
    <phoneticPr fontId="14"/>
  </si>
  <si>
    <t>ケアハウスおざさ</t>
  </si>
  <si>
    <t>810-0033
小笹1-14-27</t>
  </si>
  <si>
    <t>①526-2800
②526-2802</t>
  </si>
  <si>
    <t>短生・小多・地介</t>
  </si>
  <si>
    <t>みどりと風の街・小笹に立地しています。公園や動物園・植物園、鴻巣山展望台が近くにあり、鳥のさえずりが聞こえる自然のある土地となっています。</t>
    <phoneticPr fontId="14"/>
  </si>
  <si>
    <t>シティ・ハウス神松寺</t>
  </si>
  <si>
    <t>神松寺の住宅街にあり、交通の便やお買い物も良好です。また、同法人内に特別養護老人ホームもございますので、自立した生活が困難となった場合でも安心です。</t>
    <phoneticPr fontId="14"/>
  </si>
  <si>
    <t>ケアハウス　油山つばき苑</t>
  </si>
  <si>
    <t>814-0155
東油山499‐16</t>
  </si>
  <si>
    <t>①861-8870
②400-7652</t>
  </si>
  <si>
    <t>居介・通介・短生・特養・軽費</t>
  </si>
  <si>
    <t>軽費老人ホーム、グループホーム、デイサービス、特養が同一建物内にある複合施設です。他部署などと連携しながら、入居者様が楽しめる施設を目指しています。</t>
    <phoneticPr fontId="14"/>
  </si>
  <si>
    <t>ケアハウス香楠荘</t>
  </si>
  <si>
    <t>居介・通介・短生・特養・特施・地介</t>
  </si>
  <si>
    <t>ケアハウス香楠荘は、定員30名で個室24室、夫婦部屋3室の施設です。</t>
  </si>
  <si>
    <t>西3</t>
    <phoneticPr fontId="14"/>
  </si>
  <si>
    <t>西陵</t>
    <rPh sb="0" eb="1">
      <t>ニシ</t>
    </rPh>
    <rPh sb="1" eb="2">
      <t>リョウ</t>
    </rPh>
    <phoneticPr fontId="14"/>
  </si>
  <si>
    <t>ケアハウス 桜ガーデン生の松原</t>
  </si>
  <si>
    <t>①881-0090
②881-9454</t>
  </si>
  <si>
    <t>訪介・特養・認共・小多</t>
  </si>
  <si>
    <t>緑豊かな閑静な住宅街に位置し、お出かけにも便利。庭には桜をはじめ四季折々の草花が咲き豊かな時間が流れます。安心できる健やかな暮らしを応援致します。</t>
    <phoneticPr fontId="14"/>
  </si>
  <si>
    <t>西5</t>
    <phoneticPr fontId="14"/>
  </si>
  <si>
    <t>今宿</t>
    <rPh sb="0" eb="2">
      <t>イマジュク</t>
    </rPh>
    <phoneticPr fontId="14"/>
  </si>
  <si>
    <t>社会福祉法人藤の実会　ケアハウスにじの森</t>
  </si>
  <si>
    <t>①807-3779
②807-3821</t>
  </si>
  <si>
    <t>居介・訪介・特養・軽費・放課後ﾃﾞｲｻｰﾋﾞｽ（通所支援ｻｰﾋﾞｽ）</t>
  </si>
  <si>
    <t>四季折々の草花に囲まれながら、安心、安全に生活が送れるように生活面や健康面でのサポートを行っています。入居者の趣味や生きがい作りなど支援を行っています。</t>
    <phoneticPr fontId="14"/>
  </si>
  <si>
    <t>西8</t>
    <rPh sb="0" eb="1">
      <t>ニシ</t>
    </rPh>
    <phoneticPr fontId="14"/>
  </si>
  <si>
    <t>西都北</t>
    <rPh sb="0" eb="2">
      <t>サイト</t>
    </rPh>
    <rPh sb="2" eb="3">
      <t>キタ</t>
    </rPh>
    <phoneticPr fontId="14"/>
  </si>
  <si>
    <t>ケアハウス怡土</t>
  </si>
  <si>
    <t>グループホームを併設、法人で特別養護老人ホーム4施設を運営している。グループ法人に医療機関や老人保健施設も運営しており医療・介護体制も充実している。</t>
    <phoneticPr fontId="14"/>
  </si>
  <si>
    <t>玄洋荘</t>
  </si>
  <si>
    <t>819-0380
田尻東3-2697-1</t>
  </si>
  <si>
    <t>①807-0850
②807-0851</t>
  </si>
  <si>
    <t>設立43年の歴史ある施設です。居室数は100部屋で周りには海と山があり自然に囲まれています。入居者様同士の触れ合いを大切にしています。</t>
    <phoneticPr fontId="14"/>
  </si>
  <si>
    <t>ホームページのURL</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</si>
</sst>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10"/>
      <name val="ＭＳ Ｐゴシック"/>
      <family val="3"/>
      <charset val="128"/>
    </font>
    <font>
      <sz val="11"/>
      <name val="ＭＳ Ｐ明朝"/>
      <family val="1"/>
      <charset val="128"/>
    </font>
    <font>
      <sz val="11"/>
      <color indexed="8"/>
      <name val="ＭＳ Ｐゴシック"/>
      <family val="3"/>
      <charset val="128"/>
    </font>
    <font>
      <sz val="11"/>
      <color theme="1"/>
      <name val="ＭＳ Ｐゴシック"/>
      <family val="2"/>
      <charset val="128"/>
      <scheme val="minor"/>
    </font>
    <font>
      <sz val="11"/>
      <color theme="1"/>
      <name val="ＭＳ Ｐゴシック"/>
      <family val="2"/>
      <scheme val="minor"/>
    </font>
    <font>
      <sz val="10"/>
      <color theme="1"/>
      <name val="ＭＳ Ｐゴシック"/>
      <family val="3"/>
      <charset val="128"/>
    </font>
    <font>
      <sz val="9"/>
      <color theme="1"/>
      <name val="ＭＳ Ｐゴシック"/>
      <family val="3"/>
      <charset val="128"/>
    </font>
    <font>
      <b/>
      <sz val="16"/>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u/>
      <sz val="11"/>
      <color theme="10"/>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22">
    <xf numFmtId="0" fontId="0" fillId="0" borderId="0">
      <alignment vertical="center"/>
    </xf>
    <xf numFmtId="0" fontId="4"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6" fillId="0" borderId="0"/>
    <xf numFmtId="9" fontId="4" fillId="0" borderId="0" applyFont="0" applyFill="0" applyBorder="0" applyAlignment="0" applyProtection="0"/>
    <xf numFmtId="0" fontId="7" fillId="0" borderId="0"/>
    <xf numFmtId="0" fontId="5" fillId="0" borderId="0"/>
    <xf numFmtId="0" fontId="3" fillId="0" borderId="4" applyNumberFormat="0" applyFill="0" applyAlignment="0" applyProtection="0">
      <alignment vertical="center"/>
    </xf>
    <xf numFmtId="0" fontId="5" fillId="0" borderId="0"/>
    <xf numFmtId="0" fontId="2" fillId="0" borderId="0">
      <alignment vertical="center"/>
    </xf>
    <xf numFmtId="0" fontId="2" fillId="0" borderId="0">
      <alignment vertical="center"/>
    </xf>
    <xf numFmtId="0" fontId="8" fillId="0" borderId="0">
      <alignment vertical="center"/>
    </xf>
    <xf numFmtId="0" fontId="9" fillId="0" borderId="0"/>
    <xf numFmtId="0" fontId="8" fillId="0" borderId="0">
      <alignment vertical="center"/>
    </xf>
    <xf numFmtId="0" fontId="8" fillId="0" borderId="0">
      <alignment vertical="center"/>
    </xf>
    <xf numFmtId="0" fontId="9" fillId="0" borderId="0"/>
    <xf numFmtId="0" fontId="8" fillId="0" borderId="0">
      <alignment vertical="center"/>
    </xf>
    <xf numFmtId="0" fontId="2" fillId="0" borderId="0">
      <alignment vertical="center"/>
    </xf>
    <xf numFmtId="0" fontId="15" fillId="0" borderId="0" applyNumberFormat="0" applyFill="0" applyBorder="0" applyAlignment="0" applyProtection="0"/>
    <xf numFmtId="0" fontId="8" fillId="0" borderId="0">
      <alignment vertical="center"/>
    </xf>
  </cellStyleXfs>
  <cellXfs count="35">
    <xf numFmtId="0" fontId="0" fillId="0" borderId="0" xfId="0">
      <alignment vertical="center"/>
    </xf>
    <xf numFmtId="0" fontId="13" fillId="0" borderId="0" xfId="17" applyFont="1"/>
    <xf numFmtId="0" fontId="12" fillId="0" borderId="0" xfId="17" applyFont="1" applyAlignment="1">
      <alignment horizontal="left"/>
    </xf>
    <xf numFmtId="0" fontId="13" fillId="0" borderId="0" xfId="17" applyFont="1" applyAlignment="1">
      <alignment horizontal="center"/>
    </xf>
    <xf numFmtId="0" fontId="13" fillId="0" borderId="0" xfId="17" applyFont="1" applyAlignment="1">
      <alignment vertical="center"/>
    </xf>
    <xf numFmtId="0" fontId="13" fillId="0" borderId="0" xfId="17" applyFont="1" applyAlignment="1">
      <alignment horizontal="center" vertical="center" wrapText="1"/>
    </xf>
    <xf numFmtId="0" fontId="13" fillId="2" borderId="1" xfId="17" applyFont="1" applyFill="1" applyBorder="1" applyAlignment="1">
      <alignment horizontal="center" vertical="center" wrapText="1"/>
    </xf>
    <xf numFmtId="0" fontId="13" fillId="2" borderId="1" xfId="17" applyFont="1" applyFill="1" applyBorder="1" applyAlignment="1">
      <alignment vertical="center"/>
    </xf>
    <xf numFmtId="0" fontId="13" fillId="0" borderId="0" xfId="17" applyFont="1" applyAlignment="1">
      <alignment wrapText="1"/>
    </xf>
    <xf numFmtId="0" fontId="10" fillId="0" borderId="0" xfId="17" applyFont="1" applyAlignment="1">
      <alignment vertical="center"/>
    </xf>
    <xf numFmtId="0" fontId="10" fillId="0" borderId="1" xfId="17" applyFont="1" applyBorder="1" applyAlignment="1">
      <alignment horizontal="center" vertical="center" wrapText="1"/>
    </xf>
    <xf numFmtId="0" fontId="10" fillId="0" borderId="1" xfId="17" applyFont="1" applyBorder="1" applyAlignment="1">
      <alignment horizontal="left" vertical="center" wrapText="1"/>
    </xf>
    <xf numFmtId="0" fontId="10" fillId="0" borderId="1" xfId="17" applyFont="1" applyBorder="1" applyAlignment="1">
      <alignment horizontal="center" vertical="center"/>
    </xf>
    <xf numFmtId="0" fontId="13" fillId="3" borderId="2" xfId="17" applyFont="1" applyFill="1" applyBorder="1" applyAlignment="1">
      <alignment horizontal="center" vertical="center" textRotation="255" wrapText="1"/>
    </xf>
    <xf numFmtId="0" fontId="13" fillId="3" borderId="2" xfId="17" applyFont="1" applyFill="1" applyBorder="1" applyAlignment="1">
      <alignment horizontal="center" vertical="center" wrapText="1"/>
    </xf>
    <xf numFmtId="0" fontId="11" fillId="3" borderId="2" xfId="18" applyFont="1" applyFill="1" applyBorder="1" applyAlignment="1">
      <alignment horizontal="center" vertical="center" wrapText="1"/>
    </xf>
    <xf numFmtId="0" fontId="13" fillId="2" borderId="1" xfId="17" applyFont="1" applyFill="1" applyBorder="1" applyAlignment="1">
      <alignment horizontal="left" vertical="center" wrapText="1"/>
    </xf>
    <xf numFmtId="0" fontId="13" fillId="3" borderId="1" xfId="17" applyFont="1" applyFill="1" applyBorder="1" applyAlignment="1">
      <alignment horizontal="center" vertical="center" wrapText="1"/>
    </xf>
    <xf numFmtId="0" fontId="13" fillId="3" borderId="1" xfId="17" applyFont="1" applyFill="1" applyBorder="1" applyAlignment="1">
      <alignment horizontal="center" vertical="center" wrapText="1"/>
    </xf>
    <xf numFmtId="0" fontId="13" fillId="3" borderId="2" xfId="17" applyFont="1" applyFill="1" applyBorder="1" applyAlignment="1">
      <alignment horizontal="center" vertical="center"/>
    </xf>
    <xf numFmtId="0" fontId="13" fillId="3" borderId="2" xfId="17" applyFont="1" applyFill="1" applyBorder="1" applyAlignment="1">
      <alignment horizontal="center" vertical="center" wrapText="1"/>
    </xf>
    <xf numFmtId="0" fontId="13" fillId="3" borderId="2" xfId="17" applyFont="1" applyFill="1" applyBorder="1" applyAlignment="1">
      <alignment horizontal="center" vertical="center" textRotation="255" wrapText="1"/>
    </xf>
    <xf numFmtId="0" fontId="13" fillId="3" borderId="3" xfId="17" applyFont="1" applyFill="1" applyBorder="1" applyAlignment="1">
      <alignment horizontal="center" vertical="center" textRotation="255" wrapText="1"/>
    </xf>
    <xf numFmtId="0" fontId="13" fillId="3" borderId="6" xfId="17" applyFont="1" applyFill="1" applyBorder="1" applyAlignment="1">
      <alignment horizontal="center" vertical="center"/>
    </xf>
    <xf numFmtId="0" fontId="13" fillId="3" borderId="7" xfId="17" applyFont="1" applyFill="1" applyBorder="1" applyAlignment="1">
      <alignment horizontal="center" vertical="center"/>
    </xf>
    <xf numFmtId="0" fontId="13" fillId="3" borderId="5" xfId="17" applyFont="1" applyFill="1" applyBorder="1" applyAlignment="1">
      <alignment horizontal="center" vertical="center"/>
    </xf>
    <xf numFmtId="0" fontId="13" fillId="3" borderId="1" xfId="17" applyFont="1" applyFill="1" applyBorder="1" applyAlignment="1">
      <alignment horizontal="center" vertical="center"/>
    </xf>
    <xf numFmtId="0" fontId="13" fillId="2" borderId="8" xfId="17" applyFont="1" applyFill="1" applyBorder="1" applyAlignment="1">
      <alignment vertical="center" shrinkToFit="1"/>
    </xf>
    <xf numFmtId="0" fontId="13" fillId="2" borderId="1" xfId="17" applyFont="1" applyFill="1" applyBorder="1" applyAlignment="1">
      <alignment vertical="center" shrinkToFit="1"/>
    </xf>
    <xf numFmtId="0" fontId="13" fillId="3" borderId="9" xfId="17" applyFont="1" applyFill="1" applyBorder="1" applyAlignment="1">
      <alignment horizontal="center" vertical="center" textRotation="255"/>
    </xf>
    <xf numFmtId="0" fontId="13" fillId="0" borderId="0" xfId="17" applyFont="1" applyBorder="1" applyAlignment="1">
      <alignment vertical="center"/>
    </xf>
    <xf numFmtId="0" fontId="13" fillId="0" borderId="0" xfId="17" applyFont="1" applyBorder="1" applyAlignment="1">
      <alignment horizontal="center" vertical="center" wrapText="1"/>
    </xf>
    <xf numFmtId="0" fontId="13" fillId="2" borderId="9" xfId="17" applyFont="1" applyFill="1" applyBorder="1" applyAlignment="1">
      <alignment vertical="center"/>
    </xf>
    <xf numFmtId="0" fontId="13" fillId="0" borderId="0" xfId="17" applyFont="1" applyBorder="1" applyAlignment="1">
      <alignment horizontal="center"/>
    </xf>
    <xf numFmtId="0" fontId="13" fillId="0" borderId="0" xfId="17" applyFont="1" applyBorder="1"/>
  </cellXfs>
  <cellStyles count="22">
    <cellStyle name="パーセント 2" xfId="6"/>
    <cellStyle name="ハイパーリンク 2" xfId="20"/>
    <cellStyle name="桁区切り 2" xfId="4"/>
    <cellStyle name="集計 2" xfId="9"/>
    <cellStyle name="標準" xfId="0" builtinId="0"/>
    <cellStyle name="標準 2" xfId="1"/>
    <cellStyle name="標準 2 2" xfId="10"/>
    <cellStyle name="標準 2 2 2" xfId="16"/>
    <cellStyle name="標準 2 2 3" xfId="19"/>
    <cellStyle name="標準 2 3" xfId="12"/>
    <cellStyle name="標準 2 4" xfId="13"/>
    <cellStyle name="標準 2 4 2" xfId="15"/>
    <cellStyle name="標準 2 5" xfId="17"/>
    <cellStyle name="標準 3" xfId="2"/>
    <cellStyle name="標準 3 2" xfId="18"/>
    <cellStyle name="標準 3 3" xfId="21"/>
    <cellStyle name="標準 4" xfId="3"/>
    <cellStyle name="標準 5" xfId="7"/>
    <cellStyle name="標準 6" xfId="8"/>
    <cellStyle name="標準 7" xfId="11"/>
    <cellStyle name="標準 8" xfId="14"/>
    <cellStyle name="標準（通学区域一覧表）" xf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pPr>
      <a:bodyPr vertOverflow="clip" wrap="square" lIns="64008" tIns="32004" rIns="0" bIns="32004" anchor="ctr" upright="1"/>
      <a:lstStyle>
        <a:defPPr algn="l" rtl="0">
          <a:lnSpc>
            <a:spcPct val="150000"/>
          </a:lnSpc>
          <a:defRPr sz="1200" b="1" i="0" baseline="0">
            <a:effectLst/>
            <a:latin typeface="HG丸ｺﾞｼｯｸM-PRO" panose="020F0600000000000000" pitchFamily="50" charset="-128"/>
            <a:ea typeface="HG丸ｺﾞｼｯｸM-PRO" panose="020F0600000000000000" pitchFamily="50" charset="-128"/>
            <a:cs typeface="+mn-cs"/>
          </a:defRPr>
        </a:defPPr>
      </a:lstStyle>
    </a:spDef>
    <a:txDef>
      <a:spPr>
        <a:noFill/>
        <a:ln w="9525" cmpd="sng">
          <a:noFill/>
        </a:ln>
      </a:spPr>
      <a:bodyPr vertOverflow="clip" horzOverflow="clip" wrap="square" lIns="180000" tIns="0" rIns="180000" bIns="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5"/>
  <sheetViews>
    <sheetView tabSelected="1" view="pageBreakPreview" zoomScale="70" zoomScaleNormal="100" zoomScaleSheetLayoutView="70" workbookViewId="0">
      <selection activeCell="F9" sqref="F9"/>
    </sheetView>
  </sheetViews>
  <sheetFormatPr defaultColWidth="9" defaultRowHeight="11.25" x14ac:dyDescent="0.15"/>
  <cols>
    <col min="1" max="1" width="4.5" style="1" customWidth="1"/>
    <col min="2" max="3" width="4.5" style="3" customWidth="1"/>
    <col min="4" max="4" width="20.625" style="8" customWidth="1"/>
    <col min="5" max="5" width="14.625" style="3" customWidth="1"/>
    <col min="6" max="6" width="10.625" style="3" customWidth="1"/>
    <col min="7" max="7" width="6.125" style="3" customWidth="1"/>
    <col min="8" max="8" width="37.75" style="1" bestFit="1" customWidth="1"/>
    <col min="9" max="21" width="4.5" style="3" customWidth="1"/>
    <col min="22" max="25" width="4.5" style="1" customWidth="1"/>
    <col min="26" max="26" width="13.625" style="1" customWidth="1"/>
    <col min="27" max="27" width="28.625" style="1" customWidth="1"/>
    <col min="28" max="16384" width="9" style="1"/>
  </cols>
  <sheetData>
    <row r="1" spans="1:58" ht="22.5" customHeight="1" x14ac:dyDescent="0.2">
      <c r="B1" s="2" t="s">
        <v>73</v>
      </c>
    </row>
    <row r="2" spans="1:58" s="4" customFormat="1" x14ac:dyDescent="0.15">
      <c r="B2" s="21" t="s">
        <v>38</v>
      </c>
      <c r="C2" s="21" t="s">
        <v>39</v>
      </c>
      <c r="D2" s="18" t="s">
        <v>40</v>
      </c>
      <c r="E2" s="23" t="s">
        <v>0</v>
      </c>
      <c r="F2" s="24"/>
      <c r="G2" s="24"/>
      <c r="H2" s="25"/>
      <c r="I2" s="26" t="s">
        <v>41</v>
      </c>
      <c r="J2" s="26"/>
      <c r="K2" s="26"/>
      <c r="L2" s="26" t="s">
        <v>42</v>
      </c>
      <c r="M2" s="26"/>
      <c r="N2" s="26"/>
      <c r="O2" s="26"/>
      <c r="P2" s="26"/>
      <c r="Q2" s="26"/>
      <c r="R2" s="26"/>
      <c r="S2" s="26"/>
      <c r="T2" s="26"/>
      <c r="U2" s="26"/>
      <c r="V2" s="26"/>
      <c r="W2" s="26"/>
      <c r="X2" s="26"/>
      <c r="Y2" s="26"/>
      <c r="Z2" s="18" t="s">
        <v>43</v>
      </c>
      <c r="AA2" s="18" t="s">
        <v>44</v>
      </c>
      <c r="AB2" s="29"/>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row>
    <row r="3" spans="1:58" s="5" customFormat="1" ht="79.5" customHeight="1" x14ac:dyDescent="0.15">
      <c r="B3" s="22"/>
      <c r="C3" s="22"/>
      <c r="D3" s="20"/>
      <c r="E3" s="15" t="s">
        <v>11</v>
      </c>
      <c r="F3" s="15" t="s">
        <v>12</v>
      </c>
      <c r="G3" s="14" t="s">
        <v>13</v>
      </c>
      <c r="H3" s="17" t="s">
        <v>133</v>
      </c>
      <c r="I3" s="13" t="s">
        <v>45</v>
      </c>
      <c r="J3" s="13" t="s">
        <v>46</v>
      </c>
      <c r="K3" s="13" t="s">
        <v>47</v>
      </c>
      <c r="L3" s="13" t="s">
        <v>48</v>
      </c>
      <c r="M3" s="13" t="s">
        <v>49</v>
      </c>
      <c r="N3" s="13" t="s">
        <v>50</v>
      </c>
      <c r="O3" s="13" t="s">
        <v>51</v>
      </c>
      <c r="P3" s="13" t="s">
        <v>52</v>
      </c>
      <c r="Q3" s="13" t="s">
        <v>53</v>
      </c>
      <c r="R3" s="13" t="s">
        <v>54</v>
      </c>
      <c r="S3" s="13" t="s">
        <v>55</v>
      </c>
      <c r="T3" s="13" t="s">
        <v>56</v>
      </c>
      <c r="U3" s="13" t="s">
        <v>57</v>
      </c>
      <c r="V3" s="13" t="s">
        <v>14</v>
      </c>
      <c r="W3" s="13" t="s">
        <v>58</v>
      </c>
      <c r="X3" s="13" t="s">
        <v>59</v>
      </c>
      <c r="Y3" s="13" t="s">
        <v>60</v>
      </c>
      <c r="Z3" s="19"/>
      <c r="AA3" s="20"/>
      <c r="AB3" s="29"/>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row>
    <row r="4" spans="1:58" s="3" customFormat="1" ht="69.95" customHeight="1" x14ac:dyDescent="0.15">
      <c r="A4" s="9"/>
      <c r="B4" s="10" t="s">
        <v>17</v>
      </c>
      <c r="C4" s="10" t="s">
        <v>6</v>
      </c>
      <c r="D4" s="11" t="s">
        <v>78</v>
      </c>
      <c r="E4" s="11" t="s">
        <v>29</v>
      </c>
      <c r="F4" s="11" t="s">
        <v>79</v>
      </c>
      <c r="G4" s="12" t="s">
        <v>15</v>
      </c>
      <c r="H4" s="27" t="str">
        <f>HYPERLINK("#", "http://www.souseikai.or.jp")</f>
        <v>http://www.souseikai.or.jp</v>
      </c>
      <c r="I4" s="6"/>
      <c r="J4" s="6"/>
      <c r="K4" s="6"/>
      <c r="L4" s="6" t="s">
        <v>18</v>
      </c>
      <c r="M4" s="6" t="s">
        <v>16</v>
      </c>
      <c r="N4" s="6" t="s">
        <v>18</v>
      </c>
      <c r="O4" s="6"/>
      <c r="P4" s="6"/>
      <c r="Q4" s="6"/>
      <c r="R4" s="6"/>
      <c r="S4" s="6"/>
      <c r="T4" s="6"/>
      <c r="U4" s="6"/>
      <c r="V4" s="6"/>
      <c r="W4" s="6"/>
      <c r="X4" s="6"/>
      <c r="Y4" s="6"/>
      <c r="Z4" s="16" t="s">
        <v>80</v>
      </c>
      <c r="AA4" s="16" t="s">
        <v>81</v>
      </c>
      <c r="AB4" s="32"/>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row>
    <row r="5" spans="1:58" s="3" customFormat="1" ht="69.95" customHeight="1" x14ac:dyDescent="0.15">
      <c r="A5" s="9"/>
      <c r="B5" s="10" t="s">
        <v>17</v>
      </c>
      <c r="C5" s="10" t="s">
        <v>10</v>
      </c>
      <c r="D5" s="11" t="s">
        <v>74</v>
      </c>
      <c r="E5" s="11" t="s">
        <v>75</v>
      </c>
      <c r="F5" s="11" t="s">
        <v>76</v>
      </c>
      <c r="G5" s="12" t="s">
        <v>15</v>
      </c>
      <c r="H5" s="28" t="str">
        <f>HYPERLINK("#", "http://tensin-kai.or.jp")</f>
        <v>http://tensin-kai.or.jp</v>
      </c>
      <c r="I5" s="6" t="s">
        <v>16</v>
      </c>
      <c r="J5" s="6"/>
      <c r="K5" s="6"/>
      <c r="L5" s="6"/>
      <c r="M5" s="6" t="s">
        <v>16</v>
      </c>
      <c r="N5" s="6" t="s">
        <v>16</v>
      </c>
      <c r="O5" s="6"/>
      <c r="P5" s="6"/>
      <c r="Q5" s="6"/>
      <c r="R5" s="6"/>
      <c r="S5" s="6"/>
      <c r="T5" s="6"/>
      <c r="U5" s="6"/>
      <c r="V5" s="6"/>
      <c r="W5" s="6"/>
      <c r="X5" s="6" t="s">
        <v>16</v>
      </c>
      <c r="Y5" s="6"/>
      <c r="Z5" s="16" t="s">
        <v>61</v>
      </c>
      <c r="AA5" s="16" t="s">
        <v>77</v>
      </c>
      <c r="AB5" s="32"/>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row>
    <row r="6" spans="1:58" s="3" customFormat="1" ht="27.95" customHeight="1" x14ac:dyDescent="0.15">
      <c r="A6" s="9"/>
      <c r="B6" s="10" t="s">
        <v>19</v>
      </c>
      <c r="C6" s="10" t="s">
        <v>9</v>
      </c>
      <c r="D6" s="11" t="s">
        <v>82</v>
      </c>
      <c r="E6" s="11" t="s">
        <v>83</v>
      </c>
      <c r="F6" s="11" t="s">
        <v>84</v>
      </c>
      <c r="G6" s="12" t="s">
        <v>15</v>
      </c>
      <c r="H6" s="28" t="str">
        <f>HYPERLINK("#", "http://www.friendpeach.or.jp")</f>
        <v>http://www.friendpeach.or.jp</v>
      </c>
      <c r="I6" s="6" t="s">
        <v>18</v>
      </c>
      <c r="J6" s="6"/>
      <c r="K6" s="6"/>
      <c r="L6" s="6"/>
      <c r="M6" s="6" t="s">
        <v>18</v>
      </c>
      <c r="N6" s="6" t="s">
        <v>18</v>
      </c>
      <c r="O6" s="6"/>
      <c r="P6" s="6"/>
      <c r="Q6" s="6" t="s">
        <v>18</v>
      </c>
      <c r="R6" s="6"/>
      <c r="S6" s="6"/>
      <c r="T6" s="6" t="s">
        <v>18</v>
      </c>
      <c r="U6" s="6" t="s">
        <v>18</v>
      </c>
      <c r="V6" s="6"/>
      <c r="W6" s="6" t="s">
        <v>18</v>
      </c>
      <c r="X6" s="6"/>
      <c r="Y6" s="6"/>
      <c r="Z6" s="16" t="s">
        <v>30</v>
      </c>
      <c r="AA6" s="16" t="s">
        <v>85</v>
      </c>
      <c r="AB6" s="32"/>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row>
    <row r="7" spans="1:58" s="3" customFormat="1" ht="56.1" customHeight="1" x14ac:dyDescent="0.15">
      <c r="A7" s="9"/>
      <c r="B7" s="10" t="s">
        <v>20</v>
      </c>
      <c r="C7" s="10" t="s">
        <v>4</v>
      </c>
      <c r="D7" s="11" t="s">
        <v>86</v>
      </c>
      <c r="E7" s="11" t="s">
        <v>31</v>
      </c>
      <c r="F7" s="11" t="s">
        <v>87</v>
      </c>
      <c r="G7" s="12" t="s">
        <v>15</v>
      </c>
      <c r="H7" s="28" t="str">
        <f>HYPERLINK("#", "http://www.aishinnooka.com")</f>
        <v>http://www.aishinnooka.com</v>
      </c>
      <c r="I7" s="6" t="s">
        <v>18</v>
      </c>
      <c r="J7" s="6"/>
      <c r="K7" s="6"/>
      <c r="L7" s="6"/>
      <c r="M7" s="6"/>
      <c r="N7" s="6"/>
      <c r="O7" s="6"/>
      <c r="P7" s="6"/>
      <c r="Q7" s="6"/>
      <c r="R7" s="6"/>
      <c r="S7" s="6"/>
      <c r="T7" s="6"/>
      <c r="U7" s="6"/>
      <c r="V7" s="6"/>
      <c r="W7" s="6"/>
      <c r="X7" s="6"/>
      <c r="Y7" s="6"/>
      <c r="Z7" s="16" t="s">
        <v>88</v>
      </c>
      <c r="AA7" s="16" t="s">
        <v>89</v>
      </c>
      <c r="AB7" s="32"/>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row>
    <row r="8" spans="1:58" s="3" customFormat="1" ht="56.1" customHeight="1" x14ac:dyDescent="0.15">
      <c r="A8" s="9"/>
      <c r="B8" s="10" t="s">
        <v>20</v>
      </c>
      <c r="C8" s="10" t="s">
        <v>4</v>
      </c>
      <c r="D8" s="11" t="s">
        <v>90</v>
      </c>
      <c r="E8" s="11" t="s">
        <v>91</v>
      </c>
      <c r="F8" s="11" t="s">
        <v>92</v>
      </c>
      <c r="G8" s="12" t="s">
        <v>15</v>
      </c>
      <c r="H8" s="28" t="str">
        <f>HYPERLINK("#", "http://esperanza.seifu-kai.jp")</f>
        <v>http://esperanza.seifu-kai.jp</v>
      </c>
      <c r="I8" s="6" t="s">
        <v>93</v>
      </c>
      <c r="J8" s="6"/>
      <c r="K8" s="6"/>
      <c r="L8" s="6"/>
      <c r="M8" s="6"/>
      <c r="N8" s="6"/>
      <c r="O8" s="6"/>
      <c r="P8" s="6"/>
      <c r="Q8" s="6"/>
      <c r="R8" s="6"/>
      <c r="S8" s="6"/>
      <c r="T8" s="6"/>
      <c r="U8" s="6"/>
      <c r="V8" s="6"/>
      <c r="W8" s="6"/>
      <c r="X8" s="6"/>
      <c r="Y8" s="6"/>
      <c r="Z8" s="16" t="s">
        <v>28</v>
      </c>
      <c r="AA8" s="16" t="s">
        <v>94</v>
      </c>
      <c r="AB8" s="32"/>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row>
    <row r="9" spans="1:58" s="3" customFormat="1" ht="69.95" customHeight="1" x14ac:dyDescent="0.15">
      <c r="A9" s="9"/>
      <c r="B9" s="10" t="s">
        <v>21</v>
      </c>
      <c r="C9" s="10" t="s">
        <v>1</v>
      </c>
      <c r="D9" s="11" t="s">
        <v>95</v>
      </c>
      <c r="E9" s="11" t="s">
        <v>32</v>
      </c>
      <c r="F9" s="11" t="s">
        <v>33</v>
      </c>
      <c r="G9" s="12" t="s">
        <v>15</v>
      </c>
      <c r="H9" s="28" t="str">
        <f>HYPERLINK("#", "http://www.o-lifecare.com")</f>
        <v>http://www.o-lifecare.com</v>
      </c>
      <c r="I9" s="6" t="s">
        <v>18</v>
      </c>
      <c r="J9" s="6"/>
      <c r="K9" s="6" t="s">
        <v>16</v>
      </c>
      <c r="L9" s="6"/>
      <c r="M9" s="6" t="s">
        <v>18</v>
      </c>
      <c r="N9" s="6" t="s">
        <v>18</v>
      </c>
      <c r="O9" s="6"/>
      <c r="P9" s="6"/>
      <c r="Q9" s="6"/>
      <c r="R9" s="6"/>
      <c r="S9" s="6"/>
      <c r="T9" s="6"/>
      <c r="U9" s="6"/>
      <c r="V9" s="6"/>
      <c r="W9" s="6"/>
      <c r="X9" s="6"/>
      <c r="Y9" s="6"/>
      <c r="Z9" s="16" t="s">
        <v>62</v>
      </c>
      <c r="AA9" s="16" t="s">
        <v>96</v>
      </c>
      <c r="AB9" s="32"/>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row>
    <row r="10" spans="1:58" s="3" customFormat="1" ht="56.1" customHeight="1" x14ac:dyDescent="0.15">
      <c r="B10" s="10" t="s">
        <v>22</v>
      </c>
      <c r="C10" s="10" t="s">
        <v>2</v>
      </c>
      <c r="D10" s="11" t="s">
        <v>70</v>
      </c>
      <c r="E10" s="11" t="s">
        <v>71</v>
      </c>
      <c r="F10" s="11" t="s">
        <v>72</v>
      </c>
      <c r="G10" s="12" t="s">
        <v>15</v>
      </c>
      <c r="H10" s="28" t="str">
        <f>HYPERLINK("#", "http://www.kouunzan-housenji.com/viva/index.html")</f>
        <v>http://www.kouunzan-housenji.com/viva/index.html</v>
      </c>
      <c r="I10" s="6" t="s">
        <v>18</v>
      </c>
      <c r="J10" s="6" t="s">
        <v>18</v>
      </c>
      <c r="K10" s="6"/>
      <c r="L10" s="6"/>
      <c r="M10" s="6" t="s">
        <v>16</v>
      </c>
      <c r="N10" s="6"/>
      <c r="O10" s="6" t="s">
        <v>16</v>
      </c>
      <c r="P10" s="6"/>
      <c r="Q10" s="6"/>
      <c r="R10" s="6"/>
      <c r="S10" s="6"/>
      <c r="T10" s="6" t="s">
        <v>16</v>
      </c>
      <c r="U10" s="6"/>
      <c r="V10" s="6"/>
      <c r="W10" s="6"/>
      <c r="X10" s="6" t="s">
        <v>16</v>
      </c>
      <c r="Y10" s="6"/>
      <c r="Z10" s="16" t="s">
        <v>63</v>
      </c>
      <c r="AA10" s="16" t="s">
        <v>97</v>
      </c>
      <c r="AB10" s="32"/>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row>
    <row r="11" spans="1:58" s="3" customFormat="1" ht="56.1" customHeight="1" x14ac:dyDescent="0.15">
      <c r="A11" s="9"/>
      <c r="B11" s="10" t="s">
        <v>23</v>
      </c>
      <c r="C11" s="10" t="s">
        <v>3</v>
      </c>
      <c r="D11" s="11" t="s">
        <v>98</v>
      </c>
      <c r="E11" s="11" t="s">
        <v>99</v>
      </c>
      <c r="F11" s="11" t="s">
        <v>100</v>
      </c>
      <c r="G11" s="12" t="s">
        <v>15</v>
      </c>
      <c r="H11" s="28" t="str">
        <f>HYPERLINK("#", "http://tachiarai-kouseien.jp/ozasa/")</f>
        <v>http://tachiarai-kouseien.jp/ozasa/</v>
      </c>
      <c r="I11" s="6" t="s">
        <v>16</v>
      </c>
      <c r="J11" s="6" t="s">
        <v>16</v>
      </c>
      <c r="K11" s="6"/>
      <c r="L11" s="6"/>
      <c r="M11" s="6"/>
      <c r="N11" s="6" t="s">
        <v>18</v>
      </c>
      <c r="O11" s="6" t="s">
        <v>18</v>
      </c>
      <c r="P11" s="6" t="s">
        <v>16</v>
      </c>
      <c r="Q11" s="6" t="s">
        <v>16</v>
      </c>
      <c r="R11" s="6" t="s">
        <v>16</v>
      </c>
      <c r="S11" s="6" t="s">
        <v>18</v>
      </c>
      <c r="T11" s="6" t="s">
        <v>18</v>
      </c>
      <c r="U11" s="6" t="s">
        <v>18</v>
      </c>
      <c r="V11" s="6"/>
      <c r="W11" s="6" t="s">
        <v>16</v>
      </c>
      <c r="X11" s="6" t="s">
        <v>16</v>
      </c>
      <c r="Y11" s="6"/>
      <c r="Z11" s="16" t="s">
        <v>101</v>
      </c>
      <c r="AA11" s="16" t="s">
        <v>102</v>
      </c>
      <c r="AB11" s="32"/>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row>
    <row r="12" spans="1:58" ht="69.95" customHeight="1" x14ac:dyDescent="0.15">
      <c r="A12" s="9"/>
      <c r="B12" s="10" t="s">
        <v>24</v>
      </c>
      <c r="C12" s="10" t="s">
        <v>5</v>
      </c>
      <c r="D12" s="11" t="s">
        <v>103</v>
      </c>
      <c r="E12" s="11" t="s">
        <v>64</v>
      </c>
      <c r="F12" s="11" t="s">
        <v>65</v>
      </c>
      <c r="G12" s="12" t="s">
        <v>15</v>
      </c>
      <c r="H12" s="28" t="str">
        <f>HYPERLINK("#", "http://www.citycare.jp")</f>
        <v>http://www.citycare.jp</v>
      </c>
      <c r="I12" s="6"/>
      <c r="J12" s="6"/>
      <c r="K12" s="6"/>
      <c r="L12" s="6"/>
      <c r="M12" s="6" t="s">
        <v>16</v>
      </c>
      <c r="N12" s="6" t="s">
        <v>16</v>
      </c>
      <c r="O12" s="6"/>
      <c r="P12" s="6"/>
      <c r="Q12" s="6" t="s">
        <v>16</v>
      </c>
      <c r="R12" s="6"/>
      <c r="S12" s="6"/>
      <c r="T12" s="6" t="s">
        <v>16</v>
      </c>
      <c r="U12" s="6"/>
      <c r="V12" s="6"/>
      <c r="W12" s="6"/>
      <c r="X12" s="6" t="s">
        <v>16</v>
      </c>
      <c r="Y12" s="6"/>
      <c r="Z12" s="16" t="s">
        <v>34</v>
      </c>
      <c r="AA12" s="16" t="s">
        <v>104</v>
      </c>
      <c r="AB12" s="32"/>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row>
    <row r="13" spans="1:58" ht="69.95" customHeight="1" x14ac:dyDescent="0.15">
      <c r="A13" s="9"/>
      <c r="B13" s="10" t="s">
        <v>25</v>
      </c>
      <c r="C13" s="10" t="s">
        <v>8</v>
      </c>
      <c r="D13" s="11" t="s">
        <v>105</v>
      </c>
      <c r="E13" s="11" t="s">
        <v>106</v>
      </c>
      <c r="F13" s="11" t="s">
        <v>107</v>
      </c>
      <c r="G13" s="12" t="s">
        <v>15</v>
      </c>
      <c r="H13" s="28" t="str">
        <f>HYPERLINK("#", "http://www.fukusikai.or.jp")</f>
        <v>http://www.fukusikai.or.jp</v>
      </c>
      <c r="I13" s="6" t="s">
        <v>18</v>
      </c>
      <c r="J13" s="6" t="s">
        <v>18</v>
      </c>
      <c r="K13" s="6" t="s">
        <v>16</v>
      </c>
      <c r="L13" s="6"/>
      <c r="M13" s="6" t="s">
        <v>16</v>
      </c>
      <c r="N13" s="6"/>
      <c r="O13" s="6"/>
      <c r="P13" s="6"/>
      <c r="Q13" s="6"/>
      <c r="R13" s="6"/>
      <c r="S13" s="6"/>
      <c r="T13" s="6"/>
      <c r="U13" s="6"/>
      <c r="V13" s="6"/>
      <c r="W13" s="6"/>
      <c r="X13" s="6"/>
      <c r="Y13" s="6"/>
      <c r="Z13" s="16" t="s">
        <v>108</v>
      </c>
      <c r="AA13" s="16" t="s">
        <v>109</v>
      </c>
      <c r="AB13" s="32"/>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row>
    <row r="14" spans="1:58" ht="42" customHeight="1" x14ac:dyDescent="0.15">
      <c r="A14" s="9"/>
      <c r="B14" s="10" t="s">
        <v>26</v>
      </c>
      <c r="C14" s="10" t="s">
        <v>7</v>
      </c>
      <c r="D14" s="11" t="s">
        <v>110</v>
      </c>
      <c r="E14" s="11" t="s">
        <v>35</v>
      </c>
      <c r="F14" s="11" t="s">
        <v>36</v>
      </c>
      <c r="G14" s="12" t="s">
        <v>15</v>
      </c>
      <c r="H14" s="28" t="str">
        <f>HYPERLINK("#", "http://www.kounansou.jp")</f>
        <v>http://www.kounansou.jp</v>
      </c>
      <c r="I14" s="6" t="s">
        <v>18</v>
      </c>
      <c r="J14" s="6"/>
      <c r="K14" s="6"/>
      <c r="L14" s="6" t="s">
        <v>16</v>
      </c>
      <c r="M14" s="6"/>
      <c r="N14" s="6"/>
      <c r="O14" s="6"/>
      <c r="P14" s="6"/>
      <c r="Q14" s="6"/>
      <c r="R14" s="6"/>
      <c r="S14" s="6"/>
      <c r="T14" s="6"/>
      <c r="U14" s="6"/>
      <c r="V14" s="6"/>
      <c r="W14" s="6"/>
      <c r="X14" s="6"/>
      <c r="Y14" s="6"/>
      <c r="Z14" s="16" t="s">
        <v>111</v>
      </c>
      <c r="AA14" s="16" t="s">
        <v>112</v>
      </c>
      <c r="AB14" s="32"/>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row>
    <row r="15" spans="1:58" ht="69.95" customHeight="1" x14ac:dyDescent="0.15">
      <c r="A15" s="9"/>
      <c r="B15" s="10" t="s">
        <v>113</v>
      </c>
      <c r="C15" s="10" t="s">
        <v>114</v>
      </c>
      <c r="D15" s="11" t="s">
        <v>115</v>
      </c>
      <c r="E15" s="11" t="s">
        <v>66</v>
      </c>
      <c r="F15" s="11" t="s">
        <v>116</v>
      </c>
      <c r="G15" s="12" t="s">
        <v>15</v>
      </c>
      <c r="H15" s="28" t="str">
        <f>HYPERLINK("#", "http://www.fcs.or.jp/")</f>
        <v>http://www.fcs.or.jp/</v>
      </c>
      <c r="I15" s="6"/>
      <c r="J15" s="6"/>
      <c r="K15" s="6"/>
      <c r="L15" s="6"/>
      <c r="M15" s="6" t="s">
        <v>16</v>
      </c>
      <c r="N15" s="6" t="s">
        <v>18</v>
      </c>
      <c r="O15" s="6"/>
      <c r="P15" s="6"/>
      <c r="Q15" s="6"/>
      <c r="R15" s="6"/>
      <c r="S15" s="6"/>
      <c r="T15" s="6" t="s">
        <v>18</v>
      </c>
      <c r="U15" s="6"/>
      <c r="V15" s="6"/>
      <c r="W15" s="6" t="s">
        <v>18</v>
      </c>
      <c r="X15" s="6" t="s">
        <v>18</v>
      </c>
      <c r="Y15" s="6"/>
      <c r="Z15" s="16" t="s">
        <v>117</v>
      </c>
      <c r="AA15" s="16" t="s">
        <v>118</v>
      </c>
      <c r="AB15" s="32"/>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row>
    <row r="16" spans="1:58" ht="69.95" customHeight="1" x14ac:dyDescent="0.15">
      <c r="A16" s="9"/>
      <c r="B16" s="10" t="s">
        <v>119</v>
      </c>
      <c r="C16" s="10" t="s">
        <v>120</v>
      </c>
      <c r="D16" s="11" t="s">
        <v>121</v>
      </c>
      <c r="E16" s="11" t="s">
        <v>37</v>
      </c>
      <c r="F16" s="11" t="s">
        <v>122</v>
      </c>
      <c r="G16" s="12" t="s">
        <v>15</v>
      </c>
      <c r="H16" s="28" t="str">
        <f>HYPERLINK("#", "http://www.fujinomikai.com")</f>
        <v>http://www.fujinomikai.com</v>
      </c>
      <c r="I16" s="6" t="s">
        <v>18</v>
      </c>
      <c r="J16" s="6"/>
      <c r="K16" s="6"/>
      <c r="L16" s="6" t="s">
        <v>18</v>
      </c>
      <c r="M16" s="6" t="s">
        <v>16</v>
      </c>
      <c r="N16" s="6" t="s">
        <v>16</v>
      </c>
      <c r="O16" s="6"/>
      <c r="P16" s="6"/>
      <c r="Q16" s="6"/>
      <c r="R16" s="6"/>
      <c r="S16" s="6"/>
      <c r="T16" s="6"/>
      <c r="U16" s="6" t="s">
        <v>18</v>
      </c>
      <c r="V16" s="6"/>
      <c r="W16" s="6"/>
      <c r="X16" s="6"/>
      <c r="Y16" s="6"/>
      <c r="Z16" s="16" t="s">
        <v>123</v>
      </c>
      <c r="AA16" s="16" t="s">
        <v>124</v>
      </c>
      <c r="AB16" s="32"/>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row>
    <row r="17" spans="1:58" ht="69.95" customHeight="1" x14ac:dyDescent="0.15">
      <c r="A17" s="9"/>
      <c r="B17" s="10" t="s">
        <v>125</v>
      </c>
      <c r="C17" s="10" t="s">
        <v>126</v>
      </c>
      <c r="D17" s="11" t="s">
        <v>127</v>
      </c>
      <c r="E17" s="11" t="s">
        <v>67</v>
      </c>
      <c r="F17" s="11" t="s">
        <v>68</v>
      </c>
      <c r="G17" s="12" t="s">
        <v>15</v>
      </c>
      <c r="H17" s="28" t="str">
        <f>HYPERLINK("#", "https://itofukushikai.com")</f>
        <v>https://itofukushikai.com</v>
      </c>
      <c r="I17" s="6" t="s">
        <v>18</v>
      </c>
      <c r="J17" s="6"/>
      <c r="K17" s="6"/>
      <c r="L17" s="6" t="s">
        <v>18</v>
      </c>
      <c r="M17" s="6" t="s">
        <v>16</v>
      </c>
      <c r="N17" s="6" t="s">
        <v>16</v>
      </c>
      <c r="O17" s="6"/>
      <c r="P17" s="6"/>
      <c r="Q17" s="6"/>
      <c r="R17" s="6"/>
      <c r="S17" s="6"/>
      <c r="T17" s="6" t="s">
        <v>18</v>
      </c>
      <c r="U17" s="6" t="s">
        <v>18</v>
      </c>
      <c r="V17" s="6"/>
      <c r="W17" s="6"/>
      <c r="X17" s="6" t="s">
        <v>18</v>
      </c>
      <c r="Y17" s="6"/>
      <c r="Z17" s="16" t="s">
        <v>27</v>
      </c>
      <c r="AA17" s="16" t="s">
        <v>128</v>
      </c>
      <c r="AB17" s="32"/>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row>
    <row r="18" spans="1:58" s="3" customFormat="1" ht="56.1" customHeight="1" x14ac:dyDescent="0.15">
      <c r="A18" s="9"/>
      <c r="B18" s="10" t="s">
        <v>125</v>
      </c>
      <c r="C18" s="10" t="s">
        <v>126</v>
      </c>
      <c r="D18" s="11" t="s">
        <v>129</v>
      </c>
      <c r="E18" s="11" t="s">
        <v>130</v>
      </c>
      <c r="F18" s="11" t="s">
        <v>131</v>
      </c>
      <c r="G18" s="12"/>
      <c r="H18" s="7"/>
      <c r="I18" s="6" t="s">
        <v>18</v>
      </c>
      <c r="J18" s="6"/>
      <c r="K18" s="6"/>
      <c r="L18" s="6" t="s">
        <v>16</v>
      </c>
      <c r="M18" s="6" t="s">
        <v>16</v>
      </c>
      <c r="N18" s="6" t="s">
        <v>16</v>
      </c>
      <c r="O18" s="6"/>
      <c r="P18" s="6"/>
      <c r="Q18" s="6"/>
      <c r="R18" s="6"/>
      <c r="S18" s="6"/>
      <c r="T18" s="6"/>
      <c r="U18" s="6"/>
      <c r="V18" s="6"/>
      <c r="W18" s="6"/>
      <c r="X18" s="6" t="s">
        <v>18</v>
      </c>
      <c r="Y18" s="6"/>
      <c r="Z18" s="16" t="s">
        <v>69</v>
      </c>
      <c r="AA18" s="16" t="s">
        <v>132</v>
      </c>
      <c r="AB18" s="32"/>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row>
    <row r="19" spans="1:58" ht="12" x14ac:dyDescent="0.15">
      <c r="A19" s="9"/>
    </row>
    <row r="20" spans="1:58" ht="12" x14ac:dyDescent="0.15">
      <c r="A20" s="9"/>
    </row>
    <row r="21" spans="1:58" ht="12" x14ac:dyDescent="0.15">
      <c r="A21" s="9"/>
    </row>
    <row r="22" spans="1:58" ht="12" x14ac:dyDescent="0.15">
      <c r="A22" s="9"/>
    </row>
    <row r="23" spans="1:58" ht="12" x14ac:dyDescent="0.15">
      <c r="A23" s="9"/>
    </row>
    <row r="24" spans="1:58" ht="12" x14ac:dyDescent="0.15">
      <c r="A24" s="9"/>
    </row>
    <row r="30" spans="1:58" ht="12" x14ac:dyDescent="0.15">
      <c r="A30" s="9"/>
    </row>
    <row r="39" spans="1:1" x14ac:dyDescent="0.15">
      <c r="A39" s="3"/>
    </row>
    <row r="40" spans="1:1" x14ac:dyDescent="0.15">
      <c r="A40" s="3"/>
    </row>
    <row r="41" spans="1:1" x14ac:dyDescent="0.15">
      <c r="A41" s="3"/>
    </row>
    <row r="42" spans="1:1" x14ac:dyDescent="0.15">
      <c r="A42" s="3"/>
    </row>
    <row r="43" spans="1:1" x14ac:dyDescent="0.15">
      <c r="A43" s="3"/>
    </row>
    <row r="44" spans="1:1" x14ac:dyDescent="0.15">
      <c r="A44" s="3"/>
    </row>
    <row r="45" spans="1:1" x14ac:dyDescent="0.15">
      <c r="A45" s="3"/>
    </row>
    <row r="46" spans="1:1" x14ac:dyDescent="0.15">
      <c r="A46" s="3"/>
    </row>
    <row r="47" spans="1:1" x14ac:dyDescent="0.15">
      <c r="A47" s="3"/>
    </row>
    <row r="48" spans="1:1" x14ac:dyDescent="0.15">
      <c r="A48" s="3"/>
    </row>
    <row r="49" spans="1:1" x14ac:dyDescent="0.15">
      <c r="A49" s="3"/>
    </row>
    <row r="50" spans="1:1" x14ac:dyDescent="0.15">
      <c r="A50" s="3"/>
    </row>
    <row r="51" spans="1:1" x14ac:dyDescent="0.15">
      <c r="A51" s="3"/>
    </row>
    <row r="52" spans="1:1" x14ac:dyDescent="0.15">
      <c r="A52" s="3"/>
    </row>
    <row r="53" spans="1:1" x14ac:dyDescent="0.15">
      <c r="A53" s="3"/>
    </row>
    <row r="54" spans="1:1" x14ac:dyDescent="0.15">
      <c r="A54" s="3"/>
    </row>
    <row r="55" spans="1:1" x14ac:dyDescent="0.15">
      <c r="A55" s="3"/>
    </row>
  </sheetData>
  <autoFilter ref="B3:BF16"/>
  <mergeCells count="9">
    <mergeCell ref="Z2:Z3"/>
    <mergeCell ref="AA2:AA3"/>
    <mergeCell ref="AB2:AB3"/>
    <mergeCell ref="B2:B3"/>
    <mergeCell ref="C2:C3"/>
    <mergeCell ref="D2:D3"/>
    <mergeCell ref="E2:H2"/>
    <mergeCell ref="I2:K2"/>
    <mergeCell ref="L2:Y2"/>
  </mergeCells>
  <phoneticPr fontId="1"/>
  <pageMargins left="0.23622047244094491" right="0.23622047244094491" top="0.74803149606299213" bottom="0.74803149606299213" header="0.31496062992125984" footer="0.31496062992125984"/>
  <pageSetup paperSize="9" scale="65" fitToHeight="0" orientation="landscape" r:id="rId1"/>
  <rowBreaks count="1" manualBreakCount="1">
    <brk id="12"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軽費</vt:lpstr>
      <vt:lpstr>軽費!Print_Area</vt:lpstr>
      <vt:lpstr>軽費!Print_Titles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井寺　俊太郎</dc:creator>
  <cp:lastModifiedBy>FINE_User</cp:lastModifiedBy>
  <cp:lastPrinted>2024-02-15T01:53:39Z</cp:lastPrinted>
  <dcterms:created xsi:type="dcterms:W3CDTF">2020-02-12T09:08:13Z</dcterms:created>
  <dcterms:modified xsi:type="dcterms:W3CDTF">2024-02-16T08:20:23Z</dcterms:modified>
</cp:coreProperties>
</file>