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共有（医療支援係）\01 在宅医療\04　調査\社会資源調査\R05\19　印刷データとHP掲載データ\HP掲載用\専門職\"/>
    </mc:Choice>
  </mc:AlternateContent>
  <bookViews>
    <workbookView xWindow="0" yWindow="0" windowWidth="16605" windowHeight="7470" tabRatio="731"/>
  </bookViews>
  <sheets>
    <sheet name="特養" sheetId="215" r:id="rId1"/>
  </sheets>
  <definedNames>
    <definedName name="_xlnm._FilterDatabase" localSheetId="0" hidden="1">特養!$B$3:$BF$57</definedName>
    <definedName name="_xlnm._FilterDatabase" hidden="1">#N/A</definedName>
    <definedName name="_xlnm.Print_Area" localSheetId="0">特養!$A$1:$AA$57</definedName>
    <definedName name="_xlnm.Print_Titles" localSheetId="0">特養!$1:$3</definedName>
    <definedName name="T1会員名簿" localSheetId="0">#REF!</definedName>
    <definedName name="T1会員名簿">#REF!</definedName>
    <definedName name="会員名簿" localSheetId="0">#REF!</definedName>
    <definedName name="会員名簿">#REF!</definedName>
    <definedName name="会員名簿1" localSheetId="0">#REF!</definedName>
    <definedName name="会員名簿1">#REF!</definedName>
    <definedName name="原本" localSheetId="0">#REF!</definedName>
    <definedName name="原本">#REF!</definedName>
  </definedNames>
  <calcPr calcId="162913"/>
</workbook>
</file>

<file path=xl/calcChain.xml><?xml version="1.0" encoding="utf-8"?>
<calcChain xmlns="http://schemas.openxmlformats.org/spreadsheetml/2006/main">
  <c r="H57" i="215" l="1"/>
  <c r="H55" i="215"/>
  <c r="H54" i="215"/>
  <c r="H53" i="215"/>
  <c r="H52" i="215"/>
  <c r="H49" i="215"/>
  <c r="H50" i="215"/>
  <c r="H48" i="215"/>
  <c r="H47" i="215"/>
  <c r="H45" i="215"/>
  <c r="H46" i="215"/>
  <c r="H43" i="215"/>
  <c r="H44" i="215"/>
  <c r="H42" i="215"/>
  <c r="H41" i="215"/>
  <c r="H40" i="215"/>
  <c r="H39" i="215"/>
  <c r="H37" i="215"/>
  <c r="H36" i="215"/>
  <c r="H35" i="215"/>
  <c r="H34" i="215"/>
  <c r="H32" i="215"/>
  <c r="H31" i="215"/>
  <c r="H30" i="215"/>
  <c r="H29" i="215"/>
  <c r="H28" i="215"/>
  <c r="H27" i="215"/>
  <c r="H26" i="215"/>
  <c r="H25" i="215"/>
  <c r="H24" i="215"/>
  <c r="H23" i="215"/>
  <c r="H22" i="215"/>
  <c r="H21" i="215"/>
  <c r="H20" i="215"/>
  <c r="H18" i="215"/>
  <c r="H17" i="215"/>
  <c r="H15" i="215"/>
  <c r="H14" i="215"/>
  <c r="H16" i="215"/>
  <c r="H9" i="215"/>
  <c r="H8" i="215"/>
  <c r="H6" i="215"/>
  <c r="H5" i="215"/>
  <c r="H4" i="215"/>
</calcChain>
</file>

<file path=xl/sharedStrings.xml><?xml version="1.0" encoding="utf-8"?>
<sst xmlns="http://schemas.openxmlformats.org/spreadsheetml/2006/main" count="1099" uniqueCount="364">
  <si>
    <t>所在地</t>
    <rPh sb="0" eb="3">
      <t>ショザイチ</t>
    </rPh>
    <phoneticPr fontId="1"/>
  </si>
  <si>
    <t>高取</t>
  </si>
  <si>
    <t>原</t>
  </si>
  <si>
    <t>舞鶴</t>
  </si>
  <si>
    <t>有田</t>
  </si>
  <si>
    <t>飯倉</t>
  </si>
  <si>
    <t>金武</t>
  </si>
  <si>
    <t>壱岐南</t>
  </si>
  <si>
    <t>下山門</t>
  </si>
  <si>
    <t>壱岐</t>
  </si>
  <si>
    <t>板付</t>
  </si>
  <si>
    <t>今宿</t>
  </si>
  <si>
    <t>今津</t>
  </si>
  <si>
    <t>早良</t>
  </si>
  <si>
    <t>七隈</t>
  </si>
  <si>
    <t>東月隈</t>
  </si>
  <si>
    <t>西戸崎</t>
  </si>
  <si>
    <t>塩原</t>
  </si>
  <si>
    <t>三宅</t>
  </si>
  <si>
    <t>筑紫丘</t>
  </si>
  <si>
    <t>高宮</t>
  </si>
  <si>
    <t>博多</t>
  </si>
  <si>
    <t>弥永</t>
  </si>
  <si>
    <t>笹丘</t>
  </si>
  <si>
    <t>東光</t>
  </si>
  <si>
    <t>月隈</t>
  </si>
  <si>
    <t>花畑</t>
  </si>
  <si>
    <t>多々良</t>
  </si>
  <si>
    <t>那珂南</t>
  </si>
  <si>
    <t>東住吉</t>
  </si>
  <si>
    <t>四箇田</t>
  </si>
  <si>
    <t>入部</t>
  </si>
  <si>
    <t>別府</t>
  </si>
  <si>
    <t>堤</t>
  </si>
  <si>
    <t>田島</t>
  </si>
  <si>
    <t>南片江</t>
  </si>
  <si>
    <t>能古</t>
  </si>
  <si>
    <t>梅光園</t>
  </si>
  <si>
    <t>八田</t>
  </si>
  <si>
    <t>〒・住所</t>
    <rPh sb="2" eb="4">
      <t>ジュウショ</t>
    </rPh>
    <phoneticPr fontId="1"/>
  </si>
  <si>
    <t>①TEL
②FAX</t>
    <phoneticPr fontId="1"/>
  </si>
  <si>
    <t>ホーム
ページ</t>
    <phoneticPr fontId="14"/>
  </si>
  <si>
    <t>気管切開</t>
    <rPh sb="0" eb="2">
      <t>キカン</t>
    </rPh>
    <rPh sb="2" eb="4">
      <t>セッカイ</t>
    </rPh>
    <phoneticPr fontId="1"/>
  </si>
  <si>
    <t>有</t>
    <rPh sb="0" eb="1">
      <t>アリ</t>
    </rPh>
    <phoneticPr fontId="14"/>
  </si>
  <si>
    <t>可</t>
  </si>
  <si>
    <t>東1</t>
  </si>
  <si>
    <t>要相談</t>
  </si>
  <si>
    <t/>
  </si>
  <si>
    <t>東6</t>
  </si>
  <si>
    <t>博多
1</t>
    <phoneticPr fontId="14"/>
  </si>
  <si>
    <t>博多
2</t>
    <phoneticPr fontId="14"/>
  </si>
  <si>
    <t>812-0008
東光2-8-23</t>
  </si>
  <si>
    <t>①441-3630
②441-3631</t>
  </si>
  <si>
    <t>博多
3</t>
    <phoneticPr fontId="14"/>
  </si>
  <si>
    <t>博多
4</t>
    <phoneticPr fontId="14"/>
  </si>
  <si>
    <t>①623-6236
②623-6116</t>
  </si>
  <si>
    <t>博多
5</t>
    <phoneticPr fontId="14"/>
  </si>
  <si>
    <t>博多
7</t>
    <phoneticPr fontId="14"/>
  </si>
  <si>
    <t>中央
2</t>
    <phoneticPr fontId="14"/>
  </si>
  <si>
    <t>中央
3</t>
    <phoneticPr fontId="14"/>
  </si>
  <si>
    <t>中央
4</t>
    <phoneticPr fontId="14"/>
  </si>
  <si>
    <t>南1</t>
  </si>
  <si>
    <t>南3</t>
  </si>
  <si>
    <t>南4</t>
  </si>
  <si>
    <t>南5</t>
  </si>
  <si>
    <t>南7</t>
  </si>
  <si>
    <t>南10</t>
  </si>
  <si>
    <t>城南
1</t>
    <phoneticPr fontId="14"/>
  </si>
  <si>
    <t>城南
2</t>
    <phoneticPr fontId="14"/>
  </si>
  <si>
    <t>城南
3</t>
    <phoneticPr fontId="14"/>
  </si>
  <si>
    <t>城南
4</t>
    <phoneticPr fontId="14"/>
  </si>
  <si>
    <t>城南
5</t>
    <phoneticPr fontId="14"/>
  </si>
  <si>
    <t>早良
1</t>
    <phoneticPr fontId="14"/>
  </si>
  <si>
    <t>早良
2</t>
    <phoneticPr fontId="14"/>
  </si>
  <si>
    <t>早良
4</t>
    <phoneticPr fontId="14"/>
  </si>
  <si>
    <t>早良
5</t>
    <phoneticPr fontId="14"/>
  </si>
  <si>
    <t>早良
6</t>
    <phoneticPr fontId="14"/>
  </si>
  <si>
    <t>早良
7</t>
    <phoneticPr fontId="14"/>
  </si>
  <si>
    <t>早良
9</t>
    <phoneticPr fontId="14"/>
  </si>
  <si>
    <t>西1</t>
  </si>
  <si>
    <t>西4</t>
  </si>
  <si>
    <t>西5</t>
  </si>
  <si>
    <t>西6</t>
  </si>
  <si>
    <t>西7</t>
  </si>
  <si>
    <t>西8</t>
  </si>
  <si>
    <t>西都</t>
  </si>
  <si>
    <t>日佐</t>
  </si>
  <si>
    <t>813-0001
唐原7-15-51</t>
  </si>
  <si>
    <t>①682-2228
②682-2234</t>
  </si>
  <si>
    <t>813-0023
蒲田5-7-1</t>
  </si>
  <si>
    <t>813-0043
名島3-52-5</t>
  </si>
  <si>
    <t>通介・短生・特養</t>
  </si>
  <si>
    <t>812-0029
古門戸町4-23</t>
  </si>
  <si>
    <t>①262-5700
②262-6633</t>
  </si>
  <si>
    <t>短生・特養</t>
  </si>
  <si>
    <t>812-0858
月隈6-16-11</t>
  </si>
  <si>
    <t>812-0877
元町2-1-7</t>
  </si>
  <si>
    <t>通介・短生</t>
  </si>
  <si>
    <t>810-0074
大手門2-5-15</t>
  </si>
  <si>
    <t>①726-6333
②726-6336</t>
  </si>
  <si>
    <t>810-0005
清川2-17-17</t>
  </si>
  <si>
    <t>居介・通介・短生・特養</t>
  </si>
  <si>
    <t>810-0035
梅光園3-4-1</t>
  </si>
  <si>
    <t>おおはし徳巣</t>
  </si>
  <si>
    <t>815-0038
大橋団地5-1</t>
  </si>
  <si>
    <t>811-1343
和田4-16-1</t>
  </si>
  <si>
    <t>811-1346
老司5-12-4</t>
  </si>
  <si>
    <t>①565-6264
②565-2887</t>
  </si>
  <si>
    <t>811-1353
柏原715</t>
  </si>
  <si>
    <t>814-0104
別府7-5-45</t>
  </si>
  <si>
    <t>814-0143
南片江4-14-1</t>
  </si>
  <si>
    <t>814-0155
東油山499-16</t>
  </si>
  <si>
    <t>811-1102
東入部2-16-17</t>
  </si>
  <si>
    <t>①803-2080
②804-2730</t>
  </si>
  <si>
    <t>811-1123
内野7-25-10</t>
  </si>
  <si>
    <t>①812-3362
②811-1990</t>
  </si>
  <si>
    <t>819-0163
今宿上ﾉ原16-1</t>
  </si>
  <si>
    <t>819-0043
野方7-780-1</t>
  </si>
  <si>
    <t>特別養護老人ホーム（介護老人福祉施設）一覧　　令和５年12月現在</t>
    <phoneticPr fontId="14"/>
  </si>
  <si>
    <t>包括</t>
    <rPh sb="0" eb="2">
      <t>ホウカツ</t>
    </rPh>
    <phoneticPr fontId="14"/>
  </si>
  <si>
    <t>校区</t>
    <rPh sb="0" eb="2">
      <t>コウク</t>
    </rPh>
    <phoneticPr fontId="14"/>
  </si>
  <si>
    <t>施設名</t>
    <rPh sb="0" eb="2">
      <t>シセツ</t>
    </rPh>
    <rPh sb="2" eb="3">
      <t>メイ</t>
    </rPh>
    <phoneticPr fontId="1"/>
  </si>
  <si>
    <t>対応や体制</t>
    <rPh sb="0" eb="2">
      <t>タイオウ</t>
    </rPh>
    <rPh sb="3" eb="5">
      <t>タイセイ</t>
    </rPh>
    <phoneticPr fontId="1"/>
  </si>
  <si>
    <t>医療処置を必要とする入居者に対する対応や体制</t>
    <rPh sb="0" eb="2">
      <t>イリョウ</t>
    </rPh>
    <rPh sb="2" eb="4">
      <t>ショチ</t>
    </rPh>
    <rPh sb="5" eb="7">
      <t>ヒツヨウ</t>
    </rPh>
    <rPh sb="10" eb="13">
      <t>ニュウキョシャ</t>
    </rPh>
    <rPh sb="14" eb="15">
      <t>タイ</t>
    </rPh>
    <rPh sb="17" eb="19">
      <t>タイオウ</t>
    </rPh>
    <rPh sb="20" eb="22">
      <t>タイセイ</t>
    </rPh>
    <phoneticPr fontId="1"/>
  </si>
  <si>
    <t>併設事業所</t>
    <rPh sb="0" eb="2">
      <t>ヘイセツ</t>
    </rPh>
    <rPh sb="2" eb="5">
      <t>ジギョウショ</t>
    </rPh>
    <phoneticPr fontId="14"/>
  </si>
  <si>
    <t>施設の特色
（75字以内）</t>
    <rPh sb="0" eb="2">
      <t>シセツ</t>
    </rPh>
    <rPh sb="3" eb="5">
      <t>トクショク</t>
    </rPh>
    <rPh sb="9" eb="10">
      <t>ジ</t>
    </rPh>
    <rPh sb="10" eb="12">
      <t>イナイ</t>
    </rPh>
    <phoneticPr fontId="1"/>
  </si>
  <si>
    <t>認知症</t>
    <rPh sb="0" eb="3">
      <t>ニンチショウ</t>
    </rPh>
    <phoneticPr fontId="1"/>
  </si>
  <si>
    <t>看取り</t>
    <rPh sb="0" eb="2">
      <t>ミト</t>
    </rPh>
    <phoneticPr fontId="1"/>
  </si>
  <si>
    <t>ショート
ステイ</t>
    <phoneticPr fontId="1"/>
  </si>
  <si>
    <t>インスリン
投与</t>
    <rPh sb="6" eb="8">
      <t>トウヨ</t>
    </rPh>
    <phoneticPr fontId="1"/>
  </si>
  <si>
    <t>ペース
メーカー</t>
    <phoneticPr fontId="1"/>
  </si>
  <si>
    <t>透析</t>
    <rPh sb="0" eb="2">
      <t>トウセキ</t>
    </rPh>
    <phoneticPr fontId="1"/>
  </si>
  <si>
    <t>たん吸引</t>
    <rPh sb="2" eb="4">
      <t>キュウイン</t>
    </rPh>
    <phoneticPr fontId="1"/>
  </si>
  <si>
    <t>胃ろう</t>
    <rPh sb="0" eb="1">
      <t>イ</t>
    </rPh>
    <phoneticPr fontId="1"/>
  </si>
  <si>
    <t>膀胱留置
カテーテル</t>
    <rPh sb="0" eb="2">
      <t>ボウコウ</t>
    </rPh>
    <rPh sb="2" eb="4">
      <t>リュウチ</t>
    </rPh>
    <phoneticPr fontId="1"/>
  </si>
  <si>
    <t>(鼻腔)
経管栄養</t>
    <rPh sb="1" eb="3">
      <t>ビクウ</t>
    </rPh>
    <rPh sb="5" eb="7">
      <t>ケイカン</t>
    </rPh>
    <rPh sb="7" eb="9">
      <t>エイヨウ</t>
    </rPh>
    <phoneticPr fontId="1"/>
  </si>
  <si>
    <t>中心静脈
栄養</t>
    <phoneticPr fontId="1"/>
  </si>
  <si>
    <t>ストーマ</t>
    <phoneticPr fontId="1"/>
  </si>
  <si>
    <t>神経難病</t>
    <rPh sb="0" eb="4">
      <t>シンケイナンビョウ</t>
    </rPh>
    <phoneticPr fontId="1"/>
  </si>
  <si>
    <t>褥瘡</t>
    <rPh sb="0" eb="2">
      <t>ジョクソウ</t>
    </rPh>
    <phoneticPr fontId="1"/>
  </si>
  <si>
    <t>在宅酸素</t>
    <rPh sb="0" eb="4">
      <t>ザイタクサンソ</t>
    </rPh>
    <phoneticPr fontId="1"/>
  </si>
  <si>
    <t>人工呼吸器
管理</t>
    <rPh sb="0" eb="2">
      <t>ジンコウ</t>
    </rPh>
    <rPh sb="2" eb="5">
      <t>コキュウキ</t>
    </rPh>
    <rPh sb="6" eb="8">
      <t>カンリ</t>
    </rPh>
    <phoneticPr fontId="1"/>
  </si>
  <si>
    <t>介護老人福祉施設　西戸崎創生園</t>
  </si>
  <si>
    <t>811-0321
西戸崎5-22-1</t>
  </si>
  <si>
    <t>①605-2121
②605-2122</t>
  </si>
  <si>
    <t>[今、憩いとやすらぎを]の基本理念のもと、ご利用者の[今]を大切にご利用者が安心して楽しく生活していただける、施設づくりを目指しています。</t>
    <phoneticPr fontId="14"/>
  </si>
  <si>
    <t>東3</t>
    <phoneticPr fontId="14"/>
  </si>
  <si>
    <t>香住丘</t>
    <rPh sb="1" eb="2">
      <t>ス</t>
    </rPh>
    <rPh sb="2" eb="3">
      <t>オカ</t>
    </rPh>
    <phoneticPr fontId="14"/>
  </si>
  <si>
    <t>さんすまいる唐原</t>
  </si>
  <si>
    <t>居介・通介・短生・地介</t>
  </si>
  <si>
    <t>光薫寺ビハーラ</t>
  </si>
  <si>
    <t>①691-8111
②691-8122</t>
  </si>
  <si>
    <t>居介・訪介・通介・短生・軽費</t>
  </si>
  <si>
    <t>自然を感じられる緑豊かな環境のもと、在宅サービス・施設サービスと地域に根ざした総合的な福祉サービスを実施しております。</t>
    <phoneticPr fontId="14"/>
  </si>
  <si>
    <t>東6</t>
    <rPh sb="0" eb="1">
      <t>ヒガシ</t>
    </rPh>
    <phoneticPr fontId="14"/>
  </si>
  <si>
    <t>多々良</t>
    <rPh sb="0" eb="3">
      <t>タタラ</t>
    </rPh>
    <phoneticPr fontId="14"/>
  </si>
  <si>
    <t>特別養護老人ホームなごみの里</t>
  </si>
  <si>
    <t>813-0024
名子3-23-50</t>
  </si>
  <si>
    <t>①691-8411
②691-8420</t>
  </si>
  <si>
    <t>短生・軽費</t>
  </si>
  <si>
    <t>特別養護老人ホーム　いきいき八田</t>
  </si>
  <si>
    <t>813-0031
八田1-4-15</t>
  </si>
  <si>
    <t>①691-5089
②691-5254</t>
  </si>
  <si>
    <t>通介・短生・認通</t>
  </si>
  <si>
    <t>東7</t>
    <phoneticPr fontId="14"/>
  </si>
  <si>
    <t>名島</t>
    <rPh sb="0" eb="2">
      <t>ナジマ</t>
    </rPh>
    <phoneticPr fontId="14"/>
  </si>
  <si>
    <t>特別養護老人ホーム　シェル名島</t>
  </si>
  <si>
    <t>①673-1800
②673-2233</t>
  </si>
  <si>
    <t>ユニット型の特別養護老人ホームで各個室にはトイレと洗面所を設置しています。西鉄名島駅より徒歩１分の交通至便な場所にあり、来所しやすい環境です。</t>
    <phoneticPr fontId="14"/>
  </si>
  <si>
    <t>東10</t>
    <rPh sb="0" eb="1">
      <t>ヒガシ</t>
    </rPh>
    <phoneticPr fontId="14"/>
  </si>
  <si>
    <t>照葉北</t>
    <rPh sb="0" eb="2">
      <t>テリハ</t>
    </rPh>
    <rPh sb="2" eb="3">
      <t>キタ</t>
    </rPh>
    <phoneticPr fontId="14"/>
  </si>
  <si>
    <t>介護老人福祉施設　アイランドシティ照葉</t>
  </si>
  <si>
    <t>813-0017
香椎照葉3-4-3</t>
  </si>
  <si>
    <t>①663-8500
②663-8501</t>
  </si>
  <si>
    <t>短生・認共・地介</t>
  </si>
  <si>
    <t>博多さくら園</t>
  </si>
  <si>
    <t>居介・通介・短生</t>
  </si>
  <si>
    <t>平成4年に開園した都心の特養です。住み慣れた地域から離れることがなく施設生活を送ることができます。交通の便利がよく面会者も多いです。</t>
    <phoneticPr fontId="14"/>
  </si>
  <si>
    <t>特別養護老人ホームマザーハート</t>
  </si>
  <si>
    <t>kojyukai.or.jp</t>
  </si>
  <si>
    <t>短生</t>
  </si>
  <si>
    <t>特別養護老人ホームシティケア博多</t>
  </si>
  <si>
    <t>812-0011
博多駅前4-22-2</t>
  </si>
  <si>
    <t>①452-2294
②453-2290</t>
  </si>
  <si>
    <t>ユニット型の施設となり、全室個室となります。お部屋にはトイレと洗面台の設備があり、プライベートな空間を確保しております。</t>
    <phoneticPr fontId="14"/>
  </si>
  <si>
    <t>介護老人福祉施設アットホーム博多の森</t>
  </si>
  <si>
    <t>812-0855
大字下月隈73-1</t>
  </si>
  <si>
    <t>居介・通ﾘ・短生</t>
  </si>
  <si>
    <t>入居者・職員にやさしい介護（抱えない・押さない・捻じらない‥ノーリフトケア）の提供。</t>
    <phoneticPr fontId="14"/>
  </si>
  <si>
    <t>特別養護老人ホーム　月隈愛心の丘</t>
  </si>
  <si>
    <t>①503-9000
②503-8988</t>
  </si>
  <si>
    <t>居介・訪介・通介・短生・特養・認共・地介・軽費</t>
  </si>
  <si>
    <t>福岡空港を望む緑豊かな丘で「生きがい・尊厳・家庭・交流・やすらぎ」の５つの活動方針のもと、ご入居者様のお気持ちに沿ったケアを心がけています。</t>
    <phoneticPr fontId="14"/>
  </si>
  <si>
    <t>洸寿園</t>
  </si>
  <si>
    <t>812-0863
金の隈3-24-55</t>
  </si>
  <si>
    <t>①503-1085
②503-1086</t>
  </si>
  <si>
    <t>博多区東南部へ位置し、協力病院が隣接。全居室が多床室。ショートステイは空床を利用可能。最後まで寄り添う介護を目指しています。</t>
    <phoneticPr fontId="14"/>
  </si>
  <si>
    <t>アットホーム諸岡</t>
  </si>
  <si>
    <t>812-0894
諸岡2-13-32</t>
  </si>
  <si>
    <t>①588-5885
②588-5882</t>
    <phoneticPr fontId="14"/>
  </si>
  <si>
    <t>短生・特養・地域密着型通所介護</t>
  </si>
  <si>
    <t>「寄り添い」「ゆっくり」「楽しく生きる」をコンセプトとして、その人らしい充実した生活を送れるよう支援しています。</t>
    <phoneticPr fontId="14"/>
  </si>
  <si>
    <t>特別養護老人ホーム　りんごの丘</t>
  </si>
  <si>
    <t>812-0874
光丘町1-2-41</t>
  </si>
  <si>
    <t>①502-7901
②502-7902</t>
  </si>
  <si>
    <t>「暮らしの継続」を実現するためユニットケアの手法に取り組んでいます。また、入居者、職員双方にとって安全、安心なケアの提供、ノーリフティングケアに取り組んでいます。</t>
    <phoneticPr fontId="14"/>
  </si>
  <si>
    <t>特別養護老人ホーム 薔薇の樹苑</t>
  </si>
  <si>
    <t>①571-6500
②571-6565</t>
  </si>
  <si>
    <t>交通の便が良く、アクセスは最高です。お客様の人権とプライバシーを尊重した対応を心がけています。</t>
    <phoneticPr fontId="14"/>
  </si>
  <si>
    <t>ライフケア大手門</t>
  </si>
  <si>
    <t>居介・通介・短生・認共・軽費</t>
  </si>
  <si>
    <t>福岡市中心部に位置する都市型高齢者複合施設です。公共交通機関の利便性も良く、車をお持ちでないご家族も面会に来やすいです。</t>
    <phoneticPr fontId="14"/>
  </si>
  <si>
    <t>社会福祉法人あすか福祉会　煌奏館</t>
  </si>
  <si>
    <t>①534-8511
②534-8521</t>
  </si>
  <si>
    <t>心和む落ち着いた環境の中、ご利用者のライフスタイルを大切にした個別ケアをご提出いたします。</t>
    <phoneticPr fontId="14"/>
  </si>
  <si>
    <t>①737-3223
②737-3765</t>
  </si>
  <si>
    <t>居介・短生・特施</t>
  </si>
  <si>
    <t>全室個室ユニット型施設（ショートステイ含め90床）です。クリニックが併設されており、随時適切な医療の提供を行います。厨房で作ったお食事も好評です。</t>
    <phoneticPr fontId="14"/>
  </si>
  <si>
    <t>①557-8117
②557-8119</t>
  </si>
  <si>
    <t>居介・訪介・短生</t>
  </si>
  <si>
    <t>私達のケアが一方的にならないよう利用者一人ひとりの声に耳を傾け、家庭的な雰囲気の中で寄り添った介護が行えるよう職員一丸となり取り組んでいます。</t>
    <phoneticPr fontId="14"/>
  </si>
  <si>
    <t>南2</t>
    <phoneticPr fontId="14"/>
  </si>
  <si>
    <t>西長住</t>
    <rPh sb="0" eb="1">
      <t>ニシ</t>
    </rPh>
    <rPh sb="1" eb="2">
      <t>ナガ</t>
    </rPh>
    <rPh sb="2" eb="3">
      <t>ス</t>
    </rPh>
    <phoneticPr fontId="14"/>
  </si>
  <si>
    <t>シティケア長住</t>
    <rPh sb="5" eb="7">
      <t>ナガスミ</t>
    </rPh>
    <phoneticPr fontId="14"/>
  </si>
  <si>
    <t>811-1362
長住3-7-1</t>
    <rPh sb="9" eb="11">
      <t>ナガスミ</t>
    </rPh>
    <phoneticPr fontId="14"/>
  </si>
  <si>
    <t>①554-0294
②554-0295</t>
    <phoneticPr fontId="14"/>
  </si>
  <si>
    <t>居介・訪介・通介・短生・特養・軽費</t>
    <rPh sb="3" eb="5">
      <t>ホウカイ</t>
    </rPh>
    <rPh sb="6" eb="7">
      <t>トオル</t>
    </rPh>
    <rPh sb="7" eb="8">
      <t>カイ</t>
    </rPh>
    <rPh sb="12" eb="14">
      <t>トクヨウ</t>
    </rPh>
    <rPh sb="15" eb="17">
      <t>ケイヒ</t>
    </rPh>
    <phoneticPr fontId="14"/>
  </si>
  <si>
    <t>地域密着型の介護サービス事業だからこそ、地域に根ざし、地域で暮らす方々の様々な地域活動をお手伝いしながら共に歩んでいます。</t>
    <phoneticPr fontId="14"/>
  </si>
  <si>
    <t>特別養護老人ホーム花の季苑</t>
  </si>
  <si>
    <t>①512-0668
②512-0720</t>
  </si>
  <si>
    <t>多床室50床と個室20床の特別養護老人ホームです。デイサービス、ショートステイも併設。総合病院と密に連携し、高齢者の安心・安全な『生活』を支援します。</t>
    <phoneticPr fontId="14"/>
  </si>
  <si>
    <t>回生園</t>
  </si>
  <si>
    <t>811-1314
的場2-3-3</t>
  </si>
  <si>
    <t>①573-2705
②585-1125</t>
  </si>
  <si>
    <t>在宅高齢者が利用可能な明るく開放的な施設で、多床室として収入に応じた無理のないご負担額でご利用頂ける一方、医療相談援助等のサービスも充実しています。</t>
    <phoneticPr fontId="14"/>
  </si>
  <si>
    <t>ムーンシャドウ</t>
  </si>
  <si>
    <t>811-1321
柳瀬1-15-1</t>
  </si>
  <si>
    <t>①558-2033
②558-2035</t>
  </si>
  <si>
    <t>全室個室となっており、ぬくもりのある生活環境を提供しています。ムーンシャドウの花言葉「誇り・尊厳」の気持ちで接しています。</t>
    <phoneticPr fontId="14"/>
  </si>
  <si>
    <t>南6</t>
    <phoneticPr fontId="14"/>
  </si>
  <si>
    <t>老司</t>
    <rPh sb="0" eb="2">
      <t>ロウジ</t>
    </rPh>
    <phoneticPr fontId="14"/>
  </si>
  <si>
    <t>特別養護老人ホーム　松月園</t>
  </si>
  <si>
    <t>居介・訪介・通介・養護老人ﾎｰﾑ</t>
  </si>
  <si>
    <t>入所者30名、ショート6名の小規模特養になります。同一敷地内に福岡市唯一である盲養護老人ホームがあり、視覚障害の方ケアに特化しています。</t>
    <phoneticPr fontId="14"/>
  </si>
  <si>
    <t>南7</t>
    <rPh sb="0" eb="1">
      <t>ミナミ</t>
    </rPh>
    <phoneticPr fontId="14"/>
  </si>
  <si>
    <t>柏原</t>
    <rPh sb="0" eb="2">
      <t>カシワバラ</t>
    </rPh>
    <phoneticPr fontId="14"/>
  </si>
  <si>
    <t>社会福祉法人　桜花会　ライフケア柏原</t>
  </si>
  <si>
    <t>811-1353
柏原4-29-5</t>
  </si>
  <si>
    <t>①567-7200
②567-7203</t>
  </si>
  <si>
    <t>全室個室でユニットケアによる特別養護老人ホームです。入居者の意思をできるかぎり尊重した個別ケアの実現を目指します。</t>
    <phoneticPr fontId="14"/>
  </si>
  <si>
    <t>社会福祉法人福岡白百合会　特別養護老人ホーム花畑ホーム</t>
  </si>
  <si>
    <t>①566-3221
②566-3220</t>
  </si>
  <si>
    <t>油山の緑に囲まれた心安らぐ環境の中にあります。「心安らかな老い」を考え、ご本人の自主性を尊重して生活していただけるよう、努めております。</t>
    <phoneticPr fontId="14"/>
  </si>
  <si>
    <t>特別養護老人ホーム　第２花畑ホーム</t>
  </si>
  <si>
    <t>811-1353
柏原715-13</t>
  </si>
  <si>
    <t>①565-4002
②565-4133</t>
  </si>
  <si>
    <t>キリスト教精神にもとづいて、心安らかな老いを考え、ご本人の自主性を尊重し、日々喜びと生きがいのある生活をしていただけるよう、努めております。</t>
    <phoneticPr fontId="14"/>
  </si>
  <si>
    <t>南9</t>
    <rPh sb="0" eb="1">
      <t>ミナミ</t>
    </rPh>
    <phoneticPr fontId="14"/>
  </si>
  <si>
    <t>西高宮</t>
    <rPh sb="0" eb="3">
      <t>ニシタカミヤ</t>
    </rPh>
    <phoneticPr fontId="14"/>
  </si>
  <si>
    <t>特別養護老人ホーム　市崎の杜</t>
  </si>
  <si>
    <t>815-0084
市崎1-15-11</t>
  </si>
  <si>
    <t>①521-1250
②521-1252</t>
  </si>
  <si>
    <t>全室ユニット型個室の特養です。ご利用者様・ご家族様とのコミュニケーションを大切にし、可能な限り個々のニーズに応えられるよう心がけています。</t>
    <phoneticPr fontId="14"/>
  </si>
  <si>
    <t>特別養護老人ホーム　光の丘</t>
  </si>
  <si>
    <t>815-0048
若久団地9-1</t>
  </si>
  <si>
    <t>①984-0012
②984-0022</t>
  </si>
  <si>
    <t>特養・認共</t>
  </si>
  <si>
    <t>社会福祉法人　白熊会　特別養護老人ホーム　白熊園</t>
  </si>
  <si>
    <t>①831-8562
②831-8564</t>
  </si>
  <si>
    <t>ご入居者様お一人お一人の個性や生活リズムを大切に、24時間安心の介護サービスを提供いたします。また、ターミナルケアも行っております。</t>
    <phoneticPr fontId="14"/>
  </si>
  <si>
    <t>特別養護老人ホーム　城南の杜</t>
  </si>
  <si>
    <t>814-0144
梅林3-10-8</t>
  </si>
  <si>
    <t>①407-6372
②407-6373</t>
  </si>
  <si>
    <t>当特養では「看取り」に力を入れております。ご本人・ご家族の「最後まで○○したい。」を実行できるよう支援します。医療ケアについてはお問合せください。</t>
    <phoneticPr fontId="14"/>
  </si>
  <si>
    <t>油山緑寿園</t>
  </si>
  <si>
    <t>①861-3111
②861-3181</t>
  </si>
  <si>
    <t>入所者の尊厳を大切に住み慣れた施設で最後まで暮らせるよう職員一丸となって支援しています。（令和４年度の看取り介護の実績２０名）</t>
    <phoneticPr fontId="14"/>
  </si>
  <si>
    <t>油山福祉の里</t>
  </si>
  <si>
    <t>①861-8788
②861-8872</t>
  </si>
  <si>
    <t>居介・通介・短生・認共・軽費・生活支援ﾊｳｽ</t>
  </si>
  <si>
    <t>特別養護老人ホームをはじめ6つの施設を設置した複合型の老人施設です。天然温泉がありご利用者様に大変喜ばれています。</t>
    <phoneticPr fontId="14"/>
  </si>
  <si>
    <t>社会福祉法人　福岡市民生事業連盟　ケアタウン茶山　特別養護老人ホーム</t>
  </si>
  <si>
    <t>814-0111
茶山3-9-1</t>
  </si>
  <si>
    <t>①834-2217
②834-2240</t>
  </si>
  <si>
    <t>通介・短生・認共・小多</t>
  </si>
  <si>
    <t>百年の歴史を持つ法人で、医食同源、養老共生の考え方を基礎として、お年寄りが最後まで生きがい、尊厳をもって暮せる、地域に開かれた複合施設をめざしています。</t>
    <phoneticPr fontId="14"/>
  </si>
  <si>
    <t>介護老人福祉施設　高取</t>
  </si>
  <si>
    <t>814-0012
昭代2-14-11</t>
  </si>
  <si>
    <t>①852-8862
②852-8867</t>
  </si>
  <si>
    <t>怡土福祉会が運営する介護老人福祉施設で、社会福祉法人と医療法人を併せ持ち、介護・医療面においてご入居者・ご家族に快適で安心な暮らしを提供しています。</t>
    <phoneticPr fontId="14"/>
  </si>
  <si>
    <t>けやき</t>
  </si>
  <si>
    <t>814-0021
荒江3-20-1</t>
  </si>
  <si>
    <t>①822-0571
②822-0573</t>
  </si>
  <si>
    <t>通介・短生・特養・認共・小多</t>
  </si>
  <si>
    <t>特別養護老人ホーム　次郎丸の里</t>
  </si>
  <si>
    <t>814-0165
次郎丸4-7-8</t>
  </si>
  <si>
    <t>①407-8378
②407-8379</t>
  </si>
  <si>
    <t>「私たちは、ご高齢の方々がその人らしく生活できるよう、心を尽くして支援いたします」を理念に利用者様・家族様が安心して過ごせるようサービス提供致します。</t>
    <phoneticPr fontId="14"/>
  </si>
  <si>
    <t>サンシャインセンター</t>
  </si>
  <si>
    <t>814-0163
干隈6-10-20</t>
  </si>
  <si>
    <t>①874-0045
②874-0055</t>
  </si>
  <si>
    <t>要相談</t>
    <phoneticPr fontId="14"/>
  </si>
  <si>
    <t>サンシャインセンターは「おむつゼロ・水分・常食の摂取・歩行の実施」を柱とする自立支援介護に取り組み、地域の皆様に愛される施設づくりを目指しています。</t>
    <phoneticPr fontId="14"/>
  </si>
  <si>
    <t>特別養護老人ホーム香楠荘</t>
  </si>
  <si>
    <t>居介・通介・短生・特養・特施・軽費</t>
  </si>
  <si>
    <t>地域密着型介護老人福祉施設では定員は28名のユニット型です。</t>
  </si>
  <si>
    <t>ライフケアしかた</t>
  </si>
  <si>
    <t>811-1103
四箇6-12-41</t>
  </si>
  <si>
    <t>①811-6661
②811-6664</t>
  </si>
  <si>
    <t>入居者にとっても家族にとっても、満ち足りて安心できる日々のために、職員一人ひとりの真心と確かな介護技術でサポートします。</t>
    <phoneticPr fontId="14"/>
  </si>
  <si>
    <t>さわらふれあいの里</t>
  </si>
  <si>
    <t>811-1122
早良1-5-33</t>
  </si>
  <si>
    <t>①872-4011
②872-4051</t>
  </si>
  <si>
    <t>医師を常勤配置していることと、看護師を24時間配置しており、看取りまで対応している。</t>
    <phoneticPr fontId="14"/>
  </si>
  <si>
    <t>内野</t>
    <rPh sb="0" eb="2">
      <t>ウチノ</t>
    </rPh>
    <phoneticPr fontId="14"/>
  </si>
  <si>
    <t>特別養護老人ホーム　恵風苑</t>
  </si>
  <si>
    <t>①804-0500
②804-8800</t>
  </si>
  <si>
    <t>自然豊かな環境に立地しており、四季を肌で感じられる施設です。本格的な演芸が出来る多目的ホールや美味しい食事は恵風苑の自慢です。外国人の介護職員も５名働いており離職率も低く働きやすい職場です。</t>
    <phoneticPr fontId="14"/>
  </si>
  <si>
    <t>田村</t>
    <rPh sb="0" eb="2">
      <t>タムラ</t>
    </rPh>
    <phoneticPr fontId="14"/>
  </si>
  <si>
    <t>特別養護老人ホーム サンシャインプラザ</t>
  </si>
  <si>
    <t>814-0175
田村2-15-2</t>
  </si>
  <si>
    <t>①801-0417
②801-0426</t>
  </si>
  <si>
    <t>福岡歯科大学のグループ施設として口腔ケアを重視した施設です。</t>
  </si>
  <si>
    <t>特別養護老人ホーム能古清和園</t>
  </si>
  <si>
    <t>819-0012
能古777-1</t>
  </si>
  <si>
    <t>①891-8778
②891-8720</t>
  </si>
  <si>
    <t>当施設は緑豊かな自然と歴史に恵まれた能古島にあります。施設内は陽光であふれ、居室からは博多湾の青い海や対岸の夜景が望める全室個室のユニット型の施設です。</t>
    <phoneticPr fontId="14"/>
  </si>
  <si>
    <t>特別養護老人ホームあおい</t>
  </si>
  <si>
    <t>819-0030
室見が丘2-22-1</t>
  </si>
  <si>
    <t>①812-5111
②812-5122</t>
  </si>
  <si>
    <t>入居者の尊厳と人間性を尊重し、心豊かに、潤いと安らぎのある生活を送れるように支援すると共に、常に笑顔のある「こころあるケア」の実現を目指します。</t>
    <phoneticPr fontId="14"/>
  </si>
  <si>
    <t>特別養護老人ホームマナハウス</t>
  </si>
  <si>
    <t>819-0032
戸切3-20-8</t>
  </si>
  <si>
    <t>①811-5528
②811-5671</t>
  </si>
  <si>
    <t>短生・特施</t>
  </si>
  <si>
    <t>血液透析や胃ろう、夜間吸引など医療に強い、適切な口腔ケアにより誤嚥性肺炎になりにくい、地域根ざした特養。</t>
    <phoneticPr fontId="14"/>
  </si>
  <si>
    <t>特別養護老人ホーム　愛信園</t>
  </si>
  <si>
    <t>819-0036
大字吉武297</t>
  </si>
  <si>
    <t>西区飯盛山の近くのどかな場所にあります。車で５分も行けば、橋本駅やショッピングセンターがあります。</t>
    <phoneticPr fontId="14"/>
  </si>
  <si>
    <t>特別養護老人ホーム七樹苑</t>
  </si>
  <si>
    <t>①807-3720
②807-3721</t>
  </si>
  <si>
    <t>居介・訪介・通介・短生</t>
  </si>
  <si>
    <t>従来型特養になりますが、グループ毎に専属の介護職員を配置し、グループケアを行っています。</t>
    <phoneticPr fontId="14"/>
  </si>
  <si>
    <t>日本赤十字社福岡県支部特別養護老人ホーム大寿園</t>
  </si>
  <si>
    <t>819-0165
今津520</t>
  </si>
  <si>
    <t>①806-6100
②806-6154</t>
  </si>
  <si>
    <t>介護老人福祉施設　下山門</t>
  </si>
  <si>
    <t>819-0052
下山門4-6-1</t>
  </si>
  <si>
    <t>①891-5501
②891-5507</t>
  </si>
  <si>
    <t>自然にめぐまれた明るい家庭的な雰囲気の中で、経験豊かな専門スタッフとともにやすらぎと充実感のある生活をしっかりとサポート致します。</t>
    <phoneticPr fontId="14"/>
  </si>
  <si>
    <t>リハモール福岡</t>
  </si>
  <si>
    <t>①812-3811
②811-7711</t>
  </si>
  <si>
    <t>福岡リハビリテーション病院が隣接しており、医療と介護の連携を整えながら運営を行っている。</t>
    <phoneticPr fontId="14"/>
  </si>
  <si>
    <t>特別養護老人ホーム　歴史の里</t>
  </si>
  <si>
    <t>819-0375
大字德永397-46</t>
  </si>
  <si>
    <t>①806-8111
②806-8493</t>
  </si>
  <si>
    <t>https：//rekishinosato.jp</t>
  </si>
  <si>
    <t>従来型多床室の特養であり、定員50名のこじんまりとした施設で、職員も入居者の方と一緒に生活を楽しんでいます。</t>
    <phoneticPr fontId="14"/>
  </si>
  <si>
    <t>特別養護老人ホーム　いと楽し</t>
  </si>
  <si>
    <t>819-0378
徳永北1-52</t>
  </si>
  <si>
    <t>①802-0701
②802-0711</t>
  </si>
  <si>
    <t>居介・通介・短生・特養・ｻ高住・認可保育所</t>
  </si>
  <si>
    <t>福岡市西区九大学研都市駅前（徒歩3分）にある、子どもから高齢者までが集う多世代交流福祉施設です。</t>
    <phoneticPr fontId="14"/>
  </si>
  <si>
    <t>ホームページのURL</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</si>
</sst>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ＭＳ Ｐゴシック"/>
      <family val="3"/>
      <charset val="128"/>
    </font>
    <font>
      <sz val="9"/>
      <color theme="1"/>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u/>
      <sz val="11"/>
      <color theme="10"/>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auto="1"/>
      </top>
      <bottom/>
      <diagonal/>
    </border>
    <border>
      <left/>
      <right/>
      <top style="thin">
        <color indexed="64"/>
      </top>
      <bottom style="thin">
        <color indexed="64"/>
      </bottom>
      <diagonal/>
    </border>
    <border>
      <left style="thin">
        <color indexed="64"/>
      </left>
      <right/>
      <top/>
      <bottom/>
      <diagonal/>
    </border>
  </borders>
  <cellStyleXfs count="22">
    <xf numFmtId="0" fontId="0" fillId="0" borderId="0">
      <alignment vertical="center"/>
    </xf>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6" fillId="0" borderId="0"/>
    <xf numFmtId="9" fontId="4" fillId="0" borderId="0" applyFont="0" applyFill="0" applyBorder="0" applyAlignment="0" applyProtection="0"/>
    <xf numFmtId="0" fontId="7" fillId="0" borderId="0"/>
    <xf numFmtId="0" fontId="5" fillId="0" borderId="0"/>
    <xf numFmtId="0" fontId="3" fillId="0" borderId="5" applyNumberFormat="0" applyFill="0" applyAlignment="0" applyProtection="0">
      <alignment vertical="center"/>
    </xf>
    <xf numFmtId="0" fontId="5" fillId="0" borderId="0"/>
    <xf numFmtId="0" fontId="2" fillId="0" borderId="0">
      <alignment vertical="center"/>
    </xf>
    <xf numFmtId="0" fontId="2"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2" fillId="0" borderId="0">
      <alignment vertical="center"/>
    </xf>
    <xf numFmtId="0" fontId="15" fillId="0" borderId="0" applyNumberFormat="0" applyFill="0" applyBorder="0" applyAlignment="0" applyProtection="0"/>
    <xf numFmtId="0" fontId="8" fillId="0" borderId="0">
      <alignment vertical="center"/>
    </xf>
  </cellStyleXfs>
  <cellXfs count="31">
    <xf numFmtId="0" fontId="0" fillId="0" borderId="0" xfId="0">
      <alignment vertical="center"/>
    </xf>
    <xf numFmtId="0" fontId="13" fillId="0" borderId="0" xfId="17" applyFont="1"/>
    <xf numFmtId="0" fontId="12" fillId="0" borderId="0" xfId="17" applyFont="1" applyAlignment="1">
      <alignment horizontal="left"/>
    </xf>
    <xf numFmtId="0" fontId="13" fillId="0" borderId="0" xfId="17" applyFont="1" applyAlignment="1">
      <alignment horizontal="center"/>
    </xf>
    <xf numFmtId="0" fontId="13" fillId="0" borderId="0" xfId="17" applyFont="1" applyAlignment="1">
      <alignment vertical="center"/>
    </xf>
    <xf numFmtId="0" fontId="13" fillId="0" borderId="0" xfId="17" applyFont="1" applyAlignment="1">
      <alignment horizontal="center" vertical="center" wrapText="1"/>
    </xf>
    <xf numFmtId="0" fontId="13" fillId="3" borderId="3" xfId="17" applyFont="1" applyFill="1" applyBorder="1" applyAlignment="1">
      <alignment horizontal="center" vertical="center" wrapText="1"/>
    </xf>
    <xf numFmtId="0" fontId="13" fillId="3" borderId="3" xfId="17" applyFont="1" applyFill="1" applyBorder="1" applyAlignment="1">
      <alignment horizontal="center" vertical="center" textRotation="255" wrapText="1"/>
    </xf>
    <xf numFmtId="0" fontId="13" fillId="2" borderId="1" xfId="17" applyFont="1" applyFill="1" applyBorder="1" applyAlignment="1">
      <alignment horizontal="center" vertical="center" wrapText="1"/>
    </xf>
    <xf numFmtId="0" fontId="13" fillId="2" borderId="1" xfId="17" applyFont="1" applyFill="1" applyBorder="1" applyAlignment="1">
      <alignment horizontal="left" vertical="center" wrapText="1"/>
    </xf>
    <xf numFmtId="0" fontId="11" fillId="3" borderId="3" xfId="18" applyFont="1" applyFill="1" applyBorder="1" applyAlignment="1">
      <alignment horizontal="center" vertical="center" wrapText="1"/>
    </xf>
    <xf numFmtId="0" fontId="13" fillId="0" borderId="0" xfId="17" applyFont="1" applyAlignment="1">
      <alignment wrapText="1"/>
    </xf>
    <xf numFmtId="0" fontId="10" fillId="0" borderId="0" xfId="17" applyFont="1" applyAlignment="1">
      <alignment vertical="center"/>
    </xf>
    <xf numFmtId="0" fontId="10" fillId="0" borderId="1" xfId="17" applyFont="1" applyBorder="1" applyAlignment="1">
      <alignment horizontal="center" vertical="center" wrapText="1"/>
    </xf>
    <xf numFmtId="0" fontId="10" fillId="0" borderId="1" xfId="17" applyFont="1" applyBorder="1" applyAlignment="1">
      <alignment horizontal="left" vertical="center" wrapText="1"/>
    </xf>
    <xf numFmtId="0" fontId="10" fillId="0" borderId="1" xfId="17" applyFont="1" applyBorder="1" applyAlignment="1">
      <alignment horizontal="center" vertical="center"/>
    </xf>
    <xf numFmtId="0" fontId="10" fillId="0" borderId="8" xfId="17" applyFont="1" applyBorder="1" applyAlignment="1">
      <alignment vertical="center"/>
    </xf>
    <xf numFmtId="0" fontId="13" fillId="3" borderId="1" xfId="17" applyFont="1" applyFill="1" applyBorder="1" applyAlignment="1">
      <alignment horizontal="center" vertical="center" wrapText="1"/>
    </xf>
    <xf numFmtId="0" fontId="13" fillId="2" borderId="2" xfId="17" applyFont="1" applyFill="1" applyBorder="1" applyAlignment="1">
      <alignment vertical="center" shrinkToFit="1"/>
    </xf>
    <xf numFmtId="0" fontId="13" fillId="2" borderId="1" xfId="17" applyFont="1" applyFill="1" applyBorder="1" applyAlignment="1">
      <alignment vertical="center" shrinkToFit="1"/>
    </xf>
    <xf numFmtId="0" fontId="13" fillId="2" borderId="10" xfId="17" applyFont="1" applyFill="1" applyBorder="1" applyAlignment="1">
      <alignment vertical="center"/>
    </xf>
    <xf numFmtId="0" fontId="13" fillId="3" borderId="1" xfId="17" applyFont="1" applyFill="1" applyBorder="1" applyAlignment="1">
      <alignment horizontal="center" vertical="center" wrapText="1"/>
    </xf>
    <xf numFmtId="0" fontId="13" fillId="3" borderId="3" xfId="17" applyFont="1" applyFill="1" applyBorder="1" applyAlignment="1">
      <alignment horizontal="center" vertical="center"/>
    </xf>
    <xf numFmtId="0" fontId="13" fillId="3" borderId="3" xfId="17" applyFont="1" applyFill="1" applyBorder="1" applyAlignment="1">
      <alignment horizontal="center" vertical="center" wrapText="1"/>
    </xf>
    <xf numFmtId="0" fontId="13" fillId="3" borderId="10" xfId="17" applyFont="1" applyFill="1" applyBorder="1" applyAlignment="1">
      <alignment horizontal="center" vertical="center" textRotation="255"/>
    </xf>
    <xf numFmtId="0" fontId="13" fillId="3" borderId="3" xfId="17" applyFont="1" applyFill="1" applyBorder="1" applyAlignment="1">
      <alignment horizontal="center" vertical="center" textRotation="255" wrapText="1"/>
    </xf>
    <xf numFmtId="0" fontId="13" fillId="3" borderId="4" xfId="17" applyFont="1" applyFill="1" applyBorder="1" applyAlignment="1">
      <alignment horizontal="center" vertical="center" textRotation="255" wrapText="1"/>
    </xf>
    <xf numFmtId="0" fontId="13" fillId="3" borderId="7" xfId="17" applyFont="1" applyFill="1" applyBorder="1" applyAlignment="1">
      <alignment horizontal="center" vertical="center"/>
    </xf>
    <xf numFmtId="0" fontId="13" fillId="3" borderId="9" xfId="17" applyFont="1" applyFill="1" applyBorder="1" applyAlignment="1">
      <alignment horizontal="center" vertical="center"/>
    </xf>
    <xf numFmtId="0" fontId="13" fillId="3" borderId="6" xfId="17" applyFont="1" applyFill="1" applyBorder="1" applyAlignment="1">
      <alignment horizontal="center" vertical="center"/>
    </xf>
    <xf numFmtId="0" fontId="13" fillId="3" borderId="1" xfId="17" applyFont="1" applyFill="1" applyBorder="1" applyAlignment="1">
      <alignment horizontal="center" vertical="center"/>
    </xf>
  </cellXfs>
  <cellStyles count="22">
    <cellStyle name="パーセント 2" xfId="6"/>
    <cellStyle name="ハイパーリンク 2" xfId="20"/>
    <cellStyle name="桁区切り 2" xfId="4"/>
    <cellStyle name="集計 2" xfId="9"/>
    <cellStyle name="標準" xfId="0" builtinId="0"/>
    <cellStyle name="標準 2" xfId="1"/>
    <cellStyle name="標準 2 2" xfId="10"/>
    <cellStyle name="標準 2 2 2" xfId="16"/>
    <cellStyle name="標準 2 2 3" xfId="19"/>
    <cellStyle name="標準 2 3" xfId="12"/>
    <cellStyle name="標準 2 4" xfId="13"/>
    <cellStyle name="標準 2 4 2" xfId="15"/>
    <cellStyle name="標準 2 5" xfId="17"/>
    <cellStyle name="標準 3" xfId="2"/>
    <cellStyle name="標準 3 2" xfId="18"/>
    <cellStyle name="標準 3 3" xfId="21"/>
    <cellStyle name="標準 4" xfId="3"/>
    <cellStyle name="標準 5" xfId="7"/>
    <cellStyle name="標準 6" xfId="8"/>
    <cellStyle name="標準 7" xfId="11"/>
    <cellStyle name="標準 8" xfId="14"/>
    <cellStyle name="標準（通学区域一覧表）" xf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64008" tIns="32004" rIns="0" bIns="32004" anchor="ctr" upright="1"/>
      <a:lstStyle>
        <a:defPPr algn="l" rtl="0">
          <a:lnSpc>
            <a:spcPct val="150000"/>
          </a:lnSpc>
          <a:defRPr sz="1200" b="1" i="0" baseline="0">
            <a:effectLst/>
            <a:latin typeface="HG丸ｺﾞｼｯｸM-PRO" panose="020F0600000000000000" pitchFamily="50" charset="-128"/>
            <a:ea typeface="HG丸ｺﾞｼｯｸM-PRO" panose="020F0600000000000000" pitchFamily="50" charset="-128"/>
            <a:cs typeface="+mn-cs"/>
          </a:defRPr>
        </a:defPPr>
      </a:lstStyle>
    </a:spDef>
    <a:txDef>
      <a:spPr>
        <a:noFill/>
        <a:ln w="9525" cmpd="sng">
          <a:noFill/>
        </a:ln>
      </a:spPr>
      <a:bodyPr vertOverflow="clip" horzOverflow="clip" wrap="square" lIns="180000" tIns="0" rIns="180000" bIns="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tabSelected="1" view="pageBreakPreview" zoomScale="80" zoomScaleNormal="100" zoomScaleSheetLayoutView="80" workbookViewId="0">
      <pane xSplit="1" ySplit="3" topLeftCell="B40" activePane="bottomRight" state="frozen"/>
      <selection pane="topRight" activeCell="B1" sqref="B1"/>
      <selection pane="bottomLeft" activeCell="A4" sqref="A4"/>
      <selection pane="bottomRight" activeCell="K42" sqref="K42"/>
    </sheetView>
  </sheetViews>
  <sheetFormatPr defaultColWidth="9" defaultRowHeight="11.25" x14ac:dyDescent="0.15"/>
  <cols>
    <col min="1" max="1" width="4.5" style="1" customWidth="1"/>
    <col min="2" max="3" width="4.5" style="3" customWidth="1"/>
    <col min="4" max="4" width="20.625" style="11" customWidth="1"/>
    <col min="5" max="5" width="14.625" style="3" customWidth="1"/>
    <col min="6" max="6" width="10.625" style="3" customWidth="1"/>
    <col min="7" max="7" width="6.125" style="3" customWidth="1"/>
    <col min="8" max="8" width="36.75" style="1" bestFit="1" customWidth="1"/>
    <col min="9" max="21" width="4.5" style="3" customWidth="1"/>
    <col min="22" max="25" width="4.5" style="1" customWidth="1"/>
    <col min="26" max="26" width="13.625" style="1" customWidth="1"/>
    <col min="27" max="27" width="28.625" style="1" customWidth="1"/>
    <col min="28" max="16384" width="9" style="1"/>
  </cols>
  <sheetData>
    <row r="1" spans="1:28" ht="22.5" customHeight="1" x14ac:dyDescent="0.2">
      <c r="B1" s="2" t="s">
        <v>118</v>
      </c>
    </row>
    <row r="2" spans="1:28" s="4" customFormat="1" x14ac:dyDescent="0.15">
      <c r="B2" s="25" t="s">
        <v>119</v>
      </c>
      <c r="C2" s="25" t="s">
        <v>120</v>
      </c>
      <c r="D2" s="21" t="s">
        <v>121</v>
      </c>
      <c r="E2" s="27" t="s">
        <v>0</v>
      </c>
      <c r="F2" s="28"/>
      <c r="G2" s="28"/>
      <c r="H2" s="29"/>
      <c r="I2" s="30" t="s">
        <v>122</v>
      </c>
      <c r="J2" s="30"/>
      <c r="K2" s="30"/>
      <c r="L2" s="30" t="s">
        <v>123</v>
      </c>
      <c r="M2" s="30"/>
      <c r="N2" s="30"/>
      <c r="O2" s="30"/>
      <c r="P2" s="30"/>
      <c r="Q2" s="30"/>
      <c r="R2" s="30"/>
      <c r="S2" s="30"/>
      <c r="T2" s="30"/>
      <c r="U2" s="30"/>
      <c r="V2" s="30"/>
      <c r="W2" s="30"/>
      <c r="X2" s="30"/>
      <c r="Y2" s="30"/>
      <c r="Z2" s="21" t="s">
        <v>124</v>
      </c>
      <c r="AA2" s="21" t="s">
        <v>125</v>
      </c>
      <c r="AB2" s="24"/>
    </row>
    <row r="3" spans="1:28" s="5" customFormat="1" ht="79.5" customHeight="1" thickBot="1" x14ac:dyDescent="0.2">
      <c r="B3" s="26"/>
      <c r="C3" s="26"/>
      <c r="D3" s="23"/>
      <c r="E3" s="10" t="s">
        <v>39</v>
      </c>
      <c r="F3" s="10" t="s">
        <v>40</v>
      </c>
      <c r="G3" s="6" t="s">
        <v>41</v>
      </c>
      <c r="H3" s="17" t="s">
        <v>363</v>
      </c>
      <c r="I3" s="7" t="s">
        <v>126</v>
      </c>
      <c r="J3" s="7" t="s">
        <v>127</v>
      </c>
      <c r="K3" s="7" t="s">
        <v>128</v>
      </c>
      <c r="L3" s="7" t="s">
        <v>129</v>
      </c>
      <c r="M3" s="7" t="s">
        <v>130</v>
      </c>
      <c r="N3" s="7" t="s">
        <v>131</v>
      </c>
      <c r="O3" s="7" t="s">
        <v>132</v>
      </c>
      <c r="P3" s="7" t="s">
        <v>133</v>
      </c>
      <c r="Q3" s="7" t="s">
        <v>134</v>
      </c>
      <c r="R3" s="7" t="s">
        <v>135</v>
      </c>
      <c r="S3" s="7" t="s">
        <v>136</v>
      </c>
      <c r="T3" s="7" t="s">
        <v>137</v>
      </c>
      <c r="U3" s="7" t="s">
        <v>138</v>
      </c>
      <c r="V3" s="7" t="s">
        <v>42</v>
      </c>
      <c r="W3" s="7" t="s">
        <v>139</v>
      </c>
      <c r="X3" s="7" t="s">
        <v>140</v>
      </c>
      <c r="Y3" s="7" t="s">
        <v>141</v>
      </c>
      <c r="Z3" s="22"/>
      <c r="AA3" s="23"/>
      <c r="AB3" s="24"/>
    </row>
    <row r="4" spans="1:28" s="16" customFormat="1" ht="56.1" customHeight="1" thickTop="1" x14ac:dyDescent="0.15">
      <c r="A4" s="12"/>
      <c r="B4" s="13" t="s">
        <v>45</v>
      </c>
      <c r="C4" s="13" t="s">
        <v>16</v>
      </c>
      <c r="D4" s="14" t="s">
        <v>142</v>
      </c>
      <c r="E4" s="14" t="s">
        <v>143</v>
      </c>
      <c r="F4" s="14" t="s">
        <v>144</v>
      </c>
      <c r="G4" s="15" t="s">
        <v>43</v>
      </c>
      <c r="H4" s="18" t="str">
        <f>HYPERLINK("#", "https://www.sousei.net/")</f>
        <v>https://www.sousei.net/</v>
      </c>
      <c r="I4" s="8" t="s">
        <v>44</v>
      </c>
      <c r="J4" s="8" t="s">
        <v>44</v>
      </c>
      <c r="K4" s="8"/>
      <c r="L4" s="8" t="s">
        <v>44</v>
      </c>
      <c r="M4" s="8" t="s">
        <v>44</v>
      </c>
      <c r="N4" s="8" t="s">
        <v>46</v>
      </c>
      <c r="O4" s="8" t="s">
        <v>46</v>
      </c>
      <c r="P4" s="8" t="s">
        <v>44</v>
      </c>
      <c r="Q4" s="8" t="s">
        <v>44</v>
      </c>
      <c r="R4" s="8" t="s">
        <v>46</v>
      </c>
      <c r="S4" s="8"/>
      <c r="T4" s="8" t="s">
        <v>44</v>
      </c>
      <c r="U4" s="8" t="s">
        <v>46</v>
      </c>
      <c r="V4" s="8"/>
      <c r="W4" s="8" t="s">
        <v>44</v>
      </c>
      <c r="X4" s="8" t="s">
        <v>46</v>
      </c>
      <c r="Y4" s="8"/>
      <c r="Z4" s="9"/>
      <c r="AA4" s="9" t="s">
        <v>145</v>
      </c>
      <c r="AB4" s="20"/>
    </row>
    <row r="5" spans="1:28" s="12" customFormat="1" ht="27.95" customHeight="1" x14ac:dyDescent="0.15">
      <c r="B5" s="13" t="s">
        <v>146</v>
      </c>
      <c r="C5" s="13" t="s">
        <v>147</v>
      </c>
      <c r="D5" s="14" t="s">
        <v>148</v>
      </c>
      <c r="E5" s="14" t="s">
        <v>87</v>
      </c>
      <c r="F5" s="14" t="s">
        <v>88</v>
      </c>
      <c r="G5" s="15" t="s">
        <v>43</v>
      </c>
      <c r="H5" s="19" t="str">
        <f>HYPERLINK("#", "https://sunsmile-t.or.jp")</f>
        <v>https://sunsmile-t.or.jp</v>
      </c>
      <c r="I5" s="8" t="s">
        <v>44</v>
      </c>
      <c r="J5" s="8" t="s">
        <v>44</v>
      </c>
      <c r="K5" s="8" t="s">
        <v>44</v>
      </c>
      <c r="L5" s="8" t="s">
        <v>47</v>
      </c>
      <c r="M5" s="8" t="s">
        <v>47</v>
      </c>
      <c r="N5" s="8" t="s">
        <v>47</v>
      </c>
      <c r="O5" s="8" t="s">
        <v>44</v>
      </c>
      <c r="P5" s="8" t="s">
        <v>44</v>
      </c>
      <c r="Q5" s="8" t="s">
        <v>47</v>
      </c>
      <c r="R5" s="8" t="s">
        <v>44</v>
      </c>
      <c r="S5" s="8" t="s">
        <v>47</v>
      </c>
      <c r="T5" s="8" t="s">
        <v>47</v>
      </c>
      <c r="U5" s="8" t="s">
        <v>47</v>
      </c>
      <c r="V5" s="8" t="s">
        <v>47</v>
      </c>
      <c r="W5" s="8" t="s">
        <v>47</v>
      </c>
      <c r="X5" s="8" t="s">
        <v>47</v>
      </c>
      <c r="Y5" s="8" t="s">
        <v>47</v>
      </c>
      <c r="Z5" s="9" t="s">
        <v>149</v>
      </c>
      <c r="AA5" s="9" t="s">
        <v>47</v>
      </c>
      <c r="AB5" s="20"/>
    </row>
    <row r="6" spans="1:28" s="12" customFormat="1" ht="56.1" customHeight="1" x14ac:dyDescent="0.15">
      <c r="B6" s="13" t="s">
        <v>48</v>
      </c>
      <c r="C6" s="13" t="s">
        <v>27</v>
      </c>
      <c r="D6" s="14" t="s">
        <v>150</v>
      </c>
      <c r="E6" s="14" t="s">
        <v>89</v>
      </c>
      <c r="F6" s="14" t="s">
        <v>151</v>
      </c>
      <c r="G6" s="15" t="s">
        <v>43</v>
      </c>
      <c r="H6" s="19" t="str">
        <f>HYPERLINK("#", "http://kokun-fukushikai.com")</f>
        <v>http://kokun-fukushikai.com</v>
      </c>
      <c r="I6" s="8" t="s">
        <v>44</v>
      </c>
      <c r="J6" s="8"/>
      <c r="K6" s="8" t="s">
        <v>44</v>
      </c>
      <c r="L6" s="8" t="s">
        <v>44</v>
      </c>
      <c r="M6" s="8" t="s">
        <v>44</v>
      </c>
      <c r="N6" s="8"/>
      <c r="O6" s="8" t="s">
        <v>46</v>
      </c>
      <c r="P6" s="8" t="s">
        <v>44</v>
      </c>
      <c r="Q6" s="8" t="s">
        <v>44</v>
      </c>
      <c r="R6" s="8"/>
      <c r="S6" s="8"/>
      <c r="T6" s="8" t="s">
        <v>44</v>
      </c>
      <c r="U6" s="8" t="s">
        <v>46</v>
      </c>
      <c r="V6" s="8"/>
      <c r="W6" s="8" t="s">
        <v>46</v>
      </c>
      <c r="X6" s="8" t="s">
        <v>44</v>
      </c>
      <c r="Y6" s="8"/>
      <c r="Z6" s="9" t="s">
        <v>152</v>
      </c>
      <c r="AA6" s="9" t="s">
        <v>153</v>
      </c>
      <c r="AB6" s="20"/>
    </row>
    <row r="7" spans="1:28" s="12" customFormat="1" ht="27.95" customHeight="1" x14ac:dyDescent="0.15">
      <c r="B7" s="13" t="s">
        <v>154</v>
      </c>
      <c r="C7" s="13" t="s">
        <v>155</v>
      </c>
      <c r="D7" s="14" t="s">
        <v>156</v>
      </c>
      <c r="E7" s="14" t="s">
        <v>157</v>
      </c>
      <c r="F7" s="14" t="s">
        <v>158</v>
      </c>
      <c r="G7" s="15"/>
      <c r="H7" s="19"/>
      <c r="I7" s="8" t="s">
        <v>44</v>
      </c>
      <c r="J7" s="8" t="s">
        <v>44</v>
      </c>
      <c r="K7" s="8" t="s">
        <v>44</v>
      </c>
      <c r="L7" s="8" t="s">
        <v>44</v>
      </c>
      <c r="M7" s="8" t="s">
        <v>44</v>
      </c>
      <c r="N7" s="8"/>
      <c r="O7" s="8" t="s">
        <v>46</v>
      </c>
      <c r="P7" s="8" t="s">
        <v>44</v>
      </c>
      <c r="Q7" s="8" t="s">
        <v>44</v>
      </c>
      <c r="R7" s="8"/>
      <c r="S7" s="8"/>
      <c r="T7" s="8" t="s">
        <v>44</v>
      </c>
      <c r="U7" s="8" t="s">
        <v>46</v>
      </c>
      <c r="V7" s="8" t="s">
        <v>46</v>
      </c>
      <c r="W7" s="8" t="s">
        <v>46</v>
      </c>
      <c r="X7" s="8" t="s">
        <v>46</v>
      </c>
      <c r="Y7" s="8"/>
      <c r="Z7" s="9" t="s">
        <v>159</v>
      </c>
      <c r="AA7" s="9"/>
      <c r="AB7" s="20"/>
    </row>
    <row r="8" spans="1:28" s="12" customFormat="1" ht="27.95" customHeight="1" x14ac:dyDescent="0.15">
      <c r="B8" s="13" t="s">
        <v>48</v>
      </c>
      <c r="C8" s="13" t="s">
        <v>38</v>
      </c>
      <c r="D8" s="14" t="s">
        <v>160</v>
      </c>
      <c r="E8" s="14" t="s">
        <v>161</v>
      </c>
      <c r="F8" s="14" t="s">
        <v>162</v>
      </c>
      <c r="G8" s="15" t="s">
        <v>43</v>
      </c>
      <c r="H8" s="19" t="str">
        <f>HYPERLINK("#", "http://chidorifukushi.jp/")</f>
        <v>http://chidorifukushi.jp/</v>
      </c>
      <c r="I8" s="8" t="s">
        <v>44</v>
      </c>
      <c r="J8" s="8" t="s">
        <v>44</v>
      </c>
      <c r="K8" s="8" t="s">
        <v>44</v>
      </c>
      <c r="L8" s="8" t="s">
        <v>44</v>
      </c>
      <c r="M8" s="8" t="s">
        <v>44</v>
      </c>
      <c r="N8" s="8" t="s">
        <v>46</v>
      </c>
      <c r="O8" s="8" t="s">
        <v>46</v>
      </c>
      <c r="P8" s="8" t="s">
        <v>44</v>
      </c>
      <c r="Q8" s="8" t="s">
        <v>44</v>
      </c>
      <c r="R8" s="8"/>
      <c r="S8" s="8"/>
      <c r="T8" s="8" t="s">
        <v>44</v>
      </c>
      <c r="U8" s="8" t="s">
        <v>44</v>
      </c>
      <c r="V8" s="8"/>
      <c r="W8" s="8" t="s">
        <v>44</v>
      </c>
      <c r="X8" s="8" t="s">
        <v>44</v>
      </c>
      <c r="Y8" s="8"/>
      <c r="Z8" s="9" t="s">
        <v>163</v>
      </c>
      <c r="AA8" s="9"/>
      <c r="AB8" s="20"/>
    </row>
    <row r="9" spans="1:28" s="12" customFormat="1" ht="69.95" customHeight="1" x14ac:dyDescent="0.15">
      <c r="B9" s="13" t="s">
        <v>164</v>
      </c>
      <c r="C9" s="13" t="s">
        <v>165</v>
      </c>
      <c r="D9" s="14" t="s">
        <v>166</v>
      </c>
      <c r="E9" s="14" t="s">
        <v>90</v>
      </c>
      <c r="F9" s="14" t="s">
        <v>167</v>
      </c>
      <c r="G9" s="15" t="s">
        <v>43</v>
      </c>
      <c r="H9" s="19" t="str">
        <f>HYPERLINK("#", "http://www.kouwakai-ciel.jp")</f>
        <v>http://www.kouwakai-ciel.jp</v>
      </c>
      <c r="I9" s="8" t="s">
        <v>44</v>
      </c>
      <c r="J9" s="8"/>
      <c r="K9" s="8" t="s">
        <v>44</v>
      </c>
      <c r="L9" s="8" t="s">
        <v>46</v>
      </c>
      <c r="M9" s="8" t="s">
        <v>44</v>
      </c>
      <c r="N9" s="8"/>
      <c r="O9" s="8" t="s">
        <v>46</v>
      </c>
      <c r="P9" s="8" t="s">
        <v>46</v>
      </c>
      <c r="Q9" s="8" t="s">
        <v>44</v>
      </c>
      <c r="R9" s="8"/>
      <c r="S9" s="8"/>
      <c r="T9" s="8" t="s">
        <v>46</v>
      </c>
      <c r="U9" s="8" t="s">
        <v>46</v>
      </c>
      <c r="V9" s="8"/>
      <c r="W9" s="8" t="s">
        <v>46</v>
      </c>
      <c r="X9" s="8" t="s">
        <v>46</v>
      </c>
      <c r="Y9" s="8"/>
      <c r="Z9" s="9" t="s">
        <v>101</v>
      </c>
      <c r="AA9" s="9" t="s">
        <v>168</v>
      </c>
      <c r="AB9" s="20"/>
    </row>
    <row r="10" spans="1:28" s="3" customFormat="1" ht="27.95" customHeight="1" x14ac:dyDescent="0.15">
      <c r="B10" s="13" t="s">
        <v>169</v>
      </c>
      <c r="C10" s="13" t="s">
        <v>170</v>
      </c>
      <c r="D10" s="14" t="s">
        <v>171</v>
      </c>
      <c r="E10" s="14" t="s">
        <v>172</v>
      </c>
      <c r="F10" s="14" t="s">
        <v>173</v>
      </c>
      <c r="G10" s="15"/>
      <c r="H10" s="19"/>
      <c r="I10" s="8" t="s">
        <v>44</v>
      </c>
      <c r="J10" s="8"/>
      <c r="K10" s="8" t="s">
        <v>44</v>
      </c>
      <c r="L10" s="8" t="s">
        <v>44</v>
      </c>
      <c r="M10" s="8" t="s">
        <v>44</v>
      </c>
      <c r="N10" s="8"/>
      <c r="O10" s="8" t="s">
        <v>46</v>
      </c>
      <c r="P10" s="8" t="s">
        <v>44</v>
      </c>
      <c r="Q10" s="8" t="s">
        <v>44</v>
      </c>
      <c r="R10" s="8"/>
      <c r="S10" s="8"/>
      <c r="T10" s="8" t="s">
        <v>46</v>
      </c>
      <c r="U10" s="8" t="s">
        <v>46</v>
      </c>
      <c r="V10" s="8"/>
      <c r="W10" s="8" t="s">
        <v>46</v>
      </c>
      <c r="X10" s="8" t="s">
        <v>46</v>
      </c>
      <c r="Y10" s="8"/>
      <c r="Z10" s="9" t="s">
        <v>174</v>
      </c>
      <c r="AA10" s="9"/>
      <c r="AB10" s="20"/>
    </row>
    <row r="11" spans="1:28" s="12" customFormat="1" ht="56.1" customHeight="1" x14ac:dyDescent="0.15">
      <c r="B11" s="13" t="s">
        <v>49</v>
      </c>
      <c r="C11" s="13" t="s">
        <v>21</v>
      </c>
      <c r="D11" s="14" t="s">
        <v>175</v>
      </c>
      <c r="E11" s="14" t="s">
        <v>92</v>
      </c>
      <c r="F11" s="14" t="s">
        <v>93</v>
      </c>
      <c r="G11" s="15"/>
      <c r="H11" s="19"/>
      <c r="I11" s="8" t="s">
        <v>44</v>
      </c>
      <c r="J11" s="8" t="s">
        <v>44</v>
      </c>
      <c r="K11" s="8" t="s">
        <v>44</v>
      </c>
      <c r="L11" s="8" t="s">
        <v>44</v>
      </c>
      <c r="M11" s="8" t="s">
        <v>44</v>
      </c>
      <c r="N11" s="8" t="s">
        <v>46</v>
      </c>
      <c r="O11" s="8" t="s">
        <v>44</v>
      </c>
      <c r="P11" s="8" t="s">
        <v>44</v>
      </c>
      <c r="Q11" s="8" t="s">
        <v>44</v>
      </c>
      <c r="R11" s="8" t="s">
        <v>44</v>
      </c>
      <c r="S11" s="8"/>
      <c r="T11" s="8" t="s">
        <v>44</v>
      </c>
      <c r="U11" s="8" t="s">
        <v>46</v>
      </c>
      <c r="V11" s="8"/>
      <c r="W11" s="8" t="s">
        <v>46</v>
      </c>
      <c r="X11" s="8" t="s">
        <v>46</v>
      </c>
      <c r="Y11" s="8"/>
      <c r="Z11" s="9" t="s">
        <v>176</v>
      </c>
      <c r="AA11" s="9" t="s">
        <v>177</v>
      </c>
      <c r="AB11" s="20"/>
    </row>
    <row r="12" spans="1:28" s="12" customFormat="1" ht="27.95" customHeight="1" x14ac:dyDescent="0.15">
      <c r="B12" s="13" t="s">
        <v>50</v>
      </c>
      <c r="C12" s="13" t="s">
        <v>24</v>
      </c>
      <c r="D12" s="14" t="s">
        <v>178</v>
      </c>
      <c r="E12" s="14" t="s">
        <v>51</v>
      </c>
      <c r="F12" s="14" t="s">
        <v>52</v>
      </c>
      <c r="G12" s="15" t="s">
        <v>43</v>
      </c>
      <c r="H12" s="19" t="s">
        <v>179</v>
      </c>
      <c r="I12" s="8" t="s">
        <v>44</v>
      </c>
      <c r="J12" s="8" t="s">
        <v>44</v>
      </c>
      <c r="K12" s="8" t="s">
        <v>44</v>
      </c>
      <c r="L12" s="8" t="s">
        <v>46</v>
      </c>
      <c r="M12" s="8" t="s">
        <v>44</v>
      </c>
      <c r="N12" s="8" t="s">
        <v>46</v>
      </c>
      <c r="O12" s="8" t="s">
        <v>46</v>
      </c>
      <c r="P12" s="8" t="s">
        <v>46</v>
      </c>
      <c r="Q12" s="8" t="s">
        <v>46</v>
      </c>
      <c r="R12" s="8"/>
      <c r="S12" s="8"/>
      <c r="T12" s="8" t="s">
        <v>44</v>
      </c>
      <c r="U12" s="8" t="s">
        <v>46</v>
      </c>
      <c r="V12" s="8"/>
      <c r="W12" s="8" t="s">
        <v>46</v>
      </c>
      <c r="X12" s="8" t="s">
        <v>46</v>
      </c>
      <c r="Y12" s="8"/>
      <c r="Z12" s="9" t="s">
        <v>180</v>
      </c>
      <c r="AA12" s="9"/>
      <c r="AB12" s="20"/>
    </row>
    <row r="13" spans="1:28" s="12" customFormat="1" ht="56.1" customHeight="1" x14ac:dyDescent="0.15">
      <c r="B13" s="13" t="s">
        <v>53</v>
      </c>
      <c r="C13" s="13" t="s">
        <v>29</v>
      </c>
      <c r="D13" s="14" t="s">
        <v>181</v>
      </c>
      <c r="E13" s="14" t="s">
        <v>182</v>
      </c>
      <c r="F13" s="14" t="s">
        <v>183</v>
      </c>
      <c r="G13" s="15"/>
      <c r="H13" s="19"/>
      <c r="I13" s="8" t="s">
        <v>44</v>
      </c>
      <c r="J13" s="8" t="s">
        <v>44</v>
      </c>
      <c r="K13" s="8" t="s">
        <v>44</v>
      </c>
      <c r="L13" s="8" t="s">
        <v>44</v>
      </c>
      <c r="M13" s="8" t="s">
        <v>44</v>
      </c>
      <c r="N13" s="8" t="s">
        <v>46</v>
      </c>
      <c r="O13" s="8" t="s">
        <v>46</v>
      </c>
      <c r="P13" s="8" t="s">
        <v>44</v>
      </c>
      <c r="Q13" s="8" t="s">
        <v>44</v>
      </c>
      <c r="R13" s="8"/>
      <c r="S13" s="8"/>
      <c r="T13" s="8" t="s">
        <v>44</v>
      </c>
      <c r="U13" s="8" t="s">
        <v>46</v>
      </c>
      <c r="V13" s="8" t="s">
        <v>46</v>
      </c>
      <c r="W13" s="8" t="s">
        <v>44</v>
      </c>
      <c r="X13" s="8" t="s">
        <v>44</v>
      </c>
      <c r="Y13" s="8"/>
      <c r="Z13" s="9" t="s">
        <v>91</v>
      </c>
      <c r="AA13" s="9" t="s">
        <v>184</v>
      </c>
      <c r="AB13" s="20"/>
    </row>
    <row r="14" spans="1:28" s="12" customFormat="1" ht="56.1" customHeight="1" x14ac:dyDescent="0.15">
      <c r="B14" s="13" t="s">
        <v>54</v>
      </c>
      <c r="C14" s="13" t="s">
        <v>25</v>
      </c>
      <c r="D14" s="14" t="s">
        <v>189</v>
      </c>
      <c r="E14" s="14" t="s">
        <v>95</v>
      </c>
      <c r="F14" s="14" t="s">
        <v>190</v>
      </c>
      <c r="G14" s="15" t="s">
        <v>43</v>
      </c>
      <c r="H14" s="19" t="str">
        <f>HYPERLINK("#", "https://aishinnooka.com")</f>
        <v>https://aishinnooka.com</v>
      </c>
      <c r="I14" s="8" t="s">
        <v>44</v>
      </c>
      <c r="J14" s="8" t="s">
        <v>44</v>
      </c>
      <c r="K14" s="8" t="s">
        <v>44</v>
      </c>
      <c r="L14" s="8"/>
      <c r="M14" s="8" t="s">
        <v>44</v>
      </c>
      <c r="N14" s="8"/>
      <c r="O14" s="8"/>
      <c r="P14" s="8" t="s">
        <v>44</v>
      </c>
      <c r="Q14" s="8" t="s">
        <v>44</v>
      </c>
      <c r="R14" s="8"/>
      <c r="S14" s="8"/>
      <c r="T14" s="8" t="s">
        <v>44</v>
      </c>
      <c r="U14" s="8"/>
      <c r="V14" s="8"/>
      <c r="W14" s="8" t="s">
        <v>44</v>
      </c>
      <c r="X14" s="8"/>
      <c r="Y14" s="8"/>
      <c r="Z14" s="9" t="s">
        <v>191</v>
      </c>
      <c r="AA14" s="9" t="s">
        <v>192</v>
      </c>
      <c r="AB14" s="20"/>
    </row>
    <row r="15" spans="1:28" s="12" customFormat="1" ht="56.1" customHeight="1" x14ac:dyDescent="0.15">
      <c r="B15" s="13" t="s">
        <v>54</v>
      </c>
      <c r="C15" s="13" t="s">
        <v>25</v>
      </c>
      <c r="D15" s="14" t="s">
        <v>193</v>
      </c>
      <c r="E15" s="14" t="s">
        <v>194</v>
      </c>
      <c r="F15" s="14" t="s">
        <v>195</v>
      </c>
      <c r="G15" s="15" t="s">
        <v>43</v>
      </c>
      <c r="H15" s="19" t="str">
        <f>HYPERLINK("#", "https://www.seifu-kai.jp/kojuen/")</f>
        <v>https://www.seifu-kai.jp/kojuen/</v>
      </c>
      <c r="I15" s="8" t="s">
        <v>44</v>
      </c>
      <c r="J15" s="8" t="s">
        <v>44</v>
      </c>
      <c r="K15" s="8"/>
      <c r="L15" s="8"/>
      <c r="M15" s="8" t="s">
        <v>44</v>
      </c>
      <c r="N15" s="8"/>
      <c r="O15" s="8" t="s">
        <v>46</v>
      </c>
      <c r="P15" s="8" t="s">
        <v>44</v>
      </c>
      <c r="Q15" s="8" t="s">
        <v>44</v>
      </c>
      <c r="R15" s="8" t="s">
        <v>44</v>
      </c>
      <c r="S15" s="8"/>
      <c r="T15" s="8" t="s">
        <v>44</v>
      </c>
      <c r="U15" s="8" t="s">
        <v>46</v>
      </c>
      <c r="V15" s="8"/>
      <c r="W15" s="8" t="s">
        <v>44</v>
      </c>
      <c r="X15" s="8" t="s">
        <v>44</v>
      </c>
      <c r="Y15" s="8"/>
      <c r="Z15" s="9" t="s">
        <v>180</v>
      </c>
      <c r="AA15" s="9" t="s">
        <v>196</v>
      </c>
      <c r="AB15" s="20"/>
    </row>
    <row r="16" spans="1:28" s="12" customFormat="1" ht="42" customHeight="1" x14ac:dyDescent="0.15">
      <c r="B16" s="13" t="s">
        <v>54</v>
      </c>
      <c r="C16" s="13" t="s">
        <v>15</v>
      </c>
      <c r="D16" s="14" t="s">
        <v>185</v>
      </c>
      <c r="E16" s="14" t="s">
        <v>186</v>
      </c>
      <c r="F16" s="14" t="s">
        <v>55</v>
      </c>
      <c r="G16" s="15" t="s">
        <v>43</v>
      </c>
      <c r="H16" s="19" t="str">
        <f>HYPERLINK("#", "http://www.keiaien.org")</f>
        <v>http://www.keiaien.org</v>
      </c>
      <c r="I16" s="8" t="s">
        <v>44</v>
      </c>
      <c r="J16" s="8" t="s">
        <v>44</v>
      </c>
      <c r="K16" s="8" t="s">
        <v>44</v>
      </c>
      <c r="L16" s="8" t="s">
        <v>44</v>
      </c>
      <c r="M16" s="8" t="s">
        <v>44</v>
      </c>
      <c r="N16" s="8" t="s">
        <v>44</v>
      </c>
      <c r="O16" s="8" t="s">
        <v>44</v>
      </c>
      <c r="P16" s="8" t="s">
        <v>44</v>
      </c>
      <c r="Q16" s="8" t="s">
        <v>46</v>
      </c>
      <c r="R16" s="8" t="s">
        <v>44</v>
      </c>
      <c r="S16" s="8"/>
      <c r="T16" s="8" t="s">
        <v>44</v>
      </c>
      <c r="U16" s="8" t="s">
        <v>46</v>
      </c>
      <c r="V16" s="8"/>
      <c r="W16" s="8" t="s">
        <v>44</v>
      </c>
      <c r="X16" s="8" t="s">
        <v>44</v>
      </c>
      <c r="Y16" s="8"/>
      <c r="Z16" s="9" t="s">
        <v>187</v>
      </c>
      <c r="AA16" s="9" t="s">
        <v>188</v>
      </c>
      <c r="AB16" s="20"/>
    </row>
    <row r="17" spans="2:28" s="12" customFormat="1" ht="42" customHeight="1" x14ac:dyDescent="0.15">
      <c r="B17" s="13" t="s">
        <v>56</v>
      </c>
      <c r="C17" s="13" t="s">
        <v>10</v>
      </c>
      <c r="D17" s="14" t="s">
        <v>197</v>
      </c>
      <c r="E17" s="14" t="s">
        <v>198</v>
      </c>
      <c r="F17" s="14" t="s">
        <v>199</v>
      </c>
      <c r="G17" s="15" t="s">
        <v>43</v>
      </c>
      <c r="H17" s="19" t="str">
        <f>HYPERLINK("#", "http://www.keiaien.org/morooka/")</f>
        <v>http://www.keiaien.org/morooka/</v>
      </c>
      <c r="I17" s="8" t="s">
        <v>44</v>
      </c>
      <c r="J17" s="8" t="s">
        <v>44</v>
      </c>
      <c r="K17" s="8" t="s">
        <v>44</v>
      </c>
      <c r="L17" s="8" t="s">
        <v>46</v>
      </c>
      <c r="M17" s="8" t="s">
        <v>44</v>
      </c>
      <c r="N17" s="8" t="s">
        <v>44</v>
      </c>
      <c r="O17" s="8" t="s">
        <v>46</v>
      </c>
      <c r="P17" s="8" t="s">
        <v>44</v>
      </c>
      <c r="Q17" s="8" t="s">
        <v>44</v>
      </c>
      <c r="R17" s="8"/>
      <c r="S17" s="8"/>
      <c r="T17" s="8" t="s">
        <v>44</v>
      </c>
      <c r="U17" s="8" t="s">
        <v>46</v>
      </c>
      <c r="V17" s="8"/>
      <c r="W17" s="8" t="s">
        <v>46</v>
      </c>
      <c r="X17" s="8" t="s">
        <v>44</v>
      </c>
      <c r="Y17" s="8"/>
      <c r="Z17" s="9" t="s">
        <v>200</v>
      </c>
      <c r="AA17" s="9" t="s">
        <v>201</v>
      </c>
      <c r="AB17" s="20"/>
    </row>
    <row r="18" spans="2:28" s="12" customFormat="1" ht="69.95" customHeight="1" x14ac:dyDescent="0.15">
      <c r="B18" s="13" t="s">
        <v>57</v>
      </c>
      <c r="C18" s="13" t="s">
        <v>28</v>
      </c>
      <c r="D18" s="14" t="s">
        <v>202</v>
      </c>
      <c r="E18" s="14" t="s">
        <v>203</v>
      </c>
      <c r="F18" s="14" t="s">
        <v>204</v>
      </c>
      <c r="G18" s="15" t="s">
        <v>43</v>
      </c>
      <c r="H18" s="19" t="str">
        <f>HYPERLINK("#", "https://www.shafuku-soyokazenokai.com")</f>
        <v>https://www.shafuku-soyokazenokai.com</v>
      </c>
      <c r="I18" s="8" t="s">
        <v>44</v>
      </c>
      <c r="J18" s="8" t="s">
        <v>44</v>
      </c>
      <c r="K18" s="8" t="s">
        <v>44</v>
      </c>
      <c r="L18" s="8" t="s">
        <v>46</v>
      </c>
      <c r="M18" s="8" t="s">
        <v>46</v>
      </c>
      <c r="N18" s="8" t="s">
        <v>46</v>
      </c>
      <c r="O18" s="8" t="s">
        <v>46</v>
      </c>
      <c r="P18" s="8" t="s">
        <v>44</v>
      </c>
      <c r="Q18" s="8" t="s">
        <v>44</v>
      </c>
      <c r="R18" s="8"/>
      <c r="S18" s="8"/>
      <c r="T18" s="8" t="s">
        <v>44</v>
      </c>
      <c r="U18" s="8" t="s">
        <v>46</v>
      </c>
      <c r="V18" s="8"/>
      <c r="W18" s="8" t="s">
        <v>44</v>
      </c>
      <c r="X18" s="8" t="s">
        <v>44</v>
      </c>
      <c r="Y18" s="8"/>
      <c r="Z18" s="9" t="s">
        <v>180</v>
      </c>
      <c r="AA18" s="9" t="s">
        <v>205</v>
      </c>
      <c r="AB18" s="20"/>
    </row>
    <row r="19" spans="2:28" s="12" customFormat="1" ht="42" customHeight="1" x14ac:dyDescent="0.15">
      <c r="B19" s="13" t="s">
        <v>57</v>
      </c>
      <c r="C19" s="13" t="s">
        <v>28</v>
      </c>
      <c r="D19" s="14" t="s">
        <v>206</v>
      </c>
      <c r="E19" s="14" t="s">
        <v>96</v>
      </c>
      <c r="F19" s="14" t="s">
        <v>207</v>
      </c>
      <c r="G19" s="15"/>
      <c r="H19" s="19"/>
      <c r="I19" s="8" t="s">
        <v>44</v>
      </c>
      <c r="J19" s="8" t="s">
        <v>44</v>
      </c>
      <c r="K19" s="8" t="s">
        <v>44</v>
      </c>
      <c r="L19" s="8" t="s">
        <v>44</v>
      </c>
      <c r="M19" s="8" t="s">
        <v>44</v>
      </c>
      <c r="N19" s="8" t="s">
        <v>46</v>
      </c>
      <c r="O19" s="8" t="s">
        <v>46</v>
      </c>
      <c r="P19" s="8" t="s">
        <v>44</v>
      </c>
      <c r="Q19" s="8" t="s">
        <v>44</v>
      </c>
      <c r="R19" s="8"/>
      <c r="S19" s="8"/>
      <c r="T19" s="8" t="s">
        <v>46</v>
      </c>
      <c r="U19" s="8" t="s">
        <v>46</v>
      </c>
      <c r="V19" s="8" t="s">
        <v>46</v>
      </c>
      <c r="W19" s="8" t="s">
        <v>44</v>
      </c>
      <c r="X19" s="8" t="s">
        <v>44</v>
      </c>
      <c r="Y19" s="8"/>
      <c r="Z19" s="9" t="s">
        <v>176</v>
      </c>
      <c r="AA19" s="9" t="s">
        <v>208</v>
      </c>
      <c r="AB19" s="20"/>
    </row>
    <row r="20" spans="2:28" s="12" customFormat="1" ht="56.1" customHeight="1" x14ac:dyDescent="0.15">
      <c r="B20" s="13" t="s">
        <v>58</v>
      </c>
      <c r="C20" s="13" t="s">
        <v>3</v>
      </c>
      <c r="D20" s="14" t="s">
        <v>209</v>
      </c>
      <c r="E20" s="14" t="s">
        <v>98</v>
      </c>
      <c r="F20" s="14" t="s">
        <v>99</v>
      </c>
      <c r="G20" s="15" t="s">
        <v>43</v>
      </c>
      <c r="H20" s="19" t="str">
        <f>HYPERLINK("#", "www.o-lifecare.com")</f>
        <v>www.o-lifecare.com</v>
      </c>
      <c r="I20" s="8" t="s">
        <v>44</v>
      </c>
      <c r="J20" s="8" t="s">
        <v>44</v>
      </c>
      <c r="K20" s="8" t="s">
        <v>44</v>
      </c>
      <c r="L20" s="8" t="s">
        <v>46</v>
      </c>
      <c r="M20" s="8" t="s">
        <v>44</v>
      </c>
      <c r="N20" s="8"/>
      <c r="O20" s="8"/>
      <c r="P20" s="8" t="s">
        <v>44</v>
      </c>
      <c r="Q20" s="8"/>
      <c r="R20" s="8"/>
      <c r="S20" s="8"/>
      <c r="T20" s="8" t="s">
        <v>44</v>
      </c>
      <c r="U20" s="8"/>
      <c r="V20" s="8"/>
      <c r="W20" s="8" t="s">
        <v>44</v>
      </c>
      <c r="X20" s="8"/>
      <c r="Y20" s="8"/>
      <c r="Z20" s="9" t="s">
        <v>210</v>
      </c>
      <c r="AA20" s="9" t="s">
        <v>211</v>
      </c>
      <c r="AB20" s="20"/>
    </row>
    <row r="21" spans="2:28" s="12" customFormat="1" ht="42" customHeight="1" x14ac:dyDescent="0.15">
      <c r="B21" s="13" t="s">
        <v>59</v>
      </c>
      <c r="C21" s="13" t="s">
        <v>20</v>
      </c>
      <c r="D21" s="14" t="s">
        <v>212</v>
      </c>
      <c r="E21" s="14" t="s">
        <v>100</v>
      </c>
      <c r="F21" s="14" t="s">
        <v>213</v>
      </c>
      <c r="G21" s="15" t="s">
        <v>43</v>
      </c>
      <c r="H21" s="19" t="str">
        <f>HYPERLINK("#", "http://asukafukushikai.com")</f>
        <v>http://asukafukushikai.com</v>
      </c>
      <c r="I21" s="8" t="s">
        <v>44</v>
      </c>
      <c r="J21" s="8" t="s">
        <v>44</v>
      </c>
      <c r="K21" s="8" t="s">
        <v>44</v>
      </c>
      <c r="L21" s="8" t="s">
        <v>46</v>
      </c>
      <c r="M21" s="8" t="s">
        <v>44</v>
      </c>
      <c r="N21" s="8" t="s">
        <v>44</v>
      </c>
      <c r="O21" s="8" t="s">
        <v>46</v>
      </c>
      <c r="P21" s="8" t="s">
        <v>44</v>
      </c>
      <c r="Q21" s="8" t="s">
        <v>44</v>
      </c>
      <c r="R21" s="8"/>
      <c r="S21" s="8"/>
      <c r="T21" s="8" t="s">
        <v>44</v>
      </c>
      <c r="U21" s="8" t="s">
        <v>46</v>
      </c>
      <c r="V21" s="8"/>
      <c r="W21" s="8" t="s">
        <v>44</v>
      </c>
      <c r="X21" s="8" t="s">
        <v>44</v>
      </c>
      <c r="Y21" s="8"/>
      <c r="Z21" s="9" t="s">
        <v>101</v>
      </c>
      <c r="AA21" s="9" t="s">
        <v>214</v>
      </c>
      <c r="AB21" s="20"/>
    </row>
    <row r="22" spans="2:28" s="12" customFormat="1" ht="56.1" customHeight="1" x14ac:dyDescent="0.15">
      <c r="B22" s="13" t="s">
        <v>60</v>
      </c>
      <c r="C22" s="13" t="s">
        <v>23</v>
      </c>
      <c r="D22" s="14" t="s">
        <v>37</v>
      </c>
      <c r="E22" s="14" t="s">
        <v>102</v>
      </c>
      <c r="F22" s="14" t="s">
        <v>215</v>
      </c>
      <c r="G22" s="15" t="s">
        <v>43</v>
      </c>
      <c r="H22" s="19" t="str">
        <f>HYPERLINK("#", "https://baikoen.tenjyukai.com/")</f>
        <v>https://baikoen.tenjyukai.com/</v>
      </c>
      <c r="I22" s="8" t="s">
        <v>44</v>
      </c>
      <c r="J22" s="8" t="s">
        <v>44</v>
      </c>
      <c r="K22" s="8" t="s">
        <v>44</v>
      </c>
      <c r="L22" s="8" t="s">
        <v>44</v>
      </c>
      <c r="M22" s="8" t="s">
        <v>44</v>
      </c>
      <c r="N22" s="8"/>
      <c r="O22" s="8" t="s">
        <v>44</v>
      </c>
      <c r="P22" s="8" t="s">
        <v>44</v>
      </c>
      <c r="Q22" s="8" t="s">
        <v>44</v>
      </c>
      <c r="R22" s="8"/>
      <c r="S22" s="8"/>
      <c r="T22" s="8" t="s">
        <v>44</v>
      </c>
      <c r="U22" s="8"/>
      <c r="V22" s="8"/>
      <c r="W22" s="8" t="s">
        <v>44</v>
      </c>
      <c r="X22" s="8" t="s">
        <v>44</v>
      </c>
      <c r="Y22" s="8"/>
      <c r="Z22" s="9" t="s">
        <v>216</v>
      </c>
      <c r="AA22" s="9" t="s">
        <v>217</v>
      </c>
      <c r="AB22" s="20"/>
    </row>
    <row r="23" spans="2:28" s="12" customFormat="1" ht="69.95" customHeight="1" x14ac:dyDescent="0.15">
      <c r="B23" s="13" t="s">
        <v>61</v>
      </c>
      <c r="C23" s="13" t="s">
        <v>17</v>
      </c>
      <c r="D23" s="14" t="s">
        <v>103</v>
      </c>
      <c r="E23" s="14" t="s">
        <v>104</v>
      </c>
      <c r="F23" s="14" t="s">
        <v>218</v>
      </c>
      <c r="G23" s="15" t="s">
        <v>43</v>
      </c>
      <c r="H23" s="19" t="str">
        <f>HYPERLINK("#", "http://www.fukuoka-houseikai.or.jp")</f>
        <v>http://www.fukuoka-houseikai.or.jp</v>
      </c>
      <c r="I23" s="8" t="s">
        <v>44</v>
      </c>
      <c r="J23" s="8"/>
      <c r="K23" s="8" t="s">
        <v>44</v>
      </c>
      <c r="L23" s="8" t="s">
        <v>44</v>
      </c>
      <c r="M23" s="8" t="s">
        <v>44</v>
      </c>
      <c r="N23" s="8"/>
      <c r="O23" s="8" t="s">
        <v>44</v>
      </c>
      <c r="P23" s="8" t="s">
        <v>44</v>
      </c>
      <c r="Q23" s="8" t="s">
        <v>44</v>
      </c>
      <c r="R23" s="8"/>
      <c r="S23" s="8"/>
      <c r="T23" s="8" t="s">
        <v>44</v>
      </c>
      <c r="U23" s="8" t="s">
        <v>46</v>
      </c>
      <c r="V23" s="8"/>
      <c r="W23" s="8" t="s">
        <v>44</v>
      </c>
      <c r="X23" s="8" t="s">
        <v>44</v>
      </c>
      <c r="Y23" s="8"/>
      <c r="Z23" s="9" t="s">
        <v>219</v>
      </c>
      <c r="AA23" s="9" t="s">
        <v>220</v>
      </c>
      <c r="AB23" s="20"/>
    </row>
    <row r="24" spans="2:28" s="12" customFormat="1" ht="69.95" customHeight="1" x14ac:dyDescent="0.15">
      <c r="B24" s="13" t="s">
        <v>221</v>
      </c>
      <c r="C24" s="13" t="s">
        <v>222</v>
      </c>
      <c r="D24" s="14" t="s">
        <v>223</v>
      </c>
      <c r="E24" s="14" t="s">
        <v>224</v>
      </c>
      <c r="F24" s="14" t="s">
        <v>225</v>
      </c>
      <c r="G24" s="15" t="s">
        <v>43</v>
      </c>
      <c r="H24" s="19" t="str">
        <f>HYPERLINK("#", "http://www.citycare.jp")</f>
        <v>http://www.citycare.jp</v>
      </c>
      <c r="I24" s="8" t="s">
        <v>44</v>
      </c>
      <c r="J24" s="8" t="s">
        <v>44</v>
      </c>
      <c r="K24" s="8" t="s">
        <v>44</v>
      </c>
      <c r="L24" s="8" t="s">
        <v>44</v>
      </c>
      <c r="M24" s="8" t="s">
        <v>44</v>
      </c>
      <c r="N24" s="8" t="s">
        <v>46</v>
      </c>
      <c r="O24" s="8" t="s">
        <v>44</v>
      </c>
      <c r="P24" s="8" t="s">
        <v>44</v>
      </c>
      <c r="Q24" s="8" t="s">
        <v>44</v>
      </c>
      <c r="R24" s="8" t="s">
        <v>44</v>
      </c>
      <c r="S24" s="8"/>
      <c r="T24" s="8" t="s">
        <v>44</v>
      </c>
      <c r="U24" s="8" t="s">
        <v>46</v>
      </c>
      <c r="V24" s="8"/>
      <c r="W24" s="8" t="s">
        <v>44</v>
      </c>
      <c r="X24" s="8" t="s">
        <v>46</v>
      </c>
      <c r="Y24" s="8"/>
      <c r="Z24" s="9" t="s">
        <v>226</v>
      </c>
      <c r="AA24" s="9" t="s">
        <v>227</v>
      </c>
      <c r="AB24" s="20"/>
    </row>
    <row r="25" spans="2:28" s="12" customFormat="1" ht="69.95" customHeight="1" x14ac:dyDescent="0.15">
      <c r="B25" s="13" t="s">
        <v>62</v>
      </c>
      <c r="C25" s="13" t="s">
        <v>18</v>
      </c>
      <c r="D25" s="14" t="s">
        <v>228</v>
      </c>
      <c r="E25" s="14" t="s">
        <v>105</v>
      </c>
      <c r="F25" s="14" t="s">
        <v>229</v>
      </c>
      <c r="G25" s="15" t="s">
        <v>43</v>
      </c>
      <c r="H25" s="19" t="str">
        <f>HYPERLINK("#", "http://www.tokuwa.net/hana")</f>
        <v>http://www.tokuwa.net/hana</v>
      </c>
      <c r="I25" s="8" t="s">
        <v>44</v>
      </c>
      <c r="J25" s="8" t="s">
        <v>44</v>
      </c>
      <c r="K25" s="8" t="s">
        <v>44</v>
      </c>
      <c r="L25" s="8" t="s">
        <v>44</v>
      </c>
      <c r="M25" s="8" t="s">
        <v>44</v>
      </c>
      <c r="N25" s="8"/>
      <c r="O25" s="8" t="s">
        <v>44</v>
      </c>
      <c r="P25" s="8" t="s">
        <v>44</v>
      </c>
      <c r="Q25" s="8" t="s">
        <v>44</v>
      </c>
      <c r="R25" s="8"/>
      <c r="S25" s="8"/>
      <c r="T25" s="8" t="s">
        <v>44</v>
      </c>
      <c r="U25" s="8" t="s">
        <v>44</v>
      </c>
      <c r="V25" s="8"/>
      <c r="W25" s="8" t="s">
        <v>44</v>
      </c>
      <c r="X25" s="8" t="s">
        <v>44</v>
      </c>
      <c r="Y25" s="8"/>
      <c r="Z25" s="9" t="s">
        <v>149</v>
      </c>
      <c r="AA25" s="9" t="s">
        <v>230</v>
      </c>
      <c r="AB25" s="20"/>
    </row>
    <row r="26" spans="2:28" s="12" customFormat="1" ht="69.95" customHeight="1" x14ac:dyDescent="0.15">
      <c r="B26" s="13" t="s">
        <v>63</v>
      </c>
      <c r="C26" s="13" t="s">
        <v>86</v>
      </c>
      <c r="D26" s="14" t="s">
        <v>231</v>
      </c>
      <c r="E26" s="14" t="s">
        <v>232</v>
      </c>
      <c r="F26" s="14" t="s">
        <v>233</v>
      </c>
      <c r="G26" s="15" t="s">
        <v>43</v>
      </c>
      <c r="H26" s="19" t="str">
        <f>HYPERLINK("#", "http://care-net.biz/40/seishinkai/company.php")</f>
        <v>http://care-net.biz/40/seishinkai/company.php</v>
      </c>
      <c r="I26" s="8" t="s">
        <v>44</v>
      </c>
      <c r="J26" s="8" t="s">
        <v>44</v>
      </c>
      <c r="K26" s="8" t="s">
        <v>44</v>
      </c>
      <c r="L26" s="8" t="s">
        <v>44</v>
      </c>
      <c r="M26" s="8" t="s">
        <v>44</v>
      </c>
      <c r="N26" s="8"/>
      <c r="O26" s="8" t="s">
        <v>44</v>
      </c>
      <c r="P26" s="8" t="s">
        <v>44</v>
      </c>
      <c r="Q26" s="8" t="s">
        <v>44</v>
      </c>
      <c r="R26" s="8" t="s">
        <v>44</v>
      </c>
      <c r="S26" s="8"/>
      <c r="T26" s="8" t="s">
        <v>46</v>
      </c>
      <c r="U26" s="8"/>
      <c r="V26" s="8"/>
      <c r="W26" s="8" t="s">
        <v>44</v>
      </c>
      <c r="X26" s="8" t="s">
        <v>46</v>
      </c>
      <c r="Y26" s="8"/>
      <c r="Z26" s="9" t="s">
        <v>180</v>
      </c>
      <c r="AA26" s="9" t="s">
        <v>234</v>
      </c>
      <c r="AB26" s="20"/>
    </row>
    <row r="27" spans="2:28" ht="56.1" customHeight="1" x14ac:dyDescent="0.15">
      <c r="B27" s="13" t="s">
        <v>64</v>
      </c>
      <c r="C27" s="13" t="s">
        <v>22</v>
      </c>
      <c r="D27" s="14" t="s">
        <v>235</v>
      </c>
      <c r="E27" s="14" t="s">
        <v>236</v>
      </c>
      <c r="F27" s="14" t="s">
        <v>237</v>
      </c>
      <c r="G27" s="15" t="s">
        <v>43</v>
      </c>
      <c r="H27" s="19" t="str">
        <f>HYPERLINK("#", "http://www.tokuwa.net/")</f>
        <v>http://www.tokuwa.net/</v>
      </c>
      <c r="I27" s="8" t="s">
        <v>44</v>
      </c>
      <c r="J27" s="8" t="s">
        <v>44</v>
      </c>
      <c r="K27" s="8" t="s">
        <v>44</v>
      </c>
      <c r="L27" s="8" t="s">
        <v>44</v>
      </c>
      <c r="M27" s="8" t="s">
        <v>44</v>
      </c>
      <c r="N27" s="8"/>
      <c r="O27" s="8"/>
      <c r="P27" s="8" t="s">
        <v>44</v>
      </c>
      <c r="Q27" s="8" t="s">
        <v>44</v>
      </c>
      <c r="R27" s="8"/>
      <c r="S27" s="8"/>
      <c r="T27" s="8" t="s">
        <v>44</v>
      </c>
      <c r="U27" s="8"/>
      <c r="V27" s="8"/>
      <c r="W27" s="8" t="s">
        <v>44</v>
      </c>
      <c r="X27" s="8" t="s">
        <v>44</v>
      </c>
      <c r="Y27" s="8"/>
      <c r="Z27" s="9" t="s">
        <v>97</v>
      </c>
      <c r="AA27" s="9" t="s">
        <v>238</v>
      </c>
      <c r="AB27" s="20"/>
    </row>
    <row r="28" spans="2:28" ht="56.1" customHeight="1" x14ac:dyDescent="0.15">
      <c r="B28" s="13" t="s">
        <v>239</v>
      </c>
      <c r="C28" s="13" t="s">
        <v>240</v>
      </c>
      <c r="D28" s="14" t="s">
        <v>241</v>
      </c>
      <c r="E28" s="14" t="s">
        <v>106</v>
      </c>
      <c r="F28" s="14" t="s">
        <v>107</v>
      </c>
      <c r="G28" s="15" t="s">
        <v>43</v>
      </c>
      <c r="H28" s="19" t="str">
        <f>HYPERLINK("#", "http://www.matudukien.com")</f>
        <v>http://www.matudukien.com</v>
      </c>
      <c r="I28" s="8" t="s">
        <v>44</v>
      </c>
      <c r="J28" s="8" t="s">
        <v>44</v>
      </c>
      <c r="K28" s="8" t="s">
        <v>44</v>
      </c>
      <c r="L28" s="8"/>
      <c r="M28" s="8" t="s">
        <v>44</v>
      </c>
      <c r="N28" s="8" t="s">
        <v>46</v>
      </c>
      <c r="O28" s="8"/>
      <c r="P28" s="8"/>
      <c r="Q28" s="8" t="s">
        <v>44</v>
      </c>
      <c r="R28" s="8"/>
      <c r="S28" s="8"/>
      <c r="T28" s="8" t="s">
        <v>46</v>
      </c>
      <c r="U28" s="8"/>
      <c r="V28" s="8"/>
      <c r="W28" s="8" t="s">
        <v>44</v>
      </c>
      <c r="X28" s="8"/>
      <c r="Y28" s="8"/>
      <c r="Z28" s="9" t="s">
        <v>242</v>
      </c>
      <c r="AA28" s="9" t="s">
        <v>243</v>
      </c>
      <c r="AB28" s="20"/>
    </row>
    <row r="29" spans="2:28" ht="56.1" customHeight="1" x14ac:dyDescent="0.15">
      <c r="B29" s="13" t="s">
        <v>244</v>
      </c>
      <c r="C29" s="13" t="s">
        <v>245</v>
      </c>
      <c r="D29" s="14" t="s">
        <v>246</v>
      </c>
      <c r="E29" s="14" t="s">
        <v>247</v>
      </c>
      <c r="F29" s="14" t="s">
        <v>248</v>
      </c>
      <c r="G29" s="15" t="s">
        <v>43</v>
      </c>
      <c r="H29" s="19" t="str">
        <f>HYPERLINK("#", "http://www.o-lifecare.com")</f>
        <v>http://www.o-lifecare.com</v>
      </c>
      <c r="I29" s="8" t="s">
        <v>44</v>
      </c>
      <c r="J29" s="8" t="s">
        <v>44</v>
      </c>
      <c r="K29" s="8" t="s">
        <v>44</v>
      </c>
      <c r="L29" s="8" t="s">
        <v>44</v>
      </c>
      <c r="M29" s="8" t="s">
        <v>44</v>
      </c>
      <c r="N29" s="8"/>
      <c r="O29" s="8" t="s">
        <v>44</v>
      </c>
      <c r="P29" s="8" t="s">
        <v>44</v>
      </c>
      <c r="Q29" s="8" t="s">
        <v>44</v>
      </c>
      <c r="R29" s="8" t="s">
        <v>46</v>
      </c>
      <c r="S29" s="8" t="s">
        <v>46</v>
      </c>
      <c r="T29" s="8" t="s">
        <v>44</v>
      </c>
      <c r="U29" s="8" t="s">
        <v>46</v>
      </c>
      <c r="V29" s="8" t="s">
        <v>46</v>
      </c>
      <c r="W29" s="8" t="s">
        <v>44</v>
      </c>
      <c r="X29" s="8" t="s">
        <v>46</v>
      </c>
      <c r="Y29" s="8" t="s">
        <v>46</v>
      </c>
      <c r="Z29" s="9" t="s">
        <v>180</v>
      </c>
      <c r="AA29" s="9" t="s">
        <v>249</v>
      </c>
      <c r="AB29" s="20"/>
    </row>
    <row r="30" spans="2:28" ht="56.1" customHeight="1" x14ac:dyDescent="0.15">
      <c r="B30" s="13" t="s">
        <v>65</v>
      </c>
      <c r="C30" s="13" t="s">
        <v>245</v>
      </c>
      <c r="D30" s="14" t="s">
        <v>250</v>
      </c>
      <c r="E30" s="14" t="s">
        <v>108</v>
      </c>
      <c r="F30" s="14" t="s">
        <v>251</v>
      </c>
      <c r="G30" s="15" t="s">
        <v>43</v>
      </c>
      <c r="H30" s="19" t="str">
        <f>HYPERLINK("#", "https://fukuokashirayurikai.com/hanahata/")</f>
        <v>https://fukuokashirayurikai.com/hanahata/</v>
      </c>
      <c r="I30" s="8" t="s">
        <v>44</v>
      </c>
      <c r="J30" s="8" t="s">
        <v>46</v>
      </c>
      <c r="K30" s="8" t="s">
        <v>44</v>
      </c>
      <c r="L30" s="8"/>
      <c r="M30" s="8" t="s">
        <v>44</v>
      </c>
      <c r="N30" s="8"/>
      <c r="O30" s="8" t="s">
        <v>44</v>
      </c>
      <c r="P30" s="8" t="s">
        <v>44</v>
      </c>
      <c r="Q30" s="8" t="s">
        <v>44</v>
      </c>
      <c r="R30" s="8"/>
      <c r="S30" s="8"/>
      <c r="T30" s="8" t="s">
        <v>44</v>
      </c>
      <c r="U30" s="8"/>
      <c r="V30" s="8"/>
      <c r="W30" s="8" t="s">
        <v>44</v>
      </c>
      <c r="X30" s="8" t="s">
        <v>44</v>
      </c>
      <c r="Y30" s="8"/>
      <c r="Z30" s="9" t="s">
        <v>101</v>
      </c>
      <c r="AA30" s="9" t="s">
        <v>252</v>
      </c>
      <c r="AB30" s="20"/>
    </row>
    <row r="31" spans="2:28" ht="56.1" customHeight="1" x14ac:dyDescent="0.15">
      <c r="B31" s="13" t="s">
        <v>65</v>
      </c>
      <c r="C31" s="13" t="s">
        <v>26</v>
      </c>
      <c r="D31" s="14" t="s">
        <v>253</v>
      </c>
      <c r="E31" s="14" t="s">
        <v>254</v>
      </c>
      <c r="F31" s="14" t="s">
        <v>255</v>
      </c>
      <c r="G31" s="15" t="s">
        <v>43</v>
      </c>
      <c r="H31" s="19" t="str">
        <f>HYPERLINK("#", "https://fukuokashirayurikai.com/dai2hanahata/")</f>
        <v>https://fukuokashirayurikai.com/dai2hanahata/</v>
      </c>
      <c r="I31" s="8" t="s">
        <v>44</v>
      </c>
      <c r="J31" s="8" t="s">
        <v>46</v>
      </c>
      <c r="K31" s="8" t="s">
        <v>44</v>
      </c>
      <c r="L31" s="8" t="s">
        <v>46</v>
      </c>
      <c r="M31" s="8" t="s">
        <v>44</v>
      </c>
      <c r="N31" s="8"/>
      <c r="O31" s="8" t="s">
        <v>44</v>
      </c>
      <c r="P31" s="8" t="s">
        <v>44</v>
      </c>
      <c r="Q31" s="8" t="s">
        <v>44</v>
      </c>
      <c r="R31" s="8"/>
      <c r="S31" s="8"/>
      <c r="T31" s="8" t="s">
        <v>44</v>
      </c>
      <c r="U31" s="8"/>
      <c r="V31" s="8"/>
      <c r="W31" s="8" t="s">
        <v>44</v>
      </c>
      <c r="X31" s="8" t="s">
        <v>44</v>
      </c>
      <c r="Y31" s="8"/>
      <c r="Z31" s="9" t="s">
        <v>94</v>
      </c>
      <c r="AA31" s="9" t="s">
        <v>256</v>
      </c>
      <c r="AB31" s="20"/>
    </row>
    <row r="32" spans="2:28" s="12" customFormat="1" ht="56.1" customHeight="1" x14ac:dyDescent="0.15">
      <c r="B32" s="13" t="s">
        <v>257</v>
      </c>
      <c r="C32" s="13" t="s">
        <v>258</v>
      </c>
      <c r="D32" s="14" t="s">
        <v>259</v>
      </c>
      <c r="E32" s="14" t="s">
        <v>260</v>
      </c>
      <c r="F32" s="14" t="s">
        <v>261</v>
      </c>
      <c r="G32" s="15" t="s">
        <v>43</v>
      </c>
      <c r="H32" s="19" t="str">
        <f>HYPERLINK("#", "http://nanokakai.jp/ichizaki-no-mori")</f>
        <v>http://nanokakai.jp/ichizaki-no-mori</v>
      </c>
      <c r="I32" s="8" t="s">
        <v>46</v>
      </c>
      <c r="J32" s="8" t="s">
        <v>46</v>
      </c>
      <c r="K32" s="8" t="s">
        <v>46</v>
      </c>
      <c r="L32" s="8" t="s">
        <v>46</v>
      </c>
      <c r="M32" s="8" t="s">
        <v>44</v>
      </c>
      <c r="N32" s="8" t="s">
        <v>46</v>
      </c>
      <c r="O32" s="8"/>
      <c r="P32" s="8" t="s">
        <v>46</v>
      </c>
      <c r="Q32" s="8" t="s">
        <v>46</v>
      </c>
      <c r="R32" s="8"/>
      <c r="S32" s="8"/>
      <c r="T32" s="8" t="s">
        <v>46</v>
      </c>
      <c r="U32" s="8" t="s">
        <v>46</v>
      </c>
      <c r="V32" s="8"/>
      <c r="W32" s="8" t="s">
        <v>46</v>
      </c>
      <c r="X32" s="8" t="s">
        <v>46</v>
      </c>
      <c r="Y32" s="8"/>
      <c r="Z32" s="9" t="s">
        <v>180</v>
      </c>
      <c r="AA32" s="9" t="s">
        <v>262</v>
      </c>
      <c r="AB32" s="20"/>
    </row>
    <row r="33" spans="2:28" ht="27.95" customHeight="1" x14ac:dyDescent="0.15">
      <c r="B33" s="13" t="s">
        <v>66</v>
      </c>
      <c r="C33" s="13" t="s">
        <v>19</v>
      </c>
      <c r="D33" s="14" t="s">
        <v>263</v>
      </c>
      <c r="E33" s="14" t="s">
        <v>264</v>
      </c>
      <c r="F33" s="14" t="s">
        <v>265</v>
      </c>
      <c r="G33" s="15"/>
      <c r="H33" s="19"/>
      <c r="I33" s="8" t="s">
        <v>46</v>
      </c>
      <c r="J33" s="8" t="s">
        <v>44</v>
      </c>
      <c r="K33" s="8" t="s">
        <v>44</v>
      </c>
      <c r="L33" s="8" t="s">
        <v>44</v>
      </c>
      <c r="M33" s="8" t="s">
        <v>44</v>
      </c>
      <c r="N33" s="8"/>
      <c r="O33" s="8" t="s">
        <v>44</v>
      </c>
      <c r="P33" s="8" t="s">
        <v>44</v>
      </c>
      <c r="Q33" s="8" t="s">
        <v>44</v>
      </c>
      <c r="R33" s="8"/>
      <c r="S33" s="8"/>
      <c r="T33" s="8" t="s">
        <v>44</v>
      </c>
      <c r="U33" s="8"/>
      <c r="V33" s="8"/>
      <c r="W33" s="8" t="s">
        <v>44</v>
      </c>
      <c r="X33" s="8" t="s">
        <v>44</v>
      </c>
      <c r="Y33" s="8"/>
      <c r="Z33" s="9" t="s">
        <v>266</v>
      </c>
      <c r="AA33" s="9"/>
      <c r="AB33" s="20"/>
    </row>
    <row r="34" spans="2:28" ht="56.1" customHeight="1" x14ac:dyDescent="0.15">
      <c r="B34" s="13" t="s">
        <v>67</v>
      </c>
      <c r="C34" s="13" t="s">
        <v>32</v>
      </c>
      <c r="D34" s="14" t="s">
        <v>267</v>
      </c>
      <c r="E34" s="14" t="s">
        <v>109</v>
      </c>
      <c r="F34" s="14" t="s">
        <v>268</v>
      </c>
      <c r="G34" s="15" t="s">
        <v>43</v>
      </c>
      <c r="H34" s="19" t="str">
        <f>HYPERLINK("#", "http://hakuyuu.or.jp")</f>
        <v>http://hakuyuu.or.jp</v>
      </c>
      <c r="I34" s="8" t="s">
        <v>44</v>
      </c>
      <c r="J34" s="8" t="s">
        <v>44</v>
      </c>
      <c r="K34" s="8" t="s">
        <v>44</v>
      </c>
      <c r="L34" s="8" t="s">
        <v>46</v>
      </c>
      <c r="M34" s="8" t="s">
        <v>44</v>
      </c>
      <c r="N34" s="8" t="s">
        <v>47</v>
      </c>
      <c r="O34" s="8" t="s">
        <v>46</v>
      </c>
      <c r="P34" s="8" t="s">
        <v>44</v>
      </c>
      <c r="Q34" s="8" t="s">
        <v>44</v>
      </c>
      <c r="R34" s="8" t="s">
        <v>47</v>
      </c>
      <c r="S34" s="8" t="s">
        <v>47</v>
      </c>
      <c r="T34" s="8" t="s">
        <v>44</v>
      </c>
      <c r="U34" s="8" t="s">
        <v>47</v>
      </c>
      <c r="V34" s="8" t="s">
        <v>47</v>
      </c>
      <c r="W34" s="8" t="s">
        <v>46</v>
      </c>
      <c r="X34" s="8" t="s">
        <v>44</v>
      </c>
      <c r="Y34" s="8" t="s">
        <v>47</v>
      </c>
      <c r="Z34" s="9" t="s">
        <v>101</v>
      </c>
      <c r="AA34" s="9" t="s">
        <v>269</v>
      </c>
      <c r="AB34" s="20"/>
    </row>
    <row r="35" spans="2:28" ht="56.1" customHeight="1" x14ac:dyDescent="0.15">
      <c r="B35" s="13" t="s">
        <v>68</v>
      </c>
      <c r="C35" s="13" t="s">
        <v>14</v>
      </c>
      <c r="D35" s="14" t="s">
        <v>270</v>
      </c>
      <c r="E35" s="14" t="s">
        <v>271</v>
      </c>
      <c r="F35" s="14" t="s">
        <v>272</v>
      </c>
      <c r="G35" s="15" t="s">
        <v>43</v>
      </c>
      <c r="H35" s="19" t="str">
        <f>HYPERLINK("#", "http://www.keishinkai-s.or.jp/johnan/")</f>
        <v>http://www.keishinkai-s.or.jp/johnan/</v>
      </c>
      <c r="I35" s="8" t="s">
        <v>44</v>
      </c>
      <c r="J35" s="8" t="s">
        <v>44</v>
      </c>
      <c r="K35" s="8" t="s">
        <v>44</v>
      </c>
      <c r="L35" s="8" t="s">
        <v>44</v>
      </c>
      <c r="M35" s="8" t="s">
        <v>44</v>
      </c>
      <c r="N35" s="8"/>
      <c r="O35" s="8" t="s">
        <v>46</v>
      </c>
      <c r="P35" s="8" t="s">
        <v>44</v>
      </c>
      <c r="Q35" s="8" t="s">
        <v>44</v>
      </c>
      <c r="R35" s="8"/>
      <c r="S35" s="8"/>
      <c r="T35" s="8" t="s">
        <v>44</v>
      </c>
      <c r="U35" s="8" t="s">
        <v>46</v>
      </c>
      <c r="V35" s="8"/>
      <c r="W35" s="8" t="s">
        <v>44</v>
      </c>
      <c r="X35" s="8" t="s">
        <v>44</v>
      </c>
      <c r="Y35" s="8"/>
      <c r="Z35" s="9" t="s">
        <v>91</v>
      </c>
      <c r="AA35" s="9" t="s">
        <v>273</v>
      </c>
      <c r="AB35" s="20"/>
    </row>
    <row r="36" spans="2:28" ht="56.1" customHeight="1" x14ac:dyDescent="0.15">
      <c r="B36" s="13" t="s">
        <v>69</v>
      </c>
      <c r="C36" s="13" t="s">
        <v>35</v>
      </c>
      <c r="D36" s="14" t="s">
        <v>274</v>
      </c>
      <c r="E36" s="14" t="s">
        <v>110</v>
      </c>
      <c r="F36" s="14" t="s">
        <v>275</v>
      </c>
      <c r="G36" s="15" t="s">
        <v>43</v>
      </c>
      <c r="H36" s="19" t="str">
        <f>HYPERLINK("#", "http://www.jyounan-fk.com/")</f>
        <v>http://www.jyounan-fk.com/</v>
      </c>
      <c r="I36" s="8" t="s">
        <v>44</v>
      </c>
      <c r="J36" s="8" t="s">
        <v>44</v>
      </c>
      <c r="K36" s="8" t="s">
        <v>44</v>
      </c>
      <c r="L36" s="8" t="s">
        <v>46</v>
      </c>
      <c r="M36" s="8" t="s">
        <v>44</v>
      </c>
      <c r="N36" s="8" t="s">
        <v>46</v>
      </c>
      <c r="O36" s="8" t="s">
        <v>44</v>
      </c>
      <c r="P36" s="8" t="s">
        <v>44</v>
      </c>
      <c r="Q36" s="8" t="s">
        <v>44</v>
      </c>
      <c r="R36" s="8">
        <v>2</v>
      </c>
      <c r="S36" s="8"/>
      <c r="T36" s="8" t="s">
        <v>44</v>
      </c>
      <c r="U36" s="8"/>
      <c r="V36" s="8"/>
      <c r="W36" s="8" t="s">
        <v>44</v>
      </c>
      <c r="X36" s="8" t="s">
        <v>44</v>
      </c>
      <c r="Y36" s="8"/>
      <c r="Z36" s="9" t="s">
        <v>176</v>
      </c>
      <c r="AA36" s="9" t="s">
        <v>276</v>
      </c>
      <c r="AB36" s="20"/>
    </row>
    <row r="37" spans="2:28" ht="56.1" customHeight="1" x14ac:dyDescent="0.15">
      <c r="B37" s="13" t="s">
        <v>70</v>
      </c>
      <c r="C37" s="13" t="s">
        <v>33</v>
      </c>
      <c r="D37" s="14" t="s">
        <v>277</v>
      </c>
      <c r="E37" s="14" t="s">
        <v>111</v>
      </c>
      <c r="F37" s="14" t="s">
        <v>278</v>
      </c>
      <c r="G37" s="15" t="s">
        <v>43</v>
      </c>
      <c r="H37" s="19" t="str">
        <f>HYPERLINK("#", "http://www.fukusikai.or.jp")</f>
        <v>http://www.fukusikai.or.jp</v>
      </c>
      <c r="I37" s="8" t="s">
        <v>44</v>
      </c>
      <c r="J37" s="8" t="s">
        <v>44</v>
      </c>
      <c r="K37" s="8" t="s">
        <v>44</v>
      </c>
      <c r="L37" s="8" t="s">
        <v>44</v>
      </c>
      <c r="M37" s="8" t="s">
        <v>44</v>
      </c>
      <c r="N37" s="8"/>
      <c r="O37" s="8"/>
      <c r="P37" s="8" t="s">
        <v>44</v>
      </c>
      <c r="Q37" s="8" t="s">
        <v>44</v>
      </c>
      <c r="R37" s="8"/>
      <c r="S37" s="8"/>
      <c r="T37" s="8" t="s">
        <v>44</v>
      </c>
      <c r="U37" s="8"/>
      <c r="V37" s="8"/>
      <c r="W37" s="8" t="s">
        <v>44</v>
      </c>
      <c r="X37" s="8" t="s">
        <v>44</v>
      </c>
      <c r="Y37" s="8"/>
      <c r="Z37" s="9" t="s">
        <v>279</v>
      </c>
      <c r="AA37" s="9" t="s">
        <v>280</v>
      </c>
      <c r="AB37" s="20"/>
    </row>
    <row r="38" spans="2:28" ht="69.95" customHeight="1" x14ac:dyDescent="0.15">
      <c r="B38" s="13" t="s">
        <v>71</v>
      </c>
      <c r="C38" s="13" t="s">
        <v>34</v>
      </c>
      <c r="D38" s="14" t="s">
        <v>281</v>
      </c>
      <c r="E38" s="14" t="s">
        <v>282</v>
      </c>
      <c r="F38" s="14" t="s">
        <v>283</v>
      </c>
      <c r="G38" s="15"/>
      <c r="H38" s="19"/>
      <c r="I38" s="8" t="s">
        <v>44</v>
      </c>
      <c r="J38" s="8" t="s">
        <v>44</v>
      </c>
      <c r="K38" s="8" t="s">
        <v>44</v>
      </c>
      <c r="L38" s="8" t="s">
        <v>44</v>
      </c>
      <c r="M38" s="8" t="s">
        <v>44</v>
      </c>
      <c r="N38" s="8"/>
      <c r="O38" s="8" t="s">
        <v>46</v>
      </c>
      <c r="P38" s="8" t="s">
        <v>44</v>
      </c>
      <c r="Q38" s="8" t="s">
        <v>44</v>
      </c>
      <c r="R38" s="8"/>
      <c r="S38" s="8"/>
      <c r="T38" s="8" t="s">
        <v>44</v>
      </c>
      <c r="U38" s="8" t="s">
        <v>44</v>
      </c>
      <c r="V38" s="8"/>
      <c r="W38" s="8" t="s">
        <v>44</v>
      </c>
      <c r="X38" s="8"/>
      <c r="Y38" s="8"/>
      <c r="Z38" s="9" t="s">
        <v>284</v>
      </c>
      <c r="AA38" s="9" t="s">
        <v>285</v>
      </c>
      <c r="AB38" s="20"/>
    </row>
    <row r="39" spans="2:28" ht="69.95" customHeight="1" x14ac:dyDescent="0.15">
      <c r="B39" s="13" t="s">
        <v>72</v>
      </c>
      <c r="C39" s="13" t="s">
        <v>1</v>
      </c>
      <c r="D39" s="14" t="s">
        <v>286</v>
      </c>
      <c r="E39" s="14" t="s">
        <v>287</v>
      </c>
      <c r="F39" s="14" t="s">
        <v>288</v>
      </c>
      <c r="G39" s="15" t="s">
        <v>43</v>
      </c>
      <c r="H39" s="19" t="str">
        <f>HYPERLINK("#", "https://itofukushikai.com/")</f>
        <v>https://itofukushikai.com/</v>
      </c>
      <c r="I39" s="8" t="s">
        <v>46</v>
      </c>
      <c r="J39" s="8"/>
      <c r="K39" s="8" t="s">
        <v>44</v>
      </c>
      <c r="L39" s="8" t="s">
        <v>46</v>
      </c>
      <c r="M39" s="8" t="s">
        <v>44</v>
      </c>
      <c r="N39" s="8"/>
      <c r="O39" s="8" t="s">
        <v>44</v>
      </c>
      <c r="P39" s="8" t="s">
        <v>44</v>
      </c>
      <c r="Q39" s="8" t="s">
        <v>44</v>
      </c>
      <c r="R39" s="8"/>
      <c r="S39" s="8"/>
      <c r="T39" s="8" t="s">
        <v>44</v>
      </c>
      <c r="U39" s="8"/>
      <c r="V39" s="8"/>
      <c r="W39" s="8" t="s">
        <v>46</v>
      </c>
      <c r="X39" s="8" t="s">
        <v>44</v>
      </c>
      <c r="Y39" s="8"/>
      <c r="Z39" s="9" t="s">
        <v>180</v>
      </c>
      <c r="AA39" s="9" t="s">
        <v>289</v>
      </c>
      <c r="AB39" s="20"/>
    </row>
    <row r="40" spans="2:28" ht="27.95" customHeight="1" x14ac:dyDescent="0.15">
      <c r="B40" s="13" t="s">
        <v>73</v>
      </c>
      <c r="C40" s="13" t="s">
        <v>2</v>
      </c>
      <c r="D40" s="14" t="s">
        <v>290</v>
      </c>
      <c r="E40" s="14" t="s">
        <v>291</v>
      </c>
      <c r="F40" s="14" t="s">
        <v>292</v>
      </c>
      <c r="G40" s="15" t="s">
        <v>43</v>
      </c>
      <c r="H40" s="19" t="str">
        <f>HYPERLINK("#", "https://seiwakai-care.jp/")</f>
        <v>https://seiwakai-care.jp/</v>
      </c>
      <c r="I40" s="8" t="s">
        <v>44</v>
      </c>
      <c r="J40" s="8"/>
      <c r="K40" s="8" t="s">
        <v>44</v>
      </c>
      <c r="L40" s="8" t="s">
        <v>44</v>
      </c>
      <c r="M40" s="8" t="s">
        <v>44</v>
      </c>
      <c r="N40" s="8"/>
      <c r="O40" s="8" t="s">
        <v>46</v>
      </c>
      <c r="P40" s="8" t="s">
        <v>44</v>
      </c>
      <c r="Q40" s="8" t="s">
        <v>44</v>
      </c>
      <c r="R40" s="8"/>
      <c r="S40" s="8"/>
      <c r="T40" s="8" t="s">
        <v>44</v>
      </c>
      <c r="U40" s="8" t="s">
        <v>46</v>
      </c>
      <c r="V40" s="8"/>
      <c r="W40" s="8" t="s">
        <v>44</v>
      </c>
      <c r="X40" s="8" t="s">
        <v>44</v>
      </c>
      <c r="Y40" s="8"/>
      <c r="Z40" s="9" t="s">
        <v>293</v>
      </c>
      <c r="AA40" s="9"/>
      <c r="AB40" s="20"/>
    </row>
    <row r="41" spans="2:28" s="3" customFormat="1" ht="69.95" customHeight="1" x14ac:dyDescent="0.15">
      <c r="B41" s="13" t="s">
        <v>74</v>
      </c>
      <c r="C41" s="13" t="s">
        <v>4</v>
      </c>
      <c r="D41" s="14" t="s">
        <v>294</v>
      </c>
      <c r="E41" s="14" t="s">
        <v>295</v>
      </c>
      <c r="F41" s="14" t="s">
        <v>296</v>
      </c>
      <c r="G41" s="15" t="s">
        <v>43</v>
      </c>
      <c r="H41" s="19" t="str">
        <f>HYPERLINK("#", "http://jiroumarunosato.com")</f>
        <v>http://jiroumarunosato.com</v>
      </c>
      <c r="I41" s="8" t="s">
        <v>44</v>
      </c>
      <c r="J41" s="8"/>
      <c r="K41" s="8" t="s">
        <v>44</v>
      </c>
      <c r="L41" s="8" t="s">
        <v>44</v>
      </c>
      <c r="M41" s="8" t="s">
        <v>44</v>
      </c>
      <c r="N41" s="8" t="s">
        <v>44</v>
      </c>
      <c r="O41" s="8"/>
      <c r="P41" s="8" t="s">
        <v>44</v>
      </c>
      <c r="Q41" s="8" t="s">
        <v>44</v>
      </c>
      <c r="R41" s="8"/>
      <c r="S41" s="8"/>
      <c r="T41" s="8" t="s">
        <v>44</v>
      </c>
      <c r="U41" s="8"/>
      <c r="V41" s="8"/>
      <c r="W41" s="8" t="s">
        <v>44</v>
      </c>
      <c r="X41" s="8"/>
      <c r="Y41" s="8"/>
      <c r="Z41" s="9" t="s">
        <v>180</v>
      </c>
      <c r="AA41" s="9" t="s">
        <v>297</v>
      </c>
      <c r="AB41" s="20"/>
    </row>
    <row r="42" spans="2:28" s="3" customFormat="1" ht="69.95" customHeight="1" x14ac:dyDescent="0.15">
      <c r="B42" s="13" t="s">
        <v>75</v>
      </c>
      <c r="C42" s="13" t="s">
        <v>5</v>
      </c>
      <c r="D42" s="14" t="s">
        <v>298</v>
      </c>
      <c r="E42" s="14" t="s">
        <v>299</v>
      </c>
      <c r="F42" s="14" t="s">
        <v>300</v>
      </c>
      <c r="G42" s="15" t="s">
        <v>43</v>
      </c>
      <c r="H42" s="19" t="str">
        <f>HYPERLINK("#", "http://sunshine-plaza.or.jp/sun_center/")</f>
        <v>http://sunshine-plaza.or.jp/sun_center/</v>
      </c>
      <c r="I42" s="8" t="s">
        <v>44</v>
      </c>
      <c r="J42" s="8"/>
      <c r="K42" s="8" t="s">
        <v>44</v>
      </c>
      <c r="L42" s="8" t="s">
        <v>44</v>
      </c>
      <c r="M42" s="8" t="s">
        <v>44</v>
      </c>
      <c r="N42" s="8" t="s">
        <v>44</v>
      </c>
      <c r="O42" s="8" t="s">
        <v>46</v>
      </c>
      <c r="P42" s="8"/>
      <c r="Q42" s="8" t="s">
        <v>44</v>
      </c>
      <c r="R42" s="8"/>
      <c r="S42" s="8"/>
      <c r="T42" s="8" t="s">
        <v>44</v>
      </c>
      <c r="U42" s="8" t="s">
        <v>44</v>
      </c>
      <c r="V42" s="8"/>
      <c r="W42" s="8" t="s">
        <v>44</v>
      </c>
      <c r="X42" s="8" t="s">
        <v>44</v>
      </c>
      <c r="Y42" s="8" t="s">
        <v>301</v>
      </c>
      <c r="Z42" s="9" t="s">
        <v>180</v>
      </c>
      <c r="AA42" s="9" t="s">
        <v>302</v>
      </c>
      <c r="AB42" s="20"/>
    </row>
    <row r="43" spans="2:28" s="3" customFormat="1" ht="56.1" customHeight="1" x14ac:dyDescent="0.15">
      <c r="B43" s="13" t="s">
        <v>76</v>
      </c>
      <c r="C43" s="13" t="s">
        <v>30</v>
      </c>
      <c r="D43" s="14" t="s">
        <v>306</v>
      </c>
      <c r="E43" s="14" t="s">
        <v>307</v>
      </c>
      <c r="F43" s="14" t="s">
        <v>308</v>
      </c>
      <c r="G43" s="15" t="s">
        <v>43</v>
      </c>
      <c r="H43" s="19" t="str">
        <f>HYPERLINK("#", "http://www.o-lifecare.com/")</f>
        <v>http://www.o-lifecare.com/</v>
      </c>
      <c r="I43" s="8" t="s">
        <v>44</v>
      </c>
      <c r="J43" s="8" t="s">
        <v>44</v>
      </c>
      <c r="K43" s="8" t="s">
        <v>44</v>
      </c>
      <c r="L43" s="8" t="s">
        <v>44</v>
      </c>
      <c r="M43" s="8" t="s">
        <v>44</v>
      </c>
      <c r="N43" s="8" t="s">
        <v>46</v>
      </c>
      <c r="O43" s="8" t="s">
        <v>46</v>
      </c>
      <c r="P43" s="8" t="s">
        <v>44</v>
      </c>
      <c r="Q43" s="8" t="s">
        <v>46</v>
      </c>
      <c r="R43" s="8"/>
      <c r="S43" s="8"/>
      <c r="T43" s="8" t="s">
        <v>44</v>
      </c>
      <c r="U43" s="8" t="s">
        <v>46</v>
      </c>
      <c r="V43" s="8"/>
      <c r="W43" s="8" t="s">
        <v>44</v>
      </c>
      <c r="X43" s="8" t="s">
        <v>46</v>
      </c>
      <c r="Y43" s="8"/>
      <c r="Z43" s="9" t="s">
        <v>180</v>
      </c>
      <c r="AA43" s="9" t="s">
        <v>309</v>
      </c>
      <c r="AB43" s="20"/>
    </row>
    <row r="44" spans="2:28" s="3" customFormat="1" ht="27.95" customHeight="1" x14ac:dyDescent="0.15">
      <c r="B44" s="13" t="s">
        <v>76</v>
      </c>
      <c r="C44" s="13" t="s">
        <v>31</v>
      </c>
      <c r="D44" s="14" t="s">
        <v>303</v>
      </c>
      <c r="E44" s="14" t="s">
        <v>112</v>
      </c>
      <c r="F44" s="14" t="s">
        <v>113</v>
      </c>
      <c r="G44" s="15" t="s">
        <v>43</v>
      </c>
      <c r="H44" s="19" t="str">
        <f>HYPERLINK("#", "https://www.kounansou.jp")</f>
        <v>https://www.kounansou.jp</v>
      </c>
      <c r="I44" s="8" t="s">
        <v>44</v>
      </c>
      <c r="J44" s="8"/>
      <c r="K44" s="8" t="s">
        <v>44</v>
      </c>
      <c r="L44" s="8" t="s">
        <v>44</v>
      </c>
      <c r="M44" s="8" t="s">
        <v>44</v>
      </c>
      <c r="N44" s="8"/>
      <c r="O44" s="8"/>
      <c r="P44" s="8" t="s">
        <v>44</v>
      </c>
      <c r="Q44" s="8" t="s">
        <v>44</v>
      </c>
      <c r="R44" s="8" t="s">
        <v>44</v>
      </c>
      <c r="S44" s="8"/>
      <c r="T44" s="8" t="s">
        <v>44</v>
      </c>
      <c r="U44" s="8"/>
      <c r="V44" s="8"/>
      <c r="W44" s="8"/>
      <c r="X44" s="8" t="s">
        <v>44</v>
      </c>
      <c r="Y44" s="8"/>
      <c r="Z44" s="9" t="s">
        <v>304</v>
      </c>
      <c r="AA44" s="9" t="s">
        <v>305</v>
      </c>
      <c r="AB44" s="20"/>
    </row>
    <row r="45" spans="2:28" s="3" customFormat="1" ht="84" customHeight="1" x14ac:dyDescent="0.15">
      <c r="B45" s="13" t="s">
        <v>77</v>
      </c>
      <c r="C45" s="13" t="s">
        <v>314</v>
      </c>
      <c r="D45" s="14" t="s">
        <v>315</v>
      </c>
      <c r="E45" s="14" t="s">
        <v>114</v>
      </c>
      <c r="F45" s="14" t="s">
        <v>316</v>
      </c>
      <c r="G45" s="15" t="s">
        <v>43</v>
      </c>
      <c r="H45" s="19" t="str">
        <f>HYPERLINK("#", "http://www.keifuuen.jp/")</f>
        <v>http://www.keifuuen.jp/</v>
      </c>
      <c r="I45" s="8" t="s">
        <v>44</v>
      </c>
      <c r="J45" s="8"/>
      <c r="K45" s="8" t="s">
        <v>44</v>
      </c>
      <c r="L45" s="8" t="s">
        <v>44</v>
      </c>
      <c r="M45" s="8" t="s">
        <v>44</v>
      </c>
      <c r="N45" s="8" t="s">
        <v>46</v>
      </c>
      <c r="O45" s="8" t="s">
        <v>44</v>
      </c>
      <c r="P45" s="8" t="s">
        <v>44</v>
      </c>
      <c r="Q45" s="8" t="s">
        <v>44</v>
      </c>
      <c r="R45" s="8"/>
      <c r="S45" s="8"/>
      <c r="T45" s="8" t="s">
        <v>44</v>
      </c>
      <c r="U45" s="8" t="s">
        <v>46</v>
      </c>
      <c r="V45" s="8" t="s">
        <v>46</v>
      </c>
      <c r="W45" s="8" t="s">
        <v>44</v>
      </c>
      <c r="X45" s="8" t="s">
        <v>44</v>
      </c>
      <c r="Y45" s="8"/>
      <c r="Z45" s="9" t="s">
        <v>101</v>
      </c>
      <c r="AA45" s="9" t="s">
        <v>317</v>
      </c>
      <c r="AB45" s="20"/>
    </row>
    <row r="46" spans="2:28" s="3" customFormat="1" ht="42" customHeight="1" x14ac:dyDescent="0.15">
      <c r="B46" s="13" t="s">
        <v>77</v>
      </c>
      <c r="C46" s="13" t="s">
        <v>13</v>
      </c>
      <c r="D46" s="14" t="s">
        <v>310</v>
      </c>
      <c r="E46" s="14" t="s">
        <v>311</v>
      </c>
      <c r="F46" s="14" t="s">
        <v>312</v>
      </c>
      <c r="G46" s="15" t="s">
        <v>43</v>
      </c>
      <c r="H46" s="19" t="str">
        <f>HYPERLINK("#", "http://fureaino-sato.net/")</f>
        <v>http://fureaino-sato.net/</v>
      </c>
      <c r="I46" s="8" t="s">
        <v>44</v>
      </c>
      <c r="J46" s="8" t="s">
        <v>44</v>
      </c>
      <c r="K46" s="8" t="s">
        <v>44</v>
      </c>
      <c r="L46" s="8" t="s">
        <v>44</v>
      </c>
      <c r="M46" s="8" t="s">
        <v>44</v>
      </c>
      <c r="N46" s="8" t="s">
        <v>46</v>
      </c>
      <c r="O46" s="8" t="s">
        <v>46</v>
      </c>
      <c r="P46" s="8" t="s">
        <v>46</v>
      </c>
      <c r="Q46" s="8" t="s">
        <v>44</v>
      </c>
      <c r="R46" s="8" t="s">
        <v>46</v>
      </c>
      <c r="S46" s="8"/>
      <c r="T46" s="8" t="s">
        <v>44</v>
      </c>
      <c r="U46" s="8" t="s">
        <v>46</v>
      </c>
      <c r="V46" s="8" t="s">
        <v>46</v>
      </c>
      <c r="W46" s="8" t="s">
        <v>46</v>
      </c>
      <c r="X46" s="8" t="s">
        <v>44</v>
      </c>
      <c r="Y46" s="8"/>
      <c r="Z46" s="9" t="s">
        <v>180</v>
      </c>
      <c r="AA46" s="9" t="s">
        <v>313</v>
      </c>
      <c r="AB46" s="20"/>
    </row>
    <row r="47" spans="2:28" s="3" customFormat="1" ht="27.95" customHeight="1" x14ac:dyDescent="0.15">
      <c r="B47" s="13" t="s">
        <v>78</v>
      </c>
      <c r="C47" s="13" t="s">
        <v>318</v>
      </c>
      <c r="D47" s="14" t="s">
        <v>319</v>
      </c>
      <c r="E47" s="14" t="s">
        <v>320</v>
      </c>
      <c r="F47" s="14" t="s">
        <v>321</v>
      </c>
      <c r="G47" s="15" t="s">
        <v>43</v>
      </c>
      <c r="H47" s="19" t="str">
        <f>HYPERLINK("#", "http://www.fdcnet.ac.jp/sunshine_plaza/")</f>
        <v>http://www.fdcnet.ac.jp/sunshine_plaza/</v>
      </c>
      <c r="I47" s="8" t="s">
        <v>44</v>
      </c>
      <c r="J47" s="8"/>
      <c r="K47" s="8" t="s">
        <v>44</v>
      </c>
      <c r="L47" s="8" t="s">
        <v>46</v>
      </c>
      <c r="M47" s="8" t="s">
        <v>44</v>
      </c>
      <c r="N47" s="8"/>
      <c r="O47" s="8" t="s">
        <v>44</v>
      </c>
      <c r="P47" s="8" t="s">
        <v>44</v>
      </c>
      <c r="Q47" s="8" t="s">
        <v>44</v>
      </c>
      <c r="R47" s="8"/>
      <c r="S47" s="8"/>
      <c r="T47" s="8" t="s">
        <v>44</v>
      </c>
      <c r="U47" s="8"/>
      <c r="V47" s="8"/>
      <c r="W47" s="8" t="s">
        <v>46</v>
      </c>
      <c r="X47" s="8"/>
      <c r="Y47" s="8"/>
      <c r="Z47" s="9" t="s">
        <v>97</v>
      </c>
      <c r="AA47" s="9" t="s">
        <v>322</v>
      </c>
      <c r="AB47" s="20"/>
    </row>
    <row r="48" spans="2:28" s="3" customFormat="1" ht="69.95" customHeight="1" x14ac:dyDescent="0.15">
      <c r="B48" s="13" t="s">
        <v>79</v>
      </c>
      <c r="C48" s="13" t="s">
        <v>36</v>
      </c>
      <c r="D48" s="14" t="s">
        <v>323</v>
      </c>
      <c r="E48" s="14" t="s">
        <v>324</v>
      </c>
      <c r="F48" s="14" t="s">
        <v>325</v>
      </c>
      <c r="G48" s="15" t="s">
        <v>43</v>
      </c>
      <c r="H48" s="19" t="str">
        <f>HYPERLINK("#", "https://seiwaen-care.jp/")</f>
        <v>https://seiwaen-care.jp/</v>
      </c>
      <c r="I48" s="8" t="s">
        <v>44</v>
      </c>
      <c r="J48" s="8" t="s">
        <v>46</v>
      </c>
      <c r="K48" s="8" t="s">
        <v>44</v>
      </c>
      <c r="L48" s="8" t="s">
        <v>44</v>
      </c>
      <c r="M48" s="8" t="s">
        <v>44</v>
      </c>
      <c r="N48" s="8"/>
      <c r="O48" s="8" t="s">
        <v>44</v>
      </c>
      <c r="P48" s="8" t="s">
        <v>44</v>
      </c>
      <c r="Q48" s="8" t="s">
        <v>44</v>
      </c>
      <c r="R48" s="8"/>
      <c r="S48" s="8"/>
      <c r="T48" s="8" t="s">
        <v>44</v>
      </c>
      <c r="U48" s="8" t="s">
        <v>44</v>
      </c>
      <c r="V48" s="8"/>
      <c r="W48" s="8" t="s">
        <v>44</v>
      </c>
      <c r="X48" s="8" t="s">
        <v>44</v>
      </c>
      <c r="Y48" s="8"/>
      <c r="Z48" s="9" t="s">
        <v>97</v>
      </c>
      <c r="AA48" s="9" t="s">
        <v>326</v>
      </c>
      <c r="AB48" s="20"/>
    </row>
    <row r="49" spans="2:28" s="3" customFormat="1" ht="42" customHeight="1" x14ac:dyDescent="0.15">
      <c r="B49" s="13" t="s">
        <v>80</v>
      </c>
      <c r="C49" s="13" t="s">
        <v>7</v>
      </c>
      <c r="D49" s="14" t="s">
        <v>331</v>
      </c>
      <c r="E49" s="14" t="s">
        <v>332</v>
      </c>
      <c r="F49" s="14" t="s">
        <v>333</v>
      </c>
      <c r="G49" s="15" t="s">
        <v>43</v>
      </c>
      <c r="H49" s="19" t="str">
        <f>HYPERLINK("#", "http://www.sawara-fukushikai.org/")</f>
        <v>http://www.sawara-fukushikai.org/</v>
      </c>
      <c r="I49" s="8" t="s">
        <v>44</v>
      </c>
      <c r="J49" s="8" t="s">
        <v>44</v>
      </c>
      <c r="K49" s="8" t="s">
        <v>44</v>
      </c>
      <c r="L49" s="8" t="s">
        <v>44</v>
      </c>
      <c r="M49" s="8" t="s">
        <v>44</v>
      </c>
      <c r="N49" s="8" t="s">
        <v>44</v>
      </c>
      <c r="O49" s="8" t="s">
        <v>44</v>
      </c>
      <c r="P49" s="8" t="s">
        <v>44</v>
      </c>
      <c r="Q49" s="8" t="s">
        <v>44</v>
      </c>
      <c r="R49" s="8"/>
      <c r="S49" s="8"/>
      <c r="T49" s="8" t="s">
        <v>44</v>
      </c>
      <c r="U49" s="8" t="s">
        <v>44</v>
      </c>
      <c r="V49" s="8"/>
      <c r="W49" s="8" t="s">
        <v>44</v>
      </c>
      <c r="X49" s="8" t="s">
        <v>44</v>
      </c>
      <c r="Y49" s="8"/>
      <c r="Z49" s="9" t="s">
        <v>334</v>
      </c>
      <c r="AA49" s="9" t="s">
        <v>335</v>
      </c>
      <c r="AB49" s="20"/>
    </row>
    <row r="50" spans="2:28" s="3" customFormat="1" ht="56.1" customHeight="1" x14ac:dyDescent="0.15">
      <c r="B50" s="13" t="s">
        <v>80</v>
      </c>
      <c r="C50" s="13" t="s">
        <v>6</v>
      </c>
      <c r="D50" s="14" t="s">
        <v>327</v>
      </c>
      <c r="E50" s="14" t="s">
        <v>328</v>
      </c>
      <c r="F50" s="14" t="s">
        <v>329</v>
      </c>
      <c r="G50" s="15" t="s">
        <v>43</v>
      </c>
      <c r="H50" s="19" t="str">
        <f>HYPERLINK("#", "http://fukushi-aoi/jp/")</f>
        <v>http://fukushi-aoi/jp/</v>
      </c>
      <c r="I50" s="8" t="s">
        <v>44</v>
      </c>
      <c r="J50" s="8" t="s">
        <v>44</v>
      </c>
      <c r="K50" s="8" t="s">
        <v>44</v>
      </c>
      <c r="L50" s="8" t="s">
        <v>44</v>
      </c>
      <c r="M50" s="8" t="s">
        <v>44</v>
      </c>
      <c r="N50" s="8"/>
      <c r="O50" s="8" t="s">
        <v>44</v>
      </c>
      <c r="P50" s="8" t="s">
        <v>44</v>
      </c>
      <c r="Q50" s="8" t="s">
        <v>44</v>
      </c>
      <c r="R50" s="8"/>
      <c r="S50" s="8"/>
      <c r="T50" s="8" t="s">
        <v>44</v>
      </c>
      <c r="U50" s="8" t="s">
        <v>44</v>
      </c>
      <c r="V50" s="8" t="s">
        <v>46</v>
      </c>
      <c r="W50" s="8" t="s">
        <v>44</v>
      </c>
      <c r="X50" s="8"/>
      <c r="Y50" s="8"/>
      <c r="Z50" s="9" t="s">
        <v>97</v>
      </c>
      <c r="AA50" s="9" t="s">
        <v>330</v>
      </c>
      <c r="AB50" s="20"/>
    </row>
    <row r="51" spans="2:28" s="3" customFormat="1" ht="42" customHeight="1" x14ac:dyDescent="0.15">
      <c r="B51" s="13" t="s">
        <v>80</v>
      </c>
      <c r="C51" s="13" t="s">
        <v>6</v>
      </c>
      <c r="D51" s="14" t="s">
        <v>336</v>
      </c>
      <c r="E51" s="14" t="s">
        <v>337</v>
      </c>
      <c r="F51" s="14" t="s">
        <v>115</v>
      </c>
      <c r="G51" s="15"/>
      <c r="H51" s="19"/>
      <c r="I51" s="8" t="s">
        <v>44</v>
      </c>
      <c r="J51" s="8"/>
      <c r="K51" s="8" t="s">
        <v>44</v>
      </c>
      <c r="L51" s="8" t="s">
        <v>44</v>
      </c>
      <c r="M51" s="8" t="s">
        <v>44</v>
      </c>
      <c r="N51" s="8" t="s">
        <v>46</v>
      </c>
      <c r="O51" s="8" t="s">
        <v>44</v>
      </c>
      <c r="P51" s="8" t="s">
        <v>44</v>
      </c>
      <c r="Q51" s="8" t="s">
        <v>44</v>
      </c>
      <c r="R51" s="8"/>
      <c r="S51" s="8"/>
      <c r="T51" s="8" t="s">
        <v>44</v>
      </c>
      <c r="U51" s="8" t="s">
        <v>46</v>
      </c>
      <c r="V51" s="8"/>
      <c r="W51" s="8" t="s">
        <v>46</v>
      </c>
      <c r="X51" s="8"/>
      <c r="Y51" s="8"/>
      <c r="Z51" s="9" t="s">
        <v>176</v>
      </c>
      <c r="AA51" s="9" t="s">
        <v>338</v>
      </c>
      <c r="AB51" s="20"/>
    </row>
    <row r="52" spans="2:28" s="3" customFormat="1" ht="42" customHeight="1" x14ac:dyDescent="0.15">
      <c r="B52" s="13" t="s">
        <v>81</v>
      </c>
      <c r="C52" s="13" t="s">
        <v>11</v>
      </c>
      <c r="D52" s="14" t="s">
        <v>339</v>
      </c>
      <c r="E52" s="14" t="s">
        <v>116</v>
      </c>
      <c r="F52" s="14" t="s">
        <v>340</v>
      </c>
      <c r="G52" s="15" t="s">
        <v>43</v>
      </c>
      <c r="H52" s="19" t="str">
        <f>HYPERLINK("#", "https://www.fujinomikai.com/")</f>
        <v>https://www.fujinomikai.com/</v>
      </c>
      <c r="I52" s="8" t="s">
        <v>44</v>
      </c>
      <c r="J52" s="8" t="s">
        <v>44</v>
      </c>
      <c r="K52" s="8" t="s">
        <v>44</v>
      </c>
      <c r="L52" s="8" t="s">
        <v>46</v>
      </c>
      <c r="M52" s="8" t="s">
        <v>44</v>
      </c>
      <c r="N52" s="8" t="s">
        <v>46</v>
      </c>
      <c r="O52" s="8" t="s">
        <v>46</v>
      </c>
      <c r="P52" s="8" t="s">
        <v>44</v>
      </c>
      <c r="Q52" s="8" t="s">
        <v>44</v>
      </c>
      <c r="R52" s="8" t="s">
        <v>44</v>
      </c>
      <c r="S52" s="8"/>
      <c r="T52" s="8" t="s">
        <v>44</v>
      </c>
      <c r="U52" s="8" t="s">
        <v>46</v>
      </c>
      <c r="V52" s="8"/>
      <c r="W52" s="8" t="s">
        <v>44</v>
      </c>
      <c r="X52" s="8" t="s">
        <v>46</v>
      </c>
      <c r="Y52" s="8" t="s">
        <v>46</v>
      </c>
      <c r="Z52" s="9" t="s">
        <v>341</v>
      </c>
      <c r="AA52" s="9" t="s">
        <v>342</v>
      </c>
      <c r="AB52" s="20"/>
    </row>
    <row r="53" spans="2:28" s="3" customFormat="1" ht="42" customHeight="1" x14ac:dyDescent="0.15">
      <c r="B53" s="13" t="s">
        <v>81</v>
      </c>
      <c r="C53" s="13" t="s">
        <v>12</v>
      </c>
      <c r="D53" s="14" t="s">
        <v>343</v>
      </c>
      <c r="E53" s="14" t="s">
        <v>344</v>
      </c>
      <c r="F53" s="14" t="s">
        <v>345</v>
      </c>
      <c r="G53" s="15" t="s">
        <v>43</v>
      </c>
      <c r="H53" s="19" t="str">
        <f>HYPERLINK("#", "http://www.taijuen.jrc.or.jp/taijuen/")</f>
        <v>http://www.taijuen.jrc.or.jp/taijuen/</v>
      </c>
      <c r="I53" s="8" t="s">
        <v>44</v>
      </c>
      <c r="J53" s="8" t="s">
        <v>44</v>
      </c>
      <c r="K53" s="8" t="s">
        <v>44</v>
      </c>
      <c r="L53" s="8" t="s">
        <v>46</v>
      </c>
      <c r="M53" s="8" t="s">
        <v>44</v>
      </c>
      <c r="N53" s="8"/>
      <c r="O53" s="8" t="s">
        <v>44</v>
      </c>
      <c r="P53" s="8" t="s">
        <v>46</v>
      </c>
      <c r="Q53" s="8" t="s">
        <v>46</v>
      </c>
      <c r="R53" s="8" t="s">
        <v>46</v>
      </c>
      <c r="S53" s="8"/>
      <c r="T53" s="8" t="s">
        <v>44</v>
      </c>
      <c r="U53" s="8" t="s">
        <v>44</v>
      </c>
      <c r="V53" s="8"/>
      <c r="W53" s="8" t="s">
        <v>44</v>
      </c>
      <c r="X53" s="8"/>
      <c r="Y53" s="8"/>
      <c r="Z53" s="9" t="s">
        <v>101</v>
      </c>
      <c r="AA53" s="9"/>
      <c r="AB53" s="20"/>
    </row>
    <row r="54" spans="2:28" s="3" customFormat="1" ht="56.1" customHeight="1" x14ac:dyDescent="0.15">
      <c r="B54" s="13" t="s">
        <v>82</v>
      </c>
      <c r="C54" s="13" t="s">
        <v>8</v>
      </c>
      <c r="D54" s="14" t="s">
        <v>346</v>
      </c>
      <c r="E54" s="14" t="s">
        <v>347</v>
      </c>
      <c r="F54" s="14" t="s">
        <v>348</v>
      </c>
      <c r="G54" s="15" t="s">
        <v>43</v>
      </c>
      <c r="H54" s="19" t="str">
        <f>HYPERLINK("#", "https://itofukushikai.com")</f>
        <v>https://itofukushikai.com</v>
      </c>
      <c r="I54" s="8" t="s">
        <v>44</v>
      </c>
      <c r="J54" s="8"/>
      <c r="K54" s="8" t="s">
        <v>44</v>
      </c>
      <c r="L54" s="8" t="s">
        <v>44</v>
      </c>
      <c r="M54" s="8" t="s">
        <v>44</v>
      </c>
      <c r="N54" s="8" t="s">
        <v>44</v>
      </c>
      <c r="O54" s="8" t="s">
        <v>44</v>
      </c>
      <c r="P54" s="8" t="s">
        <v>44</v>
      </c>
      <c r="Q54" s="8" t="s">
        <v>44</v>
      </c>
      <c r="R54" s="8"/>
      <c r="S54" s="8"/>
      <c r="T54" s="8" t="s">
        <v>44</v>
      </c>
      <c r="U54" s="8" t="s">
        <v>44</v>
      </c>
      <c r="V54" s="8"/>
      <c r="W54" s="8" t="s">
        <v>44</v>
      </c>
      <c r="X54" s="8" t="s">
        <v>44</v>
      </c>
      <c r="Y54" s="8"/>
      <c r="Z54" s="9" t="s">
        <v>180</v>
      </c>
      <c r="AA54" s="9" t="s">
        <v>349</v>
      </c>
      <c r="AB54" s="20"/>
    </row>
    <row r="55" spans="2:28" s="3" customFormat="1" ht="42" customHeight="1" x14ac:dyDescent="0.15">
      <c r="B55" s="13" t="s">
        <v>83</v>
      </c>
      <c r="C55" s="13" t="s">
        <v>9</v>
      </c>
      <c r="D55" s="14" t="s">
        <v>350</v>
      </c>
      <c r="E55" s="14" t="s">
        <v>117</v>
      </c>
      <c r="F55" s="14" t="s">
        <v>351</v>
      </c>
      <c r="G55" s="15" t="s">
        <v>43</v>
      </c>
      <c r="H55" s="19" t="str">
        <f>HYPERLINK("#", "http://reha-mall.jp")</f>
        <v>http://reha-mall.jp</v>
      </c>
      <c r="I55" s="8" t="s">
        <v>44</v>
      </c>
      <c r="J55" s="8" t="s">
        <v>44</v>
      </c>
      <c r="K55" s="8" t="s">
        <v>44</v>
      </c>
      <c r="L55" s="8" t="s">
        <v>44</v>
      </c>
      <c r="M55" s="8" t="s">
        <v>44</v>
      </c>
      <c r="N55" s="8"/>
      <c r="O55" s="8" t="s">
        <v>44</v>
      </c>
      <c r="P55" s="8" t="s">
        <v>44</v>
      </c>
      <c r="Q55" s="8" t="s">
        <v>44</v>
      </c>
      <c r="R55" s="8"/>
      <c r="S55" s="8"/>
      <c r="T55" s="8" t="s">
        <v>44</v>
      </c>
      <c r="U55" s="8" t="s">
        <v>44</v>
      </c>
      <c r="V55" s="8"/>
      <c r="W55" s="8" t="s">
        <v>44</v>
      </c>
      <c r="X55" s="8"/>
      <c r="Y55" s="8"/>
      <c r="Z55" s="9" t="s">
        <v>176</v>
      </c>
      <c r="AA55" s="9" t="s">
        <v>352</v>
      </c>
      <c r="AB55" s="20"/>
    </row>
    <row r="56" spans="2:28" s="3" customFormat="1" ht="42" customHeight="1" x14ac:dyDescent="0.15">
      <c r="B56" s="13" t="s">
        <v>84</v>
      </c>
      <c r="C56" s="13" t="s">
        <v>85</v>
      </c>
      <c r="D56" s="14" t="s">
        <v>353</v>
      </c>
      <c r="E56" s="14" t="s">
        <v>354</v>
      </c>
      <c r="F56" s="14" t="s">
        <v>355</v>
      </c>
      <c r="G56" s="15" t="s">
        <v>43</v>
      </c>
      <c r="H56" s="19" t="s">
        <v>356</v>
      </c>
      <c r="I56" s="8" t="s">
        <v>44</v>
      </c>
      <c r="J56" s="8" t="s">
        <v>44</v>
      </c>
      <c r="K56" s="8" t="s">
        <v>44</v>
      </c>
      <c r="L56" s="8" t="s">
        <v>44</v>
      </c>
      <c r="M56" s="8" t="s">
        <v>44</v>
      </c>
      <c r="N56" s="8" t="s">
        <v>46</v>
      </c>
      <c r="O56" s="8" t="s">
        <v>46</v>
      </c>
      <c r="P56" s="8" t="s">
        <v>44</v>
      </c>
      <c r="Q56" s="8" t="s">
        <v>44</v>
      </c>
      <c r="R56" s="8"/>
      <c r="S56" s="8"/>
      <c r="T56" s="8" t="s">
        <v>44</v>
      </c>
      <c r="U56" s="8" t="s">
        <v>44</v>
      </c>
      <c r="V56" s="8"/>
      <c r="W56" s="8" t="s">
        <v>44</v>
      </c>
      <c r="X56" s="8" t="s">
        <v>44</v>
      </c>
      <c r="Y56" s="8"/>
      <c r="Z56" s="9" t="s">
        <v>180</v>
      </c>
      <c r="AA56" s="9" t="s">
        <v>357</v>
      </c>
      <c r="AB56" s="20"/>
    </row>
    <row r="57" spans="2:28" s="3" customFormat="1" ht="42" customHeight="1" x14ac:dyDescent="0.15">
      <c r="B57" s="13" t="s">
        <v>84</v>
      </c>
      <c r="C57" s="13" t="s">
        <v>85</v>
      </c>
      <c r="D57" s="14" t="s">
        <v>358</v>
      </c>
      <c r="E57" s="14" t="s">
        <v>359</v>
      </c>
      <c r="F57" s="14" t="s">
        <v>360</v>
      </c>
      <c r="G57" s="15" t="s">
        <v>43</v>
      </c>
      <c r="H57" s="19" t="str">
        <f>HYPERLINK("#", "https://ito.fukuwel.or.jp/")</f>
        <v>https://ito.fukuwel.or.jp/</v>
      </c>
      <c r="I57" s="8" t="s">
        <v>44</v>
      </c>
      <c r="J57" s="8" t="s">
        <v>46</v>
      </c>
      <c r="K57" s="8" t="s">
        <v>44</v>
      </c>
      <c r="L57" s="8" t="s">
        <v>46</v>
      </c>
      <c r="M57" s="8" t="s">
        <v>46</v>
      </c>
      <c r="N57" s="8" t="s">
        <v>46</v>
      </c>
      <c r="O57" s="8" t="s">
        <v>46</v>
      </c>
      <c r="P57" s="8" t="s">
        <v>44</v>
      </c>
      <c r="Q57" s="8" t="s">
        <v>46</v>
      </c>
      <c r="R57" s="8"/>
      <c r="S57" s="8" t="s">
        <v>46</v>
      </c>
      <c r="T57" s="8" t="s">
        <v>46</v>
      </c>
      <c r="U57" s="8" t="s">
        <v>46</v>
      </c>
      <c r="V57" s="8" t="s">
        <v>46</v>
      </c>
      <c r="W57" s="8" t="s">
        <v>46</v>
      </c>
      <c r="X57" s="8" t="s">
        <v>46</v>
      </c>
      <c r="Y57" s="8"/>
      <c r="Z57" s="9" t="s">
        <v>361</v>
      </c>
      <c r="AA57" s="9" t="s">
        <v>362</v>
      </c>
      <c r="AB57" s="20"/>
    </row>
  </sheetData>
  <autoFilter ref="B3:BF57"/>
  <mergeCells count="9">
    <mergeCell ref="Z2:Z3"/>
    <mergeCell ref="AA2:AA3"/>
    <mergeCell ref="AB2:AB3"/>
    <mergeCell ref="B2:B3"/>
    <mergeCell ref="C2:C3"/>
    <mergeCell ref="D2:D3"/>
    <mergeCell ref="E2:H2"/>
    <mergeCell ref="I2:K2"/>
    <mergeCell ref="L2:Y2"/>
  </mergeCells>
  <phoneticPr fontId="1"/>
  <pageMargins left="0.23622047244094491" right="0.23622047244094491" top="0.74803149606299213" bottom="0.74803149606299213" header="0.31496062992125984" footer="0.31496062992125984"/>
  <pageSetup paperSize="9" scale="65" fitToHeight="0" orientation="landscape" r:id="rId1"/>
  <rowBreaks count="5" manualBreakCount="5">
    <brk id="15" max="26" man="1"/>
    <brk id="25" max="26" man="1"/>
    <brk id="35" max="26" man="1"/>
    <brk id="44" max="26" man="1"/>
    <brk id="55"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特養</vt:lpstr>
      <vt:lpstr>特養!Print_Area</vt:lpstr>
      <vt:lpstr>特養!Print_Titles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井寺　俊太郎</dc:creator>
  <cp:lastModifiedBy>FINE_User</cp:lastModifiedBy>
  <cp:lastPrinted>2024-02-15T01:53:39Z</cp:lastPrinted>
  <dcterms:created xsi:type="dcterms:W3CDTF">2020-02-12T09:08:13Z</dcterms:created>
  <dcterms:modified xsi:type="dcterms:W3CDTF">2024-02-16T08:27:04Z</dcterms:modified>
</cp:coreProperties>
</file>