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3 温暖化対策係\41ECOチャレンジ（旧省エネ、市民カーボンクレジット）\■R3年度\06_広報\ホームページ\030501\"/>
    </mc:Choice>
  </mc:AlternateContent>
  <bookViews>
    <workbookView xWindow="-120" yWindow="-90" windowWidth="19440" windowHeight="15570"/>
  </bookViews>
  <sheets>
    <sheet name="R3報告書 " sheetId="15" r:id="rId1"/>
  </sheets>
  <definedNames>
    <definedName name="_xlnm.Print_Area" localSheetId="0">'R3報告書 '!$B$2:$AU$49</definedName>
  </definedNames>
  <calcPr calcId="162913"/>
</workbook>
</file>

<file path=xl/calcChain.xml><?xml version="1.0" encoding="utf-8"?>
<calcChain xmlns="http://schemas.openxmlformats.org/spreadsheetml/2006/main">
  <c r="Z40" i="15" l="1"/>
  <c r="Z42" i="15" l="1"/>
  <c r="M44" i="15" s="1"/>
  <c r="Z44" i="15" s="1"/>
  <c r="M40" i="15"/>
  <c r="AR37" i="15" s="1"/>
  <c r="Z38" i="15"/>
  <c r="AO31" i="15"/>
  <c r="AO29" i="15"/>
  <c r="AO27" i="15"/>
  <c r="AO25" i="15"/>
  <c r="AO23" i="15"/>
  <c r="AO21" i="15"/>
  <c r="AO19" i="15"/>
  <c r="AO17" i="15"/>
  <c r="AO15" i="15"/>
  <c r="AO11" i="15"/>
  <c r="AO9" i="15"/>
  <c r="AR41" i="15" l="1"/>
  <c r="AO41" i="15"/>
  <c r="AO37" i="15"/>
  <c r="AO46" i="15" s="1"/>
</calcChain>
</file>

<file path=xl/sharedStrings.xml><?xml version="1.0" encoding="utf-8"?>
<sst xmlns="http://schemas.openxmlformats.org/spreadsheetml/2006/main" count="136" uniqueCount="86">
  <si>
    <t>電気使用量の削減</t>
    <rPh sb="0" eb="2">
      <t>デンキ</t>
    </rPh>
    <rPh sb="2" eb="5">
      <t>シヨウリョウ</t>
    </rPh>
    <rPh sb="6" eb="8">
      <t>サクゲン</t>
    </rPh>
    <phoneticPr fontId="1"/>
  </si>
  <si>
    <t>ガス使用量の削減</t>
    <rPh sb="2" eb="5">
      <t>シヨウリョウ</t>
    </rPh>
    <rPh sb="6" eb="8">
      <t>サクゲン</t>
    </rPh>
    <phoneticPr fontId="1"/>
  </si>
  <si>
    <t>省エネ家電の購入</t>
    <rPh sb="0" eb="1">
      <t>ショウ</t>
    </rPh>
    <rPh sb="3" eb="5">
      <t>カデン</t>
    </rPh>
    <rPh sb="6" eb="8">
      <t>コウニュウ</t>
    </rPh>
    <phoneticPr fontId="1"/>
  </si>
  <si>
    <t>家庭用燃料電池(ｴﾈﾌｧｰﾑ)の購入</t>
    <rPh sb="0" eb="3">
      <t>カテイヨウ</t>
    </rPh>
    <rPh sb="3" eb="5">
      <t>ネンリョウ</t>
    </rPh>
    <rPh sb="5" eb="7">
      <t>デンチ</t>
    </rPh>
    <rPh sb="16" eb="18">
      <t>コウニュウ</t>
    </rPh>
    <phoneticPr fontId="1"/>
  </si>
  <si>
    <t>環境イベントへの参加</t>
    <rPh sb="0" eb="2">
      <t>カンキョウ</t>
    </rPh>
    <rPh sb="8" eb="10">
      <t>サンカ</t>
    </rPh>
    <phoneticPr fontId="1"/>
  </si>
  <si>
    <t>ﾎﾟｲﾝﾄ</t>
    <phoneticPr fontId="1"/>
  </si>
  <si>
    <t>出前講座の受講</t>
    <rPh sb="0" eb="2">
      <t>デマエ</t>
    </rPh>
    <rPh sb="1" eb="2">
      <t>デマエ</t>
    </rPh>
    <rPh sb="2" eb="4">
      <t>コウザ</t>
    </rPh>
    <rPh sb="5" eb="7">
      <t>ジュコウ</t>
    </rPh>
    <phoneticPr fontId="1"/>
  </si>
  <si>
    <t>住宅窓の複層ガラス等への改修</t>
    <rPh sb="0" eb="2">
      <t>ジュウタク</t>
    </rPh>
    <rPh sb="2" eb="3">
      <t>マド</t>
    </rPh>
    <rPh sb="4" eb="6">
      <t>フクソウ</t>
    </rPh>
    <rPh sb="9" eb="10">
      <t>トウ</t>
    </rPh>
    <rPh sb="12" eb="14">
      <t>カイシュウ</t>
    </rPh>
    <phoneticPr fontId="1"/>
  </si>
  <si>
    <t>認定資料
枚数</t>
    <rPh sb="0" eb="2">
      <t>ニンテイ</t>
    </rPh>
    <rPh sb="2" eb="4">
      <t>シリョウ</t>
    </rPh>
    <rPh sb="5" eb="7">
      <t>マイスウ</t>
    </rPh>
    <phoneticPr fontId="1"/>
  </si>
  <si>
    <t>認定資料</t>
    <rPh sb="0" eb="2">
      <t>ニンテイ</t>
    </rPh>
    <rPh sb="2" eb="4">
      <t>シリョウ</t>
    </rPh>
    <phoneticPr fontId="1"/>
  </si>
  <si>
    <t>エコドライブ座学講習会の受講</t>
    <rPh sb="6" eb="8">
      <t>ザガク</t>
    </rPh>
    <rPh sb="8" eb="11">
      <t>コウシュウカイ</t>
    </rPh>
    <rPh sb="12" eb="14">
      <t>ジュコウ</t>
    </rPh>
    <phoneticPr fontId="1"/>
  </si>
  <si>
    <t>〔</t>
    <phoneticPr fontId="1"/>
  </si>
  <si>
    <t>〕</t>
    <phoneticPr fontId="1"/>
  </si>
  <si>
    <t>＝</t>
    <phoneticPr fontId="1"/>
  </si>
  <si>
    <t>申請ポイント(ｲ)</t>
  </si>
  <si>
    <t>ガス使用削減量（合計）　</t>
    <phoneticPr fontId="1"/>
  </si>
  <si>
    <t>電気使用削減量（合計）　</t>
    <phoneticPr fontId="1"/>
  </si>
  <si>
    <t>→</t>
    <phoneticPr fontId="1"/>
  </si>
  <si>
    <t>記入日：</t>
    <rPh sb="0" eb="2">
      <t>キニュウ</t>
    </rPh>
    <rPh sb="2" eb="3">
      <t>ビ</t>
    </rPh>
    <phoneticPr fontId="1"/>
  </si>
  <si>
    <t>〕ﾎﾟｲﾝﾄ　</t>
    <phoneticPr fontId="1"/>
  </si>
  <si>
    <t>枚</t>
  </si>
  <si>
    <t>㎏-CO2</t>
  </si>
  <si>
    <t>ﾎﾟｲﾝﾄ</t>
  </si>
  <si>
    <t>ポイント券の画像等の電子データ又は原本</t>
  </si>
  <si>
    <t>診断結果レポートの画像等の電子データ又は写し</t>
  </si>
  <si>
    <t>令和3年度 ＥＣＯチャレンジ　エコアクション報告書兼ポイント申請書　　（　第1回　　第２回　　第３回　）</t>
    <rPh sb="22" eb="25">
      <t>ホウコクショ</t>
    </rPh>
    <rPh sb="25" eb="26">
      <t>ケン</t>
    </rPh>
    <rPh sb="30" eb="32">
      <t>シンセイ</t>
    </rPh>
    <rPh sb="32" eb="33">
      <t>ショ</t>
    </rPh>
    <rPh sb="37" eb="38">
      <t>ダイ</t>
    </rPh>
    <rPh sb="39" eb="40">
      <t>カイ</t>
    </rPh>
    <rPh sb="42" eb="43">
      <t>ダイ</t>
    </rPh>
    <rPh sb="44" eb="45">
      <t>カイ</t>
    </rPh>
    <rPh sb="47" eb="48">
      <t>ダイ</t>
    </rPh>
    <rPh sb="49" eb="50">
      <t>カイ</t>
    </rPh>
    <phoneticPr fontId="1"/>
  </si>
  <si>
    <t>宅配ボックスの設置（１戸用のみ）</t>
    <rPh sb="0" eb="2">
      <t>タクハイ</t>
    </rPh>
    <rPh sb="7" eb="9">
      <t>セッチ</t>
    </rPh>
    <rPh sb="11" eb="13">
      <t>コヨウ</t>
    </rPh>
    <phoneticPr fontId="1"/>
  </si>
  <si>
    <t>再生可能エネルギー由来の電力購入</t>
    <rPh sb="0" eb="4">
      <t>サイセイカノウ</t>
    </rPh>
    <rPh sb="9" eb="11">
      <t>ユライ</t>
    </rPh>
    <rPh sb="12" eb="16">
      <t>デンリョクコウニュウ</t>
    </rPh>
    <phoneticPr fontId="1"/>
  </si>
  <si>
    <t>氏名：</t>
    <rPh sb="0" eb="2">
      <t>シメイ</t>
    </rPh>
    <phoneticPr fontId="1"/>
  </si>
  <si>
    <t>ポイント付与する交通系ＩＣカード番号（裏面の１７桁の番号）
※カード番号を未提出の方はご記入ください</t>
    <phoneticPr fontId="1"/>
  </si>
  <si>
    <t>申請するエコアクション</t>
    <rPh sb="0" eb="2">
      <t>シンセイ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</si>
  <si>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</si>
  <si>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</si>
  <si>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（左の欄に○を記入）</t>
    <rPh sb="1" eb="2">
      <t>ヒダリ</t>
    </rPh>
    <rPh sb="3" eb="4">
      <t>ラン</t>
    </rPh>
    <rPh sb="7" eb="9">
      <t>キニュウ</t>
    </rPh>
    <phoneticPr fontId="1"/>
  </si>
  <si>
    <t>契約内容がわかるものの画像データまたは写し</t>
    <rPh sb="0" eb="4">
      <t>ケイヤクナイヨウ</t>
    </rPh>
    <rPh sb="11" eb="13">
      <t>ガゾウ</t>
    </rPh>
    <rPh sb="19" eb="20">
      <t>ウツ</t>
    </rPh>
    <phoneticPr fontId="1"/>
  </si>
  <si>
    <t>【申請ポイント】購入金額によって異なりますのでエコアクションメニュー解説をご確認ください。</t>
    <phoneticPr fontId="1"/>
  </si>
  <si>
    <t>うちエコ診断WEBサービスの利用</t>
    <rPh sb="4" eb="6">
      <t>シンダン</t>
    </rPh>
    <rPh sb="14" eb="16">
      <t>リヨウ</t>
    </rPh>
    <phoneticPr fontId="1"/>
  </si>
  <si>
    <t>【診断結果】</t>
    <rPh sb="1" eb="5">
      <t>シンダンケッカ</t>
    </rPh>
    <phoneticPr fontId="1"/>
  </si>
  <si>
    <t>ご家庭の世帯数</t>
    <rPh sb="1" eb="3">
      <t>カテイ</t>
    </rPh>
    <rPh sb="4" eb="7">
      <t>セタイスウ</t>
    </rPh>
    <phoneticPr fontId="1"/>
  </si>
  <si>
    <t>人</t>
    <rPh sb="0" eb="1">
      <t>ニン</t>
    </rPh>
    <phoneticPr fontId="1"/>
  </si>
  <si>
    <t>-</t>
    <phoneticPr fontId="1"/>
  </si>
  <si>
    <t>◆取組期間　令和３年４月１日～令和４年１月31日　のエコアクション</t>
    <rPh sb="1" eb="3">
      <t>トリク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</si>
  <si>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CO2排出削減量</t>
    <phoneticPr fontId="1"/>
  </si>
  <si>
    <t>申請ポイント</t>
    <rPh sb="0" eb="2">
      <t>シンセイ</t>
    </rPh>
    <phoneticPr fontId="1"/>
  </si>
  <si>
    <t>緑のカーテンコンテストへの応募</t>
    <rPh sb="0" eb="1">
      <t>ミドリ</t>
    </rPh>
    <rPh sb="13" eb="15">
      <t>オウボ</t>
    </rPh>
    <phoneticPr fontId="1"/>
  </si>
  <si>
    <t>家庭用ＬＥＤ照明器具等の購入</t>
    <rPh sb="0" eb="3">
      <t>カテイヨウ</t>
    </rPh>
    <rPh sb="6" eb="8">
      <t>ショウメイ</t>
    </rPh>
    <rPh sb="8" eb="10">
      <t>キグ</t>
    </rPh>
    <rPh sb="10" eb="11">
      <t>トウ</t>
    </rPh>
    <rPh sb="12" eb="14">
      <t>コウニュウ</t>
    </rPh>
    <phoneticPr fontId="1"/>
  </si>
  <si>
    <t>◆取組期間が報告期間ごとに定められているエコアクション   【第1回報告（8/１～8/10に提出）】4～7月分　【第2回報告（11/1～11/10に提出）】8～10月分　【第3回報告（2/1～2/10に提出）】11～1月分</t>
    <rPh sb="1" eb="3">
      <t>トリク</t>
    </rPh>
    <rPh sb="3" eb="5">
      <t>キカン</t>
    </rPh>
    <rPh sb="6" eb="10">
      <t>ホウコクキカン</t>
    </rPh>
    <rPh sb="13" eb="14">
      <t>サダ</t>
    </rPh>
    <phoneticPr fontId="1"/>
  </si>
  <si>
    <t>申請ポイント合計</t>
    <rPh sb="0" eb="2">
      <t>シンセイ</t>
    </rPh>
    <rPh sb="6" eb="8">
      <t>ゴウケイ</t>
    </rPh>
    <phoneticPr fontId="1"/>
  </si>
  <si>
    <t>ポイント</t>
    <phoneticPr fontId="1"/>
  </si>
  <si>
    <r>
      <t>CO</t>
    </r>
    <r>
      <rPr>
        <vertAlign val="subscript"/>
        <sz val="12"/>
        <rFont val="ＭＳ Ｐゴシック"/>
        <family val="3"/>
        <charset val="128"/>
        <scheme val="minor"/>
      </rPr>
      <t>2</t>
    </r>
    <r>
      <rPr>
        <sz val="12"/>
        <rFont val="ＭＳ Ｐゴシック"/>
        <family val="3"/>
        <charset val="128"/>
        <scheme val="minor"/>
      </rPr>
      <t>排出
削減量</t>
    </r>
    <rPh sb="3" eb="5">
      <t>ハイシュツ</t>
    </rPh>
    <rPh sb="6" eb="8">
      <t>サクゲン</t>
    </rPh>
    <rPh sb="8" eb="9">
      <t>リョウ</t>
    </rPh>
    <phoneticPr fontId="1"/>
  </si>
  <si>
    <t>うちエコ診断の受診
（対面またはオンライン）</t>
    <rPh sb="4" eb="6">
      <t>シンダン</t>
    </rPh>
    <rPh sb="7" eb="9">
      <t>ジュシン</t>
    </rPh>
    <rPh sb="11" eb="13">
      <t>タイメン</t>
    </rPh>
    <phoneticPr fontId="1"/>
  </si>
  <si>
    <t>右の計算方法等の欄に「診断結果」を記入
（診断結果の画像等は不要）</t>
    <rPh sb="0" eb="1">
      <t>ミギ</t>
    </rPh>
    <rPh sb="2" eb="4">
      <t>ケイサン</t>
    </rPh>
    <rPh sb="4" eb="6">
      <t>ホウホウ</t>
    </rPh>
    <rPh sb="6" eb="7">
      <t>トウ</t>
    </rPh>
    <rPh sb="8" eb="9">
      <t>ラン</t>
    </rPh>
    <rPh sb="11" eb="15">
      <t>シンダンケッカ</t>
    </rPh>
    <rPh sb="17" eb="19">
      <t>キニュウ</t>
    </rPh>
    <rPh sb="21" eb="23">
      <t>シンダン</t>
    </rPh>
    <rPh sb="23" eb="25">
      <t>ケッカ</t>
    </rPh>
    <rPh sb="26" eb="29">
      <t>ガゾウトウ</t>
    </rPh>
    <rPh sb="30" eb="32">
      <t>フヨウ</t>
    </rPh>
    <phoneticPr fontId="1"/>
  </si>
  <si>
    <t>工事内容等が分かる領収書の画像等の電子データ又は写し</t>
    <rPh sb="0" eb="4">
      <t>コウジナイヨウ</t>
    </rPh>
    <rPh sb="4" eb="5">
      <t>トウ</t>
    </rPh>
    <rPh sb="6" eb="7">
      <t>ワ</t>
    </rPh>
    <phoneticPr fontId="1"/>
  </si>
  <si>
    <t>電気ご使用量のお知らせの画像等の電子データ又は写し
(指定期間分全て)</t>
    <rPh sb="27" eb="31">
      <t>シテイキカン</t>
    </rPh>
    <rPh sb="31" eb="32">
      <t>ブン</t>
    </rPh>
    <rPh sb="32" eb="33">
      <t>スベ</t>
    </rPh>
    <phoneticPr fontId="1"/>
  </si>
  <si>
    <t>ガスご使用量のお知らせの画像等の電子データ又は写し
（指定期間分全て）</t>
    <rPh sb="27" eb="33">
      <t>シテイキカンブンスベ</t>
    </rPh>
    <phoneticPr fontId="1"/>
  </si>
  <si>
    <t>※年間上限1,500ポイント</t>
    <rPh sb="1" eb="3">
      <t>ネンカン</t>
    </rPh>
    <rPh sb="3" eb="5">
      <t>ジョウゲン</t>
    </rPh>
    <phoneticPr fontId="1"/>
  </si>
  <si>
    <r>
      <t>【申請ポイント】　</t>
    </r>
    <r>
      <rPr>
        <b/>
        <sz val="14"/>
        <rFont val="ＭＳ Ｐゴシック"/>
        <family val="3"/>
        <charset val="128"/>
        <scheme val="minor"/>
      </rPr>
      <t>100</t>
    </r>
    <r>
      <rPr>
        <sz val="14"/>
        <rFont val="ＭＳ Ｐゴシック"/>
        <family val="3"/>
        <charset val="128"/>
        <scheme val="minor"/>
      </rPr>
      <t>ポイント（同じ世帯の方が複数人参加されても、出前講座毎に100ﾎﾟｲﾝﾄのみ）</t>
    </r>
    <rPh sb="34" eb="38">
      <t>デマエコウザ</t>
    </rPh>
    <phoneticPr fontId="1"/>
  </si>
  <si>
    <r>
      <t>【申請ポイント】</t>
    </r>
    <r>
      <rPr>
        <b/>
        <sz val="14"/>
        <rFont val="ＭＳ Ｐゴシック"/>
        <family val="3"/>
        <charset val="128"/>
        <scheme val="minor"/>
      </rPr>
      <t>　200</t>
    </r>
    <r>
      <rPr>
        <sz val="14"/>
        <rFont val="ＭＳ Ｐゴシック"/>
        <family val="3"/>
        <charset val="128"/>
        <scheme val="minor"/>
      </rPr>
      <t>ポイント　　</t>
    </r>
    <phoneticPr fontId="1"/>
  </si>
  <si>
    <r>
      <t>【申請ポイント】　</t>
    </r>
    <r>
      <rPr>
        <b/>
        <sz val="14"/>
        <rFont val="ＭＳ Ｐゴシック"/>
        <family val="3"/>
        <charset val="128"/>
        <scheme val="minor"/>
      </rPr>
      <t>100</t>
    </r>
    <r>
      <rPr>
        <sz val="14"/>
        <rFont val="ＭＳ Ｐゴシック"/>
        <family val="3"/>
        <charset val="128"/>
        <scheme val="minor"/>
      </rPr>
      <t>ポイント/回（同じ世帯の方が複数人参加されても、イベント毎に100ﾎﾟｲﾝﾄのみ）</t>
    </r>
    <phoneticPr fontId="1"/>
  </si>
  <si>
    <r>
      <t xml:space="preserve">【申請ポイント】 </t>
    </r>
    <r>
      <rPr>
        <b/>
        <sz val="14"/>
        <rFont val="ＭＳ Ｐゴシック"/>
        <family val="3"/>
        <charset val="128"/>
        <scheme val="minor"/>
      </rPr>
      <t xml:space="preserve"> 200</t>
    </r>
    <r>
      <rPr>
        <sz val="14"/>
        <rFont val="ＭＳ Ｐゴシック"/>
        <family val="3"/>
        <charset val="128"/>
        <scheme val="minor"/>
      </rPr>
      <t>ポイント</t>
    </r>
    <phoneticPr fontId="1"/>
  </si>
  <si>
    <r>
      <t xml:space="preserve">【申請ポイント】  </t>
    </r>
    <r>
      <rPr>
        <b/>
        <sz val="14"/>
        <rFont val="ＭＳ Ｐゴシック"/>
        <family val="3"/>
        <charset val="128"/>
        <scheme val="minor"/>
      </rPr>
      <t>200</t>
    </r>
    <r>
      <rPr>
        <sz val="14"/>
        <rFont val="ＭＳ Ｐゴシック"/>
        <family val="3"/>
        <charset val="128"/>
        <scheme val="minor"/>
      </rPr>
      <t>ポイント</t>
    </r>
    <phoneticPr fontId="1"/>
  </si>
  <si>
    <r>
      <t>ｍ3 × ＣＯ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排出係数 2.21</t>
    </r>
    <phoneticPr fontId="1"/>
  </si>
  <si>
    <t>領収書等（購入日、購入商品、支払金額がわかるもの）の画像等の電子データ又は写し</t>
    <phoneticPr fontId="1"/>
  </si>
  <si>
    <t>受講証の画像等の電子データ又は写し</t>
    <phoneticPr fontId="1"/>
  </si>
  <si>
    <t xml:space="preserve">下記①～③の電子データ又は写し
 ①領収書等（購入日、購入商品、支払金額がわかるもの）　
 ②省エネ家電のメーカー・型番がわかる資料
 ③省エネ基準達成率がわかる資料（カタログ、保証書等）
</t>
    <phoneticPr fontId="1"/>
  </si>
  <si>
    <r>
      <t>計算方法等　　　（CO</t>
    </r>
    <r>
      <rPr>
        <vertAlign val="subscript"/>
        <sz val="16"/>
        <rFont val="ＭＳ Ｐゴシック"/>
        <family val="3"/>
        <charset val="128"/>
        <scheme val="minor"/>
      </rPr>
      <t>2</t>
    </r>
    <r>
      <rPr>
        <sz val="16"/>
        <rFont val="ＭＳ Ｐゴシック"/>
        <family val="3"/>
        <charset val="128"/>
        <scheme val="minor"/>
      </rPr>
      <t>排出削減量は概算です。）</t>
    </r>
    <phoneticPr fontId="1"/>
  </si>
  <si>
    <r>
      <t>ご家庭のCO</t>
    </r>
    <r>
      <rPr>
        <vertAlign val="subscript"/>
        <sz val="14"/>
        <color rgb="FF0070C0"/>
        <rFont val="ＭＳ Ｐゴシック"/>
        <family val="3"/>
        <charset val="128"/>
        <scheme val="minor"/>
      </rPr>
      <t>２</t>
    </r>
    <r>
      <rPr>
        <sz val="14"/>
        <color rgb="FF0070C0"/>
        <rFont val="ＭＳ Ｐゴシック"/>
        <family val="3"/>
        <charset val="128"/>
        <scheme val="minor"/>
      </rPr>
      <t>排出量</t>
    </r>
    <rPh sb="1" eb="3">
      <t>カテイ</t>
    </rPh>
    <rPh sb="7" eb="10">
      <t>ハイシュツリョウ</t>
    </rPh>
    <phoneticPr fontId="1"/>
  </si>
  <si>
    <r>
      <t>【CO2排出削減量】　家庭用LED１個で　約21kg- 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/年　、LED照明器具120ｗ（一般照明器具400ｗ相当）１台で
　　　　　　　　　　　　　約152kg- 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/年</t>
    </r>
    <rPh sb="11" eb="14">
      <t>カテイヨウ</t>
    </rPh>
    <rPh sb="18" eb="19">
      <t>コ</t>
    </rPh>
    <rPh sb="21" eb="22">
      <t>ヤク</t>
    </rPh>
    <rPh sb="38" eb="40">
      <t>ショウメイ</t>
    </rPh>
    <rPh sb="40" eb="42">
      <t>キグ</t>
    </rPh>
    <rPh sb="47" eb="49">
      <t>イッパン</t>
    </rPh>
    <rPh sb="49" eb="51">
      <t>ショウメイ</t>
    </rPh>
    <rPh sb="51" eb="53">
      <t>キグ</t>
    </rPh>
    <rPh sb="57" eb="59">
      <t>ソウトウ</t>
    </rPh>
    <rPh sb="61" eb="62">
      <t>ダイ</t>
    </rPh>
    <rPh sb="77" eb="78">
      <t>ヤク</t>
    </rPh>
    <phoneticPr fontId="1"/>
  </si>
  <si>
    <r>
      <t>【申請ポイント】　購入金額20,000円以上で，</t>
    </r>
    <r>
      <rPr>
        <b/>
        <sz val="14"/>
        <rFont val="ＭＳ Ｐゴシック"/>
        <family val="3"/>
        <charset val="128"/>
        <scheme val="minor"/>
      </rPr>
      <t>10,000</t>
    </r>
    <r>
      <rPr>
        <sz val="14"/>
        <rFont val="ＭＳ Ｐゴシック"/>
        <family val="3"/>
        <charset val="128"/>
        <scheme val="minor"/>
      </rPr>
      <t>ﾎﾟｲﾝﾄ（キャンペーン終了後は</t>
    </r>
    <r>
      <rPr>
        <b/>
        <sz val="14"/>
        <rFont val="ＭＳ Ｐゴシック"/>
        <family val="3"/>
        <charset val="128"/>
        <scheme val="minor"/>
      </rPr>
      <t>2,000</t>
    </r>
    <r>
      <rPr>
        <sz val="14"/>
        <rFont val="ＭＳ Ｐゴシック"/>
        <family val="3"/>
        <charset val="128"/>
        <scheme val="minor"/>
      </rPr>
      <t>ポイント）
【CO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排出削減量】 エアコン2.8Kｗ(8～12畳)・・・</t>
    </r>
    <r>
      <rPr>
        <b/>
        <sz val="14"/>
        <rFont val="ＭＳ Ｐゴシック"/>
        <family val="3"/>
        <charset val="128"/>
        <scheme val="minor"/>
      </rPr>
      <t>62</t>
    </r>
    <r>
      <rPr>
        <sz val="14"/>
        <rFont val="ＭＳ Ｐゴシック"/>
        <family val="3"/>
        <charset val="128"/>
        <scheme val="minor"/>
      </rPr>
      <t>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/年間　　電気冷蔵庫(401～450L)・・・</t>
    </r>
    <r>
      <rPr>
        <b/>
        <sz val="14"/>
        <rFont val="ＭＳ Ｐゴシック"/>
        <family val="3"/>
        <charset val="128"/>
        <scheme val="minor"/>
      </rPr>
      <t>95</t>
    </r>
    <r>
      <rPr>
        <sz val="14"/>
        <rFont val="ＭＳ Ｐゴシック"/>
        <family val="3"/>
        <charset val="128"/>
        <scheme val="minor"/>
      </rPr>
      <t>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/年間
　　　　　　　　　　　　液晶テレビ32Ｖ型・・・</t>
    </r>
    <r>
      <rPr>
        <b/>
        <sz val="14"/>
        <rFont val="ＭＳ Ｐゴシック"/>
        <family val="3"/>
        <charset val="128"/>
        <scheme val="minor"/>
      </rPr>
      <t>9</t>
    </r>
    <r>
      <rPr>
        <sz val="14"/>
        <rFont val="ＭＳ Ｐゴシック"/>
        <family val="3"/>
        <charset val="128"/>
        <scheme val="minor"/>
      </rPr>
      <t>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 xml:space="preserve">/年間
</t>
    </r>
    <phoneticPr fontId="1"/>
  </si>
  <si>
    <r>
      <t>【</t>
    </r>
    <r>
      <rPr>
        <sz val="14"/>
        <rFont val="ＭＳ Ｐゴシック"/>
        <family val="3"/>
        <charset val="128"/>
        <scheme val="minor"/>
      </rPr>
      <t>申請ポイント】</t>
    </r>
    <r>
      <rPr>
        <b/>
        <sz val="14"/>
        <rFont val="ＭＳ Ｐゴシック"/>
        <family val="3"/>
        <charset val="128"/>
        <scheme val="minor"/>
      </rPr>
      <t>　2,000</t>
    </r>
    <r>
      <rPr>
        <sz val="14"/>
        <rFont val="ＭＳ Ｐゴシック"/>
        <family val="3"/>
        <charset val="128"/>
        <scheme val="minor"/>
      </rPr>
      <t>ポイント　　　　　　【CO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排出削減量】　</t>
    </r>
    <r>
      <rPr>
        <b/>
        <sz val="14"/>
        <rFont val="ＭＳ Ｐゴシック"/>
        <family val="3"/>
        <charset val="128"/>
        <scheme val="minor"/>
      </rPr>
      <t>207</t>
    </r>
    <r>
      <rPr>
        <sz val="14"/>
        <rFont val="ＭＳ Ｐゴシック"/>
        <family val="3"/>
        <charset val="128"/>
        <scheme val="minor"/>
      </rPr>
      <t>kg- 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/年</t>
    </r>
    <phoneticPr fontId="1"/>
  </si>
  <si>
    <r>
      <t>【申請ポイント】　</t>
    </r>
    <r>
      <rPr>
        <b/>
        <sz val="14"/>
        <color theme="1"/>
        <rFont val="ＭＳ Ｐゴシック"/>
        <family val="3"/>
        <charset val="128"/>
        <scheme val="minor"/>
      </rPr>
      <t>1,000</t>
    </r>
    <r>
      <rPr>
        <sz val="14"/>
        <color theme="1"/>
        <rFont val="ＭＳ Ｐゴシック"/>
        <family val="3"/>
        <charset val="128"/>
        <scheme val="minor"/>
      </rPr>
      <t>ポイント（１世帯１回）　　　【CO</t>
    </r>
    <r>
      <rPr>
        <vertAlign val="subscript"/>
        <sz val="14"/>
        <color theme="1"/>
        <rFont val="ＭＳ Ｐゴシック"/>
        <family val="3"/>
        <charset val="128"/>
        <scheme val="minor"/>
      </rPr>
      <t>2</t>
    </r>
    <r>
      <rPr>
        <sz val="14"/>
        <color theme="1"/>
        <rFont val="ＭＳ Ｐゴシック"/>
        <family val="3"/>
        <charset val="128"/>
        <scheme val="minor"/>
      </rPr>
      <t>排出削減量】　平均</t>
    </r>
    <r>
      <rPr>
        <b/>
        <sz val="14"/>
        <color theme="1"/>
        <rFont val="ＭＳ Ｐゴシック"/>
        <family val="3"/>
        <charset val="128"/>
        <scheme val="minor"/>
      </rPr>
      <t>63</t>
    </r>
    <r>
      <rPr>
        <sz val="14"/>
        <color theme="1"/>
        <rFont val="ＭＳ Ｐゴシック"/>
        <family val="3"/>
        <charset val="128"/>
        <scheme val="minor"/>
      </rPr>
      <t>kg-CO</t>
    </r>
    <r>
      <rPr>
        <vertAlign val="subscript"/>
        <sz val="14"/>
        <color theme="1"/>
        <rFont val="ＭＳ Ｐゴシック"/>
        <family val="3"/>
        <charset val="128"/>
        <scheme val="minor"/>
      </rPr>
      <t>２</t>
    </r>
    <r>
      <rPr>
        <sz val="14"/>
        <color theme="1"/>
        <rFont val="ＭＳ Ｐゴシック"/>
        <family val="3"/>
        <charset val="128"/>
        <scheme val="minor"/>
      </rPr>
      <t>（緑のカーテンを３か月設置）</t>
    </r>
    <phoneticPr fontId="1"/>
  </si>
  <si>
    <r>
      <t>【申請ポイント】</t>
    </r>
    <r>
      <rPr>
        <b/>
        <sz val="14"/>
        <rFont val="ＭＳ Ｐゴシック"/>
        <family val="3"/>
        <charset val="128"/>
        <scheme val="minor"/>
      </rPr>
      <t>　300</t>
    </r>
    <r>
      <rPr>
        <sz val="14"/>
        <rFont val="ＭＳ Ｐゴシック"/>
        <family val="3"/>
        <charset val="128"/>
        <scheme val="minor"/>
      </rPr>
      <t>ポイント　【CO2排出削減量】　</t>
    </r>
    <r>
      <rPr>
        <b/>
        <sz val="14"/>
        <rFont val="ＭＳ Ｐゴシック"/>
        <family val="3"/>
        <charset val="128"/>
        <scheme val="minor"/>
      </rPr>
      <t>12.7</t>
    </r>
    <r>
      <rPr>
        <sz val="14"/>
        <rFont val="ＭＳ Ｐゴシック"/>
        <family val="3"/>
        <charset val="128"/>
        <scheme val="minor"/>
      </rPr>
      <t>　kg- 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/年　　　　</t>
    </r>
    <phoneticPr fontId="1"/>
  </si>
  <si>
    <r>
      <t>【申請ポイント】</t>
    </r>
    <r>
      <rPr>
        <b/>
        <sz val="14"/>
        <rFont val="ＭＳ Ｐゴシック"/>
        <family val="3"/>
        <charset val="128"/>
        <scheme val="minor"/>
      </rPr>
      <t>　500</t>
    </r>
    <r>
      <rPr>
        <sz val="14"/>
        <rFont val="ＭＳ Ｐゴシック"/>
        <family val="3"/>
        <charset val="128"/>
        <scheme val="minor"/>
      </rPr>
      <t>ポイント　　　【CO2排出削減量】　電気使用量１kwhの削減で、約</t>
    </r>
    <r>
      <rPr>
        <b/>
        <sz val="14"/>
        <rFont val="ＭＳ Ｐゴシック"/>
        <family val="3"/>
        <charset val="128"/>
        <scheme val="minor"/>
      </rPr>
      <t>0.4</t>
    </r>
    <r>
      <rPr>
        <sz val="14"/>
        <rFont val="ＭＳ Ｐゴシック"/>
        <family val="3"/>
        <charset val="128"/>
        <scheme val="minor"/>
      </rPr>
      <t>㎏- CO</t>
    </r>
    <r>
      <rPr>
        <vertAlign val="subscript"/>
        <sz val="14"/>
        <rFont val="ＭＳ Ｐゴシック"/>
        <family val="3"/>
        <charset val="128"/>
        <scheme val="minor"/>
      </rPr>
      <t>2</t>
    </r>
    <rPh sb="30" eb="35">
      <t>デンキシヨウリョウ</t>
    </rPh>
    <rPh sb="40" eb="42">
      <t>サクゲン</t>
    </rPh>
    <rPh sb="44" eb="45">
      <t>ヤク</t>
    </rPh>
    <phoneticPr fontId="1"/>
  </si>
  <si>
    <r>
      <t>【申請ポイント】</t>
    </r>
    <r>
      <rPr>
        <b/>
        <sz val="14"/>
        <rFont val="ＭＳ Ｐゴシック"/>
        <family val="3"/>
        <charset val="128"/>
        <scheme val="minor"/>
      </rPr>
      <t>　3,000</t>
    </r>
    <r>
      <rPr>
        <sz val="14"/>
        <rFont val="ＭＳ Ｐゴシック"/>
        <family val="3"/>
        <charset val="128"/>
        <scheme val="minor"/>
      </rPr>
      <t>ポイント　　　【CO2排出削減量】　</t>
    </r>
    <r>
      <rPr>
        <b/>
        <sz val="14"/>
        <rFont val="ＭＳ Ｐゴシック"/>
        <family val="3"/>
        <charset val="128"/>
        <scheme val="minor"/>
      </rPr>
      <t>1,200　</t>
    </r>
    <r>
      <rPr>
        <sz val="14"/>
        <rFont val="ＭＳ Ｐゴシック"/>
        <family val="3"/>
        <charset val="128"/>
        <scheme val="minor"/>
      </rPr>
      <t>kg- 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/年　　　　　</t>
    </r>
    <phoneticPr fontId="1"/>
  </si>
  <si>
    <r>
      <t>計算方法等　　　（CO</t>
    </r>
    <r>
      <rPr>
        <vertAlign val="subscript"/>
        <sz val="16"/>
        <rFont val="ＭＳ Ｐゴシック"/>
        <family val="3"/>
        <charset val="128"/>
        <scheme val="minor"/>
      </rPr>
      <t>2</t>
    </r>
    <r>
      <rPr>
        <sz val="16"/>
        <rFont val="ＭＳ Ｐゴシック"/>
        <family val="3"/>
        <charset val="128"/>
        <scheme val="minor"/>
      </rPr>
      <t>排出削減量は概算です）</t>
    </r>
    <phoneticPr fontId="1"/>
  </si>
  <si>
    <r>
      <t>kwh ×ＣＯ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排出係数 0.371</t>
    </r>
    <phoneticPr fontId="1"/>
  </si>
  <si>
    <r>
      <t>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排出削減量</t>
    </r>
    <phoneticPr fontId="1"/>
  </si>
  <si>
    <r>
      <t>〕kg-CO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 xml:space="preserve"> </t>
    </r>
    <phoneticPr fontId="1"/>
  </si>
  <si>
    <r>
      <t>〕kg-CO</t>
    </r>
    <r>
      <rPr>
        <vertAlign val="subscript"/>
        <sz val="14"/>
        <rFont val="ＭＳ Ｐゴシック"/>
        <family val="3"/>
        <charset val="128"/>
        <scheme val="minor"/>
      </rPr>
      <t xml:space="preserve">２ </t>
    </r>
    <phoneticPr fontId="1"/>
  </si>
  <si>
    <r>
      <t>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×</t>
    </r>
    <r>
      <rPr>
        <b/>
        <sz val="14"/>
        <rFont val="ＭＳ Ｐゴシック"/>
        <family val="3"/>
        <charset val="128"/>
        <scheme val="minor"/>
      </rPr>
      <t>30</t>
    </r>
    <r>
      <rPr>
        <sz val="14"/>
        <rFont val="ＭＳ Ｐゴシック"/>
        <family val="3"/>
        <charset val="128"/>
        <scheme val="minor"/>
      </rPr>
      <t xml:space="preserve"> ﾎﾟｲﾝﾄ</t>
    </r>
    <phoneticPr fontId="1"/>
  </si>
  <si>
    <r>
      <t>kg-CO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×</t>
    </r>
    <r>
      <rPr>
        <b/>
        <sz val="14"/>
        <rFont val="ＭＳ Ｐゴシック"/>
        <family val="3"/>
        <charset val="128"/>
        <scheme val="minor"/>
      </rPr>
      <t>20</t>
    </r>
    <r>
      <rPr>
        <sz val="14"/>
        <rFont val="ＭＳ Ｐゴシック"/>
        <family val="3"/>
        <charset val="128"/>
        <scheme val="minor"/>
      </rPr>
      <t xml:space="preserve"> ﾎﾟｲﾝﾄ</t>
    </r>
    <phoneticPr fontId="1"/>
  </si>
  <si>
    <r>
      <rPr>
        <b/>
        <sz val="14"/>
        <rFont val="ＭＳ Ｐゴシック"/>
        <family val="3"/>
        <charset val="128"/>
        <scheme val="minor"/>
      </rPr>
      <t>CO</t>
    </r>
    <r>
      <rPr>
        <b/>
        <vertAlign val="subscript"/>
        <sz val="14"/>
        <rFont val="ＭＳ Ｐゴシック"/>
        <family val="3"/>
        <charset val="128"/>
        <scheme val="minor"/>
      </rPr>
      <t>2</t>
    </r>
    <r>
      <rPr>
        <b/>
        <sz val="14"/>
        <rFont val="ＭＳ Ｐゴシック"/>
        <family val="3"/>
        <charset val="128"/>
        <scheme val="minor"/>
      </rPr>
      <t>排出削減量(ｱ）</t>
    </r>
    <r>
      <rPr>
        <sz val="14"/>
        <rFont val="ＭＳ Ｐゴシック"/>
        <family val="3"/>
        <charset val="128"/>
        <scheme val="minor"/>
      </rPr>
      <t>・・・小数点以下を切り捨てた数値　　</t>
    </r>
    <phoneticPr fontId="1"/>
  </si>
  <si>
    <r>
      <rPr>
        <b/>
        <sz val="14"/>
        <rFont val="ＭＳ Ｐゴシック"/>
        <family val="3"/>
        <charset val="128"/>
        <scheme val="minor"/>
      </rPr>
      <t xml:space="preserve"> CO</t>
    </r>
    <r>
      <rPr>
        <b/>
        <vertAlign val="subscript"/>
        <sz val="14"/>
        <rFont val="ＭＳ Ｐゴシック"/>
        <family val="3"/>
        <charset val="128"/>
        <scheme val="minor"/>
      </rPr>
      <t>2</t>
    </r>
    <r>
      <rPr>
        <b/>
        <sz val="14"/>
        <rFont val="ＭＳ Ｐゴシック"/>
        <family val="3"/>
        <charset val="128"/>
        <scheme val="minor"/>
      </rPr>
      <t>排出削減量(ｱ）</t>
    </r>
    <r>
      <rPr>
        <sz val="14"/>
        <rFont val="ＭＳ Ｐゴシック"/>
        <family val="3"/>
        <charset val="128"/>
        <scheme val="minor"/>
      </rPr>
      <t>・・・小数点以下を切り捨てた数値　　</t>
    </r>
    <phoneticPr fontId="1"/>
  </si>
  <si>
    <r>
      <t>ｋｇ- CO</t>
    </r>
    <r>
      <rPr>
        <vertAlign val="subscript"/>
        <sz val="12"/>
        <rFont val="ＭＳ Ｐゴシック"/>
        <family val="3"/>
        <charset val="128"/>
        <scheme val="minor"/>
      </rPr>
      <t xml:space="preserve">2 </t>
    </r>
    <phoneticPr fontId="1"/>
  </si>
  <si>
    <r>
      <t>【参考：CO</t>
    </r>
    <r>
      <rPr>
        <vertAlign val="subscript"/>
        <sz val="14"/>
        <rFont val="ＭＳ Ｐゴシック"/>
        <family val="3"/>
        <charset val="128"/>
        <scheme val="minor"/>
      </rPr>
      <t>２</t>
    </r>
    <r>
      <rPr>
        <sz val="14"/>
        <rFont val="ＭＳ Ｐゴシック"/>
        <family val="3"/>
        <charset val="128"/>
        <scheme val="minor"/>
      </rPr>
      <t>排出削減量】　受診しアドバイスのとおりに省エネに取り組むと、CO</t>
    </r>
    <r>
      <rPr>
        <vertAlign val="subscript"/>
        <sz val="14"/>
        <rFont val="ＭＳ Ｐゴシック"/>
        <family val="3"/>
        <charset val="128"/>
        <scheme val="minor"/>
      </rPr>
      <t>2</t>
    </r>
    <r>
      <rPr>
        <sz val="14"/>
        <rFont val="ＭＳ Ｐゴシック"/>
        <family val="3"/>
        <charset val="128"/>
        <scheme val="minor"/>
      </rPr>
      <t>排出削減量は平均1,990ｋｇ- CO</t>
    </r>
    <r>
      <rPr>
        <vertAlign val="subscript"/>
        <sz val="14"/>
        <rFont val="ＭＳ Ｐゴシック"/>
        <family val="3"/>
        <charset val="128"/>
        <scheme val="minor"/>
      </rPr>
      <t xml:space="preserve">2 </t>
    </r>
    <r>
      <rPr>
        <sz val="14"/>
        <rFont val="ＭＳ Ｐゴシック"/>
        <family val="3"/>
        <charset val="128"/>
        <scheme val="minor"/>
      </rPr>
      <t xml:space="preserve">(推計値)/年　※4人世帯の場合
</t>
    </r>
    <rPh sb="1" eb="3">
      <t>サンコウ</t>
    </rPh>
    <rPh sb="7" eb="9">
      <t>ハイシュツ</t>
    </rPh>
    <rPh sb="9" eb="11">
      <t>サクゲン</t>
    </rPh>
    <rPh sb="11" eb="12">
      <t>リョウ</t>
    </rPh>
    <phoneticPr fontId="1"/>
  </si>
  <si>
    <t>参加登録番号：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</si>
</sst>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HGP創英角ﾎﾟｯﾌﾟ体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HGP創英角ﾎﾟｯﾌﾟ体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vertAlign val="subscript"/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vertAlign val="subscript"/>
      <sz val="14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  <font>
      <sz val="16"/>
      <color rgb="FF000000"/>
      <name val="HG丸ｺﾞｼｯｸM-PRO"/>
      <family val="3"/>
      <charset val="128"/>
    </font>
    <font>
      <sz val="12"/>
      <color rgb="FF0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vertAlign val="subscript"/>
      <sz val="16"/>
      <name val="ＭＳ Ｐゴシック"/>
      <family val="3"/>
      <charset val="128"/>
      <scheme val="minor"/>
    </font>
    <font>
      <vertAlign val="subscript"/>
      <sz val="14"/>
      <color rgb="FF0070C0"/>
      <name val="ＭＳ Ｐゴシック"/>
      <family val="3"/>
      <charset val="128"/>
      <scheme val="minor"/>
    </font>
    <font>
      <vertAlign val="subscript"/>
      <sz val="14"/>
      <color theme="1"/>
      <name val="ＭＳ Ｐゴシック"/>
      <family val="3"/>
      <charset val="128"/>
      <scheme val="minor"/>
    </font>
    <font>
      <b/>
      <vertAlign val="subscript"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6" xfId="0" applyFont="1" applyBorder="1">
      <alignment vertical="center"/>
    </xf>
    <xf numFmtId="0" fontId="0" fillId="0" borderId="15" xfId="0" applyBorder="1">
      <alignment vertical="center"/>
    </xf>
    <xf numFmtId="0" fontId="6" fillId="0" borderId="19" xfId="0" applyFont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7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255" wrapText="1"/>
    </xf>
    <xf numFmtId="0" fontId="7" fillId="2" borderId="17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38" fontId="13" fillId="0" borderId="0" xfId="0" applyNumberFormat="1" applyFont="1" applyBorder="1">
      <alignment vertical="center"/>
    </xf>
    <xf numFmtId="38" fontId="13" fillId="0" borderId="26" xfId="1" applyFont="1" applyBorder="1" applyAlignment="1">
      <alignment vertical="center" wrapText="1"/>
    </xf>
    <xf numFmtId="38" fontId="13" fillId="0" borderId="0" xfId="1" applyFont="1" applyBorder="1" applyAlignment="1">
      <alignment vertical="center" wrapText="1"/>
    </xf>
    <xf numFmtId="0" fontId="20" fillId="0" borderId="8" xfId="0" applyFont="1" applyBorder="1" applyAlignment="1">
      <alignment vertical="center"/>
    </xf>
    <xf numFmtId="0" fontId="23" fillId="0" borderId="4" xfId="0" applyFont="1" applyBorder="1" applyAlignment="1">
      <alignment horizontal="right"/>
    </xf>
    <xf numFmtId="0" fontId="23" fillId="0" borderId="29" xfId="0" applyFont="1" applyBorder="1" applyAlignment="1">
      <alignment vertical="center" wrapText="1"/>
    </xf>
    <xf numFmtId="0" fontId="23" fillId="0" borderId="6" xfId="0" applyFont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9" xfId="0" applyFont="1" applyBorder="1" applyAlignment="1">
      <alignment horizontal="right"/>
    </xf>
    <xf numFmtId="0" fontId="23" fillId="0" borderId="9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8" xfId="0" applyFont="1" applyBorder="1" applyAlignment="1">
      <alignment horizontal="right"/>
    </xf>
    <xf numFmtId="0" fontId="25" fillId="0" borderId="0" xfId="0" applyFont="1">
      <alignment vertical="center"/>
    </xf>
    <xf numFmtId="0" fontId="23" fillId="0" borderId="8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23" fillId="0" borderId="9" xfId="0" applyFont="1" applyBorder="1" applyAlignment="1"/>
    <xf numFmtId="0" fontId="23" fillId="0" borderId="0" xfId="0" applyFont="1" applyBorder="1" applyAlignment="1"/>
    <xf numFmtId="38" fontId="26" fillId="0" borderId="4" xfId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38" fontId="26" fillId="0" borderId="11" xfId="1" applyFont="1" applyBorder="1" applyAlignment="1">
      <alignment horizontal="center" vertical="center" wrapText="1"/>
    </xf>
    <xf numFmtId="0" fontId="23" fillId="0" borderId="0" xfId="0" quotePrefix="1" applyFont="1" applyBorder="1" applyAlignment="1"/>
    <xf numFmtId="0" fontId="25" fillId="0" borderId="0" xfId="0" applyFont="1" applyBorder="1">
      <alignment vertical="center"/>
    </xf>
    <xf numFmtId="0" fontId="23" fillId="0" borderId="27" xfId="0" applyFont="1" applyBorder="1" applyAlignment="1">
      <alignment horizontal="left"/>
    </xf>
    <xf numFmtId="38" fontId="26" fillId="0" borderId="0" xfId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right"/>
    </xf>
    <xf numFmtId="0" fontId="23" fillId="0" borderId="8" xfId="0" applyFont="1" applyBorder="1" applyAlignment="1"/>
    <xf numFmtId="0" fontId="17" fillId="0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38" fontId="13" fillId="0" borderId="0" xfId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8" xfId="0" applyFont="1" applyBorder="1" applyAlignment="1">
      <alignment horizontal="left"/>
    </xf>
    <xf numFmtId="0" fontId="10" fillId="0" borderId="7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23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2" fillId="0" borderId="9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7" fillId="0" borderId="9" xfId="0" applyFont="1" applyBorder="1">
      <alignment vertical="center"/>
    </xf>
    <xf numFmtId="0" fontId="12" fillId="0" borderId="9" xfId="0" applyFont="1" applyBorder="1" applyAlignment="1">
      <alignment horizontal="right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3" fillId="0" borderId="0" xfId="0" applyFont="1" applyBorder="1" applyAlignment="1">
      <alignment horizontal="right"/>
    </xf>
    <xf numFmtId="0" fontId="12" fillId="0" borderId="0" xfId="0" quotePrefix="1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8" xfId="0" quotePrefix="1" applyFont="1" applyBorder="1" applyAlignment="1"/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/>
    <xf numFmtId="0" fontId="12" fillId="0" borderId="0" xfId="0" quotePrefix="1" applyFont="1" applyAlignment="1"/>
    <xf numFmtId="0" fontId="33" fillId="0" borderId="8" xfId="0" quotePrefix="1" applyFont="1" applyBorder="1" applyAlignment="1"/>
    <xf numFmtId="0" fontId="39" fillId="2" borderId="16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right" vertical="center"/>
    </xf>
    <xf numFmtId="0" fontId="42" fillId="0" borderId="8" xfId="0" applyFont="1" applyBorder="1" applyAlignment="1">
      <alignment vertical="center"/>
    </xf>
    <xf numFmtId="0" fontId="42" fillId="0" borderId="0" xfId="0" applyFont="1">
      <alignment vertical="center"/>
    </xf>
    <xf numFmtId="0" fontId="36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38" fontId="13" fillId="0" borderId="14" xfId="1" applyFont="1" applyBorder="1" applyAlignment="1">
      <alignment horizontal="center" vertical="center" wrapText="1"/>
    </xf>
    <xf numFmtId="38" fontId="13" fillId="0" borderId="15" xfId="1" applyFont="1" applyBorder="1" applyAlignment="1">
      <alignment horizontal="center" vertical="center" wrapText="1"/>
    </xf>
    <xf numFmtId="38" fontId="13" fillId="0" borderId="16" xfId="1" applyFont="1" applyBorder="1" applyAlignment="1">
      <alignment horizontal="center" vertical="center" wrapText="1"/>
    </xf>
    <xf numFmtId="38" fontId="13" fillId="0" borderId="26" xfId="1" applyFont="1" applyBorder="1" applyAlignment="1">
      <alignment horizontal="center" vertical="center" wrapText="1"/>
    </xf>
    <xf numFmtId="38" fontId="13" fillId="0" borderId="0" xfId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31" fillId="0" borderId="8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8" fillId="0" borderId="3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8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2" fillId="0" borderId="9" xfId="0" applyFont="1" applyBorder="1" applyAlignment="1">
      <alignment vertical="center" wrapText="1"/>
    </xf>
    <xf numFmtId="38" fontId="13" fillId="0" borderId="28" xfId="1" applyFont="1" applyBorder="1" applyAlignment="1">
      <alignment horizontal="center" vertical="center" wrapText="1"/>
    </xf>
    <xf numFmtId="38" fontId="13" fillId="0" borderId="9" xfId="1" applyFont="1" applyBorder="1" applyAlignment="1">
      <alignment horizontal="center" vertical="center" wrapText="1"/>
    </xf>
    <xf numFmtId="38" fontId="13" fillId="0" borderId="29" xfId="1" applyFont="1" applyBorder="1" applyAlignment="1">
      <alignment horizontal="center" vertical="center" wrapText="1"/>
    </xf>
    <xf numFmtId="38" fontId="13" fillId="0" borderId="27" xfId="1" applyFont="1" applyBorder="1" applyAlignment="1">
      <alignment horizontal="center" vertical="center" wrapText="1"/>
    </xf>
    <xf numFmtId="38" fontId="13" fillId="0" borderId="5" xfId="1" applyFont="1" applyBorder="1" applyAlignment="1">
      <alignment horizontal="center" vertical="center" wrapText="1"/>
    </xf>
    <xf numFmtId="38" fontId="13" fillId="0" borderId="0" xfId="1" applyFont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38" fontId="12" fillId="0" borderId="8" xfId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24" fillId="2" borderId="2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38" fontId="13" fillId="2" borderId="4" xfId="1" applyFont="1" applyFill="1" applyBorder="1" applyAlignment="1">
      <alignment horizontal="center" vertical="center" wrapText="1"/>
    </xf>
    <xf numFmtId="38" fontId="13" fillId="2" borderId="5" xfId="1" applyFont="1" applyFill="1" applyBorder="1" applyAlignment="1">
      <alignment horizontal="center" vertical="center" wrapText="1"/>
    </xf>
    <xf numFmtId="38" fontId="13" fillId="2" borderId="11" xfId="1" applyFont="1" applyFill="1" applyBorder="1" applyAlignment="1">
      <alignment horizontal="center" vertical="center" wrapText="1"/>
    </xf>
    <xf numFmtId="38" fontId="13" fillId="2" borderId="12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38" fontId="13" fillId="0" borderId="21" xfId="1" applyFont="1" applyBorder="1" applyAlignment="1">
      <alignment horizontal="center" vertical="center" wrapText="1"/>
    </xf>
    <xf numFmtId="38" fontId="13" fillId="0" borderId="22" xfId="1" applyFont="1" applyBorder="1" applyAlignment="1">
      <alignment horizontal="center" vertical="center" wrapText="1"/>
    </xf>
    <xf numFmtId="38" fontId="13" fillId="0" borderId="23" xfId="1" applyFont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4" fillId="2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36" fillId="3" borderId="4" xfId="0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30" fillId="0" borderId="6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7" xfId="0" applyFont="1" applyBorder="1" applyAlignment="1">
      <alignment horizontal="left" vertical="top" wrapText="1"/>
    </xf>
    <xf numFmtId="0" fontId="33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3" fillId="2" borderId="28" xfId="1" applyNumberFormat="1" applyFont="1" applyFill="1" applyBorder="1" applyAlignment="1">
      <alignment horizontal="center" vertical="center" wrapText="1"/>
    </xf>
    <xf numFmtId="0" fontId="13" fillId="2" borderId="9" xfId="1" applyNumberFormat="1" applyFont="1" applyFill="1" applyBorder="1" applyAlignment="1">
      <alignment horizontal="center" vertical="center" wrapText="1"/>
    </xf>
    <xf numFmtId="0" fontId="13" fillId="2" borderId="29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38" fontId="36" fillId="2" borderId="14" xfId="1" applyFont="1" applyFill="1" applyBorder="1" applyAlignment="1">
      <alignment horizontal="center" vertical="center" wrapText="1"/>
    </xf>
    <xf numFmtId="38" fontId="36" fillId="2" borderId="15" xfId="1" applyFont="1" applyFill="1" applyBorder="1" applyAlignment="1">
      <alignment horizontal="center" vertical="center" wrapText="1"/>
    </xf>
    <xf numFmtId="38" fontId="36" fillId="2" borderId="16" xfId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right" vertical="center" textRotation="1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566177</xdr:colOff>
      <xdr:row>2</xdr:row>
      <xdr:rowOff>29989</xdr:rowOff>
    </xdr:from>
    <xdr:to>
      <xdr:col>29</xdr:col>
      <xdr:colOff>134350</xdr:colOff>
      <xdr:row>3</xdr:row>
      <xdr:rowOff>1199</xdr:rowOff>
    </xdr:to>
    <xdr:sp macro="" textlink="">
      <xdr:nvSpPr>
        <xdr:cNvPr id="2" name="正方形/長方形 1"/>
        <xdr:cNvSpPr/>
      </xdr:nvSpPr>
      <xdr:spPr>
        <a:xfrm>
          <a:off x="14706210" y="416236"/>
          <a:ext cx="3161958" cy="2902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該当する回を○で囲んでください。</a:t>
          </a:r>
        </a:p>
      </xdr:txBody>
    </xdr:sp>
    <xdr:clientData/>
  </xdr:twoCellAnchor>
  <xdr:twoCellAnchor>
    <xdr:from>
      <xdr:col>1</xdr:col>
      <xdr:colOff>369454</xdr:colOff>
      <xdr:row>44</xdr:row>
      <xdr:rowOff>117554</xdr:rowOff>
    </xdr:from>
    <xdr:to>
      <xdr:col>27</xdr:col>
      <xdr:colOff>33586</xdr:colOff>
      <xdr:row>48</xdr:row>
      <xdr:rowOff>50380</xdr:rowOff>
    </xdr:to>
    <xdr:sp macro="" textlink="">
      <xdr:nvSpPr>
        <xdr:cNvPr id="3" name="正方形/長方形 2"/>
        <xdr:cNvSpPr/>
      </xdr:nvSpPr>
      <xdr:spPr>
        <a:xfrm>
          <a:off x="424872" y="14674063"/>
          <a:ext cx="16899187" cy="1946353"/>
        </a:xfrm>
        <a:prstGeom prst="rect">
          <a:avLst/>
        </a:prstGeom>
        <a:solidFill>
          <a:schemeClr val="bg1"/>
        </a:solidFill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【</a:t>
          </a:r>
          <a:r>
            <a:rPr kumimoji="1" lang="ja-JP" altLang="en-US" sz="1600">
              <a:solidFill>
                <a:schemeClr val="tx1"/>
              </a:solidFill>
            </a:rPr>
            <a:t>ご注意</a:t>
          </a:r>
          <a:r>
            <a:rPr kumimoji="1" lang="en-US" altLang="ja-JP" sz="16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①申込時に事務局から送付した「記載例」を参考にご記入ください。　　　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②必ず、参加登録番号、お名前をご記入ください。</a:t>
          </a:r>
          <a:r>
            <a:rPr kumimoji="1" lang="ja-JP" altLang="en-US" sz="1600">
              <a:solidFill>
                <a:srgbClr val="FF0000"/>
              </a:solidFill>
            </a:rPr>
            <a:t>また、黄色のセルの箇所のみ入力ください。</a:t>
          </a:r>
          <a:r>
            <a:rPr kumimoji="1" lang="ja-JP" altLang="en-US" sz="1600">
              <a:solidFill>
                <a:schemeClr val="tx1"/>
              </a:solidFill>
            </a:rPr>
            <a:t>　　　　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③提出書類や詳しい計算方法は、申込時に事務局から送付した「令和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年度 エコアクション解説」を参考にしてください。　　　　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④エコアクション</a:t>
          </a:r>
          <a:r>
            <a:rPr kumimoji="1" lang="ja-JP" altLang="en-US" sz="1600">
              <a:solidFill>
                <a:srgbClr val="FF0000"/>
              </a:solidFill>
            </a:rPr>
            <a:t>「電気・ガス使用量の削減」は、報告期間が決まっており、報告が遅れるとポイント申請ができません</a:t>
          </a:r>
          <a:r>
            <a:rPr kumimoji="1" lang="ja-JP" altLang="en-US" sz="1600">
              <a:solidFill>
                <a:schemeClr val="tx1"/>
              </a:solidFill>
            </a:rPr>
            <a:t>のでご注意ください。　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　⑤不明な点は、事務局へお問い合わせください。　</a:t>
          </a:r>
          <a:r>
            <a:rPr kumimoji="1" lang="en-US" altLang="ja-JP" sz="1600">
              <a:solidFill>
                <a:schemeClr val="tx1"/>
              </a:solidFill>
            </a:rPr>
            <a:t>ECO</a:t>
          </a:r>
          <a:r>
            <a:rPr kumimoji="1" lang="ja-JP" altLang="en-US" sz="1600">
              <a:solidFill>
                <a:schemeClr val="tx1"/>
              </a:solidFill>
            </a:rPr>
            <a:t>チャレンジ事務局（㈱プロジェクトワークス内）　　　電話：０９２</a:t>
          </a:r>
          <a:r>
            <a:rPr kumimoji="1" lang="en-US" altLang="ja-JP" sz="1600">
              <a:solidFill>
                <a:schemeClr val="tx1"/>
              </a:solidFill>
            </a:rPr>
            <a:t>-</a:t>
          </a:r>
          <a:r>
            <a:rPr kumimoji="1" lang="ja-JP" altLang="en-US" sz="1600">
              <a:solidFill>
                <a:schemeClr val="tx1"/>
              </a:solidFill>
            </a:rPr>
            <a:t>２６２</a:t>
          </a:r>
          <a:r>
            <a:rPr kumimoji="1" lang="en-US" altLang="ja-JP" sz="1600">
              <a:solidFill>
                <a:schemeClr val="tx1"/>
              </a:solidFill>
            </a:rPr>
            <a:t>-</a:t>
          </a:r>
          <a:r>
            <a:rPr kumimoji="1" lang="ja-JP" altLang="en-US" sz="1600">
              <a:solidFill>
                <a:schemeClr val="tx1"/>
              </a:solidFill>
            </a:rPr>
            <a:t>０４５６　</a:t>
          </a:r>
          <a:r>
            <a:rPr kumimoji="1" lang="en-US" altLang="ja-JP" sz="1600">
              <a:solidFill>
                <a:schemeClr val="tx1"/>
              </a:solidFill>
            </a:rPr>
            <a:t>FAX</a:t>
          </a:r>
          <a:r>
            <a:rPr kumimoji="1" lang="ja-JP" altLang="en-US" sz="1600">
              <a:solidFill>
                <a:schemeClr val="tx1"/>
              </a:solidFill>
            </a:rPr>
            <a:t>：０９２</a:t>
          </a:r>
          <a:r>
            <a:rPr kumimoji="1" lang="en-US" altLang="ja-JP" sz="1600">
              <a:solidFill>
                <a:schemeClr val="tx1"/>
              </a:solidFill>
            </a:rPr>
            <a:t>-</a:t>
          </a:r>
          <a:r>
            <a:rPr kumimoji="1" lang="ja-JP" altLang="en-US" sz="1600">
              <a:solidFill>
                <a:schemeClr val="tx1"/>
              </a:solidFill>
            </a:rPr>
            <a:t>２６２</a:t>
          </a:r>
          <a:r>
            <a:rPr kumimoji="1" lang="en-US" altLang="ja-JP" sz="1600">
              <a:solidFill>
                <a:schemeClr val="tx1"/>
              </a:solidFill>
            </a:rPr>
            <a:t>-</a:t>
          </a:r>
          <a:r>
            <a:rPr kumimoji="1" lang="ja-JP" altLang="en-US" sz="1600">
              <a:solidFill>
                <a:schemeClr val="tx1"/>
              </a:solidFill>
            </a:rPr>
            <a:t>０４４５</a:t>
          </a:r>
        </a:p>
      </xdr:txBody>
    </xdr:sp>
    <xdr:clientData/>
  </xdr:twoCellAnchor>
  <xdr:twoCellAnchor>
    <xdr:from>
      <xdr:col>3</xdr:col>
      <xdr:colOff>1209122</xdr:colOff>
      <xdr:row>15</xdr:row>
      <xdr:rowOff>67173</xdr:rowOff>
    </xdr:from>
    <xdr:to>
      <xdr:col>5</xdr:col>
      <xdr:colOff>487006</xdr:colOff>
      <xdr:row>15</xdr:row>
      <xdr:rowOff>419834</xdr:rowOff>
    </xdr:to>
    <xdr:sp macro="" textlink="">
      <xdr:nvSpPr>
        <xdr:cNvPr id="4" name="正方形/長方形 3"/>
        <xdr:cNvSpPr/>
      </xdr:nvSpPr>
      <xdr:spPr>
        <a:xfrm>
          <a:off x="2160467" y="5322664"/>
          <a:ext cx="2556794" cy="3526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 b="1">
              <a:solidFill>
                <a:srgbClr val="FF6699"/>
              </a:solidFill>
            </a:rPr>
            <a:t>※</a:t>
          </a:r>
          <a:r>
            <a:rPr kumimoji="1" lang="ja-JP" altLang="en-US" sz="1600" b="1">
              <a:solidFill>
                <a:srgbClr val="FF6699"/>
              </a:solidFill>
            </a:rPr>
            <a:t>上限ポイント対象外</a:t>
          </a:r>
        </a:p>
      </xdr:txBody>
    </xdr:sp>
    <xdr:clientData/>
  </xdr:twoCellAnchor>
  <xdr:twoCellAnchor>
    <xdr:from>
      <xdr:col>3</xdr:col>
      <xdr:colOff>1243968</xdr:colOff>
      <xdr:row>31</xdr:row>
      <xdr:rowOff>51639</xdr:rowOff>
    </xdr:from>
    <xdr:to>
      <xdr:col>5</xdr:col>
      <xdr:colOff>521852</xdr:colOff>
      <xdr:row>32</xdr:row>
      <xdr:rowOff>51638</xdr:rowOff>
    </xdr:to>
    <xdr:sp macro="" textlink="">
      <xdr:nvSpPr>
        <xdr:cNvPr id="5" name="正方形/長方形 4"/>
        <xdr:cNvSpPr/>
      </xdr:nvSpPr>
      <xdr:spPr>
        <a:xfrm>
          <a:off x="2195313" y="10987494"/>
          <a:ext cx="2556794" cy="3509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 b="1">
              <a:solidFill>
                <a:srgbClr val="FF6699"/>
              </a:solidFill>
            </a:rPr>
            <a:t>※</a:t>
          </a:r>
          <a:r>
            <a:rPr kumimoji="1" lang="ja-JP" altLang="en-US" sz="1600" b="1">
              <a:solidFill>
                <a:srgbClr val="FF6699"/>
              </a:solidFill>
            </a:rPr>
            <a:t>上限ポイント対象外</a:t>
          </a:r>
        </a:p>
      </xdr:txBody>
    </xdr:sp>
    <xdr:clientData/>
  </xdr:twoCellAnchor>
  <xdr:twoCellAnchor>
    <xdr:from>
      <xdr:col>3</xdr:col>
      <xdr:colOff>1245228</xdr:colOff>
      <xdr:row>29</xdr:row>
      <xdr:rowOff>52898</xdr:rowOff>
    </xdr:from>
    <xdr:to>
      <xdr:col>5</xdr:col>
      <xdr:colOff>523112</xdr:colOff>
      <xdr:row>30</xdr:row>
      <xdr:rowOff>52899</xdr:rowOff>
    </xdr:to>
    <xdr:sp macro="" textlink="">
      <xdr:nvSpPr>
        <xdr:cNvPr id="6" name="正方形/長方形 5"/>
        <xdr:cNvSpPr/>
      </xdr:nvSpPr>
      <xdr:spPr>
        <a:xfrm>
          <a:off x="2196573" y="10286789"/>
          <a:ext cx="2556794" cy="3509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600" b="1">
              <a:solidFill>
                <a:srgbClr val="FF6699"/>
              </a:solidFill>
            </a:rPr>
            <a:t>※</a:t>
          </a:r>
          <a:r>
            <a:rPr kumimoji="1" lang="ja-JP" altLang="en-US" sz="1600" b="1">
              <a:solidFill>
                <a:srgbClr val="FF6699"/>
              </a:solidFill>
            </a:rPr>
            <a:t>上限ポイント対象外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T48"/>
  <sheetViews>
    <sheetView tabSelected="1" zoomScale="55" zoomScaleNormal="55" zoomScaleSheetLayoutView="55" workbookViewId="0">
      <selection activeCell="C4" sqref="C4:D4"/>
    </sheetView>
  </sheetViews>
  <sheetFormatPr defaultRowHeight="13.5" x14ac:dyDescent="0.15"/>
  <cols>
    <col min="1" max="1" width="0.75" customWidth="1"/>
    <col min="2" max="2" width="8.125" customWidth="1"/>
    <col min="3" max="3" width="4" style="1" customWidth="1"/>
    <col min="4" max="4" width="21" customWidth="1"/>
    <col min="5" max="5" width="23.375" customWidth="1"/>
    <col min="6" max="6" width="16.375" customWidth="1"/>
    <col min="7" max="8" width="32.5" customWidth="1"/>
    <col min="9" max="10" width="5.875" customWidth="1"/>
    <col min="11" max="11" width="3" customWidth="1"/>
    <col min="12" max="12" width="1.875" customWidth="1"/>
    <col min="13" max="13" width="5.25" customWidth="1"/>
    <col min="14" max="16" width="3.375" customWidth="1"/>
    <col min="17" max="17" width="5.625" customWidth="1"/>
    <col min="18" max="20" width="3.375" customWidth="1"/>
    <col min="21" max="21" width="4.75" customWidth="1"/>
    <col min="22" max="22" width="13.75" customWidth="1"/>
    <col min="23" max="23" width="10.625" customWidth="1"/>
    <col min="24" max="28" width="4.625" customWidth="1"/>
    <col min="29" max="29" width="1.375" customWidth="1"/>
    <col min="30" max="33" width="4.625" customWidth="1"/>
    <col min="34" max="34" width="1.625" customWidth="1"/>
    <col min="35" max="38" width="4.625" customWidth="1"/>
    <col min="39" max="39" width="1.75" customWidth="1"/>
    <col min="40" max="42" width="5" customWidth="1"/>
    <col min="43" max="43" width="6.375" customWidth="1"/>
    <col min="44" max="44" width="4.875" customWidth="1"/>
    <col min="45" max="45" width="2.875" customWidth="1"/>
    <col min="46" max="46" width="4.875" customWidth="1"/>
    <col min="47" max="47" width="1.5" customWidth="1"/>
  </cols>
  <sheetData>
    <row r="1" spans="2:46" ht="7.35" customHeight="1" x14ac:dyDescent="0.15"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R1" s="4"/>
      <c r="AS1" s="4"/>
      <c r="AT1" s="4"/>
    </row>
    <row r="2" spans="2:46" ht="22.5" customHeight="1" x14ac:dyDescent="0.2">
      <c r="C2" s="234" t="s">
        <v>25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2:46" ht="25.5" customHeight="1" thickBot="1" x14ac:dyDescent="0.2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35"/>
      <c r="S3" s="235"/>
      <c r="T3" s="235"/>
      <c r="U3" s="235"/>
      <c r="V3" s="235"/>
      <c r="W3" s="236"/>
      <c r="X3" s="236"/>
      <c r="Y3" s="236"/>
      <c r="Z3" s="236"/>
      <c r="AA3" s="236"/>
      <c r="AB3" s="236"/>
      <c r="AC3" s="6"/>
      <c r="AD3" s="6"/>
      <c r="AE3" s="6"/>
      <c r="AF3" s="237"/>
      <c r="AG3" s="237"/>
      <c r="AH3" s="237"/>
      <c r="AI3" s="237"/>
      <c r="AJ3" s="237" t="s">
        <v>18</v>
      </c>
      <c r="AK3" s="237"/>
      <c r="AL3" s="237"/>
      <c r="AM3" s="237"/>
      <c r="AN3" s="17"/>
      <c r="AO3" s="17"/>
      <c r="AP3" s="17"/>
      <c r="AQ3" s="5" t="s">
        <v>32</v>
      </c>
      <c r="AR3" s="20"/>
      <c r="AS3" s="20"/>
      <c r="AT3" s="5" t="s">
        <v>31</v>
      </c>
    </row>
    <row r="4" spans="2:46" ht="33.950000000000003" customHeight="1" thickBot="1" x14ac:dyDescent="0.2">
      <c r="C4" s="238" t="s">
        <v>85</v>
      </c>
      <c r="D4" s="239"/>
      <c r="E4" s="90"/>
      <c r="F4" s="91" t="s">
        <v>28</v>
      </c>
      <c r="G4" s="240"/>
      <c r="H4" s="241"/>
      <c r="I4" s="5"/>
      <c r="J4" s="242" t="s">
        <v>29</v>
      </c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8" t="s">
        <v>17</v>
      </c>
      <c r="X4" s="12"/>
      <c r="Y4" s="12"/>
      <c r="Z4" s="13"/>
      <c r="AA4" s="14"/>
      <c r="AB4" s="14"/>
      <c r="AC4" s="9"/>
      <c r="AD4" s="14"/>
      <c r="AE4" s="14"/>
      <c r="AF4" s="14"/>
      <c r="AG4" s="14"/>
      <c r="AH4" s="9"/>
      <c r="AI4" s="14"/>
      <c r="AJ4" s="14"/>
      <c r="AK4" s="14"/>
      <c r="AL4" s="14"/>
      <c r="AM4" s="9"/>
      <c r="AN4" s="14"/>
      <c r="AO4" s="14"/>
      <c r="AP4" s="14"/>
      <c r="AQ4" s="15"/>
      <c r="AR4" s="5"/>
      <c r="AS4" s="19"/>
      <c r="AT4" s="19"/>
    </row>
    <row r="5" spans="2:46" ht="3.4" customHeight="1" x14ac:dyDescent="0.15"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R5" s="5"/>
      <c r="AS5" s="4"/>
      <c r="AT5" s="4"/>
    </row>
    <row r="6" spans="2:46" ht="24.75" customHeight="1" thickBot="1" x14ac:dyDescent="0.2">
      <c r="B6" s="93" t="s">
        <v>41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R6" s="5"/>
      <c r="AS6" s="4"/>
      <c r="AT6" s="4"/>
    </row>
    <row r="7" spans="2:46" ht="21.95" customHeight="1" x14ac:dyDescent="0.15">
      <c r="B7" s="180" t="s">
        <v>30</v>
      </c>
      <c r="C7" s="181"/>
      <c r="D7" s="181"/>
      <c r="E7" s="182"/>
      <c r="F7" s="183" t="s">
        <v>9</v>
      </c>
      <c r="G7" s="184"/>
      <c r="H7" s="185"/>
      <c r="I7" s="186" t="s">
        <v>8</v>
      </c>
      <c r="J7" s="187"/>
      <c r="K7" s="183" t="s">
        <v>65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92" t="s">
        <v>43</v>
      </c>
      <c r="AP7" s="193"/>
      <c r="AQ7" s="194"/>
      <c r="AR7" s="176"/>
      <c r="AS7" s="177"/>
      <c r="AT7" s="177"/>
    </row>
    <row r="8" spans="2:46" ht="21.95" customHeight="1" x14ac:dyDescent="0.15">
      <c r="B8" s="171" t="s">
        <v>33</v>
      </c>
      <c r="C8" s="172"/>
      <c r="D8" s="172"/>
      <c r="E8" s="173"/>
      <c r="F8" s="171"/>
      <c r="G8" s="172"/>
      <c r="H8" s="173"/>
      <c r="I8" s="188"/>
      <c r="J8" s="189"/>
      <c r="K8" s="190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68"/>
      <c r="AP8" s="169"/>
      <c r="AQ8" s="195"/>
      <c r="AR8" s="176"/>
      <c r="AS8" s="177"/>
      <c r="AT8" s="177"/>
    </row>
    <row r="9" spans="2:46" ht="30.6" customHeight="1" thickBot="1" x14ac:dyDescent="0.2">
      <c r="B9" s="140"/>
      <c r="C9" s="142">
        <v>1</v>
      </c>
      <c r="D9" s="146" t="s">
        <v>36</v>
      </c>
      <c r="E9" s="147"/>
      <c r="F9" s="144" t="s">
        <v>51</v>
      </c>
      <c r="G9" s="150"/>
      <c r="H9" s="145"/>
      <c r="I9" s="230" t="s">
        <v>40</v>
      </c>
      <c r="J9" s="231"/>
      <c r="K9" s="27"/>
      <c r="L9" s="207" t="s">
        <v>60</v>
      </c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68"/>
      <c r="AM9" s="68"/>
      <c r="AN9" s="28"/>
      <c r="AO9" s="118" t="str">
        <f>IF(OR(B9="〇",B9="○"),200,"")</f>
        <v/>
      </c>
      <c r="AP9" s="119"/>
      <c r="AQ9" s="120"/>
      <c r="AR9" s="176"/>
      <c r="AS9" s="177"/>
      <c r="AT9" s="177"/>
    </row>
    <row r="10" spans="2:46" ht="30.6" customHeight="1" thickBot="1" x14ac:dyDescent="0.35">
      <c r="B10" s="178"/>
      <c r="C10" s="143"/>
      <c r="D10" s="148"/>
      <c r="E10" s="149"/>
      <c r="F10" s="148"/>
      <c r="G10" s="152"/>
      <c r="H10" s="149"/>
      <c r="I10" s="232"/>
      <c r="J10" s="233"/>
      <c r="K10" s="29"/>
      <c r="L10" s="221" t="s">
        <v>37</v>
      </c>
      <c r="M10" s="222"/>
      <c r="N10" s="222"/>
      <c r="O10" s="222"/>
      <c r="P10" s="223" t="s">
        <v>38</v>
      </c>
      <c r="Q10" s="222"/>
      <c r="R10" s="222"/>
      <c r="S10" s="222"/>
      <c r="T10" s="222"/>
      <c r="U10" s="224"/>
      <c r="V10" s="225"/>
      <c r="W10" s="30" t="s">
        <v>39</v>
      </c>
      <c r="X10" s="223" t="s">
        <v>66</v>
      </c>
      <c r="Y10" s="222"/>
      <c r="Z10" s="222"/>
      <c r="AA10" s="222"/>
      <c r="AB10" s="222"/>
      <c r="AC10" s="222"/>
      <c r="AD10" s="222"/>
      <c r="AE10" s="226"/>
      <c r="AF10" s="227"/>
      <c r="AG10" s="227"/>
      <c r="AH10" s="227"/>
      <c r="AI10" s="228"/>
      <c r="AJ10" s="229" t="s">
        <v>83</v>
      </c>
      <c r="AK10" s="229"/>
      <c r="AL10" s="229"/>
      <c r="AM10" s="30"/>
      <c r="AN10" s="31"/>
      <c r="AO10" s="134" t="s">
        <v>5</v>
      </c>
      <c r="AP10" s="135"/>
      <c r="AQ10" s="136"/>
      <c r="AR10" s="176"/>
      <c r="AS10" s="177"/>
      <c r="AT10" s="177"/>
    </row>
    <row r="11" spans="2:46" ht="37.15" customHeight="1" x14ac:dyDescent="0.15">
      <c r="B11" s="140"/>
      <c r="C11" s="142">
        <v>2</v>
      </c>
      <c r="D11" s="146" t="s">
        <v>50</v>
      </c>
      <c r="E11" s="147"/>
      <c r="F11" s="144" t="s">
        <v>24</v>
      </c>
      <c r="G11" s="150"/>
      <c r="H11" s="145"/>
      <c r="I11" s="103"/>
      <c r="J11" s="104"/>
      <c r="K11" s="27"/>
      <c r="L11" s="207" t="s">
        <v>59</v>
      </c>
      <c r="M11" s="207"/>
      <c r="N11" s="207"/>
      <c r="O11" s="207"/>
      <c r="P11" s="207"/>
      <c r="Q11" s="207"/>
      <c r="R11" s="207"/>
      <c r="S11" s="207"/>
      <c r="T11" s="207"/>
      <c r="U11" s="219"/>
      <c r="V11" s="219"/>
      <c r="W11" s="207"/>
      <c r="X11" s="207"/>
      <c r="Y11" s="207"/>
      <c r="Z11" s="207"/>
      <c r="AA11" s="207"/>
      <c r="AB11" s="207"/>
      <c r="AC11" s="207"/>
      <c r="AD11" s="207"/>
      <c r="AE11" s="219"/>
      <c r="AF11" s="219"/>
      <c r="AG11" s="219"/>
      <c r="AH11" s="219"/>
      <c r="AI11" s="219"/>
      <c r="AJ11" s="207"/>
      <c r="AK11" s="207"/>
      <c r="AL11" s="75"/>
      <c r="AM11" s="75"/>
      <c r="AN11" s="76"/>
      <c r="AO11" s="118" t="str">
        <f>IF(OR(B11="〇",B11="○"),200,"")</f>
        <v/>
      </c>
      <c r="AP11" s="119"/>
      <c r="AQ11" s="120"/>
      <c r="AR11" s="176"/>
      <c r="AS11" s="177"/>
      <c r="AT11" s="177"/>
    </row>
    <row r="12" spans="2:46" ht="37.15" customHeight="1" x14ac:dyDescent="0.15">
      <c r="B12" s="178"/>
      <c r="C12" s="143"/>
      <c r="D12" s="148"/>
      <c r="E12" s="149"/>
      <c r="F12" s="148"/>
      <c r="G12" s="152"/>
      <c r="H12" s="149"/>
      <c r="I12" s="10"/>
      <c r="J12" s="11" t="s">
        <v>20</v>
      </c>
      <c r="K12" s="29"/>
      <c r="L12" s="212" t="s">
        <v>84</v>
      </c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3"/>
      <c r="AO12" s="134" t="s">
        <v>5</v>
      </c>
      <c r="AP12" s="135"/>
      <c r="AQ12" s="136"/>
      <c r="AR12" s="176"/>
      <c r="AS12" s="177"/>
      <c r="AT12" s="177"/>
    </row>
    <row r="13" spans="2:46" ht="37.15" customHeight="1" x14ac:dyDescent="0.2">
      <c r="B13" s="138"/>
      <c r="C13" s="141">
        <v>3</v>
      </c>
      <c r="D13" s="144" t="s">
        <v>45</v>
      </c>
      <c r="E13" s="145"/>
      <c r="F13" s="144" t="s">
        <v>62</v>
      </c>
      <c r="G13" s="150"/>
      <c r="H13" s="145"/>
      <c r="I13" s="214"/>
      <c r="J13" s="215"/>
      <c r="K13" s="32"/>
      <c r="L13" s="72" t="s">
        <v>35</v>
      </c>
      <c r="M13" s="72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  <c r="AF13" s="74"/>
      <c r="AG13" s="74"/>
      <c r="AH13" s="72"/>
      <c r="AI13" s="74"/>
      <c r="AJ13" s="74"/>
      <c r="AK13" s="74"/>
      <c r="AL13" s="74"/>
      <c r="AM13" s="33"/>
      <c r="AN13" s="34"/>
      <c r="AO13" s="216"/>
      <c r="AP13" s="217"/>
      <c r="AQ13" s="218"/>
      <c r="AR13" s="100"/>
      <c r="AS13" s="101"/>
      <c r="AT13" s="101"/>
    </row>
    <row r="14" spans="2:46" ht="37.15" customHeight="1" x14ac:dyDescent="0.15">
      <c r="B14" s="139"/>
      <c r="C14" s="142"/>
      <c r="D14" s="146"/>
      <c r="E14" s="147"/>
      <c r="F14" s="148"/>
      <c r="G14" s="152"/>
      <c r="H14" s="149"/>
      <c r="I14" s="54"/>
      <c r="J14" s="11" t="s">
        <v>20</v>
      </c>
      <c r="K14" s="29"/>
      <c r="L14" s="220" t="s">
        <v>67</v>
      </c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63"/>
      <c r="AN14" s="63"/>
      <c r="AO14" s="134" t="s">
        <v>22</v>
      </c>
      <c r="AP14" s="135"/>
      <c r="AQ14" s="136"/>
      <c r="AR14" s="100"/>
      <c r="AS14" s="101"/>
      <c r="AT14" s="101"/>
    </row>
    <row r="15" spans="2:46" ht="48.75" customHeight="1" x14ac:dyDescent="0.15">
      <c r="B15" s="178"/>
      <c r="C15" s="141">
        <v>4</v>
      </c>
      <c r="D15" s="144" t="s">
        <v>2</v>
      </c>
      <c r="E15" s="145"/>
      <c r="F15" s="201" t="s">
        <v>64</v>
      </c>
      <c r="G15" s="202"/>
      <c r="H15" s="203"/>
      <c r="I15" s="103"/>
      <c r="J15" s="104"/>
      <c r="K15" s="37"/>
      <c r="L15" s="207" t="s">
        <v>68</v>
      </c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118" t="str">
        <f>IF(OR(B15="〇",B15="○"),10000,"")</f>
        <v/>
      </c>
      <c r="AP15" s="119"/>
      <c r="AQ15" s="120"/>
      <c r="AR15" s="24"/>
      <c r="AS15" s="25"/>
      <c r="AT15" s="25"/>
    </row>
    <row r="16" spans="2:46" ht="33.200000000000003" customHeight="1" x14ac:dyDescent="0.15">
      <c r="B16" s="178"/>
      <c r="C16" s="143"/>
      <c r="D16" s="148"/>
      <c r="E16" s="149"/>
      <c r="F16" s="204"/>
      <c r="G16" s="205"/>
      <c r="H16" s="206"/>
      <c r="I16" s="10"/>
      <c r="J16" s="11" t="s">
        <v>20</v>
      </c>
      <c r="K16" s="38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96" t="s">
        <v>22</v>
      </c>
      <c r="AP16" s="197"/>
      <c r="AQ16" s="198"/>
      <c r="AR16" s="24"/>
      <c r="AS16" s="25"/>
      <c r="AT16" s="25"/>
    </row>
    <row r="17" spans="2:46" ht="27.95" customHeight="1" x14ac:dyDescent="0.15">
      <c r="B17" s="178"/>
      <c r="C17" s="141">
        <v>5</v>
      </c>
      <c r="D17" s="144" t="s">
        <v>7</v>
      </c>
      <c r="E17" s="145"/>
      <c r="F17" s="144" t="s">
        <v>52</v>
      </c>
      <c r="G17" s="150"/>
      <c r="H17" s="145"/>
      <c r="I17" s="103"/>
      <c r="J17" s="104"/>
      <c r="K17" s="27"/>
      <c r="L17" s="210" t="s">
        <v>69</v>
      </c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8" t="str">
        <f>IF(OR(B17="〇",B17="○"),200,"")</f>
        <v/>
      </c>
      <c r="AP17" s="119"/>
      <c r="AQ17" s="120"/>
      <c r="AR17" s="24"/>
      <c r="AS17" s="25"/>
      <c r="AT17" s="25"/>
    </row>
    <row r="18" spans="2:46" ht="27.95" customHeight="1" x14ac:dyDescent="0.15">
      <c r="B18" s="178"/>
      <c r="C18" s="143"/>
      <c r="D18" s="148"/>
      <c r="E18" s="149"/>
      <c r="F18" s="148"/>
      <c r="G18" s="152"/>
      <c r="H18" s="149"/>
      <c r="I18" s="10"/>
      <c r="J18" s="11" t="s">
        <v>20</v>
      </c>
      <c r="K18" s="36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134" t="s">
        <v>22</v>
      </c>
      <c r="AP18" s="135"/>
      <c r="AQ18" s="136"/>
      <c r="AR18" s="100"/>
      <c r="AS18" s="101"/>
      <c r="AT18" s="101"/>
    </row>
    <row r="19" spans="2:46" ht="27.95" customHeight="1" x14ac:dyDescent="0.15">
      <c r="B19" s="178"/>
      <c r="C19" s="141">
        <v>6</v>
      </c>
      <c r="D19" s="144" t="s">
        <v>44</v>
      </c>
      <c r="E19" s="145"/>
      <c r="F19" s="144" t="s">
        <v>23</v>
      </c>
      <c r="G19" s="150"/>
      <c r="H19" s="145"/>
      <c r="I19" s="103"/>
      <c r="J19" s="104"/>
      <c r="K19" s="39"/>
      <c r="L19" s="208" t="s">
        <v>70</v>
      </c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70"/>
      <c r="AO19" s="118" t="str">
        <f>IF(OR(B19="〇",B19="○"),1000,"")</f>
        <v/>
      </c>
      <c r="AP19" s="119"/>
      <c r="AQ19" s="120"/>
      <c r="AR19" s="100"/>
      <c r="AS19" s="101"/>
      <c r="AT19" s="101"/>
    </row>
    <row r="20" spans="2:46" ht="27.95" customHeight="1" x14ac:dyDescent="0.15">
      <c r="B20" s="178"/>
      <c r="C20" s="143"/>
      <c r="D20" s="148"/>
      <c r="E20" s="149"/>
      <c r="F20" s="148"/>
      <c r="G20" s="152"/>
      <c r="H20" s="149"/>
      <c r="I20" s="10"/>
      <c r="J20" s="11" t="s">
        <v>20</v>
      </c>
      <c r="K20" s="2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71"/>
      <c r="AO20" s="196" t="s">
        <v>22</v>
      </c>
      <c r="AP20" s="197"/>
      <c r="AQ20" s="198"/>
      <c r="AR20" s="100"/>
      <c r="AS20" s="101"/>
      <c r="AT20" s="101"/>
    </row>
    <row r="21" spans="2:46" ht="27.95" customHeight="1" x14ac:dyDescent="0.15">
      <c r="B21" s="178"/>
      <c r="C21" s="141">
        <v>7</v>
      </c>
      <c r="D21" s="144" t="s">
        <v>4</v>
      </c>
      <c r="E21" s="145"/>
      <c r="F21" s="144" t="s">
        <v>23</v>
      </c>
      <c r="G21" s="150"/>
      <c r="H21" s="145"/>
      <c r="I21" s="103"/>
      <c r="J21" s="104"/>
      <c r="K21" s="39"/>
      <c r="L21" s="199" t="s">
        <v>58</v>
      </c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18" t="str">
        <f>IF(I21="","",100*I21)</f>
        <v/>
      </c>
      <c r="AP21" s="119"/>
      <c r="AQ21" s="120"/>
      <c r="AR21" s="132"/>
      <c r="AS21" s="133"/>
      <c r="AT21" s="133"/>
    </row>
    <row r="22" spans="2:46" ht="27.95" customHeight="1" x14ac:dyDescent="0.15">
      <c r="B22" s="178"/>
      <c r="C22" s="143"/>
      <c r="D22" s="148"/>
      <c r="E22" s="149"/>
      <c r="F22" s="148"/>
      <c r="G22" s="152"/>
      <c r="H22" s="149"/>
      <c r="I22" s="10"/>
      <c r="J22" s="11" t="s">
        <v>20</v>
      </c>
      <c r="K22" s="29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196" t="s">
        <v>22</v>
      </c>
      <c r="AP22" s="197"/>
      <c r="AQ22" s="198"/>
      <c r="AR22" s="132"/>
      <c r="AS22" s="133"/>
      <c r="AT22" s="133"/>
    </row>
    <row r="23" spans="2:46" ht="27.95" customHeight="1" x14ac:dyDescent="0.15">
      <c r="B23" s="178"/>
      <c r="C23" s="141">
        <v>8</v>
      </c>
      <c r="D23" s="144" t="s">
        <v>6</v>
      </c>
      <c r="E23" s="145"/>
      <c r="F23" s="144" t="s">
        <v>23</v>
      </c>
      <c r="G23" s="150"/>
      <c r="H23" s="145"/>
      <c r="I23" s="103"/>
      <c r="J23" s="104"/>
      <c r="K23" s="39"/>
      <c r="L23" s="157" t="s">
        <v>56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18" t="str">
        <f>IF(I23="","",100*I23)</f>
        <v/>
      </c>
      <c r="AP23" s="119"/>
      <c r="AQ23" s="120"/>
      <c r="AR23" s="132"/>
      <c r="AS23" s="133"/>
      <c r="AT23" s="133"/>
    </row>
    <row r="24" spans="2:46" ht="27.95" customHeight="1" x14ac:dyDescent="0.15">
      <c r="B24" s="178"/>
      <c r="C24" s="143"/>
      <c r="D24" s="148"/>
      <c r="E24" s="149"/>
      <c r="F24" s="148"/>
      <c r="G24" s="152"/>
      <c r="H24" s="149"/>
      <c r="I24" s="10"/>
      <c r="J24" s="11" t="s">
        <v>20</v>
      </c>
      <c r="K24" s="2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34" t="s">
        <v>22</v>
      </c>
      <c r="AP24" s="135"/>
      <c r="AQ24" s="136"/>
      <c r="AR24" s="132"/>
      <c r="AS24" s="133"/>
      <c r="AT24" s="133"/>
    </row>
    <row r="25" spans="2:46" ht="27.95" customHeight="1" x14ac:dyDescent="0.2">
      <c r="B25" s="178"/>
      <c r="C25" s="141">
        <v>9</v>
      </c>
      <c r="D25" s="144" t="s">
        <v>26</v>
      </c>
      <c r="E25" s="145"/>
      <c r="F25" s="144" t="s">
        <v>62</v>
      </c>
      <c r="G25" s="150"/>
      <c r="H25" s="145"/>
      <c r="I25" s="103"/>
      <c r="J25" s="104"/>
      <c r="K25" s="27"/>
      <c r="L25" s="157" t="s">
        <v>71</v>
      </c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18" t="str">
        <f>IF(OR(B25="〇",B25="○"),300,"")</f>
        <v/>
      </c>
      <c r="AP25" s="119"/>
      <c r="AQ25" s="120"/>
      <c r="AR25" s="174"/>
      <c r="AS25" s="175"/>
      <c r="AT25" s="175"/>
    </row>
    <row r="26" spans="2:46" ht="27.95" customHeight="1" x14ac:dyDescent="0.15">
      <c r="B26" s="178"/>
      <c r="C26" s="143"/>
      <c r="D26" s="148"/>
      <c r="E26" s="149"/>
      <c r="F26" s="148"/>
      <c r="G26" s="152"/>
      <c r="H26" s="149"/>
      <c r="I26" s="10"/>
      <c r="J26" s="11" t="s">
        <v>20</v>
      </c>
      <c r="K26" s="36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96" t="s">
        <v>22</v>
      </c>
      <c r="AP26" s="197"/>
      <c r="AQ26" s="198"/>
      <c r="AR26" s="176"/>
      <c r="AS26" s="177"/>
      <c r="AT26" s="177"/>
    </row>
    <row r="27" spans="2:46" ht="27.95" customHeight="1" x14ac:dyDescent="0.2">
      <c r="B27" s="178"/>
      <c r="C27" s="141">
        <v>10</v>
      </c>
      <c r="D27" s="144" t="s">
        <v>27</v>
      </c>
      <c r="E27" s="145"/>
      <c r="F27" s="144" t="s">
        <v>34</v>
      </c>
      <c r="G27" s="150"/>
      <c r="H27" s="145"/>
      <c r="I27" s="103"/>
      <c r="J27" s="104"/>
      <c r="K27" s="39"/>
      <c r="L27" s="157" t="s">
        <v>72</v>
      </c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18" t="str">
        <f>IF(OR(B27="〇",B27="○"),500,"")</f>
        <v/>
      </c>
      <c r="AP27" s="119"/>
      <c r="AQ27" s="120"/>
      <c r="AR27" s="174"/>
      <c r="AS27" s="175"/>
      <c r="AT27" s="175"/>
    </row>
    <row r="28" spans="2:46" ht="27.95" customHeight="1" x14ac:dyDescent="0.15">
      <c r="B28" s="178"/>
      <c r="C28" s="143"/>
      <c r="D28" s="148"/>
      <c r="E28" s="149"/>
      <c r="F28" s="148"/>
      <c r="G28" s="152"/>
      <c r="H28" s="149"/>
      <c r="I28" s="10"/>
      <c r="J28" s="11" t="s">
        <v>20</v>
      </c>
      <c r="K28" s="2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34" t="s">
        <v>22</v>
      </c>
      <c r="AP28" s="135"/>
      <c r="AQ28" s="136"/>
      <c r="AR28" s="176"/>
      <c r="AS28" s="177"/>
      <c r="AT28" s="177"/>
    </row>
    <row r="29" spans="2:46" ht="27.95" customHeight="1" x14ac:dyDescent="0.2">
      <c r="B29" s="178"/>
      <c r="C29" s="141">
        <v>11</v>
      </c>
      <c r="D29" s="144" t="s">
        <v>3</v>
      </c>
      <c r="E29" s="145"/>
      <c r="F29" s="144" t="s">
        <v>62</v>
      </c>
      <c r="G29" s="150"/>
      <c r="H29" s="145"/>
      <c r="I29" s="103"/>
      <c r="J29" s="104"/>
      <c r="K29" s="32"/>
      <c r="L29" s="157" t="s">
        <v>73</v>
      </c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00" t="str">
        <f>IF(OR(B29="〇",B29="○"),3000,"")</f>
        <v/>
      </c>
      <c r="AP29" s="101"/>
      <c r="AQ29" s="121"/>
      <c r="AR29" s="174"/>
      <c r="AS29" s="175"/>
      <c r="AT29" s="175"/>
    </row>
    <row r="30" spans="2:46" ht="27.95" customHeight="1" x14ac:dyDescent="0.15">
      <c r="B30" s="178"/>
      <c r="C30" s="143"/>
      <c r="D30" s="148"/>
      <c r="E30" s="149"/>
      <c r="F30" s="148"/>
      <c r="G30" s="152"/>
      <c r="H30" s="149"/>
      <c r="I30" s="7"/>
      <c r="J30" s="65" t="s">
        <v>20</v>
      </c>
      <c r="K30" s="36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34" t="s">
        <v>22</v>
      </c>
      <c r="AP30" s="135"/>
      <c r="AQ30" s="136"/>
      <c r="AR30" s="176"/>
      <c r="AS30" s="177"/>
      <c r="AT30" s="177"/>
    </row>
    <row r="31" spans="2:46" ht="27.95" customHeight="1" x14ac:dyDescent="0.15">
      <c r="B31" s="178"/>
      <c r="C31" s="141">
        <v>12</v>
      </c>
      <c r="D31" s="144" t="s">
        <v>10</v>
      </c>
      <c r="E31" s="145"/>
      <c r="F31" s="144" t="s">
        <v>63</v>
      </c>
      <c r="G31" s="150"/>
      <c r="H31" s="145"/>
      <c r="I31" s="103"/>
      <c r="J31" s="104"/>
      <c r="K31" s="32"/>
      <c r="L31" s="157" t="s">
        <v>57</v>
      </c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18" t="str">
        <f>IF(OR(B31="〇",B31="○"),200,"")</f>
        <v/>
      </c>
      <c r="AP31" s="119"/>
      <c r="AQ31" s="120"/>
      <c r="AR31" s="132"/>
      <c r="AS31" s="133"/>
      <c r="AT31" s="133"/>
    </row>
    <row r="32" spans="2:46" ht="27.95" customHeight="1" x14ac:dyDescent="0.15">
      <c r="B32" s="178"/>
      <c r="C32" s="143"/>
      <c r="D32" s="148"/>
      <c r="E32" s="149"/>
      <c r="F32" s="148"/>
      <c r="G32" s="152"/>
      <c r="H32" s="149"/>
      <c r="I32" s="7"/>
      <c r="J32" s="65" t="s">
        <v>20</v>
      </c>
      <c r="K32" s="36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34" t="s">
        <v>22</v>
      </c>
      <c r="AP32" s="135"/>
      <c r="AQ32" s="136"/>
      <c r="AR32" s="132"/>
      <c r="AS32" s="133"/>
      <c r="AT32" s="133"/>
    </row>
    <row r="33" spans="2:46" ht="18.95" customHeight="1" x14ac:dyDescent="0.15">
      <c r="C33" s="21"/>
      <c r="D33" s="21"/>
      <c r="E33" s="21"/>
      <c r="F33" s="22"/>
      <c r="G33" s="22"/>
      <c r="H33" s="22"/>
      <c r="I33" s="23"/>
      <c r="J33" s="67"/>
      <c r="K33" s="32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62"/>
      <c r="AP33" s="137"/>
      <c r="AQ33" s="137"/>
      <c r="AR33" s="62"/>
      <c r="AS33" s="62"/>
      <c r="AT33" s="62"/>
    </row>
    <row r="34" spans="2:46" ht="20.45" customHeight="1" thickBot="1" x14ac:dyDescent="0.2">
      <c r="B34" s="92" t="s">
        <v>46</v>
      </c>
      <c r="C34" s="26"/>
      <c r="D34" s="26"/>
      <c r="E34" s="26"/>
      <c r="F34" s="26"/>
      <c r="G34" s="26"/>
      <c r="H34" s="26"/>
      <c r="I34" s="23"/>
      <c r="J34" s="67"/>
      <c r="K34" s="35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62"/>
      <c r="AP34" s="62"/>
      <c r="AQ34" s="62"/>
      <c r="AR34" s="62"/>
      <c r="AS34" s="62"/>
      <c r="AT34" s="62"/>
    </row>
    <row r="35" spans="2:46" ht="16.7" customHeight="1" x14ac:dyDescent="0.15">
      <c r="B35" s="180" t="s">
        <v>30</v>
      </c>
      <c r="C35" s="181"/>
      <c r="D35" s="181"/>
      <c r="E35" s="182"/>
      <c r="F35" s="183" t="s">
        <v>9</v>
      </c>
      <c r="G35" s="184"/>
      <c r="H35" s="185"/>
      <c r="I35" s="186" t="s">
        <v>8</v>
      </c>
      <c r="J35" s="187"/>
      <c r="K35" s="183" t="s">
        <v>74</v>
      </c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92" t="s">
        <v>43</v>
      </c>
      <c r="AP35" s="193"/>
      <c r="AQ35" s="194"/>
      <c r="AR35" s="165" t="s">
        <v>49</v>
      </c>
      <c r="AS35" s="166"/>
      <c r="AT35" s="167"/>
    </row>
    <row r="36" spans="2:46" ht="16.7" customHeight="1" thickBot="1" x14ac:dyDescent="0.2">
      <c r="B36" s="171" t="s">
        <v>33</v>
      </c>
      <c r="C36" s="172"/>
      <c r="D36" s="172"/>
      <c r="E36" s="173"/>
      <c r="F36" s="171"/>
      <c r="G36" s="172"/>
      <c r="H36" s="173"/>
      <c r="I36" s="188"/>
      <c r="J36" s="189"/>
      <c r="K36" s="190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68"/>
      <c r="AP36" s="169"/>
      <c r="AQ36" s="195"/>
      <c r="AR36" s="168"/>
      <c r="AS36" s="169"/>
      <c r="AT36" s="170"/>
    </row>
    <row r="37" spans="2:46" ht="21.95" customHeight="1" x14ac:dyDescent="0.15">
      <c r="B37" s="138"/>
      <c r="C37" s="141">
        <v>13</v>
      </c>
      <c r="D37" s="144" t="s">
        <v>0</v>
      </c>
      <c r="E37" s="145"/>
      <c r="F37" s="144" t="s">
        <v>53</v>
      </c>
      <c r="G37" s="150"/>
      <c r="H37" s="145"/>
      <c r="I37" s="153"/>
      <c r="J37" s="154"/>
      <c r="K37" s="42"/>
      <c r="L37" s="157" t="s">
        <v>16</v>
      </c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85"/>
      <c r="Y37" s="85"/>
      <c r="Z37" s="157" t="s">
        <v>76</v>
      </c>
      <c r="AA37" s="157"/>
      <c r="AB37" s="157"/>
      <c r="AC37" s="157"/>
      <c r="AD37" s="157"/>
      <c r="AE37" s="157"/>
      <c r="AF37" s="157"/>
      <c r="AG37" s="157"/>
      <c r="AH37" s="43"/>
      <c r="AI37" s="44"/>
      <c r="AJ37" s="44"/>
      <c r="AK37" s="44"/>
      <c r="AL37" s="44"/>
      <c r="AM37" s="44"/>
      <c r="AN37" s="45"/>
      <c r="AO37" s="158">
        <f>Z40</f>
        <v>0</v>
      </c>
      <c r="AP37" s="159"/>
      <c r="AQ37" s="160"/>
      <c r="AR37" s="119">
        <f>M40</f>
        <v>0</v>
      </c>
      <c r="AS37" s="119"/>
      <c r="AT37" s="122"/>
    </row>
    <row r="38" spans="2:46" ht="24" customHeight="1" x14ac:dyDescent="0.3">
      <c r="B38" s="139"/>
      <c r="C38" s="142"/>
      <c r="D38" s="146"/>
      <c r="E38" s="147"/>
      <c r="F38" s="146"/>
      <c r="G38" s="151"/>
      <c r="H38" s="147"/>
      <c r="I38" s="155"/>
      <c r="J38" s="156"/>
      <c r="K38" s="46"/>
      <c r="L38" s="81" t="s">
        <v>11</v>
      </c>
      <c r="M38" s="161"/>
      <c r="N38" s="161"/>
      <c r="O38" s="161"/>
      <c r="P38" s="161"/>
      <c r="Q38" s="77" t="s">
        <v>12</v>
      </c>
      <c r="R38" s="77"/>
      <c r="S38" s="77"/>
      <c r="T38" s="162" t="s">
        <v>75</v>
      </c>
      <c r="U38" s="162"/>
      <c r="V38" s="162"/>
      <c r="W38" s="162"/>
      <c r="X38" s="78" t="s">
        <v>13</v>
      </c>
      <c r="Y38" s="77" t="s">
        <v>11</v>
      </c>
      <c r="Z38" s="163">
        <f>M38*0.371</f>
        <v>0</v>
      </c>
      <c r="AA38" s="163"/>
      <c r="AB38" s="79" t="s">
        <v>77</v>
      </c>
      <c r="AC38" s="77"/>
      <c r="AD38" s="77"/>
      <c r="AE38" s="35"/>
      <c r="AF38" s="35"/>
      <c r="AG38" s="35"/>
      <c r="AH38" s="48"/>
      <c r="AI38" s="66"/>
      <c r="AJ38" s="66"/>
      <c r="AK38" s="66"/>
      <c r="AL38" s="66"/>
      <c r="AM38" s="66"/>
      <c r="AN38" s="49"/>
      <c r="AO38" s="100"/>
      <c r="AP38" s="101"/>
      <c r="AQ38" s="121"/>
      <c r="AR38" s="101"/>
      <c r="AS38" s="123"/>
      <c r="AT38" s="124"/>
    </row>
    <row r="39" spans="2:46" ht="24" customHeight="1" x14ac:dyDescent="0.3">
      <c r="B39" s="139"/>
      <c r="C39" s="142"/>
      <c r="D39" s="146"/>
      <c r="E39" s="147"/>
      <c r="F39" s="146"/>
      <c r="G39" s="151"/>
      <c r="H39" s="147"/>
      <c r="I39" s="155"/>
      <c r="J39" s="156"/>
      <c r="K39" s="50"/>
      <c r="L39" s="126" t="s">
        <v>81</v>
      </c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80" t="s">
        <v>14</v>
      </c>
      <c r="AA39" s="81"/>
      <c r="AB39" s="81"/>
      <c r="AC39" s="81"/>
      <c r="AD39" s="81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100"/>
      <c r="AP39" s="101"/>
      <c r="AQ39" s="121"/>
      <c r="AR39" s="101"/>
      <c r="AS39" s="123"/>
      <c r="AT39" s="124"/>
    </row>
    <row r="40" spans="2:46" ht="24" customHeight="1" x14ac:dyDescent="0.3">
      <c r="B40" s="140"/>
      <c r="C40" s="143"/>
      <c r="D40" s="148"/>
      <c r="E40" s="149"/>
      <c r="F40" s="148"/>
      <c r="G40" s="152"/>
      <c r="H40" s="149"/>
      <c r="I40" s="10"/>
      <c r="J40" s="11" t="s">
        <v>20</v>
      </c>
      <c r="K40" s="39"/>
      <c r="L40" s="82" t="s">
        <v>11</v>
      </c>
      <c r="M40" s="164">
        <f>ROUNDDOWN(Z38,0)</f>
        <v>0</v>
      </c>
      <c r="N40" s="109"/>
      <c r="O40" s="109"/>
      <c r="P40" s="109"/>
      <c r="Q40" s="82" t="s">
        <v>12</v>
      </c>
      <c r="R40" s="82"/>
      <c r="S40" s="82"/>
      <c r="T40" s="108" t="s">
        <v>80</v>
      </c>
      <c r="U40" s="108"/>
      <c r="V40" s="108"/>
      <c r="W40" s="108"/>
      <c r="X40" s="83" t="s">
        <v>13</v>
      </c>
      <c r="Y40" s="82" t="s">
        <v>11</v>
      </c>
      <c r="Z40" s="128">
        <f>IF(M40*20&gt;1500,1500,M40*20)</f>
        <v>0</v>
      </c>
      <c r="AA40" s="128"/>
      <c r="AB40" s="84" t="s">
        <v>19</v>
      </c>
      <c r="AC40" s="82"/>
      <c r="AD40" s="82"/>
      <c r="AE40" s="110" t="s">
        <v>55</v>
      </c>
      <c r="AF40" s="111"/>
      <c r="AG40" s="111"/>
      <c r="AH40" s="111"/>
      <c r="AI40" s="111"/>
      <c r="AJ40" s="111"/>
      <c r="AK40" s="111"/>
      <c r="AL40" s="111"/>
      <c r="AM40" s="64"/>
      <c r="AN40" s="64"/>
      <c r="AO40" s="129" t="s">
        <v>22</v>
      </c>
      <c r="AP40" s="130"/>
      <c r="AQ40" s="131"/>
      <c r="AR40" s="115" t="s">
        <v>21</v>
      </c>
      <c r="AS40" s="115"/>
      <c r="AT40" s="116"/>
    </row>
    <row r="41" spans="2:46" ht="24" customHeight="1" x14ac:dyDescent="0.15">
      <c r="B41" s="138"/>
      <c r="C41" s="141">
        <v>14</v>
      </c>
      <c r="D41" s="144" t="s">
        <v>1</v>
      </c>
      <c r="E41" s="145"/>
      <c r="F41" s="144" t="s">
        <v>54</v>
      </c>
      <c r="G41" s="150"/>
      <c r="H41" s="145"/>
      <c r="I41" s="153"/>
      <c r="J41" s="154"/>
      <c r="K41" s="27"/>
      <c r="L41" s="157" t="s">
        <v>15</v>
      </c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86"/>
      <c r="Y41" s="86"/>
      <c r="Z41" s="117" t="s">
        <v>42</v>
      </c>
      <c r="AA41" s="117"/>
      <c r="AB41" s="117"/>
      <c r="AC41" s="117"/>
      <c r="AD41" s="117"/>
      <c r="AE41" s="117"/>
      <c r="AF41" s="117"/>
      <c r="AG41" s="117"/>
      <c r="AH41" s="43"/>
      <c r="AI41" s="51"/>
      <c r="AJ41" s="51"/>
      <c r="AK41" s="51"/>
      <c r="AL41" s="51"/>
      <c r="AM41" s="51"/>
      <c r="AN41" s="51"/>
      <c r="AO41" s="118">
        <f>Z44</f>
        <v>0</v>
      </c>
      <c r="AP41" s="119"/>
      <c r="AQ41" s="120"/>
      <c r="AR41" s="119">
        <f>M44</f>
        <v>0</v>
      </c>
      <c r="AS41" s="119"/>
      <c r="AT41" s="122"/>
    </row>
    <row r="42" spans="2:46" ht="24" customHeight="1" x14ac:dyDescent="0.3">
      <c r="B42" s="139"/>
      <c r="C42" s="142"/>
      <c r="D42" s="146"/>
      <c r="E42" s="147"/>
      <c r="F42" s="146"/>
      <c r="G42" s="151"/>
      <c r="H42" s="147"/>
      <c r="I42" s="155"/>
      <c r="J42" s="156"/>
      <c r="K42" s="39"/>
      <c r="L42" s="81" t="s">
        <v>11</v>
      </c>
      <c r="M42" s="125"/>
      <c r="N42" s="125"/>
      <c r="O42" s="125"/>
      <c r="P42" s="125"/>
      <c r="Q42" s="87" t="s">
        <v>12</v>
      </c>
      <c r="R42" s="87"/>
      <c r="S42" s="87"/>
      <c r="T42" s="126" t="s">
        <v>61</v>
      </c>
      <c r="U42" s="126"/>
      <c r="V42" s="126"/>
      <c r="W42" s="126"/>
      <c r="X42" s="88" t="s">
        <v>13</v>
      </c>
      <c r="Y42" s="81" t="s">
        <v>11</v>
      </c>
      <c r="Z42" s="127">
        <f>M42*2.21</f>
        <v>0</v>
      </c>
      <c r="AA42" s="127"/>
      <c r="AB42" s="80" t="s">
        <v>78</v>
      </c>
      <c r="AC42" s="81"/>
      <c r="AD42" s="81"/>
      <c r="AE42" s="81"/>
      <c r="AF42" s="81"/>
      <c r="AG42" s="81"/>
      <c r="AH42" s="37"/>
      <c r="AI42" s="63"/>
      <c r="AJ42" s="63"/>
      <c r="AK42" s="63"/>
      <c r="AL42" s="63"/>
      <c r="AM42" s="63"/>
      <c r="AN42" s="63"/>
      <c r="AO42" s="100"/>
      <c r="AP42" s="101"/>
      <c r="AQ42" s="121"/>
      <c r="AR42" s="101"/>
      <c r="AS42" s="123"/>
      <c r="AT42" s="124"/>
    </row>
    <row r="43" spans="2:46" ht="24" customHeight="1" x14ac:dyDescent="0.3">
      <c r="B43" s="139"/>
      <c r="C43" s="142"/>
      <c r="D43" s="146"/>
      <c r="E43" s="147"/>
      <c r="F43" s="146"/>
      <c r="G43" s="151"/>
      <c r="H43" s="147"/>
      <c r="I43" s="155"/>
      <c r="J43" s="156"/>
      <c r="K43" s="52"/>
      <c r="L43" s="80" t="s">
        <v>82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 t="s">
        <v>14</v>
      </c>
      <c r="AA43" s="81"/>
      <c r="AB43" s="81"/>
      <c r="AC43" s="81"/>
      <c r="AD43" s="81"/>
      <c r="AE43" s="81"/>
      <c r="AF43" s="81"/>
      <c r="AG43" s="81"/>
      <c r="AH43" s="39"/>
      <c r="AI43" s="39"/>
      <c r="AJ43" s="39"/>
      <c r="AK43" s="39"/>
      <c r="AL43" s="39"/>
      <c r="AM43" s="39"/>
      <c r="AN43" s="39"/>
      <c r="AO43" s="100"/>
      <c r="AP43" s="101"/>
      <c r="AQ43" s="121"/>
      <c r="AR43" s="101"/>
      <c r="AS43" s="123"/>
      <c r="AT43" s="124"/>
    </row>
    <row r="44" spans="2:46" ht="24" customHeight="1" thickBot="1" x14ac:dyDescent="0.35">
      <c r="B44" s="140"/>
      <c r="C44" s="143"/>
      <c r="D44" s="148"/>
      <c r="E44" s="149"/>
      <c r="F44" s="148"/>
      <c r="G44" s="152"/>
      <c r="H44" s="149"/>
      <c r="I44" s="10"/>
      <c r="J44" s="11" t="s">
        <v>20</v>
      </c>
      <c r="K44" s="29"/>
      <c r="L44" s="36" t="s">
        <v>11</v>
      </c>
      <c r="M44" s="105">
        <f>ROUNDDOWN(Z42,0)</f>
        <v>0</v>
      </c>
      <c r="N44" s="106"/>
      <c r="O44" s="106"/>
      <c r="P44" s="106"/>
      <c r="Q44" s="53" t="s">
        <v>12</v>
      </c>
      <c r="R44" s="53"/>
      <c r="S44" s="53"/>
      <c r="T44" s="107" t="s">
        <v>79</v>
      </c>
      <c r="U44" s="108"/>
      <c r="V44" s="108"/>
      <c r="W44" s="108"/>
      <c r="X44" s="89" t="s">
        <v>13</v>
      </c>
      <c r="Y44" s="82" t="s">
        <v>11</v>
      </c>
      <c r="Z44" s="109">
        <f>IF(M44*30&gt;1500,1500,M44*30)</f>
        <v>0</v>
      </c>
      <c r="AA44" s="109"/>
      <c r="AB44" s="84" t="s">
        <v>19</v>
      </c>
      <c r="AC44" s="82"/>
      <c r="AD44" s="82"/>
      <c r="AE44" s="110" t="s">
        <v>55</v>
      </c>
      <c r="AF44" s="111"/>
      <c r="AG44" s="111"/>
      <c r="AH44" s="111"/>
      <c r="AI44" s="111"/>
      <c r="AJ44" s="111"/>
      <c r="AK44" s="111"/>
      <c r="AL44" s="111"/>
      <c r="AM44" s="64"/>
      <c r="AN44" s="64"/>
      <c r="AO44" s="112" t="s">
        <v>22</v>
      </c>
      <c r="AP44" s="113"/>
      <c r="AQ44" s="114"/>
      <c r="AR44" s="115" t="s">
        <v>21</v>
      </c>
      <c r="AS44" s="115"/>
      <c r="AT44" s="116"/>
    </row>
    <row r="45" spans="2:46" ht="17.45" customHeight="1" thickBot="1" x14ac:dyDescent="0.2">
      <c r="B45" s="56"/>
      <c r="C45" s="55"/>
      <c r="D45" s="56"/>
      <c r="E45" s="56"/>
      <c r="F45" s="56"/>
      <c r="G45" s="56"/>
      <c r="H45" s="56"/>
      <c r="I45" s="57"/>
      <c r="J45" s="58"/>
      <c r="K45" s="35"/>
      <c r="L45" s="35"/>
      <c r="M45" s="59"/>
      <c r="N45" s="60"/>
      <c r="O45" s="60"/>
      <c r="P45" s="60"/>
      <c r="Q45" s="41"/>
      <c r="R45" s="41"/>
      <c r="S45" s="41"/>
      <c r="T45" s="66"/>
      <c r="U45" s="66"/>
      <c r="V45" s="66"/>
      <c r="W45" s="66"/>
      <c r="X45" s="47"/>
      <c r="Y45" s="35"/>
      <c r="Z45" s="60"/>
      <c r="AA45" s="60"/>
      <c r="AB45" s="66"/>
      <c r="AC45" s="35"/>
      <c r="AD45" s="35"/>
      <c r="AE45" s="61"/>
      <c r="AF45" s="66"/>
      <c r="AG45" s="66"/>
      <c r="AH45" s="66"/>
      <c r="AI45" s="66"/>
      <c r="AJ45" s="66"/>
      <c r="AK45" s="66"/>
      <c r="AL45" s="66"/>
      <c r="AM45" s="66"/>
      <c r="AN45" s="66"/>
      <c r="AO45" s="69"/>
      <c r="AP45" s="69"/>
      <c r="AQ45" s="69"/>
      <c r="AR45" s="67"/>
      <c r="AS45" s="67"/>
      <c r="AT45" s="67"/>
    </row>
    <row r="46" spans="2:46" ht="37.9" customHeight="1" thickBot="1" x14ac:dyDescent="0.2">
      <c r="B46" s="56"/>
      <c r="C46" s="55"/>
      <c r="D46" s="56"/>
      <c r="E46" s="56"/>
      <c r="F46" s="56"/>
      <c r="G46" s="56"/>
      <c r="H46" s="56"/>
      <c r="I46" s="57"/>
      <c r="J46" s="58"/>
      <c r="K46" s="35"/>
      <c r="L46" s="35"/>
      <c r="M46" s="59"/>
      <c r="N46" s="60"/>
      <c r="O46" s="60"/>
      <c r="P46" s="60"/>
      <c r="Q46" s="41"/>
      <c r="R46" s="41"/>
      <c r="S46" s="41"/>
      <c r="T46" s="66"/>
      <c r="U46" s="66"/>
      <c r="V46" s="66"/>
      <c r="W46" s="66"/>
      <c r="X46" s="47"/>
      <c r="Y46" s="35"/>
      <c r="Z46" s="60"/>
      <c r="AA46" s="60"/>
      <c r="AB46" s="66"/>
      <c r="AC46" s="35"/>
      <c r="AD46" s="35"/>
      <c r="AE46" s="61"/>
      <c r="AF46" s="66"/>
      <c r="AG46" s="94" t="s">
        <v>47</v>
      </c>
      <c r="AH46" s="95"/>
      <c r="AI46" s="95"/>
      <c r="AJ46" s="95"/>
      <c r="AK46" s="95"/>
      <c r="AL46" s="95"/>
      <c r="AM46" s="95"/>
      <c r="AN46" s="96"/>
      <c r="AO46" s="97">
        <f>SUM(AO9,AO11,AO13,AO15,AO19,AO23,AO21,AO25,AO29,AO31,AO27,AO17,AO37,AO41)</f>
        <v>0</v>
      </c>
      <c r="AP46" s="98"/>
      <c r="AQ46" s="99"/>
      <c r="AR46" s="100" t="s">
        <v>48</v>
      </c>
      <c r="AS46" s="101"/>
      <c r="AT46" s="101"/>
    </row>
    <row r="47" spans="2:46" s="2" customFormat="1" ht="85.15" customHeight="1" x14ac:dyDescent="0.15">
      <c r="C47" s="16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R47" s="18"/>
      <c r="AS47" s="18"/>
      <c r="AT47" s="18"/>
    </row>
    <row r="48" spans="2:46" ht="18.75" customHeight="1" x14ac:dyDescent="0.15"/>
  </sheetData>
  <sheetProtection formatCells="0" formatColumns="0" formatRows="0" insertColumns="0" insertRows="0" insertHyperlinks="0" deleteColumns="0" deleteRows="0" sort="0" autoFilter="0" pivotTables="0"/>
  <mergeCells count="179">
    <mergeCell ref="AO7:AQ8"/>
    <mergeCell ref="AR7:AT8"/>
    <mergeCell ref="B8:E8"/>
    <mergeCell ref="C2:AT2"/>
    <mergeCell ref="R3:AB3"/>
    <mergeCell ref="AF3:AI3"/>
    <mergeCell ref="AJ3:AM3"/>
    <mergeCell ref="C4:D4"/>
    <mergeCell ref="G4:H4"/>
    <mergeCell ref="J4:V4"/>
    <mergeCell ref="B9:B10"/>
    <mergeCell ref="C9:C10"/>
    <mergeCell ref="D9:E10"/>
    <mergeCell ref="F9:H10"/>
    <mergeCell ref="I9:J10"/>
    <mergeCell ref="L9:AK9"/>
    <mergeCell ref="B7:E7"/>
    <mergeCell ref="F7:H8"/>
    <mergeCell ref="I7:J8"/>
    <mergeCell ref="K7:AN8"/>
    <mergeCell ref="AO9:AQ9"/>
    <mergeCell ref="AR9:AT10"/>
    <mergeCell ref="L10:O10"/>
    <mergeCell ref="P10:T10"/>
    <mergeCell ref="U10:V10"/>
    <mergeCell ref="X10:AD10"/>
    <mergeCell ref="AE10:AI10"/>
    <mergeCell ref="AJ10:AL10"/>
    <mergeCell ref="AO10:AQ10"/>
    <mergeCell ref="AO11:AQ11"/>
    <mergeCell ref="AR11:AT12"/>
    <mergeCell ref="L12:AN12"/>
    <mergeCell ref="AO12:AQ12"/>
    <mergeCell ref="B13:B14"/>
    <mergeCell ref="C13:C14"/>
    <mergeCell ref="D13:E14"/>
    <mergeCell ref="F13:H14"/>
    <mergeCell ref="I13:J13"/>
    <mergeCell ref="AO13:AQ13"/>
    <mergeCell ref="B11:B12"/>
    <mergeCell ref="C11:C12"/>
    <mergeCell ref="D11:E12"/>
    <mergeCell ref="F11:H12"/>
    <mergeCell ref="I11:J11"/>
    <mergeCell ref="L11:AK11"/>
    <mergeCell ref="AR13:AT14"/>
    <mergeCell ref="L14:AL14"/>
    <mergeCell ref="AO14:AQ14"/>
    <mergeCell ref="AR18:AT20"/>
    <mergeCell ref="B19:B20"/>
    <mergeCell ref="C19:C20"/>
    <mergeCell ref="D19:E20"/>
    <mergeCell ref="F19:H20"/>
    <mergeCell ref="I19:J19"/>
    <mergeCell ref="L19:AM20"/>
    <mergeCell ref="AO19:AQ19"/>
    <mergeCell ref="B17:B18"/>
    <mergeCell ref="C17:C18"/>
    <mergeCell ref="D17:E18"/>
    <mergeCell ref="F17:H18"/>
    <mergeCell ref="I17:J17"/>
    <mergeCell ref="L17:AN18"/>
    <mergeCell ref="AO20:AQ20"/>
    <mergeCell ref="F21:H22"/>
    <mergeCell ref="I21:J21"/>
    <mergeCell ref="L21:AN22"/>
    <mergeCell ref="AO21:AQ21"/>
    <mergeCell ref="AO17:AQ17"/>
    <mergeCell ref="AO18:AQ18"/>
    <mergeCell ref="B15:B16"/>
    <mergeCell ref="C15:C16"/>
    <mergeCell ref="D15:E16"/>
    <mergeCell ref="F15:H16"/>
    <mergeCell ref="L15:AN16"/>
    <mergeCell ref="AO15:AQ15"/>
    <mergeCell ref="AO16:AQ16"/>
    <mergeCell ref="AO24:AQ24"/>
    <mergeCell ref="B25:B26"/>
    <mergeCell ref="C25:C26"/>
    <mergeCell ref="D25:E26"/>
    <mergeCell ref="F25:H26"/>
    <mergeCell ref="I25:J25"/>
    <mergeCell ref="L25:AN26"/>
    <mergeCell ref="AO25:AQ25"/>
    <mergeCell ref="AR21:AT22"/>
    <mergeCell ref="AO22:AQ22"/>
    <mergeCell ref="B23:B24"/>
    <mergeCell ref="C23:C24"/>
    <mergeCell ref="D23:E24"/>
    <mergeCell ref="F23:H24"/>
    <mergeCell ref="I23:J23"/>
    <mergeCell ref="L23:AN24"/>
    <mergeCell ref="AO23:AQ23"/>
    <mergeCell ref="AR23:AT24"/>
    <mergeCell ref="AR25:AT25"/>
    <mergeCell ref="AO26:AQ26"/>
    <mergeCell ref="AR26:AT26"/>
    <mergeCell ref="B21:B22"/>
    <mergeCell ref="C21:C22"/>
    <mergeCell ref="D21:E22"/>
    <mergeCell ref="B27:B28"/>
    <mergeCell ref="C27:C28"/>
    <mergeCell ref="D27:E28"/>
    <mergeCell ref="F27:H28"/>
    <mergeCell ref="I27:J27"/>
    <mergeCell ref="L27:AN28"/>
    <mergeCell ref="AO27:AQ27"/>
    <mergeCell ref="AR27:AT27"/>
    <mergeCell ref="AO28:AQ28"/>
    <mergeCell ref="AR28:AT28"/>
    <mergeCell ref="AR35:AT36"/>
    <mergeCell ref="B36:E36"/>
    <mergeCell ref="AR29:AT29"/>
    <mergeCell ref="AO30:AQ30"/>
    <mergeCell ref="AR30:AT30"/>
    <mergeCell ref="B31:B32"/>
    <mergeCell ref="C31:C32"/>
    <mergeCell ref="D31:E32"/>
    <mergeCell ref="F31:H32"/>
    <mergeCell ref="I31:J31"/>
    <mergeCell ref="L31:AN32"/>
    <mergeCell ref="AO31:AQ31"/>
    <mergeCell ref="B29:B30"/>
    <mergeCell ref="C29:C30"/>
    <mergeCell ref="D29:E30"/>
    <mergeCell ref="F29:H30"/>
    <mergeCell ref="I29:J29"/>
    <mergeCell ref="L29:AN30"/>
    <mergeCell ref="AO29:AQ29"/>
    <mergeCell ref="B35:E35"/>
    <mergeCell ref="F35:H36"/>
    <mergeCell ref="I35:J36"/>
    <mergeCell ref="K35:AN36"/>
    <mergeCell ref="AO35:AQ36"/>
    <mergeCell ref="B41:B44"/>
    <mergeCell ref="C41:C44"/>
    <mergeCell ref="D41:E44"/>
    <mergeCell ref="F41:H44"/>
    <mergeCell ref="I41:J43"/>
    <mergeCell ref="L41:W41"/>
    <mergeCell ref="Z37:AG37"/>
    <mergeCell ref="AO37:AQ39"/>
    <mergeCell ref="AR37:AT39"/>
    <mergeCell ref="M38:P38"/>
    <mergeCell ref="T38:W38"/>
    <mergeCell ref="Z38:AA38"/>
    <mergeCell ref="L39:Y39"/>
    <mergeCell ref="B37:B40"/>
    <mergeCell ref="C37:C40"/>
    <mergeCell ref="D37:E40"/>
    <mergeCell ref="F37:H40"/>
    <mergeCell ref="I37:J39"/>
    <mergeCell ref="L37:W37"/>
    <mergeCell ref="M40:P40"/>
    <mergeCell ref="T40:W40"/>
    <mergeCell ref="AG46:AN46"/>
    <mergeCell ref="AO46:AQ46"/>
    <mergeCell ref="AR46:AT46"/>
    <mergeCell ref="D47:AP47"/>
    <mergeCell ref="I15:J15"/>
    <mergeCell ref="M44:P44"/>
    <mergeCell ref="T44:W44"/>
    <mergeCell ref="Z44:AA44"/>
    <mergeCell ref="AE44:AL44"/>
    <mergeCell ref="AO44:AQ44"/>
    <mergeCell ref="AR44:AT44"/>
    <mergeCell ref="Z41:AG41"/>
    <mergeCell ref="AO41:AQ43"/>
    <mergeCell ref="AR41:AT43"/>
    <mergeCell ref="M42:P42"/>
    <mergeCell ref="T42:W42"/>
    <mergeCell ref="Z42:AA42"/>
    <mergeCell ref="Z40:AA40"/>
    <mergeCell ref="AE40:AL40"/>
    <mergeCell ref="AO40:AQ40"/>
    <mergeCell ref="AR40:AT40"/>
    <mergeCell ref="AR31:AT32"/>
    <mergeCell ref="AO32:AQ32"/>
    <mergeCell ref="AP33:AQ33"/>
  </mergeCells>
  <phoneticPr fontId="1"/>
  <dataValidations count="1">
    <dataValidation type="list" allowBlank="1" showInputMessage="1" showErrorMessage="1" sqref="B37:B44 B9:B32">
      <formula1>"○"</formula1>
    </dataValidation>
  </dataValidations>
  <pageMargins left="0.47244094488188981" right="3.937007874015748E-2" top="0" bottom="0" header="0.31496062992125984" footer="0.31496062992125984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R3報告書 </vt:lpstr>
      <vt:lpstr>'R3報告書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大久保　皓太</dc:creator>
  <cp:lastModifiedBy>FINE_User</cp:lastModifiedBy>
  <cp:lastPrinted>2021-05-11T05:39:11Z</cp:lastPrinted>
  <dcterms:created xsi:type="dcterms:W3CDTF">2019-08-01T11:15:49Z</dcterms:created>
  <dcterms:modified xsi:type="dcterms:W3CDTF">2021-08-10T05:49:39Z</dcterms:modified>
</cp:coreProperties>
</file>