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11.133\d\04.括弧書き局担当資料\05.福岡市決算\31n決算\02.決算担当者\09.財政状況資料集\08　HP\"/>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<sst xmlns="http://schemas.openxmlformats.org/spreadsheetml/2006/main" count="1456" uniqueCount="648">
  <si>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</si>
  <si>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</si>
  <si>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</si>
  <si>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</si>
  <si>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</si>
  <si>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</si>
  <si>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</si>
  <si>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</si>
  <si>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</si>
  <si>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</si>
  <si>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</si>
  <si>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</si>
  <si>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</si>
  <si>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</si>
  <si>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</si>
  <si>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</si>
  <si>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</si>
  <si>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</si>
  <si>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</si>
  <si>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</si>
  <si>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</si>
  <si>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</si>
  <si>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</si>
  <si>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</si>
  <si>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</si>
  <si>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</si>
  <si>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</si>
  <si>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</si>
  <si>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</si>
  <si>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</si>
  <si>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</si>
  <si>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</si>
  <si>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</si>
  <si>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</si>
  <si>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</si>
  <si>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</si>
  <si>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</si>
  <si>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</si>
  <si>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</si>
  <si>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</si>
  <si>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</si>
  <si>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</si>
  <si>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</si>
  <si>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</si>
  <si>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</si>
  <si>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</si>
  <si>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</si>
  <si>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</si>
  <si>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</si>
  <si>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</si>
  <si>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</si>
  <si>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</si>
  <si>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</si>
  <si>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</si>
  <si>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</si>
  <si>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</si>
  <si>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</si>
  <si>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</si>
  <si>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</si>
  <si>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</si>
  <si>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</si>
  <si>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</si>
  <si>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</si>
  <si>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</si>
  <si>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</si>
  <si>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</si>
  <si>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</si>
  <si>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</si>
  <si>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</si>
  <si>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</si>
  <si>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</si>
  <si>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</si>
  <si>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</si>
  <si>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</si>
  <si>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</si>
  <si>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</si>
  <si>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</si>
  <si>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</si>
  <si>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</si>
  <si>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</si>
  <si>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</si>
  <si>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</si>
  <si>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</si>
  <si>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</si>
  <si>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</si>
  <si>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</si>
  <si>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</si>
  <si>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</si>
  <si>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</si>
  <si>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</si>
  <si>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</si>
  <si>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</si>
  <si>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</si>
  <si>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</si>
  <si>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</si>
  <si>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</si>
  <si>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</si>
  <si>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</si>
  <si>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</si>
  <si>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</si>
  <si>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</si>
  <si>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</si>
  <si>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</si>
  <si>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</si>
  <si>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</si>
  <si>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</si>
  <si>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</si>
  <si>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</si>
  <si>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</si>
  <si>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</si>
  <si>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</si>
  <si>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</si>
  <si>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</si>
  <si>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</si>
  <si>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</si>
  <si>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</si>
  <si>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</si>
  <si>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</si>
  <si>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</si>
  <si>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</si>
  <si>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</si>
  <si>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</si>
  <si>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</si>
  <si>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</si>
  <si>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</si>
  <si>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</si>
  <si>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</si>
  <si>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</si>
  <si>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</si>
  <si>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</si>
  <si>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</si>
  <si>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</si>
  <si>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</si>
  <si>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</si>
  <si>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</si>
  <si>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</si>
  <si>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</si>
  <si>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</si>
  <si>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</si>
  <si>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</si>
  <si>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</si>
  <si>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</si>
  <si>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</si>
  <si>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</si>
  <si>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</si>
  <si>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</si>
  <si>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</si>
  <si>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</si>
  <si>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</si>
  <si>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</si>
  <si>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</si>
  <si>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</si>
  <si>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</si>
  <si>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</si>
  <si>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</si>
  <si>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</si>
  <si>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</si>
  <si>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</si>
  <si>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</si>
  <si>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</si>
  <si>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</si>
  <si>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</si>
  <si>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</si>
  <si>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</si>
  <si>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</si>
  <si>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</si>
  <si>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</si>
  <si>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</si>
  <si>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</si>
  <si>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</si>
  <si>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</si>
  <si>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</si>
  <si>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</si>
  <si>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</si>
  <si>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</si>
  <si>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</si>
  <si>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</si>
  <si>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</si>
  <si>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</si>
  <si>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</si>
  <si>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</si>
  <si>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</si>
  <si>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</si>
  <si>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</si>
  <si>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</si>
  <si>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</si>
  <si>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</si>
  <si>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</si>
  <si>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</si>
  <si>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</si>
  <si>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</si>
  <si>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</si>
  <si>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</si>
  <si>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</si>
  <si>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</si>
  <si>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</si>
  <si>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</si>
  <si>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</si>
  <si>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</si>
  <si>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</si>
  <si>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</si>
  <si>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</si>
  <si>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</si>
  <si>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</si>
  <si>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</si>
  <si>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</si>
  <si>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</si>
  <si>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</si>
  <si>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</si>
  <si>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</si>
  <si>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</si>
  <si>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</si>
  <si>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</si>
  <si>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</si>
  <si>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</si>
  <si>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福岡県福岡市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</si>
  <si>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</si>
  <si>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</si>
  <si>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</si>
  <si>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</si>
  <si>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</si>
  <si>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</si>
  <si>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</si>
  <si>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</si>
  <si>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</si>
  <si>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</si>
  <si>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</si>
  <si>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</si>
  <si>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</si>
  <si>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</si>
  <si>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</si>
  <si>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</si>
  <si>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</si>
  <si>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</si>
  <si>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</si>
  <si>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</si>
  <si>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</si>
  <si>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</si>
  <si>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</si>
  <si>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</si>
  <si>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</si>
  <si>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</si>
  <si>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</si>
  <si>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</si>
  <si>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</si>
  <si>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</si>
  <si>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</si>
  <si>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</si>
  <si>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</si>
  <si>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</si>
  <si>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</si>
  <si>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</si>
  <si>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</si>
  <si>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</si>
  <si>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</si>
  <si>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</si>
  <si>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</si>
  <si>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</si>
  <si>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</si>
  <si>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</si>
  <si>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</si>
  <si>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</si>
  <si>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</si>
  <si>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</si>
  <si>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</si>
  <si>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</si>
  <si>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</si>
  <si>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</si>
  <si>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</si>
  <si>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</si>
  <si>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</si>
  <si>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</si>
  <si>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</si>
  <si>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</si>
  <si>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</si>
  <si>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</si>
  <si>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</si>
  <si>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</si>
  <si>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</si>
  <si>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</si>
  <si>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</si>
  <si>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</si>
  <si>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</si>
  <si>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</si>
  <si>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</si>
  <si>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</si>
  <si>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</si>
  <si>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</si>
  <si>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</si>
  <si>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</si>
  <si>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</si>
  <si>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</si>
  <si>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</si>
  <si>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</si>
  <si>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</si>
  <si>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</si>
  <si>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</si>
  <si>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</si>
  <si>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</si>
  <si>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</si>
  <si>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</si>
  <si>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</si>
  <si>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</si>
  <si>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</si>
  <si>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</si>
  <si>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</si>
  <si>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</si>
  <si>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</si>
  <si>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</si>
  <si>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</si>
  <si>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</si>
  <si>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</si>
  <si>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</si>
  <si>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</si>
  <si>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</si>
  <si>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</si>
  <si>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</si>
  <si>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</si>
  <si>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</si>
  <si>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</si>
  <si>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</si>
  <si>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</si>
  <si>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</si>
  <si>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</si>
  <si>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</si>
  <si>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</si>
  <si>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</si>
  <si>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</si>
  <si>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</si>
  <si>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</si>
  <si>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</si>
  <si>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</si>
  <si>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</si>
  <si>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</si>
  <si>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</si>
  <si>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</si>
  <si>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</si>
  <si>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</si>
  <si>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</si>
  <si>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</si>
  <si>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</si>
  <si>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</si>
  <si>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</si>
  <si>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</si>
  <si>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</si>
  <si>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</si>
  <si>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</si>
  <si>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</si>
  <si>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</si>
  <si>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</si>
  <si>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</si>
  <si>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</si>
  <si>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</si>
  <si>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</si>
  <si>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</si>
  <si>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</si>
  <si>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</si>
  <si>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</si>
  <si>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</si>
  <si>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</si>
  <si>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</si>
  <si>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</si>
  <si>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</si>
  <si>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</si>
  <si>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</si>
  <si>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</si>
  <si>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</si>
  <si>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</si>
  <si>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</si>
  <si>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福岡県福岡市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</si>
  <si>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</si>
  <si>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</si>
  <si>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</si>
  <si>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</si>
  <si>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</si>
  <si>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</si>
  <si>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</si>
  <si>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</si>
  <si>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</si>
  <si>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</si>
  <si>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</si>
  <si>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</si>
  <si>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</si>
  <si>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</si>
  <si>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</si>
  <si>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</si>
  <si>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</si>
  <si>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</si>
  <si>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</si>
  <si>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</si>
  <si>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</si>
  <si>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</si>
  <si>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伊都土地区画整理事業特別会計</t>
    <phoneticPr fontId="5"/>
  </si>
  <si>
    <t>香椎駅周辺土地区画整理事業特別会計</t>
    <phoneticPr fontId="5"/>
  </si>
  <si>
    <t>公共用地先行取得事業特別会計</t>
    <phoneticPr fontId="5"/>
  </si>
  <si>
    <t>市立病院機構病院事業債管理特別会計</t>
    <phoneticPr fontId="5"/>
  </si>
  <si>
    <t>市債管理特別会計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</si>
  <si>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</si>
  <si>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</si>
  <si>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</si>
  <si>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</si>
  <si>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</si>
  <si>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</si>
  <si>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</si>
  <si>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</si>
  <si>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</si>
  <si>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</si>
  <si>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</si>
  <si>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</si>
  <si>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</si>
  <si>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</si>
  <si>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</si>
  <si>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</si>
  <si>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</si>
  <si>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t>
    <phoneticPr fontId="5"/>
  </si>
  <si>
    <t>モーターボート競走事業会計</t>
    <phoneticPr fontId="5"/>
  </si>
  <si>
    <t>法適用企業</t>
    <phoneticPr fontId="5"/>
  </si>
  <si>
    <t>下水道事業会計</t>
    <phoneticPr fontId="5"/>
  </si>
  <si>
    <t>法適用企業</t>
    <phoneticPr fontId="5"/>
  </si>
  <si>
    <t>水道事業会計</t>
    <phoneticPr fontId="5"/>
  </si>
  <si>
    <t>工業用水道事業会計</t>
    <phoneticPr fontId="5"/>
  </si>
  <si>
    <t>法適用企業</t>
    <phoneticPr fontId="5"/>
  </si>
  <si>
    <t>高速鉄道事業会計</t>
    <phoneticPr fontId="5"/>
  </si>
  <si>
    <t>集落排水事業特別会計</t>
    <phoneticPr fontId="5"/>
  </si>
  <si>
    <t>法非適用企業</t>
    <phoneticPr fontId="5"/>
  </si>
  <si>
    <t>中央卸売市場特別会計</t>
    <phoneticPr fontId="5"/>
  </si>
  <si>
    <t>市営渡船事業特別会計</t>
    <phoneticPr fontId="5"/>
  </si>
  <si>
    <t>法非適用企業</t>
    <phoneticPr fontId="5"/>
  </si>
  <si>
    <t>港湾整備事業特別会計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</si>
  <si>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</si>
  <si>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</si>
  <si>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</si>
  <si>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</si>
  <si>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</si>
  <si>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</si>
  <si>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</si>
  <si>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</si>
  <si>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</si>
  <si>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</si>
  <si>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</si>
  <si>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</si>
  <si>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</si>
  <si>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</si>
  <si>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</si>
  <si>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</si>
  <si>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</si>
  <si>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</si>
  <si>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</si>
  <si>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</si>
  <si>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</si>
  <si>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</si>
  <si>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</si>
  <si>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</si>
  <si>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</si>
  <si>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</si>
  <si>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</si>
  <si>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</si>
  <si>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</si>
  <si>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</si>
  <si>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</si>
  <si>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</si>
  <si>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</si>
  <si>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</si>
  <si>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</si>
  <si>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</si>
  <si>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</si>
  <si>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</si>
  <si>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</si>
  <si>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</si>
  <si>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</si>
  <si>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</si>
  <si>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</si>
  <si>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</si>
  <si>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</si>
  <si>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</si>
  <si>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</si>
  <si>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</si>
  <si>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</si>
  <si>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</si>
  <si>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</si>
  <si>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</si>
  <si>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</si>
  <si>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</si>
  <si>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</si>
  <si>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</si>
  <si>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</si>
  <si>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</si>
  <si>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</si>
  <si>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</si>
  <si>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</si>
  <si>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</si>
  <si>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</si>
  <si>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中央卸売市場特別会計</t>
    <phoneticPr fontId="5"/>
  </si>
  <si>
    <t>(Ｆ)</t>
    <phoneticPr fontId="5"/>
  </si>
  <si>
    <t>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</si>
  <si>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</si>
  <si>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</si>
  <si>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</si>
  <si>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</si>
  <si>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</si>
  <si>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</si>
  <si>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</si>
  <si>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</si>
  <si>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</si>
  <si>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</si>
  <si>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</si>
  <si>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</si>
  <si>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</si>
  <si>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</si>
  <si>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</si>
  <si>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</si>
  <si>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</si>
  <si>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</si>
  <si>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</si>
  <si>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</si>
  <si>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</si>
  <si>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</si>
  <si>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</si>
  <si>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</si>
  <si>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</si>
  <si>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</si>
  <si>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</si>
  <si>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</si>
  <si>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</si>
  <si>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</si>
  <si>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</si>
  <si>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</si>
  <si>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</si>
  <si>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</si>
  <si>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</si>
  <si>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</si>
  <si>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</si>
  <si>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</si>
  <si>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</si>
  <si>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</si>
  <si>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</si>
  <si>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</si>
  <si>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</si>
  <si>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</si>
  <si>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</si>
  <si>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</si>
  <si>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</si>
  <si>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</si>
  <si>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</si>
  <si>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</si>
  <si>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</si>
  <si>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</si>
  <si>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</si>
  <si>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</si>
  <si>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</si>
  <si>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</si>
  <si>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</si>
  <si>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</si>
  <si>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</si>
  <si>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</si>
  <si>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</si>
  <si>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</si>
  <si>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</si>
  <si>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</si>
  <si>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</si>
  <si>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</si>
  <si>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</si>
  <si>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</si>
  <si>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</si>
  <si>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</si>
  <si>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</si>
  <si>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</si>
  <si>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</si>
  <si>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</si>
  <si>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</si>
  <si>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</si>
  <si>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</si>
  <si>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</si>
  <si>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</si>
  <si>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</si>
  <si>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</si>
  <si>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</si>
  <si>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</si>
  <si>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下水道事業会計</t>
  </si>
  <si>
    <t>モーターボート競走事業会計</t>
  </si>
  <si>
    <t>-</t>
  </si>
  <si>
    <t>一般会計</t>
  </si>
  <si>
    <t>水道事業会計</t>
  </si>
  <si>
    <t>国民健康保険事業特別会計</t>
  </si>
  <si>
    <t>介護保険事業特別会計</t>
  </si>
  <si>
    <t>工業用水道事業会計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</si>
  <si>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</si>
  <si>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</si>
  <si>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</si>
  <si>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</si>
  <si>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</si>
  <si>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</si>
  <si>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</si>
  <si>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</si>
  <si>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</si>
  <si>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福岡市緑のまちづくり協会</t>
  </si>
  <si>
    <t>福岡コンベンションセンター</t>
    <rPh sb="0" eb="2">
      <t>フクオカ</t>
    </rPh>
    <phoneticPr fontId="4"/>
  </si>
  <si>
    <t>福岡市中小企業従業員福祉協会</t>
  </si>
  <si>
    <t>福岡観光コンベンションビューロー</t>
  </si>
  <si>
    <t>福岡市水道サービス公社</t>
  </si>
  <si>
    <t>福岡市水産加工公社</t>
    <rPh sb="0" eb="3">
      <t>フクオカシ</t>
    </rPh>
    <rPh sb="3" eb="5">
      <t>スイサン</t>
    </rPh>
    <rPh sb="5" eb="7">
      <t>カコウ</t>
    </rPh>
    <rPh sb="7" eb="9">
      <t>コウシャ</t>
    </rPh>
    <phoneticPr fontId="4"/>
  </si>
  <si>
    <t>福岡市交通事業振興会</t>
  </si>
  <si>
    <t>福岡市教育振興会</t>
  </si>
  <si>
    <t>福岡市スポーツ協会</t>
  </si>
  <si>
    <t>福岡市文化芸術振興財団</t>
  </si>
  <si>
    <t>福岡市学校給食公社</t>
  </si>
  <si>
    <t>九州先端科学技術研究所</t>
  </si>
  <si>
    <t>福岡よかトピア国際交流財団</t>
    <rPh sb="0" eb="2">
      <t>フクオカ</t>
    </rPh>
    <rPh sb="7" eb="9">
      <t>コクサイ</t>
    </rPh>
    <rPh sb="9" eb="11">
      <t>コウリュウ</t>
    </rPh>
    <rPh sb="11" eb="13">
      <t>ザイダン</t>
    </rPh>
    <phoneticPr fontId="3"/>
  </si>
  <si>
    <t>福岡国際交流協会</t>
  </si>
  <si>
    <t>福岡アジア都市研究所</t>
  </si>
  <si>
    <t>博多駅地区土地区画整理記念会館</t>
  </si>
  <si>
    <t>福岡市施設整備公社</t>
    <rPh sb="0" eb="3">
      <t>フクオカシ</t>
    </rPh>
    <rPh sb="3" eb="5">
      <t>シセツ</t>
    </rPh>
    <rPh sb="5" eb="7">
      <t>セイビ</t>
    </rPh>
    <rPh sb="7" eb="9">
      <t>コウシャ</t>
    </rPh>
    <phoneticPr fontId="4"/>
  </si>
  <si>
    <t>博多港開発</t>
  </si>
  <si>
    <t>福岡タワー</t>
  </si>
  <si>
    <t>福岡ソフトリサーチパーク</t>
  </si>
  <si>
    <t>福岡クリーンエナジー</t>
  </si>
  <si>
    <t>博多港ふ頭</t>
  </si>
  <si>
    <t>博多座</t>
  </si>
  <si>
    <t>サンセルコビル管理</t>
  </si>
  <si>
    <t>福岡地下街開発</t>
  </si>
  <si>
    <t>福岡市住宅供給公社</t>
  </si>
  <si>
    <t>福岡市土地開発公社</t>
  </si>
  <si>
    <t>ふくおか環境財団</t>
  </si>
  <si>
    <t>博多海員会館</t>
  </si>
  <si>
    <t>福岡市立病院機構</t>
  </si>
  <si>
    <t>福岡北九州高速道路公社</t>
    <rPh sb="0" eb="2">
      <t>フクオカ</t>
    </rPh>
    <rPh sb="2" eb="5">
      <t>キタキュウシュウ</t>
    </rPh>
    <rPh sb="5" eb="7">
      <t>コウソク</t>
    </rPh>
    <rPh sb="7" eb="9">
      <t>ドウロ</t>
    </rPh>
    <rPh sb="9" eb="11">
      <t>コウシャ</t>
    </rPh>
    <phoneticPr fontId="3"/>
  </si>
  <si>
    <t>福岡県道路公社</t>
    <rPh sb="0" eb="3">
      <t>フクオカケン</t>
    </rPh>
    <rPh sb="3" eb="5">
      <t>ドウロ</t>
    </rPh>
    <rPh sb="5" eb="7">
      <t>コウシャ</t>
    </rPh>
    <phoneticPr fontId="3"/>
  </si>
  <si>
    <t>福岡市社会福祉事業団</t>
    <rPh sb="0" eb="3">
      <t>フクオカシ</t>
    </rPh>
    <rPh sb="3" eb="10">
      <t>シャカイフクシジギョウダン</t>
    </rPh>
    <phoneticPr fontId="3"/>
  </si>
  <si>
    <t>アクロス福岡</t>
    <rPh sb="4" eb="6">
      <t>フクオカ</t>
    </rPh>
    <phoneticPr fontId="3"/>
  </si>
  <si>
    <t>▲290</t>
  </si>
  <si>
    <t>R1年度末解散済</t>
    <rPh sb="2" eb="4">
      <t>ネンド</t>
    </rPh>
    <rPh sb="4" eb="5">
      <t>マツ</t>
    </rPh>
    <rPh sb="5" eb="7">
      <t>カイサン</t>
    </rPh>
    <rPh sb="7" eb="8">
      <t>ズミ</t>
    </rPh>
    <phoneticPr fontId="3"/>
  </si>
  <si>
    <t>○</t>
  </si>
  <si>
    <t>〇</t>
  </si>
  <si>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3"/>
  </si>
  <si>
    <t>福岡都市圏広域行政事業組合（特別会計）</t>
    <rPh sb="0" eb="2">
      <t>フクオカ</t>
    </rPh>
    <rPh sb="2" eb="5">
      <t>トシケン</t>
    </rPh>
    <rPh sb="5" eb="7">
      <t>コウイキ</t>
    </rPh>
    <rPh sb="7" eb="9">
      <t>ギョウセイ</t>
    </rPh>
    <rPh sb="9" eb="11">
      <t>ジギョウ</t>
    </rPh>
    <rPh sb="11" eb="13">
      <t>クミアイ</t>
    </rPh>
    <rPh sb="14" eb="16">
      <t>トクベツ</t>
    </rPh>
    <rPh sb="16" eb="18">
      <t>カイケイ</t>
    </rPh>
    <phoneticPr fontId="3"/>
  </si>
  <si>
    <t>福岡県自治振興組合</t>
    <rPh sb="0" eb="2">
      <t>フクオカ</t>
    </rPh>
    <rPh sb="2" eb="3">
      <t>ケン</t>
    </rPh>
    <rPh sb="3" eb="5">
      <t>ジチ</t>
    </rPh>
    <rPh sb="5" eb="7">
      <t>シンコウ</t>
    </rPh>
    <rPh sb="7" eb="9">
      <t>クミアイ</t>
    </rPh>
    <phoneticPr fontId="2"/>
  </si>
  <si>
    <t>糟屋郡篠栗町外一市五町財案組合</t>
    <rPh sb="0" eb="2">
      <t>カスヤ</t>
    </rPh>
    <rPh sb="2" eb="3">
      <t>グン</t>
    </rPh>
    <rPh sb="3" eb="6">
      <t>ササグリマチ</t>
    </rPh>
    <rPh sb="6" eb="7">
      <t>ホカ</t>
    </rPh>
    <rPh sb="7" eb="8">
      <t>イチ</t>
    </rPh>
    <rPh sb="8" eb="9">
      <t>シ</t>
    </rPh>
    <rPh sb="9" eb="11">
      <t>ゴチョウ</t>
    </rPh>
    <rPh sb="11" eb="12">
      <t>ザイ</t>
    </rPh>
    <rPh sb="12" eb="13">
      <t>アン</t>
    </rPh>
    <rPh sb="13" eb="15">
      <t>クミアイ</t>
    </rPh>
    <phoneticPr fontId="2"/>
  </si>
  <si>
    <t>北筑昇華苑組合</t>
    <rPh sb="0" eb="5">
      <t>キタチクショウカエン</t>
    </rPh>
    <rPh sb="5" eb="7">
      <t>クミアイ</t>
    </rPh>
    <phoneticPr fontId="2"/>
  </si>
  <si>
    <t>福岡都市圏南部環境事業組合</t>
    <rPh sb="0" eb="2">
      <t>フクオカ</t>
    </rPh>
    <rPh sb="2" eb="5">
      <t>トシケン</t>
    </rPh>
    <rPh sb="5" eb="9">
      <t>ナンブカンキョウ</t>
    </rPh>
    <rPh sb="9" eb="11">
      <t>ジギョウ</t>
    </rPh>
    <rPh sb="11" eb="13">
      <t>クミアイ</t>
    </rPh>
    <phoneticPr fontId="2"/>
  </si>
  <si>
    <t>糟屋郡粕屋町外一市水利組合</t>
  </si>
  <si>
    <t>福岡県後期高齢者医療広域連合</t>
    <rPh sb="0" eb="3">
      <t>フクオカケン</t>
    </rPh>
    <rPh sb="3" eb="5">
      <t>コウキ</t>
    </rPh>
    <rPh sb="5" eb="8">
      <t>コウレイシャ</t>
    </rPh>
    <rPh sb="8" eb="10">
      <t>イリョウ</t>
    </rPh>
    <rPh sb="10" eb="12">
      <t>コウイキ</t>
    </rPh>
    <rPh sb="12" eb="14">
      <t>レンゴウ</t>
    </rPh>
    <phoneticPr fontId="2"/>
  </si>
  <si>
    <t>福岡地区水道企業団</t>
    <rPh sb="0" eb="2">
      <t>フクオカ</t>
    </rPh>
    <rPh sb="2" eb="4">
      <t>チク</t>
    </rPh>
    <rPh sb="4" eb="6">
      <t>スイドウ</t>
    </rPh>
    <rPh sb="6" eb="8">
      <t>キギョウ</t>
    </rPh>
    <rPh sb="8" eb="9">
      <t>ダン</t>
    </rPh>
    <phoneticPr fontId="2"/>
  </si>
  <si>
    <t>法適用企業</t>
    <rPh sb="0" eb="1">
      <t>ホウ</t>
    </rPh>
    <rPh sb="1" eb="3">
      <t>テキヨウ</t>
    </rPh>
    <rPh sb="3" eb="5">
      <t>キギョウ</t>
    </rPh>
    <phoneticPr fontId="2"/>
  </si>
  <si>
    <t>高速鉄道建設基金</t>
    <rPh sb="0" eb="2">
      <t>コウソク</t>
    </rPh>
    <rPh sb="2" eb="4">
      <t>テツドウ</t>
    </rPh>
    <rPh sb="4" eb="6">
      <t>ケンセツ</t>
    </rPh>
    <rPh sb="6" eb="8">
      <t>キキン</t>
    </rPh>
    <phoneticPr fontId="18"/>
  </si>
  <si>
    <t>ユニバーシアード福岡大会記念スポーツ振興基金</t>
    <rPh sb="8" eb="10">
      <t>フクオカ</t>
    </rPh>
    <rPh sb="10" eb="12">
      <t>タイカイ</t>
    </rPh>
    <rPh sb="12" eb="14">
      <t>キネン</t>
    </rPh>
    <rPh sb="18" eb="20">
      <t>シンコウ</t>
    </rPh>
    <rPh sb="20" eb="22">
      <t>キキン</t>
    </rPh>
    <phoneticPr fontId="2"/>
  </si>
  <si>
    <t>庁舎建設等資金積立金</t>
    <rPh sb="0" eb="2">
      <t>チョウシャ</t>
    </rPh>
    <rPh sb="2" eb="4">
      <t>ケンセツ</t>
    </rPh>
    <rPh sb="4" eb="5">
      <t>トウ</t>
    </rPh>
    <rPh sb="5" eb="7">
      <t>シキン</t>
    </rPh>
    <rPh sb="7" eb="9">
      <t>ツミタテ</t>
    </rPh>
    <rPh sb="9" eb="10">
      <t>キン</t>
    </rPh>
    <phoneticPr fontId="18"/>
  </si>
  <si>
    <t>こども未来基金</t>
    <rPh sb="3" eb="5">
      <t>ミライ</t>
    </rPh>
    <rPh sb="5" eb="7">
      <t>キキン</t>
    </rPh>
    <phoneticPr fontId="18"/>
  </si>
  <si>
    <t>市営住宅敷金基金</t>
    <rPh sb="0" eb="2">
      <t>シエイ</t>
    </rPh>
    <rPh sb="2" eb="4">
      <t>ジュウタク</t>
    </rPh>
    <rPh sb="4" eb="6">
      <t>シキキン</t>
    </rPh>
    <rPh sb="6" eb="8">
      <t>キキン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</si>
</sst>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6C1B-4DA6-A842-8B382829FD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56261</c:v>
                </c:pt>
                <c:pt idx="1">
                  <c:v>57934</c:v>
                </c:pt>
                <c:pt idx="2">
                  <c:v>58222</c:v>
                </c:pt>
                <c:pt idx="3">
                  <c:v>52788</c:v>
                </c:pt>
                <c:pt idx="4">
                  <c:v>55470</c:v>
                </c:pt>
              </c:numCache>
            </c:numRef>
          </c:val>
          <c:smooth val="0"/>
          <c:extLst>
            <c:ext xmlns:c16="http://schemas.microsoft.com/office/drawing/2014/chart" uri="{C3380CC4-5D6E-409C-BE32-E72D297353CC}">
              <c16:uniqueId val="{00000001-6C1B-4DA6-A842-8B382829FD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2000"/>
          <c:min val="48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2.99</c:v>
                </c:pt>
                <c:pt idx="1">
                  <c:v>2.62</c:v>
                </c:pt>
                <c:pt idx="2">
                  <c:v>2.19</c:v>
                </c:pt>
                <c:pt idx="3">
                  <c:v>2.38</c:v>
                </c:pt>
                <c:pt idx="4">
                  <c:v>2.2200000000000002</c:v>
                </c:pt>
              </c:numCache>
            </c:numRef>
          </c:val>
          <c:extLst>
            <c:ext xmlns:c16="http://schemas.microsoft.com/office/drawing/2014/chart" uri="{C3380CC4-5D6E-409C-BE32-E72D297353CC}">
              <c16:uniqueId val="{00000000-0E24-40B1-929A-5F140C4948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6.26</c:v>
                </c:pt>
                <c:pt idx="1">
                  <c:v>6.72</c:v>
                </c:pt>
                <c:pt idx="2">
                  <c:v>6.71</c:v>
                </c:pt>
                <c:pt idx="3">
                  <c:v>7.59</c:v>
                </c:pt>
                <c:pt idx="4">
                  <c:v>8.08</c:v>
                </c:pt>
              </c:numCache>
            </c:numRef>
          </c:val>
          <c:extLst>
            <c:ext xmlns:c16="http://schemas.microsoft.com/office/drawing/2014/chart" uri="{C3380CC4-5D6E-409C-BE32-E72D297353CC}">
              <c16:uniqueId val="{00000001-0E24-40B1-929A-5F140C4948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1.59</c:v>
                </c:pt>
                <c:pt idx="1">
                  <c:v>0.16</c:v>
                </c:pt>
                <c:pt idx="2">
                  <c:v>0.77</c:v>
                </c:pt>
                <c:pt idx="3">
                  <c:v>1.17</c:v>
                </c:pt>
                <c:pt idx="4">
                  <c:v>0.39</c:v>
                </c:pt>
              </c:numCache>
            </c:numRef>
          </c:val>
          <c:smooth val="0"/>
          <c:extLst>
            <c:ext xmlns:c16="http://schemas.microsoft.com/office/drawing/2014/chart" uri="{C3380CC4-5D6E-409C-BE32-E72D297353CC}">
              <c16:uniqueId val="{00000002-0E24-40B1-929A-5F140C4948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1.85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37F-4DD5-9888-B86A79C329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7F-4DD5-9888-B86A79C329D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537F-4DD5-9888-B86A79C329D2}"/>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3-537F-4DD5-9888-B86A79C329D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0.21</c:v>
                </c:pt>
                <c:pt idx="4">
                  <c:v>#N/A</c:v>
                </c:pt>
                <c:pt idx="5">
                  <c:v>0.16</c:v>
                </c:pt>
                <c:pt idx="6">
                  <c:v>#N/A</c:v>
                </c:pt>
                <c:pt idx="7">
                  <c:v>0.16</c:v>
                </c:pt>
                <c:pt idx="8">
                  <c:v>#N/A</c:v>
                </c:pt>
                <c:pt idx="9">
                  <c:v>0.11</c:v>
                </c:pt>
              </c:numCache>
            </c:numRef>
          </c:val>
          <c:extLst>
            <c:ext xmlns:c16="http://schemas.microsoft.com/office/drawing/2014/chart" uri="{C3380CC4-5D6E-409C-BE32-E72D297353CC}">
              <c16:uniqueId val="{00000004-537F-4DD5-9888-B86A79C329D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0.48</c:v>
                </c:pt>
                <c:pt idx="4">
                  <c:v>#N/A</c:v>
                </c:pt>
                <c:pt idx="5">
                  <c:v>1.17</c:v>
                </c:pt>
                <c:pt idx="6">
                  <c:v>#N/A</c:v>
                </c:pt>
                <c:pt idx="7">
                  <c:v>0.89</c:v>
                </c:pt>
                <c:pt idx="8">
                  <c:v>#N/A</c:v>
                </c:pt>
                <c:pt idx="9">
                  <c:v>0.55000000000000004</c:v>
                </c:pt>
              </c:numCache>
            </c:numRef>
          </c:val>
          <c:extLst>
            <c:ext xmlns:c16="http://schemas.microsoft.com/office/drawing/2014/chart" uri="{C3380CC4-5D6E-409C-BE32-E72D297353CC}">
              <c16:uniqueId val="{00000005-537F-4DD5-9888-B86A79C329D2}"/>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2.19</c:v>
                </c:pt>
                <c:pt idx="2">
                  <c:v>#N/A</c:v>
                </c:pt>
                <c:pt idx="3">
                  <c:v>2.35</c:v>
                </c:pt>
                <c:pt idx="4">
                  <c:v>#N/A</c:v>
                </c:pt>
                <c:pt idx="5">
                  <c:v>1.69</c:v>
                </c:pt>
                <c:pt idx="6">
                  <c:v>#N/A</c:v>
                </c:pt>
                <c:pt idx="7">
                  <c:v>1.95</c:v>
                </c:pt>
                <c:pt idx="8">
                  <c:v>#N/A</c:v>
                </c:pt>
                <c:pt idx="9">
                  <c:v>2.1800000000000002</c:v>
                </c:pt>
              </c:numCache>
            </c:numRef>
          </c:val>
          <c:extLst>
            <c:ext xmlns:c16="http://schemas.microsoft.com/office/drawing/2014/chart" uri="{C3380CC4-5D6E-409C-BE32-E72D297353CC}">
              <c16:uniqueId val="{00000006-537F-4DD5-9888-B86A79C329D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2.98</c:v>
                </c:pt>
                <c:pt idx="2">
                  <c:v>#N/A</c:v>
                </c:pt>
                <c:pt idx="3">
                  <c:v>2.62</c:v>
                </c:pt>
                <c:pt idx="4">
                  <c:v>#N/A</c:v>
                </c:pt>
                <c:pt idx="5">
                  <c:v>2.1800000000000002</c:v>
                </c:pt>
                <c:pt idx="6">
                  <c:v>#N/A</c:v>
                </c:pt>
                <c:pt idx="7">
                  <c:v>2.37</c:v>
                </c:pt>
                <c:pt idx="8">
                  <c:v>#N/A</c:v>
                </c:pt>
                <c:pt idx="9">
                  <c:v>2.21</c:v>
                </c:pt>
              </c:numCache>
            </c:numRef>
          </c:val>
          <c:extLst>
            <c:ext xmlns:c16="http://schemas.microsoft.com/office/drawing/2014/chart" uri="{C3380CC4-5D6E-409C-BE32-E72D297353CC}">
              <c16:uniqueId val="{00000007-537F-4DD5-9888-B86A79C329D2}"/>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2.4</c:v>
                </c:pt>
                <c:pt idx="4">
                  <c:v>#N/A</c:v>
                </c:pt>
                <c:pt idx="5">
                  <c:v>2.3199999999999998</c:v>
                </c:pt>
                <c:pt idx="6">
                  <c:v>#N/A</c:v>
                </c:pt>
                <c:pt idx="7">
                  <c:v>2.52</c:v>
                </c:pt>
                <c:pt idx="8">
                  <c:v>#N/A</c:v>
                </c:pt>
                <c:pt idx="9">
                  <c:v>2.58</c:v>
                </c:pt>
              </c:numCache>
            </c:numRef>
          </c:val>
          <c:extLst>
            <c:ext xmlns:c16="http://schemas.microsoft.com/office/drawing/2014/chart" uri="{C3380CC4-5D6E-409C-BE32-E72D297353CC}">
              <c16:uniqueId val="{00000008-537F-4DD5-9888-B86A79C329D2}"/>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3.42</c:v>
                </c:pt>
                <c:pt idx="2">
                  <c:v>#N/A</c:v>
                </c:pt>
                <c:pt idx="3">
                  <c:v>4.0199999999999996</c:v>
                </c:pt>
                <c:pt idx="4">
                  <c:v>#N/A</c:v>
                </c:pt>
                <c:pt idx="5">
                  <c:v>3.41</c:v>
                </c:pt>
                <c:pt idx="6">
                  <c:v>#N/A</c:v>
                </c:pt>
                <c:pt idx="7">
                  <c:v>3.51</c:v>
                </c:pt>
                <c:pt idx="8">
                  <c:v>#N/A</c:v>
                </c:pt>
                <c:pt idx="9">
                  <c:v>3.76</c:v>
                </c:pt>
              </c:numCache>
            </c:numRef>
          </c:val>
          <c:extLst>
            <c:ext xmlns:c16="http://schemas.microsoft.com/office/drawing/2014/chart" uri="{C3380CC4-5D6E-409C-BE32-E72D297353CC}">
              <c16:uniqueId val="{00000009-537F-4DD5-9888-B86A79C329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92837</c:v>
                </c:pt>
                <c:pt idx="5">
                  <c:v>92931</c:v>
                </c:pt>
                <c:pt idx="8">
                  <c:v>91577</c:v>
                </c:pt>
                <c:pt idx="11">
                  <c:v>90643</c:v>
                </c:pt>
                <c:pt idx="14">
                  <c:v>96042</c:v>
                </c:pt>
              </c:numCache>
            </c:numRef>
          </c:val>
          <c:extLst>
            <c:ext xmlns:c16="http://schemas.microsoft.com/office/drawing/2014/chart" uri="{C3380CC4-5D6E-409C-BE32-E72D297353CC}">
              <c16:uniqueId val="{00000000-E8C1-4B29-9F23-5825AA65F9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91</c:v>
                </c:pt>
                <c:pt idx="3">
                  <c:v>29</c:v>
                </c:pt>
                <c:pt idx="6">
                  <c:v>11</c:v>
                </c:pt>
                <c:pt idx="9">
                  <c:v>8</c:v>
                </c:pt>
                <c:pt idx="12">
                  <c:v>3</c:v>
                </c:pt>
              </c:numCache>
            </c:numRef>
          </c:val>
          <c:extLst>
            <c:ext xmlns:c16="http://schemas.microsoft.com/office/drawing/2014/chart" uri="{C3380CC4-5D6E-409C-BE32-E72D297353CC}">
              <c16:uniqueId val="{00000001-E8C1-4B29-9F23-5825AA65F9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2684</c:v>
                </c:pt>
                <c:pt idx="3">
                  <c:v>2773</c:v>
                </c:pt>
                <c:pt idx="6">
                  <c:v>2897</c:v>
                </c:pt>
                <c:pt idx="9">
                  <c:v>4050</c:v>
                </c:pt>
                <c:pt idx="12">
                  <c:v>4202</c:v>
                </c:pt>
              </c:numCache>
            </c:numRef>
          </c:val>
          <c:extLst>
            <c:ext xmlns:c16="http://schemas.microsoft.com/office/drawing/2014/chart" uri="{C3380CC4-5D6E-409C-BE32-E72D297353CC}">
              <c16:uniqueId val="{00000002-E8C1-4B29-9F23-5825AA65F9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c:v>
                </c:pt>
                <c:pt idx="3">
                  <c:v>169</c:v>
                </c:pt>
                <c:pt idx="6">
                  <c:v>70</c:v>
                </c:pt>
                <c:pt idx="9">
                  <c:v>203</c:v>
                </c:pt>
                <c:pt idx="12">
                  <c:v>348</c:v>
                </c:pt>
              </c:numCache>
            </c:numRef>
          </c:val>
          <c:extLst>
            <c:ext xmlns:c16="http://schemas.microsoft.com/office/drawing/2014/chart" uri="{C3380CC4-5D6E-409C-BE32-E72D297353CC}">
              <c16:uniqueId val="{00000003-E8C1-4B29-9F23-5825AA65F9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25193</c:v>
                </c:pt>
                <c:pt idx="3">
                  <c:v>24939</c:v>
                </c:pt>
                <c:pt idx="6">
                  <c:v>26073</c:v>
                </c:pt>
                <c:pt idx="9">
                  <c:v>25284</c:v>
                </c:pt>
                <c:pt idx="12">
                  <c:v>23629</c:v>
                </c:pt>
              </c:numCache>
            </c:numRef>
          </c:val>
          <c:extLst>
            <c:ext xmlns:c16="http://schemas.microsoft.com/office/drawing/2014/chart" uri="{C3380CC4-5D6E-409C-BE32-E72D297353CC}">
              <c16:uniqueId val="{00000004-E8C1-4B29-9F23-5825AA65F9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42877</c:v>
                </c:pt>
                <c:pt idx="3">
                  <c:v>43495</c:v>
                </c:pt>
                <c:pt idx="6">
                  <c:v>43099</c:v>
                </c:pt>
                <c:pt idx="9">
                  <c:v>41622</c:v>
                </c:pt>
                <c:pt idx="12">
                  <c:v>41165</c:v>
                </c:pt>
              </c:numCache>
            </c:numRef>
          </c:val>
          <c:extLst>
            <c:ext xmlns:c16="http://schemas.microsoft.com/office/drawing/2014/chart" uri="{C3380CC4-5D6E-409C-BE32-E72D297353CC}">
              <c16:uniqueId val="{00000005-E8C1-4B29-9F23-5825AA65F9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5812</c:v>
                </c:pt>
                <c:pt idx="3">
                  <c:v>4500</c:v>
                </c:pt>
                <c:pt idx="6">
                  <c:v>2773</c:v>
                </c:pt>
                <c:pt idx="9">
                  <c:v>2261</c:v>
                </c:pt>
                <c:pt idx="12">
                  <c:v>606</c:v>
                </c:pt>
              </c:numCache>
            </c:numRef>
          </c:val>
          <c:extLst>
            <c:ext xmlns:c16="http://schemas.microsoft.com/office/drawing/2014/chart" uri="{C3380CC4-5D6E-409C-BE32-E72D297353CC}">
              <c16:uniqueId val="{00000006-E8C1-4B29-9F23-5825AA65F9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52784</c:v>
                </c:pt>
                <c:pt idx="3">
                  <c:v>53036</c:v>
                </c:pt>
                <c:pt idx="6">
                  <c:v>53912</c:v>
                </c:pt>
                <c:pt idx="9">
                  <c:v>54737</c:v>
                </c:pt>
                <c:pt idx="12">
                  <c:v>60635</c:v>
                </c:pt>
              </c:numCache>
            </c:numRef>
          </c:val>
          <c:extLst>
            <c:ext xmlns:c16="http://schemas.microsoft.com/office/drawing/2014/chart" uri="{C3380CC4-5D6E-409C-BE32-E72D297353CC}">
              <c16:uniqueId val="{00000007-E8C1-4B29-9F23-5825AA65F9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36646</c:v>
                </c:pt>
                <c:pt idx="2">
                  <c:v>#N/A</c:v>
                </c:pt>
                <c:pt idx="3">
                  <c:v>#N/A</c:v>
                </c:pt>
                <c:pt idx="4">
                  <c:v>36010</c:v>
                </c:pt>
                <c:pt idx="5">
                  <c:v>#N/A</c:v>
                </c:pt>
                <c:pt idx="6">
                  <c:v>#N/A</c:v>
                </c:pt>
                <c:pt idx="7">
                  <c:v>37258</c:v>
                </c:pt>
                <c:pt idx="8">
                  <c:v>#N/A</c:v>
                </c:pt>
                <c:pt idx="9">
                  <c:v>#N/A</c:v>
                </c:pt>
                <c:pt idx="10">
                  <c:v>37522</c:v>
                </c:pt>
                <c:pt idx="11">
                  <c:v>#N/A</c:v>
                </c:pt>
                <c:pt idx="12">
                  <c:v>#N/A</c:v>
                </c:pt>
                <c:pt idx="13">
                  <c:v>34546</c:v>
                </c:pt>
                <c:pt idx="14">
                  <c:v>#N/A</c:v>
                </c:pt>
              </c:numCache>
            </c:numRef>
          </c:val>
          <c:smooth val="0"/>
          <c:extLst>
            <c:ext xmlns:c16="http://schemas.microsoft.com/office/drawing/2014/chart" uri="{C3380CC4-5D6E-409C-BE32-E72D297353CC}">
              <c16:uniqueId val="{00000008-E8C1-4B29-9F23-5825AA65F9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849127</c:v>
                </c:pt>
                <c:pt idx="5">
                  <c:v>843486</c:v>
                </c:pt>
                <c:pt idx="8">
                  <c:v>848787</c:v>
                </c:pt>
                <c:pt idx="11">
                  <c:v>851506</c:v>
                </c:pt>
                <c:pt idx="14">
                  <c:v>845402</c:v>
                </c:pt>
              </c:numCache>
            </c:numRef>
          </c:val>
          <c:extLst>
            <c:ext xmlns:c16="http://schemas.microsoft.com/office/drawing/2014/chart" uri="{C3380CC4-5D6E-409C-BE32-E72D297353CC}">
              <c16:uniqueId val="{00000000-091E-49A4-AB67-EADA433236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305581</c:v>
                </c:pt>
                <c:pt idx="5">
                  <c:v>299834</c:v>
                </c:pt>
                <c:pt idx="8">
                  <c:v>295295</c:v>
                </c:pt>
                <c:pt idx="11">
                  <c:v>293342</c:v>
                </c:pt>
                <c:pt idx="14">
                  <c:v>283458</c:v>
                </c:pt>
              </c:numCache>
            </c:numRef>
          </c:val>
          <c:extLst>
            <c:ext xmlns:c16="http://schemas.microsoft.com/office/drawing/2014/chart" uri="{C3380CC4-5D6E-409C-BE32-E72D297353CC}">
              <c16:uniqueId val="{00000001-091E-49A4-AB67-EADA433236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204605</c:v>
                </c:pt>
                <c:pt idx="5">
                  <c:v>220728</c:v>
                </c:pt>
                <c:pt idx="8">
                  <c:v>239456</c:v>
                </c:pt>
                <c:pt idx="11">
                  <c:v>256370</c:v>
                </c:pt>
                <c:pt idx="14">
                  <c:v>282212</c:v>
                </c:pt>
              </c:numCache>
            </c:numRef>
          </c:val>
          <c:extLst>
            <c:ext xmlns:c16="http://schemas.microsoft.com/office/drawing/2014/chart" uri="{C3380CC4-5D6E-409C-BE32-E72D297353CC}">
              <c16:uniqueId val="{00000002-091E-49A4-AB67-EADA433236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1E-49A4-AB67-EADA433236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1E-49A4-AB67-EADA433236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24051</c:v>
                </c:pt>
                <c:pt idx="3">
                  <c:v>18858</c:v>
                </c:pt>
                <c:pt idx="6">
                  <c:v>17356</c:v>
                </c:pt>
                <c:pt idx="9">
                  <c:v>18602</c:v>
                </c:pt>
                <c:pt idx="12">
                  <c:v>15476</c:v>
                </c:pt>
              </c:numCache>
            </c:numRef>
          </c:val>
          <c:extLst>
            <c:ext xmlns:c16="http://schemas.microsoft.com/office/drawing/2014/chart" uri="{C3380CC4-5D6E-409C-BE32-E72D297353CC}">
              <c16:uniqueId val="{00000005-091E-49A4-AB67-EADA433236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62213</c:v>
                </c:pt>
                <c:pt idx="3">
                  <c:v>60683</c:v>
                </c:pt>
                <c:pt idx="6">
                  <c:v>103136</c:v>
                </c:pt>
                <c:pt idx="9">
                  <c:v>92791</c:v>
                </c:pt>
                <c:pt idx="12">
                  <c:v>91931</c:v>
                </c:pt>
              </c:numCache>
            </c:numRef>
          </c:val>
          <c:extLst>
            <c:ext xmlns:c16="http://schemas.microsoft.com/office/drawing/2014/chart" uri="{C3380CC4-5D6E-409C-BE32-E72D297353CC}">
              <c16:uniqueId val="{00000006-091E-49A4-AB67-EADA433236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3887</c:v>
                </c:pt>
                <c:pt idx="3">
                  <c:v>3971</c:v>
                </c:pt>
                <c:pt idx="6">
                  <c:v>3919</c:v>
                </c:pt>
                <c:pt idx="9">
                  <c:v>3747</c:v>
                </c:pt>
                <c:pt idx="12">
                  <c:v>3458</c:v>
                </c:pt>
              </c:numCache>
            </c:numRef>
          </c:val>
          <c:extLst>
            <c:ext xmlns:c16="http://schemas.microsoft.com/office/drawing/2014/chart" uri="{C3380CC4-5D6E-409C-BE32-E72D297353CC}">
              <c16:uniqueId val="{00000007-091E-49A4-AB67-EADA433236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311300</c:v>
                </c:pt>
                <c:pt idx="3">
                  <c:v>307050</c:v>
                </c:pt>
                <c:pt idx="6">
                  <c:v>300919</c:v>
                </c:pt>
                <c:pt idx="9">
                  <c:v>285198</c:v>
                </c:pt>
                <c:pt idx="12">
                  <c:v>269493</c:v>
                </c:pt>
              </c:numCache>
            </c:numRef>
          </c:val>
          <c:extLst>
            <c:ext xmlns:c16="http://schemas.microsoft.com/office/drawing/2014/chart" uri="{C3380CC4-5D6E-409C-BE32-E72D297353CC}">
              <c16:uniqueId val="{00000008-091E-49A4-AB67-EADA433236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18774</c:v>
                </c:pt>
                <c:pt idx="3">
                  <c:v>19336</c:v>
                </c:pt>
                <c:pt idx="6">
                  <c:v>22028</c:v>
                </c:pt>
                <c:pt idx="9">
                  <c:v>32524</c:v>
                </c:pt>
                <c:pt idx="12">
                  <c:v>26964</c:v>
                </c:pt>
              </c:numCache>
            </c:numRef>
          </c:val>
          <c:extLst>
            <c:ext xmlns:c16="http://schemas.microsoft.com/office/drawing/2014/chart" uri="{C3380CC4-5D6E-409C-BE32-E72D297353CC}">
              <c16:uniqueId val="{00000009-091E-49A4-AB67-EADA433236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1415368</c:v>
                </c:pt>
                <c:pt idx="3">
                  <c:v>1407427</c:v>
                </c:pt>
                <c:pt idx="6">
                  <c:v>1413133</c:v>
                </c:pt>
                <c:pt idx="9">
                  <c:v>1409307</c:v>
                </c:pt>
                <c:pt idx="12">
                  <c:v>1408879</c:v>
                </c:pt>
              </c:numCache>
            </c:numRef>
          </c:val>
          <c:extLst>
            <c:ext xmlns:c16="http://schemas.microsoft.com/office/drawing/2014/chart" uri="{C3380CC4-5D6E-409C-BE32-E72D297353CC}">
              <c16:uniqueId val="{0000000A-091E-49A4-AB67-EADA433236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476280</c:v>
                </c:pt>
                <c:pt idx="2">
                  <c:v>#N/A</c:v>
                </c:pt>
                <c:pt idx="3">
                  <c:v>#N/A</c:v>
                </c:pt>
                <c:pt idx="4">
                  <c:v>453279</c:v>
                </c:pt>
                <c:pt idx="5">
                  <c:v>#N/A</c:v>
                </c:pt>
                <c:pt idx="6">
                  <c:v>#N/A</c:v>
                </c:pt>
                <c:pt idx="7">
                  <c:v>476954</c:v>
                </c:pt>
                <c:pt idx="8">
                  <c:v>#N/A</c:v>
                </c:pt>
                <c:pt idx="9">
                  <c:v>#N/A</c:v>
                </c:pt>
                <c:pt idx="10">
                  <c:v>440952</c:v>
                </c:pt>
                <c:pt idx="11">
                  <c:v>#N/A</c:v>
                </c:pt>
                <c:pt idx="12">
                  <c:v>#N/A</c:v>
                </c:pt>
                <c:pt idx="13">
                  <c:v>405131</c:v>
                </c:pt>
                <c:pt idx="14">
                  <c:v>#N/A</c:v>
                </c:pt>
              </c:numCache>
            </c:numRef>
          </c:val>
          <c:smooth val="0"/>
          <c:extLst>
            <c:ext xmlns:c16="http://schemas.microsoft.com/office/drawing/2014/chart" uri="{C3380CC4-5D6E-409C-BE32-E72D297353CC}">
              <c16:uniqueId val="{0000000B-091E-49A4-AB67-EADA433236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27807</c:v>
                </c:pt>
                <c:pt idx="1">
                  <c:v>31788</c:v>
                </c:pt>
                <c:pt idx="2">
                  <c:v>34066</c:v>
                </c:pt>
              </c:numCache>
            </c:numRef>
          </c:val>
          <c:extLst>
            <c:ext xmlns:c16="http://schemas.microsoft.com/office/drawing/2014/chart" uri="{C3380CC4-5D6E-409C-BE32-E72D297353CC}">
              <c16:uniqueId val="{00000000-0412-47CD-90B0-0DCC202027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5360</c:v>
                </c:pt>
                <c:pt idx="1">
                  <c:v>5408</c:v>
                </c:pt>
                <c:pt idx="2">
                  <c:v>5455</c:v>
                </c:pt>
              </c:numCache>
            </c:numRef>
          </c:val>
          <c:extLst>
            <c:ext xmlns:c16="http://schemas.microsoft.com/office/drawing/2014/chart" uri="{C3380CC4-5D6E-409C-BE32-E72D297353CC}">
              <c16:uniqueId val="{00000001-0412-47CD-90B0-0DCC202027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28882</c:v>
                </c:pt>
                <c:pt idx="1">
                  <c:v>31332</c:v>
                </c:pt>
                <c:pt idx="2">
                  <c:v>30708</c:v>
                </c:pt>
              </c:numCache>
            </c:numRef>
          </c:val>
          <c:extLst>
            <c:ext xmlns:c16="http://schemas.microsoft.com/office/drawing/2014/chart" uri="{C3380CC4-5D6E-409C-BE32-E72D297353CC}">
              <c16:uniqueId val="{00000002-0412-47CD-90B0-0DCC202027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前年度との比較において、</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が約</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億円の減となっている主な要因としては、「元利償還金」が約</a:t>
          </a:r>
          <a:r>
            <a:rPr kumimoji="1" lang="en-US" altLang="ja-JP" sz="1200">
              <a:latin typeface="ＭＳ ゴシック" pitchFamily="49" charset="-128"/>
              <a:ea typeface="ＭＳ ゴシック" pitchFamily="49" charset="-128"/>
            </a:rPr>
            <a:t>59</a:t>
          </a:r>
          <a:r>
            <a:rPr kumimoji="1" lang="ja-JP" altLang="en-US" sz="1200">
              <a:latin typeface="ＭＳ ゴシック" pitchFamily="49" charset="-128"/>
              <a:ea typeface="ＭＳ ゴシック" pitchFamily="49" charset="-128"/>
            </a:rPr>
            <a:t>億円の増となった一方、「減債基金積立不足算定額」が約</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億円の減、「公営企業債の元利償還金に対する繰入金」が約</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億円の減及び「算入公債費等」が約</a:t>
          </a:r>
          <a:r>
            <a:rPr kumimoji="1" lang="en-US" altLang="ja-JP" sz="1200">
              <a:latin typeface="ＭＳ ゴシック" pitchFamily="49" charset="-128"/>
              <a:ea typeface="ＭＳ ゴシック" pitchFamily="49" charset="-128"/>
            </a:rPr>
            <a:t>54</a:t>
          </a:r>
          <a:r>
            <a:rPr kumimoji="1" lang="ja-JP" altLang="en-US" sz="1200">
              <a:latin typeface="ＭＳ ゴシック" pitchFamily="49" charset="-128"/>
              <a:ea typeface="ＭＳ ゴシック" pitchFamily="49" charset="-128"/>
            </a:rPr>
            <a:t>億円の増（減要因）となったこと等によるもの。</a:t>
          </a:r>
        </a:p>
        <a:p>
          <a:r>
            <a:rPr kumimoji="1" lang="ja-JP" altLang="en-US" sz="1200">
              <a:latin typeface="ＭＳ ゴシック" pitchFamily="49" charset="-128"/>
              <a:ea typeface="ＭＳ ゴシック" pitchFamily="49" charset="-128"/>
            </a:rPr>
            <a:t>　財政運営プランの取組みを進め、地方債現在高の縮減を図るなど、財政健全化に努めていく。</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表数値修正（</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＝（総括表③の⑧＋⑨＋⑩＋⑪）</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96,040,621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96,041</a:t>
          </a:r>
          <a:r>
            <a:rPr kumimoji="1" lang="ja-JP" altLang="en-US" sz="1200">
              <a:latin typeface="ＭＳ ゴシック" pitchFamily="49" charset="-128"/>
              <a:ea typeface="ＭＳ ゴシック" pitchFamily="49" charset="-128"/>
            </a:rPr>
            <a:t>百万円</a:t>
          </a:r>
        </a:p>
        <a:p>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130,588</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96,041</a:t>
          </a:r>
          <a:r>
            <a:rPr kumimoji="1" lang="ja-JP" altLang="en-US" sz="1200">
              <a:latin typeface="ＭＳ ゴシック" pitchFamily="49" charset="-128"/>
              <a:ea typeface="ＭＳ ゴシック" pitchFamily="49" charset="-128"/>
            </a:rPr>
            <a:t>百万円</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34,547</a:t>
          </a:r>
          <a:r>
            <a:rPr kumimoji="1" lang="ja-JP" altLang="en-US" sz="1200">
              <a:latin typeface="ＭＳ ゴシック" pitchFamily="49" charset="-128"/>
              <a:ea typeface="ＭＳ ゴシック" pitchFamily="49" charset="-128"/>
            </a:rPr>
            <a:t>百万円</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減債基金積立相当額の積立ルールが</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年償還で毎年度の積立額を発行額の</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として設定しているのに対して、本市においては平成</a:t>
          </a:r>
          <a:r>
            <a:rPr kumimoji="1" lang="en-US" altLang="ja-JP" sz="700">
              <a:latin typeface="ＭＳ ゴシック" pitchFamily="49" charset="-128"/>
              <a:ea typeface="ＭＳ ゴシック" pitchFamily="49" charset="-128"/>
            </a:rPr>
            <a:t>17</a:t>
          </a:r>
          <a:r>
            <a:rPr kumimoji="1" lang="ja-JP" altLang="en-US" sz="700">
              <a:latin typeface="ＭＳ ゴシック" pitchFamily="49" charset="-128"/>
              <a:ea typeface="ＭＳ ゴシック" pitchFamily="49" charset="-128"/>
            </a:rPr>
            <a:t>年度まで借入後</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年据置いてから積み立てるルールを適用していたため減債基金残高と減債基金積立相当額に乖離が生じている。</a:t>
          </a:r>
        </a:p>
        <a:p>
          <a:r>
            <a:rPr kumimoji="1" lang="ja-JP" altLang="en-US" sz="700">
              <a:latin typeface="ＭＳ ゴシック" pitchFamily="49" charset="-128"/>
              <a:ea typeface="ＭＳ ゴシック" pitchFamily="49" charset="-128"/>
            </a:rPr>
            <a:t>　しかし、平成</a:t>
          </a:r>
          <a:r>
            <a:rPr kumimoji="1" lang="en-US" altLang="ja-JP" sz="700">
              <a:latin typeface="ＭＳ ゴシック" pitchFamily="49" charset="-128"/>
              <a:ea typeface="ＭＳ ゴシック" pitchFamily="49" charset="-128"/>
            </a:rPr>
            <a:t>18</a:t>
          </a:r>
          <a:r>
            <a:rPr kumimoji="1" lang="ja-JP" altLang="en-US" sz="700">
              <a:latin typeface="ＭＳ ゴシック" pitchFamily="49" charset="-128"/>
              <a:ea typeface="ＭＳ ゴシック" pitchFamily="49" charset="-128"/>
            </a:rPr>
            <a:t>年度以降は借入後据置なしで毎年度の積立額を発行額の残年数分の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としているため差は縮小傾向にある。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令和元年度において、減債基金（満期一括償還分）の増等により、充当可能基金が対前年度比</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億円の増となったことが、将来負担比率の減少要因となっている。</a:t>
          </a:r>
        </a:p>
        <a:p>
          <a:r>
            <a:rPr kumimoji="1" lang="ja-JP" altLang="en-US" sz="1400">
              <a:latin typeface="ＭＳ ゴシック" pitchFamily="49" charset="-128"/>
              <a:ea typeface="ＭＳ ゴシック" pitchFamily="49" charset="-128"/>
            </a:rPr>
            <a:t>　また、公営企業債等繰入見込額の減等により、将来負担額は対前年度比で</a:t>
          </a:r>
          <a:r>
            <a:rPr kumimoji="1" lang="en-US" altLang="ja-JP" sz="1400">
              <a:latin typeface="ＭＳ ゴシック" pitchFamily="49" charset="-128"/>
              <a:ea typeface="ＭＳ ゴシック" pitchFamily="49" charset="-128"/>
            </a:rPr>
            <a:t>260</a:t>
          </a:r>
          <a:r>
            <a:rPr kumimoji="1" lang="ja-JP" altLang="en-US" sz="1400">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今後も財政運営プランの取り組みを進め、地方債現在高の縮減を図るなど、財政健全化に努めていく。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基金残高の増加要因は、主に財政調整用基金（財政調整基金、市債管理基金、庁舎建設等資金積立金）の増加によるものである。令和元年度決算においては、市税収入の増等の決算状況に鑑み、財政調整基金の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億円抑制した。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・基金については、更なる透明性を確保し、積極的に市民への説明責任を果たすことで、より適切かつ有効な運用を図ることを目的として、平成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年度以降、基金の残高や積立の考え方等を市のホームページで公表している。引き続き、財政状況等を踏まえ、条例の趣旨に沿った適切な運用を行っていく。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・高速鉄道建設基金：高速鉄道の建設に係る一般会計負担の平準化を図るため、一般会計繰出金及び市債元利償還金の財源に充てる。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・庁舎建設等資金積立金：市役所本庁舎及び出先総合庁舎等公共施設の建設等に必要な費用に充てる。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・ユニバーシアード福岡大会記念スポーツ振興基金：本市で開催される国際スポーツ大会に必要な費用等に充てる。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・こども未来基金：子ども施策の推進に資する事業に充てる。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・市営住宅敷金基金：市営住宅の敷金の返還金並びに未納の家賃、割増賃料及び損害賠償金に充てる。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・庁舎建設等資金積立金：必要な公共施設の建設等に機動的・弾力的に対応するため、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積立や取崩し額の決定にあたっては、当該基金に係る事業の需要のみではなく、財政状況を的確に踏まえる必要があり、将来に渡る計画を予め作成することは困難である。一方で、更なる透明性を確保し、積極的に市民への説明責任を果たすことで、より適切かつ有効な運用を図ること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年度以降、基金の残高や積立の考え方等を市のホームページで公表している。引き続き、財政状況等を踏まえ、条例の趣旨に沿った適切な運用を行っていく。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・令和元年度決算においては、市税収入の増等の決算状況に鑑み、取崩額を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億円抑制したことにより、基金残高は前年比で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適正な残高については、将来の経済情勢や予期し得ない災害等の発生などにより大きく異なってくるものであり、具体的な金額を示すことは困難であるが、将来にわたる貴重な調整財源として、可能な限り確保する必要があると考えており、決算剰余金を中心に基金に積み立て、必要最低限の取崩し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財政力指数の分母となる基準財政需要額が増加したものの、分子となる基準財政収入額が市税収入の増等により増加したため、財政力指数は前年度と変わらず「</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今後も財政運営プランの取り組みを進め、財政基盤の強化に努めていく。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105410</xdr:rowOff>
    </xdr:to>
    <xdr:cxnSp macro="">
      <xdr:nvCxnSpPr>
        <xdr:cNvPr id="73" name="直線コネクタ 72"/>
        <xdr:cNvCxnSpPr/>
      </xdr:nvCxnSpPr>
      <xdr:spPr>
        <a:xfrm>
          <a:off x="2336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153670</xdr:rowOff>
    </xdr:to>
    <xdr:cxnSp macro="">
      <xdr:nvCxnSpPr>
        <xdr:cNvPr id="76" name="直線コネクタ 75"/>
        <xdr:cNvCxnSpPr/>
      </xdr:nvCxnSpPr>
      <xdr:spPr>
        <a:xfrm flipV="1">
          <a:off x="1447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経常収支市比率は、平成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年度決算額と比較して、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％増加の</a:t>
          </a:r>
          <a:r>
            <a:rPr kumimoji="1" lang="en-US" altLang="ja-JP" sz="1100">
              <a:latin typeface="ＭＳ Ｐゴシック" panose="020B0600070205080204" pitchFamily="50" charset="-128"/>
              <a:ea typeface="ＭＳ Ｐゴシック" panose="020B0600070205080204" pitchFamily="50" charset="-128"/>
            </a:rPr>
            <a:t>92.9</a:t>
          </a:r>
          <a:r>
            <a:rPr kumimoji="1" lang="ja-JP" altLang="en-US" sz="1100">
              <a:latin typeface="ＭＳ Ｐゴシック" panose="020B0600070205080204" pitchFamily="50" charset="-128"/>
              <a:ea typeface="ＭＳ Ｐゴシック" panose="020B0600070205080204" pitchFamily="50" charset="-128"/>
            </a:rPr>
            <a:t>％となったものの、類似団体の平均を下回っている。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経常一般財源（臨時財政対策債を含む）は９億円増加したものの、扶助費などの経常経費に充当する一般財源が</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億円増加したことが、経常収支比率増加の要因となっている。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％増加したものの、政令市の中では、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都市中低い方から４番目であり、相対的に財政の弾力性、健全性は保たれていると考えているが、この指標の比率は低いほど財政構造が弾力性に富んでいることを示すため、財政構造の弾力性の拡大に向けて、引き続き健全な財政運営に取り組んで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129822</xdr:rowOff>
    </xdr:from>
    <xdr:to>
      <xdr:col>23</xdr:col>
      <xdr:colOff>133350</xdr:colOff>
      <xdr:row>60</xdr:row>
      <xdr:rowOff>92428</xdr:rowOff>
    </xdr:to>
    <xdr:cxnSp macro="">
      <xdr:nvCxnSpPr>
        <xdr:cNvPr id="130" name="直線コネクタ 129"/>
        <xdr:cNvCxnSpPr/>
      </xdr:nvCxnSpPr>
      <xdr:spPr>
        <a:xfrm>
          <a:off x="4114800" y="1024537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1" name="財政構造の弾力性平均値テキスト"/>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129822</xdr:rowOff>
    </xdr:from>
    <xdr:to>
      <xdr:col>19</xdr:col>
      <xdr:colOff>133350</xdr:colOff>
      <xdr:row>60</xdr:row>
      <xdr:rowOff>38805</xdr:rowOff>
    </xdr:to>
    <xdr:cxnSp macro="">
      <xdr:nvCxnSpPr>
        <xdr:cNvPr id="133" name="直線コネクタ 132"/>
        <xdr:cNvCxnSpPr/>
      </xdr:nvCxnSpPr>
      <xdr:spPr>
        <a:xfrm flipV="1">
          <a:off x="3225800" y="102453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123066</xdr:rowOff>
    </xdr:from>
    <xdr:ext cx="736600" cy="259045"/>
    <xdr:sp macro="" textlink="">
      <xdr:nvSpPr>
        <xdr:cNvPr id="135" name="テキスト ボックス 134"/>
        <xdr:cNvSpPr txBox="1"/>
      </xdr:nvSpPr>
      <xdr:spPr>
        <a:xfrm>
          <a:off x="3733800" y="109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38805</xdr:rowOff>
    </xdr:from>
    <xdr:to>
      <xdr:col>15</xdr:col>
      <xdr:colOff>82550</xdr:colOff>
      <xdr:row>61</xdr:row>
      <xdr:rowOff>108655</xdr:rowOff>
    </xdr:to>
    <xdr:cxnSp macro="">
      <xdr:nvCxnSpPr>
        <xdr:cNvPr id="136" name="直線コネクタ 135"/>
        <xdr:cNvCxnSpPr/>
      </xdr:nvCxnSpPr>
      <xdr:spPr>
        <a:xfrm flipV="1">
          <a:off x="2336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8" name="テキスト ボックス 137"/>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38805</xdr:rowOff>
    </xdr:from>
    <xdr:to>
      <xdr:col>11</xdr:col>
      <xdr:colOff>31750</xdr:colOff>
      <xdr:row>61</xdr:row>
      <xdr:rowOff>108655</xdr:rowOff>
    </xdr:to>
    <xdr:cxnSp macro="">
      <xdr:nvCxnSpPr>
        <xdr:cNvPr id="139" name="直線コネクタ 138"/>
        <xdr:cNvCxnSpPr/>
      </xdr:nvCxnSpPr>
      <xdr:spPr>
        <a:xfrm>
          <a:off x="1447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41628</xdr:rowOff>
    </xdr:from>
    <xdr:to>
      <xdr:col>23</xdr:col>
      <xdr:colOff>184150</xdr:colOff>
      <xdr:row>60</xdr:row>
      <xdr:rowOff>143228</xdr:rowOff>
    </xdr:to>
    <xdr:sp macro="" textlink="">
      <xdr:nvSpPr>
        <xdr:cNvPr id="149" name="楕円 148"/>
        <xdr:cNvSpPr/>
      </xdr:nvSpPr>
      <xdr:spPr>
        <a:xfrm>
          <a:off x="49022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58155</xdr:rowOff>
    </xdr:from>
    <xdr:ext cx="762000" cy="259045"/>
    <xdr:sp macro="" textlink="">
      <xdr:nvSpPr>
        <xdr:cNvPr id="150" name="財政構造の弾力性該当値テキスト"/>
        <xdr:cNvSpPr txBox="1"/>
      </xdr:nvSpPr>
      <xdr:spPr>
        <a:xfrm>
          <a:off x="5041900" y="101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79022</xdr:rowOff>
    </xdr:from>
    <xdr:to>
      <xdr:col>19</xdr:col>
      <xdr:colOff>184150</xdr:colOff>
      <xdr:row>60</xdr:row>
      <xdr:rowOff>9172</xdr:rowOff>
    </xdr:to>
    <xdr:sp macro="" textlink="">
      <xdr:nvSpPr>
        <xdr:cNvPr id="151" name="楕円 150"/>
        <xdr:cNvSpPr/>
      </xdr:nvSpPr>
      <xdr:spPr>
        <a:xfrm>
          <a:off x="4064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19349</xdr:rowOff>
    </xdr:from>
    <xdr:ext cx="736600" cy="259045"/>
    <xdr:sp macro="" textlink="">
      <xdr:nvSpPr>
        <xdr:cNvPr id="152" name="テキスト ボックス 151"/>
        <xdr:cNvSpPr txBox="1"/>
      </xdr:nvSpPr>
      <xdr:spPr>
        <a:xfrm>
          <a:off x="3733800" y="996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159455</xdr:rowOff>
    </xdr:from>
    <xdr:to>
      <xdr:col>15</xdr:col>
      <xdr:colOff>133350</xdr:colOff>
      <xdr:row>60</xdr:row>
      <xdr:rowOff>89605</xdr:rowOff>
    </xdr:to>
    <xdr:sp macro="" textlink="">
      <xdr:nvSpPr>
        <xdr:cNvPr id="153" name="楕円 152"/>
        <xdr:cNvSpPr/>
      </xdr:nvSpPr>
      <xdr:spPr>
        <a:xfrm>
          <a:off x="3175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99782</xdr:rowOff>
    </xdr:from>
    <xdr:ext cx="762000" cy="259045"/>
    <xdr:sp macro="" textlink="">
      <xdr:nvSpPr>
        <xdr:cNvPr id="154" name="テキスト ボックス 153"/>
        <xdr:cNvSpPr txBox="1"/>
      </xdr:nvSpPr>
      <xdr:spPr>
        <a:xfrm>
          <a:off x="2844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57855</xdr:rowOff>
    </xdr:from>
    <xdr:to>
      <xdr:col>11</xdr:col>
      <xdr:colOff>82550</xdr:colOff>
      <xdr:row>61</xdr:row>
      <xdr:rowOff>159455</xdr:rowOff>
    </xdr:to>
    <xdr:sp macro="" textlink="">
      <xdr:nvSpPr>
        <xdr:cNvPr id="155" name="楕円 154"/>
        <xdr:cNvSpPr/>
      </xdr:nvSpPr>
      <xdr:spPr>
        <a:xfrm>
          <a:off x="2286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169632</xdr:rowOff>
    </xdr:from>
    <xdr:ext cx="762000" cy="259045"/>
    <xdr:sp macro="" textlink="">
      <xdr:nvSpPr>
        <xdr:cNvPr id="156" name="テキスト ボックス 155"/>
        <xdr:cNvSpPr txBox="1"/>
      </xdr:nvSpPr>
      <xdr:spPr>
        <a:xfrm>
          <a:off x="1955800"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159455</xdr:rowOff>
    </xdr:from>
    <xdr:to>
      <xdr:col>7</xdr:col>
      <xdr:colOff>31750</xdr:colOff>
      <xdr:row>60</xdr:row>
      <xdr:rowOff>89605</xdr:rowOff>
    </xdr:to>
    <xdr:sp macro="" textlink="">
      <xdr:nvSpPr>
        <xdr:cNvPr id="157" name="楕円 156"/>
        <xdr:cNvSpPr/>
      </xdr:nvSpPr>
      <xdr:spPr>
        <a:xfrm>
          <a:off x="1397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99782</xdr:rowOff>
    </xdr:from>
    <xdr:ext cx="762000" cy="259045"/>
    <xdr:sp macro="" textlink="">
      <xdr:nvSpPr>
        <xdr:cNvPr id="158" name="テキスト ボックス 157"/>
        <xdr:cNvSpPr txBox="1"/>
      </xdr:nvSpPr>
      <xdr:spPr>
        <a:xfrm>
          <a:off x="1066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人件費、物件費及び維持補修費の合計額の人口１人当たりの決算額は、平成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年度決算額と比較して概ね横ばいであり、類似団体平均を下回っている。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人件費については、概ね横ばいとなっている。物件費については、賦課徴収費委託料や情報化推進費委託料の増等により</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億円の増となっている。維持補修費については、道路橋りょう維持補修費の増等により</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億円の増となっている。</a:t>
          </a:r>
        </a:p>
        <a:p>
          <a:r>
            <a:rPr kumimoji="1" lang="ja-JP" altLang="en-US" sz="1200">
              <a:latin typeface="ＭＳ Ｐゴシック" panose="020B0600070205080204" pitchFamily="50" charset="-128"/>
              <a:ea typeface="ＭＳ Ｐゴシック" panose="020B0600070205080204" pitchFamily="50" charset="-128"/>
            </a:rPr>
            <a:t>　今後とも、適切な定員管理による人件費の抑制等を図ることなどにより、柔軟な財政構造の維持に努める。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167060</xdr:rowOff>
    </xdr:from>
    <xdr:to>
      <xdr:col>23</xdr:col>
      <xdr:colOff>133350</xdr:colOff>
      <xdr:row>86</xdr:row>
      <xdr:rowOff>30417</xdr:rowOff>
    </xdr:to>
    <xdr:cxnSp macro="">
      <xdr:nvCxnSpPr>
        <xdr:cNvPr id="193" name="直線コネクタ 192"/>
        <xdr:cNvCxnSpPr/>
      </xdr:nvCxnSpPr>
      <xdr:spPr>
        <a:xfrm>
          <a:off x="4114800" y="14740310"/>
          <a:ext cx="838200" cy="3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147675</xdr:rowOff>
    </xdr:from>
    <xdr:to>
      <xdr:col>19</xdr:col>
      <xdr:colOff>133350</xdr:colOff>
      <xdr:row>85</xdr:row>
      <xdr:rowOff>167060</xdr:rowOff>
    </xdr:to>
    <xdr:cxnSp macro="">
      <xdr:nvCxnSpPr>
        <xdr:cNvPr id="196" name="直線コネクタ 195"/>
        <xdr:cNvCxnSpPr/>
      </xdr:nvCxnSpPr>
      <xdr:spPr>
        <a:xfrm>
          <a:off x="3225800" y="14720925"/>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84218</xdr:rowOff>
    </xdr:from>
    <xdr:to>
      <xdr:col>15</xdr:col>
      <xdr:colOff>82550</xdr:colOff>
      <xdr:row>85</xdr:row>
      <xdr:rowOff>147675</xdr:rowOff>
    </xdr:to>
    <xdr:cxnSp macro="">
      <xdr:nvCxnSpPr>
        <xdr:cNvPr id="199" name="直線コネクタ 198"/>
        <xdr:cNvCxnSpPr/>
      </xdr:nvCxnSpPr>
      <xdr:spPr>
        <a:xfrm>
          <a:off x="2336800" y="13971668"/>
          <a:ext cx="889000" cy="7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84218</xdr:rowOff>
    </xdr:from>
    <xdr:to>
      <xdr:col>11</xdr:col>
      <xdr:colOff>31750</xdr:colOff>
      <xdr:row>81</xdr:row>
      <xdr:rowOff>90029</xdr:rowOff>
    </xdr:to>
    <xdr:cxnSp macro="">
      <xdr:nvCxnSpPr>
        <xdr:cNvPr id="202" name="直線コネクタ 201"/>
        <xdr:cNvCxnSpPr/>
      </xdr:nvCxnSpPr>
      <xdr:spPr>
        <a:xfrm flipV="1">
          <a:off x="1447800" y="13971668"/>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151067</xdr:rowOff>
    </xdr:from>
    <xdr:to>
      <xdr:col>23</xdr:col>
      <xdr:colOff>184150</xdr:colOff>
      <xdr:row>86</xdr:row>
      <xdr:rowOff>81217</xdr:rowOff>
    </xdr:to>
    <xdr:sp macro="" textlink="">
      <xdr:nvSpPr>
        <xdr:cNvPr id="212" name="楕円 211"/>
        <xdr:cNvSpPr/>
      </xdr:nvSpPr>
      <xdr:spPr>
        <a:xfrm>
          <a:off x="4902200" y="147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167594</xdr:rowOff>
    </xdr:from>
    <xdr:ext cx="762000" cy="259045"/>
    <xdr:sp macro="" textlink="">
      <xdr:nvSpPr>
        <xdr:cNvPr id="213" name="人件費・物件費等の状況該当値テキスト"/>
        <xdr:cNvSpPr txBox="1"/>
      </xdr:nvSpPr>
      <xdr:spPr>
        <a:xfrm>
          <a:off x="5041900" y="1456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116260</xdr:rowOff>
    </xdr:from>
    <xdr:to>
      <xdr:col>19</xdr:col>
      <xdr:colOff>184150</xdr:colOff>
      <xdr:row>86</xdr:row>
      <xdr:rowOff>46410</xdr:rowOff>
    </xdr:to>
    <xdr:sp macro="" textlink="">
      <xdr:nvSpPr>
        <xdr:cNvPr id="214" name="楕円 213"/>
        <xdr:cNvSpPr/>
      </xdr:nvSpPr>
      <xdr:spPr>
        <a:xfrm>
          <a:off x="4064000" y="146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56587</xdr:rowOff>
    </xdr:from>
    <xdr:ext cx="736600" cy="259045"/>
    <xdr:sp macro="" textlink="">
      <xdr:nvSpPr>
        <xdr:cNvPr id="215" name="テキスト ボックス 214"/>
        <xdr:cNvSpPr txBox="1"/>
      </xdr:nvSpPr>
      <xdr:spPr>
        <a:xfrm>
          <a:off x="3733800" y="1445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96875</xdr:rowOff>
    </xdr:from>
    <xdr:to>
      <xdr:col>15</xdr:col>
      <xdr:colOff>133350</xdr:colOff>
      <xdr:row>86</xdr:row>
      <xdr:rowOff>27025</xdr:rowOff>
    </xdr:to>
    <xdr:sp macro="" textlink="">
      <xdr:nvSpPr>
        <xdr:cNvPr id="216" name="楕円 215"/>
        <xdr:cNvSpPr/>
      </xdr:nvSpPr>
      <xdr:spPr>
        <a:xfrm>
          <a:off x="3175000" y="146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37202</xdr:rowOff>
    </xdr:from>
    <xdr:ext cx="762000" cy="259045"/>
    <xdr:sp macro="" textlink="">
      <xdr:nvSpPr>
        <xdr:cNvPr id="217" name="テキスト ボックス 216"/>
        <xdr:cNvSpPr txBox="1"/>
      </xdr:nvSpPr>
      <xdr:spPr>
        <a:xfrm>
          <a:off x="2844800" y="1443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33418</xdr:rowOff>
    </xdr:from>
    <xdr:to>
      <xdr:col>11</xdr:col>
      <xdr:colOff>82550</xdr:colOff>
      <xdr:row>81</xdr:row>
      <xdr:rowOff>135018</xdr:rowOff>
    </xdr:to>
    <xdr:sp macro="" textlink="">
      <xdr:nvSpPr>
        <xdr:cNvPr id="218" name="楕円 217"/>
        <xdr:cNvSpPr/>
      </xdr:nvSpPr>
      <xdr:spPr>
        <a:xfrm>
          <a:off x="2286000" y="139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145195</xdr:rowOff>
    </xdr:from>
    <xdr:ext cx="762000" cy="259045"/>
    <xdr:sp macro="" textlink="">
      <xdr:nvSpPr>
        <xdr:cNvPr id="219" name="テキスト ボックス 218"/>
        <xdr:cNvSpPr txBox="1"/>
      </xdr:nvSpPr>
      <xdr:spPr>
        <a:xfrm>
          <a:off x="1955800" y="1368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39229</xdr:rowOff>
    </xdr:from>
    <xdr:to>
      <xdr:col>7</xdr:col>
      <xdr:colOff>31750</xdr:colOff>
      <xdr:row>81</xdr:row>
      <xdr:rowOff>140829</xdr:rowOff>
    </xdr:to>
    <xdr:sp macro="" textlink="">
      <xdr:nvSpPr>
        <xdr:cNvPr id="220" name="楕円 219"/>
        <xdr:cNvSpPr/>
      </xdr:nvSpPr>
      <xdr:spPr>
        <a:xfrm>
          <a:off x="1397000" y="139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151006</xdr:rowOff>
    </xdr:from>
    <xdr:ext cx="762000" cy="259045"/>
    <xdr:sp macro="" textlink="">
      <xdr:nvSpPr>
        <xdr:cNvPr id="221" name="テキスト ボックス 220"/>
        <xdr:cNvSpPr txBox="1"/>
      </xdr:nvSpPr>
      <xdr:spPr>
        <a:xfrm>
          <a:off x="1066800" y="1369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本市職員の給与は、人事委員会の勧告に基づく給与改定により、市内民間給与との均衡が図られており、適正な水準となっているが、類似団体内平均値を上回っていることなどを踏まえ、平成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年度から、級の号給カットを実施するとともに、昇格した場合の給料月額の増加額の縮減について国を上回る見直しを実施したことなどもあり、平成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年度の指数（平成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年ラスパイレス指数）は平成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ポイント低下している。また、平成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p>
        <a:p>
          <a:r>
            <a:rPr kumimoji="1" lang="ja-JP" altLang="en-US" sz="1000">
              <a:latin typeface="ＭＳ Ｐゴシック" panose="020B0600070205080204" pitchFamily="50" charset="-128"/>
              <a:ea typeface="ＭＳ Ｐゴシック" panose="020B0600070205080204" pitchFamily="50" charset="-128"/>
            </a:rPr>
            <a:t>　 職員給与については、今後も、人事委員会の勧告を尊重し、市内民間給与との均衡が図られるよう措置するとともに、より一層市民の理解が得られるよう、必要な見直しに努めていく。</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グラフの</a:t>
          </a:r>
          <a:r>
            <a:rPr kumimoji="1" lang="en-US" altLang="ja-JP" sz="1000">
              <a:latin typeface="ＭＳ Ｐゴシック" panose="020B0600070205080204" pitchFamily="50" charset="-128"/>
              <a:ea typeface="ＭＳ Ｐゴシック" panose="020B0600070205080204" pitchFamily="50" charset="-128"/>
            </a:rPr>
            <a:t>H27</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R01</a:t>
          </a:r>
          <a:r>
            <a:rPr kumimoji="1" lang="ja-JP" altLang="en-US" sz="1000">
              <a:latin typeface="ＭＳ Ｐゴシック" panose="020B0600070205080204" pitchFamily="50" charset="-128"/>
              <a:ea typeface="ＭＳ Ｐゴシック" panose="020B0600070205080204" pitchFamily="50" charset="-128"/>
            </a:rPr>
            <a:t>までの数値は、それぞれの年度の翌年のものである。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70909</xdr:rowOff>
    </xdr:to>
    <xdr:cxnSp macro="">
      <xdr:nvCxnSpPr>
        <xdr:cNvPr id="255" name="直線コネクタ 254"/>
        <xdr:cNvCxnSpPr/>
      </xdr:nvCxnSpPr>
      <xdr:spPr>
        <a:xfrm>
          <a:off x="16179800" y="149669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131234</xdr:rowOff>
    </xdr:to>
    <xdr:cxnSp macro="">
      <xdr:nvCxnSpPr>
        <xdr:cNvPr id="258" name="直線コネクタ 257"/>
        <xdr:cNvCxnSpPr/>
      </xdr:nvCxnSpPr>
      <xdr:spPr>
        <a:xfrm flipV="1">
          <a:off x="15290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60325</xdr:rowOff>
    </xdr:to>
    <xdr:cxnSp macro="">
      <xdr:nvCxnSpPr>
        <xdr:cNvPr id="261" name="直線コネクタ 260"/>
        <xdr:cNvCxnSpPr/>
      </xdr:nvCxnSpPr>
      <xdr:spPr>
        <a:xfrm flipV="1">
          <a:off x="14401800" y="150473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89</xdr:row>
      <xdr:rowOff>89959</xdr:rowOff>
    </xdr:to>
    <xdr:cxnSp macro="">
      <xdr:nvCxnSpPr>
        <xdr:cNvPr id="264" name="直線コネクタ 263"/>
        <xdr:cNvCxnSpPr/>
      </xdr:nvCxnSpPr>
      <xdr:spPr>
        <a:xfrm flipV="1">
          <a:off x="13512800" y="1514792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0" name="楕円 279"/>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1" name="テキスト ボックス 280"/>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39159</xdr:rowOff>
    </xdr:from>
    <xdr:to>
      <xdr:col>64</xdr:col>
      <xdr:colOff>152400</xdr:colOff>
      <xdr:row>89</xdr:row>
      <xdr:rowOff>140759</xdr:rowOff>
    </xdr:to>
    <xdr:sp macro="" textlink="">
      <xdr:nvSpPr>
        <xdr:cNvPr id="282" name="楕円 281"/>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125536</xdr:rowOff>
    </xdr:from>
    <xdr:ext cx="762000" cy="259045"/>
    <xdr:sp macro="" textlink="">
      <xdr:nvSpPr>
        <xdr:cNvPr id="283" name="テキスト ボックス 282"/>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定員管理の目標を設定したのは、平成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年度までの５年間で</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人削減の目標を掲げた集中改革プランと、平成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9,800</a:t>
          </a:r>
          <a:r>
            <a:rPr kumimoji="1" lang="ja-JP" altLang="en-US" sz="1300">
              <a:latin typeface="ＭＳ Ｐゴシック" panose="020B0600070205080204" pitchFamily="50" charset="-128"/>
              <a:ea typeface="ＭＳ Ｐゴシック" panose="020B0600070205080204" pitchFamily="50" charset="-128"/>
            </a:rPr>
            <a:t>人体制とする目標を掲げた行政改革プランがあるが、いずれの目標も達成済み（集中改革プラン：</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人削減、行政改革プラン：</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に達成（</a:t>
          </a:r>
          <a:r>
            <a:rPr kumimoji="1" lang="en-US" altLang="ja-JP" sz="1300">
              <a:latin typeface="ＭＳ Ｐゴシック" panose="020B0600070205080204" pitchFamily="50" charset="-128"/>
              <a:ea typeface="ＭＳ Ｐゴシック" panose="020B0600070205080204" pitchFamily="50" charset="-128"/>
            </a:rPr>
            <a:t>9,784</a:t>
          </a:r>
          <a:r>
            <a:rPr kumimoji="1" lang="ja-JP" altLang="en-US" sz="1300">
              <a:latin typeface="ＭＳ Ｐゴシック" panose="020B0600070205080204" pitchFamily="50" charset="-128"/>
              <a:ea typeface="ＭＳ Ｐゴシック" panose="020B0600070205080204" pitchFamily="50" charset="-128"/>
            </a:rPr>
            <a:t>人））。</a:t>
          </a:r>
        </a:p>
        <a:p>
          <a:r>
            <a:rPr kumimoji="1" lang="ja-JP" altLang="en-US" sz="1300">
              <a:latin typeface="ＭＳ Ｐゴシック" panose="020B0600070205080204" pitchFamily="50" charset="-128"/>
              <a:ea typeface="ＭＳ Ｐゴシック" panose="020B0600070205080204" pitchFamily="50" charset="-128"/>
            </a:rPr>
            <a:t>　令和元年度についても、行政需要の増大に対応しつつ、業務のアウトソーシングや執行体制の見直しを進めた結果、類似団体の中で最も少なくなっている。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今後も市民サービスの低下を招かないよう留意しながら事務事業や執行体制の見直しを行い、簡素で効率的な市役所の構築に努めていく。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141922</xdr:rowOff>
    </xdr:from>
    <xdr:to>
      <xdr:col>81</xdr:col>
      <xdr:colOff>44450</xdr:colOff>
      <xdr:row>67</xdr:row>
      <xdr:rowOff>102129</xdr:rowOff>
    </xdr:to>
    <xdr:cxnSp macro="">
      <xdr:nvCxnSpPr>
        <xdr:cNvPr id="313" name="直線コネクタ 312"/>
        <xdr:cNvCxnSpPr/>
      </xdr:nvCxnSpPr>
      <xdr:spPr>
        <a:xfrm flipV="1">
          <a:off x="17018000" y="11114722"/>
          <a:ext cx="0" cy="474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74206</xdr:rowOff>
    </xdr:from>
    <xdr:ext cx="762000" cy="259045"/>
    <xdr:sp macro="" textlink="">
      <xdr:nvSpPr>
        <xdr:cNvPr id="314" name="定員管理の状況最小値テキスト"/>
        <xdr:cNvSpPr txBox="1"/>
      </xdr:nvSpPr>
      <xdr:spPr>
        <a:xfrm>
          <a:off x="17106900" y="1156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102129</xdr:rowOff>
    </xdr:from>
    <xdr:to>
      <xdr:col>81</xdr:col>
      <xdr:colOff>133350</xdr:colOff>
      <xdr:row>67</xdr:row>
      <xdr:rowOff>102129</xdr:rowOff>
    </xdr:to>
    <xdr:cxnSp macro="">
      <xdr:nvCxnSpPr>
        <xdr:cNvPr id="315" name="直線コネクタ 314"/>
        <xdr:cNvCxnSpPr/>
      </xdr:nvCxnSpPr>
      <xdr:spPr>
        <a:xfrm>
          <a:off x="16929100" y="11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56849</xdr:rowOff>
    </xdr:from>
    <xdr:ext cx="762000" cy="259045"/>
    <xdr:sp macro="" textlink="">
      <xdr:nvSpPr>
        <xdr:cNvPr id="316" name="定員管理の状況最大値テキスト"/>
        <xdr:cNvSpPr txBox="1"/>
      </xdr:nvSpPr>
      <xdr:spPr>
        <a:xfrm>
          <a:off x="17106900" y="10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141922</xdr:rowOff>
    </xdr:from>
    <xdr:to>
      <xdr:col>81</xdr:col>
      <xdr:colOff>133350</xdr:colOff>
      <xdr:row>64</xdr:row>
      <xdr:rowOff>141922</xdr:rowOff>
    </xdr:to>
    <xdr:cxnSp macro="">
      <xdr:nvCxnSpPr>
        <xdr:cNvPr id="317" name="直線コネクタ 316"/>
        <xdr:cNvCxnSpPr/>
      </xdr:nvCxnSpPr>
      <xdr:spPr>
        <a:xfrm>
          <a:off x="16929100" y="111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137901</xdr:rowOff>
    </xdr:from>
    <xdr:to>
      <xdr:col>81</xdr:col>
      <xdr:colOff>44450</xdr:colOff>
      <xdr:row>64</xdr:row>
      <xdr:rowOff>141922</xdr:rowOff>
    </xdr:to>
    <xdr:cxnSp macro="">
      <xdr:nvCxnSpPr>
        <xdr:cNvPr id="318" name="直線コネクタ 317"/>
        <xdr:cNvCxnSpPr/>
      </xdr:nvCxnSpPr>
      <xdr:spPr>
        <a:xfrm>
          <a:off x="16179800" y="11110701"/>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153158</xdr:rowOff>
    </xdr:from>
    <xdr:ext cx="762000" cy="259045"/>
    <xdr:sp macro="" textlink="">
      <xdr:nvSpPr>
        <xdr:cNvPr id="319" name="定員管理の状況平均値テキスト"/>
        <xdr:cNvSpPr txBox="1"/>
      </xdr:nvSpPr>
      <xdr:spPr>
        <a:xfrm>
          <a:off x="17106900" y="1129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9631</xdr:rowOff>
    </xdr:from>
    <xdr:to>
      <xdr:col>81</xdr:col>
      <xdr:colOff>95250</xdr:colOff>
      <xdr:row>66</xdr:row>
      <xdr:rowOff>111231</xdr:rowOff>
    </xdr:to>
    <xdr:sp macro="" textlink="">
      <xdr:nvSpPr>
        <xdr:cNvPr id="320" name="フローチャート: 判断 319"/>
        <xdr:cNvSpPr/>
      </xdr:nvSpPr>
      <xdr:spPr>
        <a:xfrm>
          <a:off x="16967200" y="113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137901</xdr:rowOff>
    </xdr:from>
    <xdr:to>
      <xdr:col>77</xdr:col>
      <xdr:colOff>44450</xdr:colOff>
      <xdr:row>64</xdr:row>
      <xdr:rowOff>162031</xdr:rowOff>
    </xdr:to>
    <xdr:cxnSp macro="">
      <xdr:nvCxnSpPr>
        <xdr:cNvPr id="321" name="直線コネクタ 320"/>
        <xdr:cNvCxnSpPr/>
      </xdr:nvCxnSpPr>
      <xdr:spPr>
        <a:xfrm flipV="1">
          <a:off x="15290800" y="111107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150919</xdr:rowOff>
    </xdr:from>
    <xdr:to>
      <xdr:col>77</xdr:col>
      <xdr:colOff>95250</xdr:colOff>
      <xdr:row>66</xdr:row>
      <xdr:rowOff>81069</xdr:rowOff>
    </xdr:to>
    <xdr:sp macro="" textlink="">
      <xdr:nvSpPr>
        <xdr:cNvPr id="322" name="フローチャート: 判断 321"/>
        <xdr:cNvSpPr/>
      </xdr:nvSpPr>
      <xdr:spPr>
        <a:xfrm>
          <a:off x="16129000" y="112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65846</xdr:rowOff>
    </xdr:from>
    <xdr:ext cx="736600" cy="259045"/>
    <xdr:sp macro="" textlink="">
      <xdr:nvSpPr>
        <xdr:cNvPr id="323" name="テキスト ボックス 322"/>
        <xdr:cNvSpPr txBox="1"/>
      </xdr:nvSpPr>
      <xdr:spPr>
        <a:xfrm>
          <a:off x="15798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123825</xdr:rowOff>
    </xdr:from>
    <xdr:to>
      <xdr:col>72</xdr:col>
      <xdr:colOff>203200</xdr:colOff>
      <xdr:row>64</xdr:row>
      <xdr:rowOff>162031</xdr:rowOff>
    </xdr:to>
    <xdr:cxnSp macro="">
      <xdr:nvCxnSpPr>
        <xdr:cNvPr id="324" name="直線コネクタ 323"/>
        <xdr:cNvCxnSpPr/>
      </xdr:nvCxnSpPr>
      <xdr:spPr>
        <a:xfrm>
          <a:off x="14401800" y="1109662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146896</xdr:rowOff>
    </xdr:from>
    <xdr:to>
      <xdr:col>73</xdr:col>
      <xdr:colOff>44450</xdr:colOff>
      <xdr:row>66</xdr:row>
      <xdr:rowOff>77046</xdr:rowOff>
    </xdr:to>
    <xdr:sp macro="" textlink="">
      <xdr:nvSpPr>
        <xdr:cNvPr id="325" name="フローチャート: 判断 324"/>
        <xdr:cNvSpPr/>
      </xdr:nvSpPr>
      <xdr:spPr>
        <a:xfrm>
          <a:off x="15240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61823</xdr:rowOff>
    </xdr:from>
    <xdr:ext cx="762000" cy="259045"/>
    <xdr:sp macro="" textlink="">
      <xdr:nvSpPr>
        <xdr:cNvPr id="326" name="テキスト ボックス 325"/>
        <xdr:cNvSpPr txBox="1"/>
      </xdr:nvSpPr>
      <xdr:spPr>
        <a:xfrm>
          <a:off x="14909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122449</xdr:rowOff>
    </xdr:from>
    <xdr:to>
      <xdr:col>68</xdr:col>
      <xdr:colOff>152400</xdr:colOff>
      <xdr:row>64</xdr:row>
      <xdr:rowOff>123825</xdr:rowOff>
    </xdr:to>
    <xdr:cxnSp macro="">
      <xdr:nvCxnSpPr>
        <xdr:cNvPr id="327" name="直線コネクタ 326"/>
        <xdr:cNvCxnSpPr/>
      </xdr:nvCxnSpPr>
      <xdr:spPr>
        <a:xfrm>
          <a:off x="13512800" y="10237999"/>
          <a:ext cx="889000" cy="8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152929</xdr:rowOff>
    </xdr:from>
    <xdr:to>
      <xdr:col>68</xdr:col>
      <xdr:colOff>203200</xdr:colOff>
      <xdr:row>66</xdr:row>
      <xdr:rowOff>83079</xdr:rowOff>
    </xdr:to>
    <xdr:sp macro="" textlink="">
      <xdr:nvSpPr>
        <xdr:cNvPr id="328" name="フローチャート: 判断 327"/>
        <xdr:cNvSpPr/>
      </xdr:nvSpPr>
      <xdr:spPr>
        <a:xfrm>
          <a:off x="14351000" y="1129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67856</xdr:rowOff>
    </xdr:from>
    <xdr:ext cx="762000" cy="259045"/>
    <xdr:sp macro="" textlink="">
      <xdr:nvSpPr>
        <xdr:cNvPr id="329" name="テキスト ボックス 328"/>
        <xdr:cNvSpPr txBox="1"/>
      </xdr:nvSpPr>
      <xdr:spPr>
        <a:xfrm>
          <a:off x="14020800" y="1138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163619</xdr:rowOff>
    </xdr:from>
    <xdr:to>
      <xdr:col>64</xdr:col>
      <xdr:colOff>152400</xdr:colOff>
      <xdr:row>61</xdr:row>
      <xdr:rowOff>93769</xdr:rowOff>
    </xdr:to>
    <xdr:sp macro="" textlink="">
      <xdr:nvSpPr>
        <xdr:cNvPr id="330" name="フローチャート: 判断 329"/>
        <xdr:cNvSpPr/>
      </xdr:nvSpPr>
      <xdr:spPr>
        <a:xfrm>
          <a:off x="13462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78546</xdr:rowOff>
    </xdr:from>
    <xdr:ext cx="762000" cy="259045"/>
    <xdr:sp macro="" textlink="">
      <xdr:nvSpPr>
        <xdr:cNvPr id="331" name="テキスト ボックス 330"/>
        <xdr:cNvSpPr txBox="1"/>
      </xdr:nvSpPr>
      <xdr:spPr>
        <a:xfrm>
          <a:off x="13131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91122</xdr:rowOff>
    </xdr:from>
    <xdr:to>
      <xdr:col>81</xdr:col>
      <xdr:colOff>95250</xdr:colOff>
      <xdr:row>65</xdr:row>
      <xdr:rowOff>21272</xdr:rowOff>
    </xdr:to>
    <xdr:sp macro="" textlink="">
      <xdr:nvSpPr>
        <xdr:cNvPr id="337" name="楕円 336"/>
        <xdr:cNvSpPr/>
      </xdr:nvSpPr>
      <xdr:spPr>
        <a:xfrm>
          <a:off x="169672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12399</xdr:rowOff>
    </xdr:from>
    <xdr:ext cx="762000" cy="259045"/>
    <xdr:sp macro="" textlink="">
      <xdr:nvSpPr>
        <xdr:cNvPr id="338" name="定員管理の状況該当値テキスト"/>
        <xdr:cNvSpPr txBox="1"/>
      </xdr:nvSpPr>
      <xdr:spPr>
        <a:xfrm>
          <a:off x="17106900" y="109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87101</xdr:rowOff>
    </xdr:from>
    <xdr:to>
      <xdr:col>77</xdr:col>
      <xdr:colOff>95250</xdr:colOff>
      <xdr:row>65</xdr:row>
      <xdr:rowOff>17251</xdr:rowOff>
    </xdr:to>
    <xdr:sp macro="" textlink="">
      <xdr:nvSpPr>
        <xdr:cNvPr id="339" name="楕円 338"/>
        <xdr:cNvSpPr/>
      </xdr:nvSpPr>
      <xdr:spPr>
        <a:xfrm>
          <a:off x="16129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27428</xdr:rowOff>
    </xdr:from>
    <xdr:ext cx="736600" cy="259045"/>
    <xdr:sp macro="" textlink="">
      <xdr:nvSpPr>
        <xdr:cNvPr id="340" name="テキスト ボックス 339"/>
        <xdr:cNvSpPr txBox="1"/>
      </xdr:nvSpPr>
      <xdr:spPr>
        <a:xfrm>
          <a:off x="15798800" y="10828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111231</xdr:rowOff>
    </xdr:from>
    <xdr:to>
      <xdr:col>73</xdr:col>
      <xdr:colOff>44450</xdr:colOff>
      <xdr:row>65</xdr:row>
      <xdr:rowOff>41381</xdr:rowOff>
    </xdr:to>
    <xdr:sp macro="" textlink="">
      <xdr:nvSpPr>
        <xdr:cNvPr id="341" name="楕円 340"/>
        <xdr:cNvSpPr/>
      </xdr:nvSpPr>
      <xdr:spPr>
        <a:xfrm>
          <a:off x="15240000" y="110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51558</xdr:rowOff>
    </xdr:from>
    <xdr:ext cx="762000" cy="259045"/>
    <xdr:sp macro="" textlink="">
      <xdr:nvSpPr>
        <xdr:cNvPr id="342" name="テキスト ボックス 341"/>
        <xdr:cNvSpPr txBox="1"/>
      </xdr:nvSpPr>
      <xdr:spPr>
        <a:xfrm>
          <a:off x="14909800" y="1085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73025</xdr:rowOff>
    </xdr:from>
    <xdr:to>
      <xdr:col>68</xdr:col>
      <xdr:colOff>203200</xdr:colOff>
      <xdr:row>65</xdr:row>
      <xdr:rowOff>3175</xdr:rowOff>
    </xdr:to>
    <xdr:sp macro="" textlink="">
      <xdr:nvSpPr>
        <xdr:cNvPr id="343" name="楕円 342"/>
        <xdr:cNvSpPr/>
      </xdr:nvSpPr>
      <xdr:spPr>
        <a:xfrm>
          <a:off x="14351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13352</xdr:rowOff>
    </xdr:from>
    <xdr:ext cx="762000" cy="259045"/>
    <xdr:sp macro="" textlink="">
      <xdr:nvSpPr>
        <xdr:cNvPr id="344" name="テキスト ボックス 343"/>
        <xdr:cNvSpPr txBox="1"/>
      </xdr:nvSpPr>
      <xdr:spPr>
        <a:xfrm>
          <a:off x="14020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71649</xdr:rowOff>
    </xdr:from>
    <xdr:to>
      <xdr:col>64</xdr:col>
      <xdr:colOff>152400</xdr:colOff>
      <xdr:row>60</xdr:row>
      <xdr:rowOff>1799</xdr:rowOff>
    </xdr:to>
    <xdr:sp macro="" textlink="">
      <xdr:nvSpPr>
        <xdr:cNvPr id="345" name="楕円 344"/>
        <xdr:cNvSpPr/>
      </xdr:nvSpPr>
      <xdr:spPr>
        <a:xfrm>
          <a:off x="13462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11976</xdr:rowOff>
    </xdr:from>
    <xdr:ext cx="762000" cy="259045"/>
    <xdr:sp macro="" textlink="">
      <xdr:nvSpPr>
        <xdr:cNvPr id="346" name="テキスト ボックス 345"/>
        <xdr:cNvSpPr txBox="1"/>
      </xdr:nvSpPr>
      <xdr:spPr>
        <a:xfrm>
          <a:off x="13131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となり、対前年度比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類似団体内順位は、以前として低位ではあるが、市債発行額の抑制等による市債残高の着実な減少等により、今後とも起債に許可が不要となる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未満の基準を下回り、トレンドとして比率は改善していく見込みである。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6" name="直線コネクタ 375"/>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9"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0" name="直線コネクタ 379"/>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52211</xdr:rowOff>
    </xdr:to>
    <xdr:cxnSp macro="">
      <xdr:nvCxnSpPr>
        <xdr:cNvPr id="381" name="直線コネクタ 380"/>
        <xdr:cNvCxnSpPr/>
      </xdr:nvCxnSpPr>
      <xdr:spPr>
        <a:xfrm flipV="1">
          <a:off x="16179800" y="7145867"/>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2" name="公債費負担の状況平均値テキスト"/>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3" name="フローチャート: 判断 382"/>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52211</xdr:rowOff>
    </xdr:from>
    <xdr:to>
      <xdr:col>77</xdr:col>
      <xdr:colOff>44450</xdr:colOff>
      <xdr:row>42</xdr:row>
      <xdr:rowOff>146050</xdr:rowOff>
    </xdr:to>
    <xdr:cxnSp macro="">
      <xdr:nvCxnSpPr>
        <xdr:cNvPr id="384" name="直線コネクタ 383"/>
        <xdr:cNvCxnSpPr/>
      </xdr:nvCxnSpPr>
      <xdr:spPr>
        <a:xfrm flipV="1">
          <a:off x="15290800" y="72531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5" name="フローチャート: 判断 384"/>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386" name="テキスト ボックス 385"/>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41628</xdr:rowOff>
    </xdr:to>
    <xdr:cxnSp macro="">
      <xdr:nvCxnSpPr>
        <xdr:cNvPr id="387" name="直線コネクタ 386"/>
        <xdr:cNvCxnSpPr/>
      </xdr:nvCxnSpPr>
      <xdr:spPr>
        <a:xfrm flipV="1">
          <a:off x="14401800" y="734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41628</xdr:rowOff>
    </xdr:from>
    <xdr:to>
      <xdr:col>68</xdr:col>
      <xdr:colOff>152400</xdr:colOff>
      <xdr:row>43</xdr:row>
      <xdr:rowOff>68439</xdr:rowOff>
    </xdr:to>
    <xdr:cxnSp macro="">
      <xdr:nvCxnSpPr>
        <xdr:cNvPr id="390" name="直線コネクタ 389"/>
        <xdr:cNvCxnSpPr/>
      </xdr:nvCxnSpPr>
      <xdr:spPr>
        <a:xfrm flipV="1">
          <a:off x="13512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1" name="フローチャート: 判断 390"/>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2" name="テキスト ボックス 391"/>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3" name="フローチャート: 判断 39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94" name="テキスト ボックス 393"/>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0" name="楕円 399"/>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1"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1411</xdr:rowOff>
    </xdr:from>
    <xdr:to>
      <xdr:col>77</xdr:col>
      <xdr:colOff>95250</xdr:colOff>
      <xdr:row>42</xdr:row>
      <xdr:rowOff>103011</xdr:rowOff>
    </xdr:to>
    <xdr:sp macro="" textlink="">
      <xdr:nvSpPr>
        <xdr:cNvPr id="402" name="楕円 401"/>
        <xdr:cNvSpPr/>
      </xdr:nvSpPr>
      <xdr:spPr>
        <a:xfrm>
          <a:off x="16129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87788</xdr:rowOff>
    </xdr:from>
    <xdr:ext cx="736600" cy="259045"/>
    <xdr:sp macro="" textlink="">
      <xdr:nvSpPr>
        <xdr:cNvPr id="403" name="テキスト ボックス 402"/>
        <xdr:cNvSpPr txBox="1"/>
      </xdr:nvSpPr>
      <xdr:spPr>
        <a:xfrm>
          <a:off x="15798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4" name="楕円 403"/>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5" name="テキスト ボックス 404"/>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162278</xdr:rowOff>
    </xdr:from>
    <xdr:to>
      <xdr:col>68</xdr:col>
      <xdr:colOff>203200</xdr:colOff>
      <xdr:row>43</xdr:row>
      <xdr:rowOff>92428</xdr:rowOff>
    </xdr:to>
    <xdr:sp macro="" textlink="">
      <xdr:nvSpPr>
        <xdr:cNvPr id="406" name="楕円 405"/>
        <xdr:cNvSpPr/>
      </xdr:nvSpPr>
      <xdr:spPr>
        <a:xfrm>
          <a:off x="14351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77205</xdr:rowOff>
    </xdr:from>
    <xdr:ext cx="762000" cy="259045"/>
    <xdr:sp macro="" textlink="">
      <xdr:nvSpPr>
        <xdr:cNvPr id="407" name="テキスト ボックス 406"/>
        <xdr:cNvSpPr txBox="1"/>
      </xdr:nvSpPr>
      <xdr:spPr>
        <a:xfrm>
          <a:off x="14020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408" name="楕円 407"/>
        <xdr:cNvSpPr/>
      </xdr:nvSpPr>
      <xdr:spPr>
        <a:xfrm>
          <a:off x="13462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409" name="テキスト ボックス 408"/>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類似団体の平均値より依然として高水準にあるが、令和元年度においては、公営企業債等繰入見込額の減少（対前年度比</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億円の減）等により着実に改善を続けている。	</a:t>
          </a:r>
        </a:p>
        <a:p>
          <a:r>
            <a:rPr kumimoji="1" lang="ja-JP" altLang="en-US" sz="1300">
              <a:latin typeface="ＭＳ Ｐゴシック" panose="020B0600070205080204" pitchFamily="50" charset="-128"/>
              <a:ea typeface="ＭＳ Ｐゴシック" panose="020B0600070205080204" pitchFamily="50" charset="-128"/>
            </a:rPr>
            <a:t>　今後も地方債現在高の縮減を図るなど、財政健全化に努めていく。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8" name="直線コネクタ 437"/>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9" name="将来負担の状況最小値テキスト"/>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40" name="直線コネクタ 439"/>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16383</xdr:rowOff>
    </xdr:from>
    <xdr:to>
      <xdr:col>81</xdr:col>
      <xdr:colOff>44450</xdr:colOff>
      <xdr:row>19</xdr:row>
      <xdr:rowOff>104055</xdr:rowOff>
    </xdr:to>
    <xdr:cxnSp macro="">
      <xdr:nvCxnSpPr>
        <xdr:cNvPr id="443" name="直線コネクタ 442"/>
        <xdr:cNvCxnSpPr/>
      </xdr:nvCxnSpPr>
      <xdr:spPr>
        <a:xfrm flipV="1">
          <a:off x="16179800" y="3273933"/>
          <a:ext cx="8382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4" name="将来負担の状況平均値テキスト"/>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5" name="フローチャート: 判断 444"/>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104055</xdr:rowOff>
    </xdr:from>
    <xdr:to>
      <xdr:col>77</xdr:col>
      <xdr:colOff>44450</xdr:colOff>
      <xdr:row>20</xdr:row>
      <xdr:rowOff>31538</xdr:rowOff>
    </xdr:to>
    <xdr:cxnSp macro="">
      <xdr:nvCxnSpPr>
        <xdr:cNvPr id="446" name="直線コネクタ 445"/>
        <xdr:cNvCxnSpPr/>
      </xdr:nvCxnSpPr>
      <xdr:spPr>
        <a:xfrm flipV="1">
          <a:off x="15290800" y="336160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7" name="フローチャート: 判断 446"/>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8" name="テキスト ボックス 447"/>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31538</xdr:rowOff>
    </xdr:from>
    <xdr:to>
      <xdr:col>72</xdr:col>
      <xdr:colOff>203200</xdr:colOff>
      <xdr:row>20</xdr:row>
      <xdr:rowOff>169884</xdr:rowOff>
    </xdr:to>
    <xdr:cxnSp macro="">
      <xdr:nvCxnSpPr>
        <xdr:cNvPr id="449" name="直線コネクタ 448"/>
        <xdr:cNvCxnSpPr/>
      </xdr:nvCxnSpPr>
      <xdr:spPr>
        <a:xfrm flipV="1">
          <a:off x="14401800" y="3460538"/>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50" name="フローチャート: 判断 449"/>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51" name="テキスト ボックス 450"/>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169884</xdr:rowOff>
    </xdr:from>
    <xdr:to>
      <xdr:col>68</xdr:col>
      <xdr:colOff>152400</xdr:colOff>
      <xdr:row>21</xdr:row>
      <xdr:rowOff>76454</xdr:rowOff>
    </xdr:to>
    <xdr:cxnSp macro="">
      <xdr:nvCxnSpPr>
        <xdr:cNvPr id="452" name="直線コネクタ 451"/>
        <xdr:cNvCxnSpPr/>
      </xdr:nvCxnSpPr>
      <xdr:spPr>
        <a:xfrm flipV="1">
          <a:off x="13512800" y="3598884"/>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3" name="フローチャート: 判断 452"/>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4" name="テキスト ボックス 453"/>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5" name="フローチャート: 判断 454"/>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6" name="テキスト ボックス 455"/>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137033</xdr:rowOff>
    </xdr:from>
    <xdr:to>
      <xdr:col>81</xdr:col>
      <xdr:colOff>95250</xdr:colOff>
      <xdr:row>19</xdr:row>
      <xdr:rowOff>67183</xdr:rowOff>
    </xdr:to>
    <xdr:sp macro="" textlink="">
      <xdr:nvSpPr>
        <xdr:cNvPr id="462" name="楕円 461"/>
        <xdr:cNvSpPr/>
      </xdr:nvSpPr>
      <xdr:spPr>
        <a:xfrm>
          <a:off x="169672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109110</xdr:rowOff>
    </xdr:from>
    <xdr:ext cx="762000" cy="259045"/>
    <xdr:sp macro="" textlink="">
      <xdr:nvSpPr>
        <xdr:cNvPr id="463" name="将来負担の状況該当値テキスト"/>
        <xdr:cNvSpPr txBox="1"/>
      </xdr:nvSpPr>
      <xdr:spPr>
        <a:xfrm>
          <a:off x="17106900" y="319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53255</xdr:rowOff>
    </xdr:from>
    <xdr:to>
      <xdr:col>77</xdr:col>
      <xdr:colOff>95250</xdr:colOff>
      <xdr:row>19</xdr:row>
      <xdr:rowOff>154855</xdr:rowOff>
    </xdr:to>
    <xdr:sp macro="" textlink="">
      <xdr:nvSpPr>
        <xdr:cNvPr id="464" name="楕円 463"/>
        <xdr:cNvSpPr/>
      </xdr:nvSpPr>
      <xdr:spPr>
        <a:xfrm>
          <a:off x="16129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139632</xdr:rowOff>
    </xdr:from>
    <xdr:ext cx="736600" cy="259045"/>
    <xdr:sp macro="" textlink="">
      <xdr:nvSpPr>
        <xdr:cNvPr id="465" name="テキスト ボックス 464"/>
        <xdr:cNvSpPr txBox="1"/>
      </xdr:nvSpPr>
      <xdr:spPr>
        <a:xfrm>
          <a:off x="15798800" y="339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152188</xdr:rowOff>
    </xdr:from>
    <xdr:to>
      <xdr:col>73</xdr:col>
      <xdr:colOff>44450</xdr:colOff>
      <xdr:row>20</xdr:row>
      <xdr:rowOff>82338</xdr:rowOff>
    </xdr:to>
    <xdr:sp macro="" textlink="">
      <xdr:nvSpPr>
        <xdr:cNvPr id="466" name="楕円 465"/>
        <xdr:cNvSpPr/>
      </xdr:nvSpPr>
      <xdr:spPr>
        <a:xfrm>
          <a:off x="15240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67115</xdr:rowOff>
    </xdr:from>
    <xdr:ext cx="762000" cy="259045"/>
    <xdr:sp macro="" textlink="">
      <xdr:nvSpPr>
        <xdr:cNvPr id="467" name="テキスト ボックス 466"/>
        <xdr:cNvSpPr txBox="1"/>
      </xdr:nvSpPr>
      <xdr:spPr>
        <a:xfrm>
          <a:off x="14909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119084</xdr:rowOff>
    </xdr:from>
    <xdr:to>
      <xdr:col>68</xdr:col>
      <xdr:colOff>203200</xdr:colOff>
      <xdr:row>21</xdr:row>
      <xdr:rowOff>49234</xdr:rowOff>
    </xdr:to>
    <xdr:sp macro="" textlink="">
      <xdr:nvSpPr>
        <xdr:cNvPr id="468" name="楕円 467"/>
        <xdr:cNvSpPr/>
      </xdr:nvSpPr>
      <xdr:spPr>
        <a:xfrm>
          <a:off x="14351000" y="3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34011</xdr:rowOff>
    </xdr:from>
    <xdr:ext cx="762000" cy="259045"/>
    <xdr:sp macro="" textlink="">
      <xdr:nvSpPr>
        <xdr:cNvPr id="469" name="テキスト ボックス 468"/>
        <xdr:cNvSpPr txBox="1"/>
      </xdr:nvSpPr>
      <xdr:spPr>
        <a:xfrm>
          <a:off x="14020800" y="36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25654</xdr:rowOff>
    </xdr:from>
    <xdr:to>
      <xdr:col>64</xdr:col>
      <xdr:colOff>152400</xdr:colOff>
      <xdr:row>21</xdr:row>
      <xdr:rowOff>127254</xdr:rowOff>
    </xdr:to>
    <xdr:sp macro="" textlink="">
      <xdr:nvSpPr>
        <xdr:cNvPr id="470" name="楕円 469"/>
        <xdr:cNvSpPr/>
      </xdr:nvSpPr>
      <xdr:spPr>
        <a:xfrm>
          <a:off x="13462000" y="36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112031</xdr:rowOff>
    </xdr:from>
    <xdr:ext cx="762000" cy="259045"/>
    <xdr:sp macro="" textlink="">
      <xdr:nvSpPr>
        <xdr:cNvPr id="471" name="テキスト ボックス 470"/>
        <xdr:cNvSpPr txBox="1"/>
      </xdr:nvSpPr>
      <xdr:spPr>
        <a:xfrm>
          <a:off x="13131800" y="37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業務のアウトソーシングや業務の実施体制の見直しなどに早くから取り組んできた結果、類似団体と比較して人口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人当たり職員数が少ないことや、退職手当の段階的引き下げ（平成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年度で段階的に実施し、平均で</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％の水準引き上げ）、平成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年度からの給料水準の平均</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％の引き下げ等により、人件費に係る経常収支比率は類似団体内で最も低くなっている。</a:t>
          </a:r>
        </a:p>
        <a:p>
          <a:r>
            <a:rPr kumimoji="1" lang="ja-JP" altLang="en-US" sz="1100">
              <a:latin typeface="ＭＳ Ｐゴシック" panose="020B0600070205080204" pitchFamily="50" charset="-128"/>
              <a:ea typeface="ＭＳ Ｐゴシック" panose="020B0600070205080204" pitchFamily="50" charset="-128"/>
            </a:rPr>
            <a:t>　少子高齢化の進展などによる人口構造の変化や人口増加への対応など、多様化する行政ニーズを踏まえた最適な組織体制を構築しつつ、適切な定員管理により人件費の抑制を図っていく。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58420</xdr:rowOff>
    </xdr:from>
    <xdr:to>
      <xdr:col>24</xdr:col>
      <xdr:colOff>25400</xdr:colOff>
      <xdr:row>41</xdr:row>
      <xdr:rowOff>152146</xdr:rowOff>
    </xdr:to>
    <xdr:cxnSp macro="">
      <xdr:nvCxnSpPr>
        <xdr:cNvPr id="59" name="直線コネクタ 58"/>
        <xdr:cNvCxnSpPr/>
      </xdr:nvCxnSpPr>
      <xdr:spPr>
        <a:xfrm flipV="1">
          <a:off x="4826000" y="62306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144797</xdr:rowOff>
    </xdr:from>
    <xdr:ext cx="762000" cy="259045"/>
    <xdr:sp macro="" textlink="">
      <xdr:nvSpPr>
        <xdr:cNvPr id="62" name="人件費最大値テキスト"/>
        <xdr:cNvSpPr txBox="1"/>
      </xdr:nvSpPr>
      <xdr:spPr>
        <a:xfrm>
          <a:off x="4914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58420</xdr:rowOff>
    </xdr:from>
    <xdr:to>
      <xdr:col>24</xdr:col>
      <xdr:colOff>114300</xdr:colOff>
      <xdr:row>36</xdr:row>
      <xdr:rowOff>58420</xdr:rowOff>
    </xdr:to>
    <xdr:cxnSp macro="">
      <xdr:nvCxnSpPr>
        <xdr:cNvPr id="63" name="直線コネクタ 62"/>
        <xdr:cNvCxnSpPr/>
      </xdr:nvCxnSpPr>
      <xdr:spPr>
        <a:xfrm>
          <a:off x="4737100" y="623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85852</xdr:rowOff>
    </xdr:to>
    <xdr:cxnSp macro="">
      <xdr:nvCxnSpPr>
        <xdr:cNvPr id="64" name="直線コネクタ 63"/>
        <xdr:cNvCxnSpPr/>
      </xdr:nvCxnSpPr>
      <xdr:spPr>
        <a:xfrm flipV="1">
          <a:off x="3987800" y="6230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4843</xdr:rowOff>
    </xdr:from>
    <xdr:ext cx="762000" cy="259045"/>
    <xdr:sp macro="" textlink="">
      <xdr:nvSpPr>
        <xdr:cNvPr id="65" name="人件費平均値テキスト"/>
        <xdr:cNvSpPr txBox="1"/>
      </xdr:nvSpPr>
      <xdr:spPr>
        <a:xfrm>
          <a:off x="4914900" y="6691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66" name="フローチャート: 判断 65"/>
        <xdr:cNvSpPr/>
      </xdr:nvSpPr>
      <xdr:spPr>
        <a:xfrm>
          <a:off x="47752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113284</xdr:rowOff>
    </xdr:to>
    <xdr:cxnSp macro="">
      <xdr:nvCxnSpPr>
        <xdr:cNvPr id="67" name="直線コネクタ 66"/>
        <xdr:cNvCxnSpPr/>
      </xdr:nvCxnSpPr>
      <xdr:spPr>
        <a:xfrm flipV="1">
          <a:off x="3098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32766</xdr:rowOff>
    </xdr:from>
    <xdr:to>
      <xdr:col>20</xdr:col>
      <xdr:colOff>38100</xdr:colOff>
      <xdr:row>39</xdr:row>
      <xdr:rowOff>134366</xdr:rowOff>
    </xdr:to>
    <xdr:sp macro="" textlink="">
      <xdr:nvSpPr>
        <xdr:cNvPr id="68" name="フローチャート: 判断 67"/>
        <xdr:cNvSpPr/>
      </xdr:nvSpPr>
      <xdr:spPr>
        <a:xfrm>
          <a:off x="39370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69" name="テキスト ボックス 68"/>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131572</xdr:rowOff>
    </xdr:from>
    <xdr:to>
      <xdr:col>15</xdr:col>
      <xdr:colOff>98425</xdr:colOff>
      <xdr:row>36</xdr:row>
      <xdr:rowOff>113284</xdr:rowOff>
    </xdr:to>
    <xdr:cxnSp macro="">
      <xdr:nvCxnSpPr>
        <xdr:cNvPr id="70" name="直線コネクタ 69"/>
        <xdr:cNvCxnSpPr/>
      </xdr:nvCxnSpPr>
      <xdr:spPr>
        <a:xfrm>
          <a:off x="2209800" y="5617972"/>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51054</xdr:rowOff>
    </xdr:from>
    <xdr:to>
      <xdr:col>15</xdr:col>
      <xdr:colOff>149225</xdr:colOff>
      <xdr:row>39</xdr:row>
      <xdr:rowOff>152654</xdr:rowOff>
    </xdr:to>
    <xdr:sp macro="" textlink="">
      <xdr:nvSpPr>
        <xdr:cNvPr id="71" name="フローチャート: 判断 70"/>
        <xdr:cNvSpPr/>
      </xdr:nvSpPr>
      <xdr:spPr>
        <a:xfrm>
          <a:off x="3048000" y="67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137431</xdr:rowOff>
    </xdr:from>
    <xdr:ext cx="762000" cy="259045"/>
    <xdr:sp macro="" textlink="">
      <xdr:nvSpPr>
        <xdr:cNvPr id="72" name="テキスト ボックス 71"/>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113284</xdr:rowOff>
    </xdr:from>
    <xdr:to>
      <xdr:col>11</xdr:col>
      <xdr:colOff>9525</xdr:colOff>
      <xdr:row>32</xdr:row>
      <xdr:rowOff>131572</xdr:rowOff>
    </xdr:to>
    <xdr:cxnSp macro="">
      <xdr:nvCxnSpPr>
        <xdr:cNvPr id="73" name="直線コネクタ 72"/>
        <xdr:cNvCxnSpPr/>
      </xdr:nvCxnSpPr>
      <xdr:spPr>
        <a:xfrm>
          <a:off x="1320800" y="5599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5334</xdr:rowOff>
    </xdr:from>
    <xdr:to>
      <xdr:col>11</xdr:col>
      <xdr:colOff>60325</xdr:colOff>
      <xdr:row>35</xdr:row>
      <xdr:rowOff>106934</xdr:rowOff>
    </xdr:to>
    <xdr:sp macro="" textlink="">
      <xdr:nvSpPr>
        <xdr:cNvPr id="74" name="フローチャート: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75" name="テキスト ボックス 74"/>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76" name="フローチャート: 判断 75"/>
        <xdr:cNvSpPr/>
      </xdr:nvSpPr>
      <xdr:spPr>
        <a:xfrm>
          <a:off x="1270000" y="596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55135</xdr:rowOff>
    </xdr:from>
    <xdr:ext cx="762000" cy="259045"/>
    <xdr:sp macro="" textlink="">
      <xdr:nvSpPr>
        <xdr:cNvPr id="77" name="テキスト ボックス 76"/>
        <xdr:cNvSpPr txBox="1"/>
      </xdr:nvSpPr>
      <xdr:spPr>
        <a:xfrm>
          <a:off x="939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87647</xdr:rowOff>
    </xdr:from>
    <xdr:ext cx="762000" cy="259045"/>
    <xdr:sp macro="" textlink="">
      <xdr:nvSpPr>
        <xdr:cNvPr id="84" name="人件費該当値テキスト"/>
        <xdr:cNvSpPr txBox="1"/>
      </xdr:nvSpPr>
      <xdr:spPr>
        <a:xfrm>
          <a:off x="4914900" y="608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80772</xdr:rowOff>
    </xdr:from>
    <xdr:to>
      <xdr:col>11</xdr:col>
      <xdr:colOff>60325</xdr:colOff>
      <xdr:row>33</xdr:row>
      <xdr:rowOff>10922</xdr:rowOff>
    </xdr:to>
    <xdr:sp macro="" textlink="">
      <xdr:nvSpPr>
        <xdr:cNvPr id="89" name="楕円 88"/>
        <xdr:cNvSpPr/>
      </xdr:nvSpPr>
      <xdr:spPr>
        <a:xfrm>
          <a:off x="2159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21099</xdr:rowOff>
    </xdr:from>
    <xdr:ext cx="762000" cy="259045"/>
    <xdr:sp macro="" textlink="">
      <xdr:nvSpPr>
        <xdr:cNvPr id="90" name="テキスト ボックス 89"/>
        <xdr:cNvSpPr txBox="1"/>
      </xdr:nvSpPr>
      <xdr:spPr>
        <a:xfrm>
          <a:off x="1828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62484</xdr:rowOff>
    </xdr:from>
    <xdr:to>
      <xdr:col>6</xdr:col>
      <xdr:colOff>171450</xdr:colOff>
      <xdr:row>32</xdr:row>
      <xdr:rowOff>164084</xdr:rowOff>
    </xdr:to>
    <xdr:sp macro="" textlink="">
      <xdr:nvSpPr>
        <xdr:cNvPr id="91" name="楕円 90"/>
        <xdr:cNvSpPr/>
      </xdr:nvSpPr>
      <xdr:spPr>
        <a:xfrm>
          <a:off x="1270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2811</xdr:rowOff>
    </xdr:from>
    <xdr:ext cx="762000" cy="259045"/>
    <xdr:sp macro="" textlink="">
      <xdr:nvSpPr>
        <xdr:cNvPr id="92" name="テキスト ボックス 91"/>
        <xdr:cNvSpPr txBox="1"/>
      </xdr:nvSpPr>
      <xdr:spPr>
        <a:xfrm>
          <a:off x="939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賦課徴収費委託料が７億円の増、情報化推進費委託料が６億円の増となっていること等により、物件費が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億円の増となっており、物件費に係る経常収支比率が増加している。</a:t>
          </a:r>
        </a:p>
        <a:p>
          <a:r>
            <a:rPr kumimoji="1" lang="ja-JP" altLang="en-US" sz="1300">
              <a:latin typeface="ＭＳ Ｐゴシック" panose="020B0600070205080204" pitchFamily="50" charset="-128"/>
              <a:ea typeface="ＭＳ Ｐゴシック" panose="020B0600070205080204" pitchFamily="50" charset="-128"/>
            </a:rPr>
            <a:t>　指定管理者制度の活用などにより、施設の維持管理コストの縮減に努めていく。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0" name="直線コネクタ 119"/>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1"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2" name="直線コネクタ 121"/>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3"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4" name="直線コネクタ 123"/>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17</xdr:row>
      <xdr:rowOff>107950</xdr:rowOff>
    </xdr:to>
    <xdr:cxnSp macro="">
      <xdr:nvCxnSpPr>
        <xdr:cNvPr id="125" name="直線コネクタ 124"/>
        <xdr:cNvCxnSpPr/>
      </xdr:nvCxnSpPr>
      <xdr:spPr>
        <a:xfrm>
          <a:off x="15671800" y="299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82550</xdr:rowOff>
    </xdr:from>
    <xdr:to>
      <xdr:col>78</xdr:col>
      <xdr:colOff>69850</xdr:colOff>
      <xdr:row>17</xdr:row>
      <xdr:rowOff>95250</xdr:rowOff>
    </xdr:to>
    <xdr:cxnSp macro="">
      <xdr:nvCxnSpPr>
        <xdr:cNvPr id="128" name="直線コネクタ 127"/>
        <xdr:cNvCxnSpPr/>
      </xdr:nvCxnSpPr>
      <xdr:spPr>
        <a:xfrm flipV="1">
          <a:off x="14782800" y="299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29" name="フローチャート: 判断 128"/>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0" name="テキスト ボックス 129"/>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19</xdr:row>
      <xdr:rowOff>6350</xdr:rowOff>
    </xdr:to>
    <xdr:cxnSp macro="">
      <xdr:nvCxnSpPr>
        <xdr:cNvPr id="131" name="直線コネクタ 130"/>
        <xdr:cNvCxnSpPr/>
      </xdr:nvCxnSpPr>
      <xdr:spPr>
        <a:xfrm flipV="1">
          <a:off x="13893800" y="3009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2" name="フローチャート: 判断 131"/>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3" name="テキスト ボックス 132"/>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101600</xdr:rowOff>
    </xdr:from>
    <xdr:to>
      <xdr:col>69</xdr:col>
      <xdr:colOff>92075</xdr:colOff>
      <xdr:row>19</xdr:row>
      <xdr:rowOff>6350</xdr:rowOff>
    </xdr:to>
    <xdr:cxnSp macro="">
      <xdr:nvCxnSpPr>
        <xdr:cNvPr id="134" name="直線コネクタ 133"/>
        <xdr:cNvCxnSpPr/>
      </xdr:nvCxnSpPr>
      <xdr:spPr>
        <a:xfrm>
          <a:off x="13004800" y="318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7" name="フローチャート: 判断 136"/>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38" name="テキスト ボックス 137"/>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5"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31750</xdr:rowOff>
    </xdr:from>
    <xdr:to>
      <xdr:col>78</xdr:col>
      <xdr:colOff>120650</xdr:colOff>
      <xdr:row>17</xdr:row>
      <xdr:rowOff>133350</xdr:rowOff>
    </xdr:to>
    <xdr:sp macro="" textlink="">
      <xdr:nvSpPr>
        <xdr:cNvPr id="146" name="楕円 145"/>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118127</xdr:rowOff>
    </xdr:from>
    <xdr:ext cx="736600" cy="259045"/>
    <xdr:sp macro="" textlink="">
      <xdr:nvSpPr>
        <xdr:cNvPr id="147" name="テキスト ボックス 146"/>
        <xdr:cNvSpPr txBox="1"/>
      </xdr:nvSpPr>
      <xdr:spPr>
        <a:xfrm>
          <a:off x="15290800" y="303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48" name="楕円 147"/>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130827</xdr:rowOff>
    </xdr:from>
    <xdr:ext cx="762000" cy="259045"/>
    <xdr:sp macro="" textlink="">
      <xdr:nvSpPr>
        <xdr:cNvPr id="149" name="テキスト ボックス 148"/>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0" name="楕円 149"/>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1" name="テキスト ボックス 150"/>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2" name="楕円 151"/>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3" name="テキスト ボックス 152"/>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子育て支援施設等利用給付費が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億円の増、教育・保育給付費が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億円の増、児童扶養手当が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億円の増となっていること等により、扶助費は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億円の増となっており、扶助費に係る経常収支比率が増加している。</a:t>
          </a:r>
        </a:p>
        <a:p>
          <a:r>
            <a:rPr kumimoji="1" lang="ja-JP" altLang="en-US" sz="1300">
              <a:latin typeface="ＭＳ Ｐゴシック" panose="020B0600070205080204" pitchFamily="50" charset="-128"/>
              <a:ea typeface="ＭＳ Ｐゴシック" panose="020B0600070205080204" pitchFamily="50" charset="-128"/>
            </a:rPr>
            <a:t>　高齢化の進行や障がい福祉サービスの利用増、保育所入所児童数の増加等により、扶助費については今後も増加が見込まれる。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3" name="直線コネクタ 182"/>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4"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5" name="直線コネクタ 184"/>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6"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7" name="直線コネクタ 186"/>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110672</xdr:rowOff>
    </xdr:to>
    <xdr:cxnSp macro="">
      <xdr:nvCxnSpPr>
        <xdr:cNvPr id="188" name="直線コネクタ 187"/>
        <xdr:cNvCxnSpPr/>
      </xdr:nvCxnSpPr>
      <xdr:spPr>
        <a:xfrm>
          <a:off x="3987800" y="98751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9"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0" name="フローチャート: 判断 189"/>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102507</xdr:rowOff>
    </xdr:to>
    <xdr:cxnSp macro="">
      <xdr:nvCxnSpPr>
        <xdr:cNvPr id="191" name="直線コネクタ 190"/>
        <xdr:cNvCxnSpPr/>
      </xdr:nvCxnSpPr>
      <xdr:spPr>
        <a:xfrm>
          <a:off x="3098800" y="97608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2" name="フローチャート: 判断 191"/>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3" name="テキスト ボックス 192"/>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58</xdr:row>
      <xdr:rowOff>78015</xdr:rowOff>
    </xdr:to>
    <xdr:cxnSp macro="">
      <xdr:nvCxnSpPr>
        <xdr:cNvPr id="194" name="直線コネクタ 193"/>
        <xdr:cNvCxnSpPr/>
      </xdr:nvCxnSpPr>
      <xdr:spPr>
        <a:xfrm flipV="1">
          <a:off x="2209800" y="97608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5" name="フローチャート: 判断 194"/>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6" name="テキスト ボックス 195"/>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78015</xdr:rowOff>
    </xdr:to>
    <xdr:cxnSp macro="">
      <xdr:nvCxnSpPr>
        <xdr:cNvPr id="197" name="直線コネクタ 196"/>
        <xdr:cNvCxnSpPr/>
      </xdr:nvCxnSpPr>
      <xdr:spPr>
        <a:xfrm>
          <a:off x="1320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8" name="フローチャート: 判断 197"/>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9" name="テキスト ボックス 198"/>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0" name="フローチャート: 判断 199"/>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1" name="テキスト ボックス 200"/>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7" name="楕円 206"/>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76399</xdr:rowOff>
    </xdr:from>
    <xdr:ext cx="762000" cy="259045"/>
    <xdr:sp macro="" textlink="">
      <xdr:nvSpPr>
        <xdr:cNvPr id="208" name="扶助費該当値テキスト"/>
        <xdr:cNvSpPr txBox="1"/>
      </xdr:nvSpPr>
      <xdr:spPr>
        <a:xfrm>
          <a:off x="4914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0" name="テキスト ボックス 209"/>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1" name="楕円 210"/>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2" name="テキスト ボックス 21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3" name="楕円 212"/>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14" name="テキスト ボックス 213"/>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5" name="楕円 214"/>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122662</xdr:rowOff>
    </xdr:from>
    <xdr:ext cx="762000" cy="259045"/>
    <xdr:sp macro="" textlink="">
      <xdr:nvSpPr>
        <xdr:cNvPr id="216" name="テキスト ボックス 215"/>
        <xdr:cNvSpPr txBox="1"/>
      </xdr:nvSpPr>
      <xdr:spPr>
        <a:xfrm>
          <a:off x="939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その他に係る経常収支比率の増加は、老年人口、特に</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歳以上（後期高齢者）の人口の増加等に伴う、介護保険事業への繰出金の増、後期高齢者医療事業への繰出金の増などが主な要因である。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住民基本台帳に基づく</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歳以上の高齢者が総人口に占める割合について、平成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日現在は</a:t>
          </a:r>
          <a:r>
            <a:rPr kumimoji="1" lang="en-US" altLang="ja-JP" sz="1100">
              <a:latin typeface="ＭＳ Ｐゴシック" panose="020B0600070205080204" pitchFamily="50" charset="-128"/>
              <a:ea typeface="ＭＳ Ｐゴシック" panose="020B0600070205080204" pitchFamily="50" charset="-128"/>
            </a:rPr>
            <a:t>19.9</a:t>
          </a:r>
          <a:r>
            <a:rPr kumimoji="1" lang="ja-JP" altLang="en-US" sz="1100">
              <a:latin typeface="ＭＳ Ｐゴシック" panose="020B0600070205080204" pitchFamily="50" charset="-128"/>
              <a:ea typeface="ＭＳ Ｐゴシック" panose="020B0600070205080204" pitchFamily="50" charset="-128"/>
            </a:rPr>
            <a:t>％であったのに対し、平成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日現在では</a:t>
          </a:r>
          <a:r>
            <a:rPr kumimoji="1" lang="en-US" altLang="ja-JP" sz="1100">
              <a:latin typeface="ＭＳ Ｐゴシック" panose="020B0600070205080204" pitchFamily="50" charset="-128"/>
              <a:ea typeface="ＭＳ Ｐゴシック" panose="020B0600070205080204" pitchFamily="50" charset="-128"/>
            </a:rPr>
            <a:t>21.6</a:t>
          </a:r>
          <a:r>
            <a:rPr kumimoji="1" lang="ja-JP" altLang="en-US" sz="1100">
              <a:latin typeface="ＭＳ Ｐゴシック" panose="020B0600070205080204" pitchFamily="50" charset="-128"/>
              <a:ea typeface="ＭＳ Ｐゴシック" panose="020B0600070205080204" pitchFamily="50" charset="-128"/>
            </a:rPr>
            <a:t>％となっており、</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歳以上の高齢者が総人口に占める割合についても同様に</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％と増加している。今後も高齢化に伴い、介護保険事業や後期高齢者医療事業への繰出金は増加するものと考えられる。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4" name="直線コネクタ 243"/>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7"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48" name="直線コネクタ 247"/>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107950</xdr:rowOff>
    </xdr:to>
    <xdr:cxnSp macro="">
      <xdr:nvCxnSpPr>
        <xdr:cNvPr id="249" name="直線コネクタ 248"/>
        <xdr:cNvCxnSpPr/>
      </xdr:nvCxnSpPr>
      <xdr:spPr>
        <a:xfrm>
          <a:off x="15671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0" name="その他平均値テキスト"/>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1" name="フローチャート: 判断 250"/>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127000</xdr:rowOff>
    </xdr:to>
    <xdr:cxnSp macro="">
      <xdr:nvCxnSpPr>
        <xdr:cNvPr id="252" name="直線コネクタ 251"/>
        <xdr:cNvCxnSpPr/>
      </xdr:nvCxnSpPr>
      <xdr:spPr>
        <a:xfrm flipV="1">
          <a:off x="14782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57</xdr:row>
      <xdr:rowOff>12700</xdr:rowOff>
    </xdr:to>
    <xdr:cxnSp macro="">
      <xdr:nvCxnSpPr>
        <xdr:cNvPr id="255" name="直線コネクタ 254"/>
        <xdr:cNvCxnSpPr/>
      </xdr:nvCxnSpPr>
      <xdr:spPr>
        <a:xfrm flipV="1">
          <a:off x="13893800" y="95567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6" name="フローチャート: 判断 255"/>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7" name="テキスト ボックス 25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57</xdr:row>
      <xdr:rowOff>12700</xdr:rowOff>
    </xdr:to>
    <xdr:cxnSp macro="">
      <xdr:nvCxnSpPr>
        <xdr:cNvPr id="258" name="直線コネクタ 257"/>
        <xdr:cNvCxnSpPr/>
      </xdr:nvCxnSpPr>
      <xdr:spPr>
        <a:xfrm>
          <a:off x="13004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1" name="フローチャート: 判断 260"/>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2" name="テキスト ボックス 261"/>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0" name="楕円 269"/>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1" name="テキスト ボックス 270"/>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2" name="楕円 271"/>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3" name="テキスト ボックス 272"/>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4" name="楕円 273"/>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5" name="テキスト ボックス 274"/>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6" name="楕円 275"/>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77" name="テキスト ボックス 276"/>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が類似団体より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月）し、それに伴い補助金交付規則も改正（平成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日施行）し、更なる適正化を図っている。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5" name="直線コネクタ 304"/>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6"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7" name="直線コネクタ 306"/>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8"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9" name="直線コネクタ 308"/>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127000</xdr:rowOff>
    </xdr:to>
    <xdr:cxnSp macro="">
      <xdr:nvCxnSpPr>
        <xdr:cNvPr id="310" name="直線コネクタ 309"/>
        <xdr:cNvCxnSpPr/>
      </xdr:nvCxnSpPr>
      <xdr:spPr>
        <a:xfrm flipV="1">
          <a:off x="15671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1" name="補助費等平均値テキスト"/>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2" name="フローチャート: 判断 311"/>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165100</xdr:rowOff>
    </xdr:to>
    <xdr:cxnSp macro="">
      <xdr:nvCxnSpPr>
        <xdr:cNvPr id="313" name="直線コネクタ 312"/>
        <xdr:cNvCxnSpPr/>
      </xdr:nvCxnSpPr>
      <xdr:spPr>
        <a:xfrm flipV="1">
          <a:off x="14782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4" name="フローチャート: 判断 313"/>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5" name="テキスト ボックス 314"/>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38</xdr:row>
      <xdr:rowOff>69850</xdr:rowOff>
    </xdr:to>
    <xdr:cxnSp macro="">
      <xdr:nvCxnSpPr>
        <xdr:cNvPr id="316" name="直線コネクタ 315"/>
        <xdr:cNvCxnSpPr/>
      </xdr:nvCxnSpPr>
      <xdr:spPr>
        <a:xfrm flipV="1">
          <a:off x="13893800" y="6337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7" name="フローチャート: 判断 316"/>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18" name="テキスト ボックス 317"/>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69850</xdr:rowOff>
    </xdr:to>
    <xdr:cxnSp macro="">
      <xdr:nvCxnSpPr>
        <xdr:cNvPr id="319" name="直線コネクタ 318"/>
        <xdr:cNvCxnSpPr/>
      </xdr:nvCxnSpPr>
      <xdr:spPr>
        <a:xfrm>
          <a:off x="13004800" y="656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0" name="フローチャート: 判断 319"/>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1" name="テキスト ボックス 320"/>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2" name="フローチャート: 判断 321"/>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3" name="テキスト ボックス 322"/>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29" name="楕円 328"/>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0"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1" name="楕円 330"/>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2" name="テキスト ボックス 331"/>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3" name="楕円 332"/>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4" name="テキスト ボックス 333"/>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19050</xdr:rowOff>
    </xdr:from>
    <xdr:to>
      <xdr:col>69</xdr:col>
      <xdr:colOff>142875</xdr:colOff>
      <xdr:row>38</xdr:row>
      <xdr:rowOff>120650</xdr:rowOff>
    </xdr:to>
    <xdr:sp macro="" textlink="">
      <xdr:nvSpPr>
        <xdr:cNvPr id="335" name="楕円 334"/>
        <xdr:cNvSpPr/>
      </xdr:nvSpPr>
      <xdr:spPr>
        <a:xfrm>
          <a:off x="13843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130827</xdr:rowOff>
    </xdr:from>
    <xdr:ext cx="762000" cy="259045"/>
    <xdr:sp macro="" textlink="">
      <xdr:nvSpPr>
        <xdr:cNvPr id="336" name="テキスト ボックス 335"/>
        <xdr:cNvSpPr txBox="1"/>
      </xdr:nvSpPr>
      <xdr:spPr>
        <a:xfrm>
          <a:off x="13512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37" name="楕円 336"/>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38" name="テキスト ボックス 337"/>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公債費に係る経常経費充当一般財源等について、平成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年度決算と比較し、元金の償還は</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億円増加しているのに対し、利子の償還は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億円減となっている。これは、高利率での利子償還が完了したために、平均利率が下がっていることが影響していると考えられるが、公債費に係る経常収支比率は横ばいとなっている。</a:t>
          </a:r>
        </a:p>
        <a:p>
          <a:r>
            <a:rPr kumimoji="1" lang="ja-JP" altLang="en-US" sz="1200">
              <a:latin typeface="ＭＳ Ｐゴシック" panose="020B0600070205080204" pitchFamily="50" charset="-128"/>
              <a:ea typeface="ＭＳ Ｐゴシック" panose="020B0600070205080204" pitchFamily="50" charset="-128"/>
            </a:rPr>
            <a:t>　今後の公債費は、市債発行額の抑制により中長期的には減少していく見込みであるが、当面は</a:t>
          </a:r>
          <a:r>
            <a:rPr kumimoji="1" lang="en-US" altLang="ja-JP" sz="1200">
              <a:latin typeface="ＭＳ Ｐゴシック" panose="020B0600070205080204" pitchFamily="50" charset="-128"/>
              <a:ea typeface="ＭＳ Ｐゴシック" panose="020B0600070205080204" pitchFamily="50" charset="-128"/>
            </a:rPr>
            <a:t>900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億円程度で高止まりとなる見込みである。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79</xdr:row>
      <xdr:rowOff>62230</xdr:rowOff>
    </xdr:to>
    <xdr:cxnSp macro="">
      <xdr:nvCxnSpPr>
        <xdr:cNvPr id="364" name="直線コネクタ 363"/>
        <xdr:cNvCxnSpPr/>
      </xdr:nvCxnSpPr>
      <xdr:spPr>
        <a:xfrm flipV="1">
          <a:off x="4826000" y="125095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34307</xdr:rowOff>
    </xdr:from>
    <xdr:ext cx="762000" cy="259045"/>
    <xdr:sp macro="" textlink="">
      <xdr:nvSpPr>
        <xdr:cNvPr id="365" name="公債費最小値テキスト"/>
        <xdr:cNvSpPr txBox="1"/>
      </xdr:nvSpPr>
      <xdr:spPr>
        <a:xfrm>
          <a:off x="4914900" y="1357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62230</xdr:rowOff>
    </xdr:from>
    <xdr:to>
      <xdr:col>24</xdr:col>
      <xdr:colOff>114300</xdr:colOff>
      <xdr:row>79</xdr:row>
      <xdr:rowOff>62230</xdr:rowOff>
    </xdr:to>
    <xdr:cxnSp macro="">
      <xdr:nvCxnSpPr>
        <xdr:cNvPr id="366" name="直線コネクタ 365"/>
        <xdr:cNvCxnSpPr/>
      </xdr:nvCxnSpPr>
      <xdr:spPr>
        <a:xfrm>
          <a:off x="4737100" y="1360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7"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8" name="直線コネクタ 367"/>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78</xdr:row>
      <xdr:rowOff>157480</xdr:rowOff>
    </xdr:to>
    <xdr:cxnSp macro="">
      <xdr:nvCxnSpPr>
        <xdr:cNvPr id="369" name="直線コネクタ 368"/>
        <xdr:cNvCxnSpPr/>
      </xdr:nvCxnSpPr>
      <xdr:spPr>
        <a:xfrm>
          <a:off x="3987800" y="1353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70" name="公債費平均値テキスト"/>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71" name="フローチャート: 判断 370"/>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79</xdr:row>
      <xdr:rowOff>46989</xdr:rowOff>
    </xdr:to>
    <xdr:cxnSp macro="">
      <xdr:nvCxnSpPr>
        <xdr:cNvPr id="372" name="直線コネクタ 371"/>
        <xdr:cNvCxnSpPr/>
      </xdr:nvCxnSpPr>
      <xdr:spPr>
        <a:xfrm flipV="1">
          <a:off x="3098800" y="135305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3" name="フローチャート: 判断 372"/>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4" name="テキスト ボックス 37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81</xdr:row>
      <xdr:rowOff>161289</xdr:rowOff>
    </xdr:to>
    <xdr:cxnSp macro="">
      <xdr:nvCxnSpPr>
        <xdr:cNvPr id="375" name="直線コネクタ 374"/>
        <xdr:cNvCxnSpPr/>
      </xdr:nvCxnSpPr>
      <xdr:spPr>
        <a:xfrm flipV="1">
          <a:off x="2209800" y="13591539"/>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6" name="フローチャート: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7" name="テキスト ボックス 376"/>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130811</xdr:rowOff>
    </xdr:from>
    <xdr:to>
      <xdr:col>11</xdr:col>
      <xdr:colOff>9525</xdr:colOff>
      <xdr:row>81</xdr:row>
      <xdr:rowOff>161289</xdr:rowOff>
    </xdr:to>
    <xdr:cxnSp macro="">
      <xdr:nvCxnSpPr>
        <xdr:cNvPr id="378" name="直線コネクタ 377"/>
        <xdr:cNvCxnSpPr/>
      </xdr:nvCxnSpPr>
      <xdr:spPr>
        <a:xfrm>
          <a:off x="1320800" y="14018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72389</xdr:rowOff>
    </xdr:from>
    <xdr:to>
      <xdr:col>11</xdr:col>
      <xdr:colOff>60325</xdr:colOff>
      <xdr:row>80</xdr:row>
      <xdr:rowOff>2539</xdr:rowOff>
    </xdr:to>
    <xdr:sp macro="" textlink="">
      <xdr:nvSpPr>
        <xdr:cNvPr id="379" name="フローチャート: 判断 378"/>
        <xdr:cNvSpPr/>
      </xdr:nvSpPr>
      <xdr:spPr>
        <a:xfrm>
          <a:off x="2159000" y="1361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12716</xdr:rowOff>
    </xdr:from>
    <xdr:ext cx="762000" cy="259045"/>
    <xdr:sp macro="" textlink="">
      <xdr:nvSpPr>
        <xdr:cNvPr id="380" name="テキスト ボックス 379"/>
        <xdr:cNvSpPr txBox="1"/>
      </xdr:nvSpPr>
      <xdr:spPr>
        <a:xfrm>
          <a:off x="1828800" y="1338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381" name="フローチャート: 判断 380"/>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382" name="テキスト ボックス 381"/>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88" name="楕円 387"/>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15257</xdr:rowOff>
    </xdr:from>
    <xdr:ext cx="762000" cy="259045"/>
    <xdr:sp macro="" textlink="">
      <xdr:nvSpPr>
        <xdr:cNvPr id="389" name="公債費該当値テキスト"/>
        <xdr:cNvSpPr txBox="1"/>
      </xdr:nvSpPr>
      <xdr:spPr>
        <a:xfrm>
          <a:off x="4914900" y="1338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0" name="楕円 389"/>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1" name="テキスト ボックス 390"/>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2" name="楕円 391"/>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3" name="テキスト ボックス 392"/>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110489</xdr:rowOff>
    </xdr:from>
    <xdr:to>
      <xdr:col>11</xdr:col>
      <xdr:colOff>60325</xdr:colOff>
      <xdr:row>82</xdr:row>
      <xdr:rowOff>40639</xdr:rowOff>
    </xdr:to>
    <xdr:sp macro="" textlink="">
      <xdr:nvSpPr>
        <xdr:cNvPr id="394" name="楕円 393"/>
        <xdr:cNvSpPr/>
      </xdr:nvSpPr>
      <xdr:spPr>
        <a:xfrm>
          <a:off x="2159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25416</xdr:rowOff>
    </xdr:from>
    <xdr:ext cx="762000" cy="259045"/>
    <xdr:sp macro="" textlink="">
      <xdr:nvSpPr>
        <xdr:cNvPr id="395" name="テキスト ボックス 394"/>
        <xdr:cNvSpPr txBox="1"/>
      </xdr:nvSpPr>
      <xdr:spPr>
        <a:xfrm>
          <a:off x="1828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80011</xdr:rowOff>
    </xdr:from>
    <xdr:to>
      <xdr:col>6</xdr:col>
      <xdr:colOff>171450</xdr:colOff>
      <xdr:row>82</xdr:row>
      <xdr:rowOff>10161</xdr:rowOff>
    </xdr:to>
    <xdr:sp macro="" textlink="">
      <xdr:nvSpPr>
        <xdr:cNvPr id="396" name="楕円 395"/>
        <xdr:cNvSpPr/>
      </xdr:nvSpPr>
      <xdr:spPr>
        <a:xfrm>
          <a:off x="1270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166388</xdr:rowOff>
    </xdr:from>
    <xdr:ext cx="762000" cy="259045"/>
    <xdr:sp macro="" textlink="">
      <xdr:nvSpPr>
        <xdr:cNvPr id="397" name="テキスト ボックス 396"/>
        <xdr:cNvSpPr txBox="1"/>
      </xdr:nvSpPr>
      <xdr:spPr>
        <a:xfrm>
          <a:off x="939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以外に係る経常収支比率は、類似団体内で最も低くなっているが、近年は上昇傾向であり、その主な要因は、人件費や扶助費、繰出金の増加によるものである。今後も、福祉サービスの利用者の増に伴う扶助費の増や、老年人口の増加に伴う後期高齢者医療、介護保険事業への公費負担の大幅な増加が見込まれる。</a:t>
          </a:r>
        </a:p>
        <a:p>
          <a:r>
            <a:rPr kumimoji="1" lang="ja-JP" altLang="en-US" sz="1000">
              <a:latin typeface="ＭＳ Ｐゴシック" panose="020B0600070205080204" pitchFamily="50" charset="-128"/>
              <a:ea typeface="ＭＳ Ｐゴシック" panose="020B0600070205080204" pitchFamily="50" charset="-128"/>
            </a:rPr>
            <a:t>　本市では、平成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組替えなどの不断の改善に取り組んで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161289</xdr:rowOff>
    </xdr:from>
    <xdr:to>
      <xdr:col>82</xdr:col>
      <xdr:colOff>107950</xdr:colOff>
      <xdr:row>81</xdr:row>
      <xdr:rowOff>168911</xdr:rowOff>
    </xdr:to>
    <xdr:cxnSp macro="">
      <xdr:nvCxnSpPr>
        <xdr:cNvPr id="425" name="直線コネクタ 424"/>
        <xdr:cNvCxnSpPr/>
      </xdr:nvCxnSpPr>
      <xdr:spPr>
        <a:xfrm flipV="1">
          <a:off x="16510000" y="1302003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140988</xdr:rowOff>
    </xdr:from>
    <xdr:ext cx="762000" cy="259045"/>
    <xdr:sp macro="" textlink="">
      <xdr:nvSpPr>
        <xdr:cNvPr id="426" name="公債費以外最小値テキスト"/>
        <xdr:cNvSpPr txBox="1"/>
      </xdr:nvSpPr>
      <xdr:spPr>
        <a:xfrm>
          <a:off x="16598900" y="140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168911</xdr:rowOff>
    </xdr:from>
    <xdr:to>
      <xdr:col>82</xdr:col>
      <xdr:colOff>196850</xdr:colOff>
      <xdr:row>81</xdr:row>
      <xdr:rowOff>168911</xdr:rowOff>
    </xdr:to>
    <xdr:cxnSp macro="">
      <xdr:nvCxnSpPr>
        <xdr:cNvPr id="427" name="直線コネクタ 426"/>
        <xdr:cNvCxnSpPr/>
      </xdr:nvCxnSpPr>
      <xdr:spPr>
        <a:xfrm>
          <a:off x="16421100" y="140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76217</xdr:rowOff>
    </xdr:from>
    <xdr:ext cx="762000" cy="259045"/>
    <xdr:sp macro="" textlink="">
      <xdr:nvSpPr>
        <xdr:cNvPr id="428" name="公債費以外最大値テキスト"/>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161289</xdr:rowOff>
    </xdr:from>
    <xdr:to>
      <xdr:col>82</xdr:col>
      <xdr:colOff>196850</xdr:colOff>
      <xdr:row>75</xdr:row>
      <xdr:rowOff>161289</xdr:rowOff>
    </xdr:to>
    <xdr:cxnSp macro="">
      <xdr:nvCxnSpPr>
        <xdr:cNvPr id="429" name="直線コネクタ 428"/>
        <xdr:cNvCxnSpPr/>
      </xdr:nvCxnSpPr>
      <xdr:spPr>
        <a:xfrm>
          <a:off x="16421100" y="1302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161289</xdr:rowOff>
    </xdr:to>
    <xdr:cxnSp macro="">
      <xdr:nvCxnSpPr>
        <xdr:cNvPr id="430" name="直線コネクタ 429"/>
        <xdr:cNvCxnSpPr/>
      </xdr:nvCxnSpPr>
      <xdr:spPr>
        <a:xfrm>
          <a:off x="15671800" y="12943840"/>
          <a:ext cx="8382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109238</xdr:rowOff>
    </xdr:from>
    <xdr:ext cx="762000" cy="259045"/>
    <xdr:sp macro="" textlink="">
      <xdr:nvSpPr>
        <xdr:cNvPr id="431" name="公債費以外平均値テキスト"/>
        <xdr:cNvSpPr txBox="1"/>
      </xdr:nvSpPr>
      <xdr:spPr>
        <a:xfrm>
          <a:off x="16598900" y="13482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32" name="フローチャート: 判断 431"/>
        <xdr:cNvSpPr/>
      </xdr:nvSpPr>
      <xdr:spPr>
        <a:xfrm>
          <a:off x="164592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75</xdr:row>
      <xdr:rowOff>100330</xdr:rowOff>
    </xdr:to>
    <xdr:cxnSp macro="">
      <xdr:nvCxnSpPr>
        <xdr:cNvPr id="433" name="直線コネクタ 432"/>
        <xdr:cNvCxnSpPr/>
      </xdr:nvCxnSpPr>
      <xdr:spPr>
        <a:xfrm flipV="1">
          <a:off x="14782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34" name="フローチャート: 判断 433"/>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35" name="テキスト ボックス 434"/>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xdr:rowOff>
    </xdr:from>
    <xdr:to>
      <xdr:col>73</xdr:col>
      <xdr:colOff>180975</xdr:colOff>
      <xdr:row>75</xdr:row>
      <xdr:rowOff>100330</xdr:rowOff>
    </xdr:to>
    <xdr:cxnSp macro="">
      <xdr:nvCxnSpPr>
        <xdr:cNvPr id="436" name="直線コネクタ 435"/>
        <xdr:cNvCxnSpPr/>
      </xdr:nvCxnSpPr>
      <xdr:spPr>
        <a:xfrm>
          <a:off x="13893800" y="12867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7" name="フローチャート: 判断 436"/>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38" name="テキスト ボックス 437"/>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75</xdr:row>
      <xdr:rowOff>8890</xdr:rowOff>
    </xdr:to>
    <xdr:cxnSp macro="">
      <xdr:nvCxnSpPr>
        <xdr:cNvPr id="439" name="直線コネクタ 438"/>
        <xdr:cNvCxnSpPr/>
      </xdr:nvCxnSpPr>
      <xdr:spPr>
        <a:xfrm>
          <a:off x="13004800" y="12745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57150</xdr:rowOff>
    </xdr:from>
    <xdr:to>
      <xdr:col>69</xdr:col>
      <xdr:colOff>142875</xdr:colOff>
      <xdr:row>77</xdr:row>
      <xdr:rowOff>158750</xdr:rowOff>
    </xdr:to>
    <xdr:sp macro="" textlink="">
      <xdr:nvSpPr>
        <xdr:cNvPr id="440" name="フローチャート: 判断 439"/>
        <xdr:cNvSpPr/>
      </xdr:nvSpPr>
      <xdr:spPr>
        <a:xfrm>
          <a:off x="13843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41" name="テキスト ボックス 440"/>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42" name="フローチャート: 判断 441"/>
        <xdr:cNvSpPr/>
      </xdr:nvSpPr>
      <xdr:spPr>
        <a:xfrm>
          <a:off x="12954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43" name="テキスト ボックス 442"/>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9" name="楕円 448"/>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19067</xdr:rowOff>
    </xdr:from>
    <xdr:ext cx="762000" cy="259045"/>
    <xdr:sp macro="" textlink="">
      <xdr:nvSpPr>
        <xdr:cNvPr id="450" name="公債費以外該当値テキスト"/>
        <xdr:cNvSpPr txBox="1"/>
      </xdr:nvSpPr>
      <xdr:spPr>
        <a:xfrm>
          <a:off x="16598900" y="128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51" name="楕円 450"/>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52" name="テキスト ボックス 451"/>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53" name="楕円 452"/>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54" name="テキスト ボックス 453"/>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129540</xdr:rowOff>
    </xdr:from>
    <xdr:to>
      <xdr:col>69</xdr:col>
      <xdr:colOff>142875</xdr:colOff>
      <xdr:row>75</xdr:row>
      <xdr:rowOff>59690</xdr:rowOff>
    </xdr:to>
    <xdr:sp macro="" textlink="">
      <xdr:nvSpPr>
        <xdr:cNvPr id="455" name="楕円 454"/>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69867</xdr:rowOff>
    </xdr:from>
    <xdr:ext cx="762000" cy="259045"/>
    <xdr:sp macro="" textlink="">
      <xdr:nvSpPr>
        <xdr:cNvPr id="456" name="テキスト ボックス 455"/>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7" name="楕円 456"/>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8" name="テキスト ボックス 457"/>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149746</xdr:rowOff>
    </xdr:from>
    <xdr:to>
      <xdr:col>29</xdr:col>
      <xdr:colOff>127000</xdr:colOff>
      <xdr:row>15</xdr:row>
      <xdr:rowOff>140983</xdr:rowOff>
    </xdr:to>
    <xdr:cxnSp macro="">
      <xdr:nvCxnSpPr>
        <xdr:cNvPr id="45" name="直線コネクタ 44"/>
        <xdr:cNvCxnSpPr/>
      </xdr:nvCxnSpPr>
      <xdr:spPr bwMode="auto">
        <a:xfrm flipV="1">
          <a:off x="5651500" y="2083321"/>
          <a:ext cx="0" cy="6770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113060</xdr:rowOff>
    </xdr:from>
    <xdr:ext cx="762000" cy="259045"/>
    <xdr:sp macro="" textlink="">
      <xdr:nvSpPr>
        <xdr:cNvPr id="46" name="人口1人当たり決算額の推移最小値テキスト130"/>
        <xdr:cNvSpPr txBox="1"/>
      </xdr:nvSpPr>
      <xdr:spPr>
        <a:xfrm>
          <a:off x="5740400" y="273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140983</xdr:rowOff>
    </xdr:from>
    <xdr:to>
      <xdr:col>30</xdr:col>
      <xdr:colOff>25400</xdr:colOff>
      <xdr:row>15</xdr:row>
      <xdr:rowOff>140983</xdr:rowOff>
    </xdr:to>
    <xdr:cxnSp macro="">
      <xdr:nvCxnSpPr>
        <xdr:cNvPr id="47" name="直線コネクタ 46"/>
        <xdr:cNvCxnSpPr/>
      </xdr:nvCxnSpPr>
      <xdr:spPr bwMode="auto">
        <a:xfrm>
          <a:off x="5562600" y="27603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64673</xdr:rowOff>
    </xdr:from>
    <xdr:ext cx="762000" cy="259045"/>
    <xdr:sp macro="" textlink="">
      <xdr:nvSpPr>
        <xdr:cNvPr id="48" name="人口1人当たり決算額の推移最大値テキスト130"/>
        <xdr:cNvSpPr txBox="1"/>
      </xdr:nvSpPr>
      <xdr:spPr>
        <a:xfrm>
          <a:off x="5740400" y="182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149746</xdr:rowOff>
    </xdr:from>
    <xdr:to>
      <xdr:col>30</xdr:col>
      <xdr:colOff>25400</xdr:colOff>
      <xdr:row>11</xdr:row>
      <xdr:rowOff>149746</xdr:rowOff>
    </xdr:to>
    <xdr:cxnSp macro="">
      <xdr:nvCxnSpPr>
        <xdr:cNvPr id="49" name="直線コネクタ 48"/>
        <xdr:cNvCxnSpPr/>
      </xdr:nvCxnSpPr>
      <xdr:spPr bwMode="auto">
        <a:xfrm>
          <a:off x="5562600" y="2083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30798</xdr:rowOff>
    </xdr:from>
    <xdr:to>
      <xdr:col>29</xdr:col>
      <xdr:colOff>127000</xdr:colOff>
      <xdr:row>15</xdr:row>
      <xdr:rowOff>42894</xdr:rowOff>
    </xdr:to>
    <xdr:cxnSp macro="">
      <xdr:nvCxnSpPr>
        <xdr:cNvPr id="50" name="直線コネクタ 49"/>
        <xdr:cNvCxnSpPr/>
      </xdr:nvCxnSpPr>
      <xdr:spPr bwMode="auto">
        <a:xfrm>
          <a:off x="5003800" y="2650173"/>
          <a:ext cx="647700" cy="1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75982</xdr:rowOff>
    </xdr:from>
    <xdr:ext cx="762000" cy="259045"/>
    <xdr:sp macro="" textlink="">
      <xdr:nvSpPr>
        <xdr:cNvPr id="51" name="人口1人当たり決算額の推移平均値テキスト130"/>
        <xdr:cNvSpPr txBox="1"/>
      </xdr:nvSpPr>
      <xdr:spPr>
        <a:xfrm>
          <a:off x="5740400" y="218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59455</xdr:rowOff>
    </xdr:from>
    <xdr:to>
      <xdr:col>29</xdr:col>
      <xdr:colOff>177800</xdr:colOff>
      <xdr:row>13</xdr:row>
      <xdr:rowOff>161055</xdr:rowOff>
    </xdr:to>
    <xdr:sp macro="" textlink="">
      <xdr:nvSpPr>
        <xdr:cNvPr id="52" name="フローチャート: 判断 51"/>
        <xdr:cNvSpPr/>
      </xdr:nvSpPr>
      <xdr:spPr bwMode="auto">
        <a:xfrm>
          <a:off x="56007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30798</xdr:rowOff>
    </xdr:from>
    <xdr:to>
      <xdr:col>26</xdr:col>
      <xdr:colOff>50800</xdr:colOff>
      <xdr:row>15</xdr:row>
      <xdr:rowOff>34874</xdr:rowOff>
    </xdr:to>
    <xdr:cxnSp macro="">
      <xdr:nvCxnSpPr>
        <xdr:cNvPr id="53" name="直線コネクタ 52"/>
        <xdr:cNvCxnSpPr/>
      </xdr:nvCxnSpPr>
      <xdr:spPr bwMode="auto">
        <a:xfrm flipV="1">
          <a:off x="4305300" y="2650173"/>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62655</xdr:rowOff>
    </xdr:from>
    <xdr:to>
      <xdr:col>26</xdr:col>
      <xdr:colOff>101600</xdr:colOff>
      <xdr:row>13</xdr:row>
      <xdr:rowOff>164255</xdr:rowOff>
    </xdr:to>
    <xdr:sp macro="" textlink="">
      <xdr:nvSpPr>
        <xdr:cNvPr id="54" name="フローチャート: 判断 53"/>
        <xdr:cNvSpPr/>
      </xdr:nvSpPr>
      <xdr:spPr bwMode="auto">
        <a:xfrm>
          <a:off x="49530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2982</xdr:rowOff>
    </xdr:from>
    <xdr:ext cx="736600" cy="259045"/>
    <xdr:sp macro="" textlink="">
      <xdr:nvSpPr>
        <xdr:cNvPr id="55" name="テキスト ボックス 54"/>
        <xdr:cNvSpPr txBox="1"/>
      </xdr:nvSpPr>
      <xdr:spPr>
        <a:xfrm>
          <a:off x="4622800" y="210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34874</xdr:rowOff>
    </xdr:from>
    <xdr:to>
      <xdr:col>22</xdr:col>
      <xdr:colOff>114300</xdr:colOff>
      <xdr:row>19</xdr:row>
      <xdr:rowOff>57829</xdr:rowOff>
    </xdr:to>
    <xdr:cxnSp macro="">
      <xdr:nvCxnSpPr>
        <xdr:cNvPr id="56" name="直線コネクタ 55"/>
        <xdr:cNvCxnSpPr/>
      </xdr:nvCxnSpPr>
      <xdr:spPr bwMode="auto">
        <a:xfrm flipV="1">
          <a:off x="3606800" y="2654249"/>
          <a:ext cx="698500" cy="70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66637</xdr:rowOff>
    </xdr:from>
    <xdr:to>
      <xdr:col>22</xdr:col>
      <xdr:colOff>165100</xdr:colOff>
      <xdr:row>13</xdr:row>
      <xdr:rowOff>168237</xdr:rowOff>
    </xdr:to>
    <xdr:sp macro="" textlink="">
      <xdr:nvSpPr>
        <xdr:cNvPr id="57" name="フローチャート: 判断 56"/>
        <xdr:cNvSpPr/>
      </xdr:nvSpPr>
      <xdr:spPr bwMode="auto">
        <a:xfrm>
          <a:off x="42545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6964</xdr:rowOff>
    </xdr:from>
    <xdr:ext cx="762000" cy="259045"/>
    <xdr:sp macro="" textlink="">
      <xdr:nvSpPr>
        <xdr:cNvPr id="58" name="テキスト ボックス 57"/>
        <xdr:cNvSpPr txBox="1"/>
      </xdr:nvSpPr>
      <xdr:spPr>
        <a:xfrm>
          <a:off x="39243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52267</xdr:rowOff>
    </xdr:from>
    <xdr:to>
      <xdr:col>18</xdr:col>
      <xdr:colOff>177800</xdr:colOff>
      <xdr:row>19</xdr:row>
      <xdr:rowOff>57829</xdr:rowOff>
    </xdr:to>
    <xdr:cxnSp macro="">
      <xdr:nvCxnSpPr>
        <xdr:cNvPr id="59" name="直線コネクタ 58"/>
        <xdr:cNvCxnSpPr/>
      </xdr:nvCxnSpPr>
      <xdr:spPr bwMode="auto">
        <a:xfrm>
          <a:off x="2908300" y="3357442"/>
          <a:ext cx="698500" cy="5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94374</xdr:rowOff>
    </xdr:from>
    <xdr:to>
      <xdr:col>19</xdr:col>
      <xdr:colOff>38100</xdr:colOff>
      <xdr:row>18</xdr:row>
      <xdr:rowOff>24524</xdr:rowOff>
    </xdr:to>
    <xdr:sp macro="" textlink="">
      <xdr:nvSpPr>
        <xdr:cNvPr id="60" name="フローチャート: 判断 59"/>
        <xdr:cNvSpPr/>
      </xdr:nvSpPr>
      <xdr:spPr bwMode="auto">
        <a:xfrm>
          <a:off x="3556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34701</xdr:rowOff>
    </xdr:from>
    <xdr:ext cx="762000" cy="259045"/>
    <xdr:sp macro="" textlink="">
      <xdr:nvSpPr>
        <xdr:cNvPr id="61" name="テキスト ボックス 60"/>
        <xdr:cNvSpPr txBox="1"/>
      </xdr:nvSpPr>
      <xdr:spPr>
        <a:xfrm>
          <a:off x="32258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87801</xdr:rowOff>
    </xdr:from>
    <xdr:to>
      <xdr:col>15</xdr:col>
      <xdr:colOff>101600</xdr:colOff>
      <xdr:row>18</xdr:row>
      <xdr:rowOff>17951</xdr:rowOff>
    </xdr:to>
    <xdr:sp macro="" textlink="">
      <xdr:nvSpPr>
        <xdr:cNvPr id="62" name="フローチャート: 判断 61"/>
        <xdr:cNvSpPr/>
      </xdr:nvSpPr>
      <xdr:spPr bwMode="auto">
        <a:xfrm>
          <a:off x="2857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28128</xdr:rowOff>
    </xdr:from>
    <xdr:ext cx="762000" cy="259045"/>
    <xdr:sp macro="" textlink="">
      <xdr:nvSpPr>
        <xdr:cNvPr id="63" name="テキスト ボックス 62"/>
        <xdr:cNvSpPr txBox="1"/>
      </xdr:nvSpPr>
      <xdr:spPr>
        <a:xfrm>
          <a:off x="2527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163544</xdr:rowOff>
    </xdr:from>
    <xdr:to>
      <xdr:col>29</xdr:col>
      <xdr:colOff>177800</xdr:colOff>
      <xdr:row>15</xdr:row>
      <xdr:rowOff>93694</xdr:rowOff>
    </xdr:to>
    <xdr:sp macro="" textlink="">
      <xdr:nvSpPr>
        <xdr:cNvPr id="69" name="楕円 68"/>
        <xdr:cNvSpPr/>
      </xdr:nvSpPr>
      <xdr:spPr bwMode="auto">
        <a:xfrm>
          <a:off x="5600700" y="261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72121</xdr:rowOff>
    </xdr:from>
    <xdr:ext cx="762000" cy="259045"/>
    <xdr:sp macro="" textlink="">
      <xdr:nvSpPr>
        <xdr:cNvPr id="70" name="人口1人当たり決算額の推移該当値テキスト130"/>
        <xdr:cNvSpPr txBox="1"/>
      </xdr:nvSpPr>
      <xdr:spPr>
        <a:xfrm>
          <a:off x="5740400" y="252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151448</xdr:rowOff>
    </xdr:from>
    <xdr:to>
      <xdr:col>26</xdr:col>
      <xdr:colOff>101600</xdr:colOff>
      <xdr:row>15</xdr:row>
      <xdr:rowOff>81598</xdr:rowOff>
    </xdr:to>
    <xdr:sp macro="" textlink="">
      <xdr:nvSpPr>
        <xdr:cNvPr id="71" name="楕円 70"/>
        <xdr:cNvSpPr/>
      </xdr:nvSpPr>
      <xdr:spPr bwMode="auto">
        <a:xfrm>
          <a:off x="4953000" y="259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66375</xdr:rowOff>
    </xdr:from>
    <xdr:ext cx="736600" cy="259045"/>
    <xdr:sp macro="" textlink="">
      <xdr:nvSpPr>
        <xdr:cNvPr id="72" name="テキスト ボックス 71"/>
        <xdr:cNvSpPr txBox="1"/>
      </xdr:nvSpPr>
      <xdr:spPr>
        <a:xfrm>
          <a:off x="4622800" y="2685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155524</xdr:rowOff>
    </xdr:from>
    <xdr:to>
      <xdr:col>22</xdr:col>
      <xdr:colOff>165100</xdr:colOff>
      <xdr:row>15</xdr:row>
      <xdr:rowOff>85674</xdr:rowOff>
    </xdr:to>
    <xdr:sp macro="" textlink="">
      <xdr:nvSpPr>
        <xdr:cNvPr id="73" name="楕円 72"/>
        <xdr:cNvSpPr/>
      </xdr:nvSpPr>
      <xdr:spPr bwMode="auto">
        <a:xfrm>
          <a:off x="4254500" y="260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70451</xdr:rowOff>
    </xdr:from>
    <xdr:ext cx="762000" cy="259045"/>
    <xdr:sp macro="" textlink="">
      <xdr:nvSpPr>
        <xdr:cNvPr id="74" name="テキスト ボックス 73"/>
        <xdr:cNvSpPr txBox="1"/>
      </xdr:nvSpPr>
      <xdr:spPr>
        <a:xfrm>
          <a:off x="3924300" y="268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7029</xdr:rowOff>
    </xdr:from>
    <xdr:to>
      <xdr:col>19</xdr:col>
      <xdr:colOff>38100</xdr:colOff>
      <xdr:row>19</xdr:row>
      <xdr:rowOff>108629</xdr:rowOff>
    </xdr:to>
    <xdr:sp macro="" textlink="">
      <xdr:nvSpPr>
        <xdr:cNvPr id="75" name="楕円 74"/>
        <xdr:cNvSpPr/>
      </xdr:nvSpPr>
      <xdr:spPr bwMode="auto">
        <a:xfrm>
          <a:off x="3556000" y="331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93406</xdr:rowOff>
    </xdr:from>
    <xdr:ext cx="762000" cy="259045"/>
    <xdr:sp macro="" textlink="">
      <xdr:nvSpPr>
        <xdr:cNvPr id="76" name="テキスト ボックス 75"/>
        <xdr:cNvSpPr txBox="1"/>
      </xdr:nvSpPr>
      <xdr:spPr>
        <a:xfrm>
          <a:off x="3225800" y="33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1467</xdr:rowOff>
    </xdr:from>
    <xdr:to>
      <xdr:col>15</xdr:col>
      <xdr:colOff>101600</xdr:colOff>
      <xdr:row>19</xdr:row>
      <xdr:rowOff>103067</xdr:rowOff>
    </xdr:to>
    <xdr:sp macro="" textlink="">
      <xdr:nvSpPr>
        <xdr:cNvPr id="77" name="楕円 76"/>
        <xdr:cNvSpPr/>
      </xdr:nvSpPr>
      <xdr:spPr bwMode="auto">
        <a:xfrm>
          <a:off x="2857500" y="330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87844</xdr:rowOff>
    </xdr:from>
    <xdr:ext cx="762000" cy="259045"/>
    <xdr:sp macro="" textlink="">
      <xdr:nvSpPr>
        <xdr:cNvPr id="78" name="テキスト ボックス 77"/>
        <xdr:cNvSpPr txBox="1"/>
      </xdr:nvSpPr>
      <xdr:spPr>
        <a:xfrm>
          <a:off x="2527300" y="339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5" name="直線コネクタ 104"/>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6" name="人口1人当たり決算額の推移最小値テキスト445"/>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7" name="直線コネクタ 106"/>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8" name="人口1人当たり決算額の推移最大値テキスト445"/>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9" name="直線コネクタ 108"/>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99568</xdr:rowOff>
    </xdr:from>
    <xdr:to>
      <xdr:col>29</xdr:col>
      <xdr:colOff>127000</xdr:colOff>
      <xdr:row>34</xdr:row>
      <xdr:rowOff>196586</xdr:rowOff>
    </xdr:to>
    <xdr:cxnSp macro="">
      <xdr:nvCxnSpPr>
        <xdr:cNvPr id="110" name="直線コネクタ 109"/>
        <xdr:cNvCxnSpPr/>
      </xdr:nvCxnSpPr>
      <xdr:spPr bwMode="auto">
        <a:xfrm>
          <a:off x="5003800" y="6367018"/>
          <a:ext cx="647700" cy="9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11" name="人口1人当たり決算額の推移平均値テキスト445"/>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2" name="フローチャート: 判断 111"/>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98837</xdr:rowOff>
    </xdr:from>
    <xdr:to>
      <xdr:col>26</xdr:col>
      <xdr:colOff>50800</xdr:colOff>
      <xdr:row>34</xdr:row>
      <xdr:rowOff>99568</xdr:rowOff>
    </xdr:to>
    <xdr:cxnSp macro="">
      <xdr:nvCxnSpPr>
        <xdr:cNvPr id="113" name="直線コネクタ 112"/>
        <xdr:cNvCxnSpPr/>
      </xdr:nvCxnSpPr>
      <xdr:spPr bwMode="auto">
        <a:xfrm>
          <a:off x="4305300" y="6366287"/>
          <a:ext cx="698500" cy="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4" name="フローチャート: 判断 113"/>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5" name="テキスト ボックス 114"/>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98837</xdr:rowOff>
    </xdr:from>
    <xdr:to>
      <xdr:col>22</xdr:col>
      <xdr:colOff>114300</xdr:colOff>
      <xdr:row>34</xdr:row>
      <xdr:rowOff>126086</xdr:rowOff>
    </xdr:to>
    <xdr:cxnSp macro="">
      <xdr:nvCxnSpPr>
        <xdr:cNvPr id="116" name="直線コネクタ 115"/>
        <xdr:cNvCxnSpPr/>
      </xdr:nvCxnSpPr>
      <xdr:spPr bwMode="auto">
        <a:xfrm flipV="1">
          <a:off x="3606800" y="6366287"/>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7" name="フローチャート: 判断 116"/>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8" name="テキスト ボックス 117"/>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96550</xdr:rowOff>
    </xdr:from>
    <xdr:to>
      <xdr:col>18</xdr:col>
      <xdr:colOff>177800</xdr:colOff>
      <xdr:row>34</xdr:row>
      <xdr:rowOff>126086</xdr:rowOff>
    </xdr:to>
    <xdr:cxnSp macro="">
      <xdr:nvCxnSpPr>
        <xdr:cNvPr id="119" name="直線コネクタ 118"/>
        <xdr:cNvCxnSpPr/>
      </xdr:nvCxnSpPr>
      <xdr:spPr bwMode="auto">
        <a:xfrm>
          <a:off x="2908300" y="6364000"/>
          <a:ext cx="698500" cy="2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20" name="フローチャート: 判断 119"/>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21" name="テキスト ボックス 120"/>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2" name="フローチャート: 判断 121"/>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3" name="テキスト ボックス 122"/>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145786</xdr:rowOff>
    </xdr:from>
    <xdr:to>
      <xdr:col>29</xdr:col>
      <xdr:colOff>177800</xdr:colOff>
      <xdr:row>34</xdr:row>
      <xdr:rowOff>247386</xdr:rowOff>
    </xdr:to>
    <xdr:sp macro="" textlink="">
      <xdr:nvSpPr>
        <xdr:cNvPr id="129" name="楕円 128"/>
        <xdr:cNvSpPr/>
      </xdr:nvSpPr>
      <xdr:spPr bwMode="auto">
        <a:xfrm>
          <a:off x="5600700" y="641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333763</xdr:rowOff>
    </xdr:from>
    <xdr:ext cx="762000" cy="259045"/>
    <xdr:sp macro="" textlink="">
      <xdr:nvSpPr>
        <xdr:cNvPr id="130" name="人口1人当たり決算額の推移該当値テキスト445"/>
        <xdr:cNvSpPr txBox="1"/>
      </xdr:nvSpPr>
      <xdr:spPr>
        <a:xfrm>
          <a:off x="5740400" y="625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48768</xdr:rowOff>
    </xdr:from>
    <xdr:to>
      <xdr:col>26</xdr:col>
      <xdr:colOff>101600</xdr:colOff>
      <xdr:row>34</xdr:row>
      <xdr:rowOff>150368</xdr:rowOff>
    </xdr:to>
    <xdr:sp macro="" textlink="">
      <xdr:nvSpPr>
        <xdr:cNvPr id="131" name="楕円 130"/>
        <xdr:cNvSpPr/>
      </xdr:nvSpPr>
      <xdr:spPr bwMode="auto">
        <a:xfrm>
          <a:off x="4953000" y="63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160545</xdr:rowOff>
    </xdr:from>
    <xdr:ext cx="736600" cy="259045"/>
    <xdr:sp macro="" textlink="">
      <xdr:nvSpPr>
        <xdr:cNvPr id="132" name="テキスト ボックス 131"/>
        <xdr:cNvSpPr txBox="1"/>
      </xdr:nvSpPr>
      <xdr:spPr>
        <a:xfrm>
          <a:off x="4622800" y="608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48037</xdr:rowOff>
    </xdr:from>
    <xdr:to>
      <xdr:col>22</xdr:col>
      <xdr:colOff>165100</xdr:colOff>
      <xdr:row>34</xdr:row>
      <xdr:rowOff>149637</xdr:rowOff>
    </xdr:to>
    <xdr:sp macro="" textlink="">
      <xdr:nvSpPr>
        <xdr:cNvPr id="133" name="楕円 132"/>
        <xdr:cNvSpPr/>
      </xdr:nvSpPr>
      <xdr:spPr bwMode="auto">
        <a:xfrm>
          <a:off x="4254500" y="631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159814</xdr:rowOff>
    </xdr:from>
    <xdr:ext cx="762000" cy="259045"/>
    <xdr:sp macro="" textlink="">
      <xdr:nvSpPr>
        <xdr:cNvPr id="134" name="テキスト ボックス 133"/>
        <xdr:cNvSpPr txBox="1"/>
      </xdr:nvSpPr>
      <xdr:spPr>
        <a:xfrm>
          <a:off x="3924300" y="608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75286</xdr:rowOff>
    </xdr:from>
    <xdr:to>
      <xdr:col>19</xdr:col>
      <xdr:colOff>38100</xdr:colOff>
      <xdr:row>34</xdr:row>
      <xdr:rowOff>176886</xdr:rowOff>
    </xdr:to>
    <xdr:sp macro="" textlink="">
      <xdr:nvSpPr>
        <xdr:cNvPr id="135" name="楕円 134"/>
        <xdr:cNvSpPr/>
      </xdr:nvSpPr>
      <xdr:spPr bwMode="auto">
        <a:xfrm>
          <a:off x="3556000" y="634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187063</xdr:rowOff>
    </xdr:from>
    <xdr:ext cx="762000" cy="259045"/>
    <xdr:sp macro="" textlink="">
      <xdr:nvSpPr>
        <xdr:cNvPr id="136" name="テキスト ボックス 135"/>
        <xdr:cNvSpPr txBox="1"/>
      </xdr:nvSpPr>
      <xdr:spPr>
        <a:xfrm>
          <a:off x="3225800" y="61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45750</xdr:rowOff>
    </xdr:from>
    <xdr:to>
      <xdr:col>15</xdr:col>
      <xdr:colOff>101600</xdr:colOff>
      <xdr:row>34</xdr:row>
      <xdr:rowOff>147350</xdr:rowOff>
    </xdr:to>
    <xdr:sp macro="" textlink="">
      <xdr:nvSpPr>
        <xdr:cNvPr id="137" name="楕円 136"/>
        <xdr:cNvSpPr/>
      </xdr:nvSpPr>
      <xdr:spPr bwMode="auto">
        <a:xfrm>
          <a:off x="2857500" y="631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157527</xdr:rowOff>
    </xdr:from>
    <xdr:ext cx="762000" cy="259045"/>
    <xdr:sp macro="" textlink="">
      <xdr:nvSpPr>
        <xdr:cNvPr id="138" name="テキスト ボックス 137"/>
        <xdr:cNvSpPr txBox="1"/>
      </xdr:nvSpPr>
      <xdr:spPr>
        <a:xfrm>
          <a:off x="2527300" y="60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48965</xdr:rowOff>
    </xdr:from>
    <xdr:to>
      <xdr:col>24</xdr:col>
      <xdr:colOff>62865</xdr:colOff>
      <xdr:row>34</xdr:row>
      <xdr:rowOff>73520</xdr:rowOff>
    </xdr:to>
    <xdr:cxnSp macro="">
      <xdr:nvCxnSpPr>
        <xdr:cNvPr id="56" name="直線コネクタ 55"/>
        <xdr:cNvCxnSpPr/>
      </xdr:nvCxnSpPr>
      <xdr:spPr>
        <a:xfrm flipV="1">
          <a:off x="4633595" y="5192465"/>
          <a:ext cx="1270" cy="71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77347</xdr:rowOff>
    </xdr:from>
    <xdr:ext cx="534377" cy="259045"/>
    <xdr:sp macro="" textlink="">
      <xdr:nvSpPr>
        <xdr:cNvPr id="57" name="人件費最小値テキスト"/>
        <xdr:cNvSpPr txBox="1"/>
      </xdr:nvSpPr>
      <xdr:spPr>
        <a:xfrm>
          <a:off x="4686300" y="59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73520</xdr:rowOff>
    </xdr:from>
    <xdr:to>
      <xdr:col>24</xdr:col>
      <xdr:colOff>152400</xdr:colOff>
      <xdr:row>34</xdr:row>
      <xdr:rowOff>73520</xdr:rowOff>
    </xdr:to>
    <xdr:cxnSp macro="">
      <xdr:nvCxnSpPr>
        <xdr:cNvPr id="58" name="直線コネクタ 57"/>
        <xdr:cNvCxnSpPr/>
      </xdr:nvCxnSpPr>
      <xdr:spPr>
        <a:xfrm>
          <a:off x="4546600" y="59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167092</xdr:rowOff>
    </xdr:from>
    <xdr:ext cx="599010" cy="259045"/>
    <xdr:sp macro="" textlink="">
      <xdr:nvSpPr>
        <xdr:cNvPr id="59" name="人件費最大値テキスト"/>
        <xdr:cNvSpPr txBox="1"/>
      </xdr:nvSpPr>
      <xdr:spPr>
        <a:xfrm>
          <a:off x="4686300" y="496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48965</xdr:rowOff>
    </xdr:from>
    <xdr:to>
      <xdr:col>24</xdr:col>
      <xdr:colOff>152400</xdr:colOff>
      <xdr:row>30</xdr:row>
      <xdr:rowOff>48965</xdr:rowOff>
    </xdr:to>
    <xdr:cxnSp macro="">
      <xdr:nvCxnSpPr>
        <xdr:cNvPr id="60" name="直線コネクタ 59"/>
        <xdr:cNvCxnSpPr/>
      </xdr:nvCxnSpPr>
      <xdr:spPr>
        <a:xfrm>
          <a:off x="4546600" y="5192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100266</xdr:rowOff>
    </xdr:from>
    <xdr:to>
      <xdr:col>24</xdr:col>
      <xdr:colOff>63500</xdr:colOff>
      <xdr:row>33</xdr:row>
      <xdr:rowOff>127260</xdr:rowOff>
    </xdr:to>
    <xdr:cxnSp macro="">
      <xdr:nvCxnSpPr>
        <xdr:cNvPr id="61" name="直線コネクタ 60"/>
        <xdr:cNvCxnSpPr/>
      </xdr:nvCxnSpPr>
      <xdr:spPr>
        <a:xfrm>
          <a:off x="3797300" y="5758116"/>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11517</xdr:rowOff>
    </xdr:from>
    <xdr:ext cx="599010" cy="259045"/>
    <xdr:sp macro="" textlink="">
      <xdr:nvSpPr>
        <xdr:cNvPr id="62" name="人件費平均値テキスト"/>
        <xdr:cNvSpPr txBox="1"/>
      </xdr:nvSpPr>
      <xdr:spPr>
        <a:xfrm>
          <a:off x="4686300" y="5326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160090</xdr:rowOff>
    </xdr:from>
    <xdr:to>
      <xdr:col>24</xdr:col>
      <xdr:colOff>114300</xdr:colOff>
      <xdr:row>32</xdr:row>
      <xdr:rowOff>90240</xdr:rowOff>
    </xdr:to>
    <xdr:sp macro="" textlink="">
      <xdr:nvSpPr>
        <xdr:cNvPr id="63" name="フローチャート: 判断 62"/>
        <xdr:cNvSpPr/>
      </xdr:nvSpPr>
      <xdr:spPr>
        <a:xfrm>
          <a:off x="45847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100266</xdr:rowOff>
    </xdr:from>
    <xdr:to>
      <xdr:col>19</xdr:col>
      <xdr:colOff>177800</xdr:colOff>
      <xdr:row>33</xdr:row>
      <xdr:rowOff>103296</xdr:rowOff>
    </xdr:to>
    <xdr:cxnSp macro="">
      <xdr:nvCxnSpPr>
        <xdr:cNvPr id="64" name="直線コネクタ 63"/>
        <xdr:cNvCxnSpPr/>
      </xdr:nvCxnSpPr>
      <xdr:spPr>
        <a:xfrm flipV="1">
          <a:off x="2908300" y="5758116"/>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162757</xdr:rowOff>
    </xdr:from>
    <xdr:to>
      <xdr:col>20</xdr:col>
      <xdr:colOff>38100</xdr:colOff>
      <xdr:row>32</xdr:row>
      <xdr:rowOff>92907</xdr:rowOff>
    </xdr:to>
    <xdr:sp macro="" textlink="">
      <xdr:nvSpPr>
        <xdr:cNvPr id="65" name="フローチャート: 判断 64"/>
        <xdr:cNvSpPr/>
      </xdr:nvSpPr>
      <xdr:spPr>
        <a:xfrm>
          <a:off x="3746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109434</xdr:rowOff>
    </xdr:from>
    <xdr:ext cx="599010" cy="259045"/>
    <xdr:sp macro="" textlink="">
      <xdr:nvSpPr>
        <xdr:cNvPr id="66" name="テキスト ボックス 65"/>
        <xdr:cNvSpPr txBox="1"/>
      </xdr:nvSpPr>
      <xdr:spPr>
        <a:xfrm>
          <a:off x="3497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103296</xdr:rowOff>
    </xdr:from>
    <xdr:to>
      <xdr:col>15</xdr:col>
      <xdr:colOff>50800</xdr:colOff>
      <xdr:row>38</xdr:row>
      <xdr:rowOff>29534</xdr:rowOff>
    </xdr:to>
    <xdr:cxnSp macro="">
      <xdr:nvCxnSpPr>
        <xdr:cNvPr id="67" name="直線コネクタ 66"/>
        <xdr:cNvCxnSpPr/>
      </xdr:nvCxnSpPr>
      <xdr:spPr>
        <a:xfrm flipV="1">
          <a:off x="2019300" y="5761146"/>
          <a:ext cx="889000" cy="7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160547</xdr:rowOff>
    </xdr:from>
    <xdr:to>
      <xdr:col>15</xdr:col>
      <xdr:colOff>101600</xdr:colOff>
      <xdr:row>32</xdr:row>
      <xdr:rowOff>90697</xdr:rowOff>
    </xdr:to>
    <xdr:sp macro="" textlink="">
      <xdr:nvSpPr>
        <xdr:cNvPr id="68" name="フローチャート: 判断 67"/>
        <xdr:cNvSpPr/>
      </xdr:nvSpPr>
      <xdr:spPr>
        <a:xfrm>
          <a:off x="2857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107224</xdr:rowOff>
    </xdr:from>
    <xdr:ext cx="599010" cy="259045"/>
    <xdr:sp macro="" textlink="">
      <xdr:nvSpPr>
        <xdr:cNvPr id="69" name="テキスト ボックス 68"/>
        <xdr:cNvSpPr txBox="1"/>
      </xdr:nvSpPr>
      <xdr:spPr>
        <a:xfrm>
          <a:off x="2608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17856</xdr:rowOff>
    </xdr:from>
    <xdr:to>
      <xdr:col>10</xdr:col>
      <xdr:colOff>114300</xdr:colOff>
      <xdr:row>38</xdr:row>
      <xdr:rowOff>29534</xdr:rowOff>
    </xdr:to>
    <xdr:cxnSp macro="">
      <xdr:nvCxnSpPr>
        <xdr:cNvPr id="70" name="直線コネクタ 69"/>
        <xdr:cNvCxnSpPr/>
      </xdr:nvCxnSpPr>
      <xdr:spPr>
        <a:xfrm>
          <a:off x="1130300" y="6532956"/>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80289</xdr:rowOff>
    </xdr:from>
    <xdr:to>
      <xdr:col>10</xdr:col>
      <xdr:colOff>165100</xdr:colOff>
      <xdr:row>37</xdr:row>
      <xdr:rowOff>10439</xdr:rowOff>
    </xdr:to>
    <xdr:sp macro="" textlink="">
      <xdr:nvSpPr>
        <xdr:cNvPr id="71" name="フローチャート: 判断 70"/>
        <xdr:cNvSpPr/>
      </xdr:nvSpPr>
      <xdr:spPr>
        <a:xfrm>
          <a:off x="1968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26966</xdr:rowOff>
    </xdr:from>
    <xdr:ext cx="534377" cy="259045"/>
    <xdr:sp macro="" textlink="">
      <xdr:nvSpPr>
        <xdr:cNvPr id="72" name="テキスト ボックス 71"/>
        <xdr:cNvSpPr txBox="1"/>
      </xdr:nvSpPr>
      <xdr:spPr>
        <a:xfrm>
          <a:off x="1752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65050</xdr:rowOff>
    </xdr:from>
    <xdr:to>
      <xdr:col>6</xdr:col>
      <xdr:colOff>38100</xdr:colOff>
      <xdr:row>36</xdr:row>
      <xdr:rowOff>166650</xdr:rowOff>
    </xdr:to>
    <xdr:sp macro="" textlink="">
      <xdr:nvSpPr>
        <xdr:cNvPr id="73" name="フローチャート: 判断 72"/>
        <xdr:cNvSpPr/>
      </xdr:nvSpPr>
      <xdr:spPr>
        <a:xfrm>
          <a:off x="1079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11727</xdr:rowOff>
    </xdr:from>
    <xdr:ext cx="534377" cy="259045"/>
    <xdr:sp macro="" textlink="">
      <xdr:nvSpPr>
        <xdr:cNvPr id="74" name="テキスト ボックス 73"/>
        <xdr:cNvSpPr txBox="1"/>
      </xdr:nvSpPr>
      <xdr:spPr>
        <a:xfrm>
          <a:off x="863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76460</xdr:rowOff>
    </xdr:from>
    <xdr:to>
      <xdr:col>24</xdr:col>
      <xdr:colOff>114300</xdr:colOff>
      <xdr:row>34</xdr:row>
      <xdr:rowOff>6610</xdr:rowOff>
    </xdr:to>
    <xdr:sp macro="" textlink="">
      <xdr:nvSpPr>
        <xdr:cNvPr id="80" name="楕円 79"/>
        <xdr:cNvSpPr/>
      </xdr:nvSpPr>
      <xdr:spPr>
        <a:xfrm>
          <a:off x="4584700" y="57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162837</xdr:rowOff>
    </xdr:from>
    <xdr:ext cx="534377" cy="259045"/>
    <xdr:sp macro="" textlink="">
      <xdr:nvSpPr>
        <xdr:cNvPr id="81" name="人件費該当値テキスト"/>
        <xdr:cNvSpPr txBox="1"/>
      </xdr:nvSpPr>
      <xdr:spPr>
        <a:xfrm>
          <a:off x="4686300" y="564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49466</xdr:rowOff>
    </xdr:from>
    <xdr:to>
      <xdr:col>20</xdr:col>
      <xdr:colOff>38100</xdr:colOff>
      <xdr:row>33</xdr:row>
      <xdr:rowOff>151066</xdr:rowOff>
    </xdr:to>
    <xdr:sp macro="" textlink="">
      <xdr:nvSpPr>
        <xdr:cNvPr id="82" name="楕円 81"/>
        <xdr:cNvSpPr/>
      </xdr:nvSpPr>
      <xdr:spPr>
        <a:xfrm>
          <a:off x="3746500" y="57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142193</xdr:rowOff>
    </xdr:from>
    <xdr:ext cx="534377" cy="259045"/>
    <xdr:sp macro="" textlink="">
      <xdr:nvSpPr>
        <xdr:cNvPr id="83" name="テキスト ボックス 82"/>
        <xdr:cNvSpPr txBox="1"/>
      </xdr:nvSpPr>
      <xdr:spPr>
        <a:xfrm>
          <a:off x="3530111" y="58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52496</xdr:rowOff>
    </xdr:from>
    <xdr:to>
      <xdr:col>15</xdr:col>
      <xdr:colOff>101600</xdr:colOff>
      <xdr:row>33</xdr:row>
      <xdr:rowOff>154096</xdr:rowOff>
    </xdr:to>
    <xdr:sp macro="" textlink="">
      <xdr:nvSpPr>
        <xdr:cNvPr id="84" name="楕円 83"/>
        <xdr:cNvSpPr/>
      </xdr:nvSpPr>
      <xdr:spPr>
        <a:xfrm>
          <a:off x="2857500" y="57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145223</xdr:rowOff>
    </xdr:from>
    <xdr:ext cx="534377" cy="259045"/>
    <xdr:sp macro="" textlink="">
      <xdr:nvSpPr>
        <xdr:cNvPr id="85" name="テキスト ボックス 84"/>
        <xdr:cNvSpPr txBox="1"/>
      </xdr:nvSpPr>
      <xdr:spPr>
        <a:xfrm>
          <a:off x="2641111" y="58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150184</xdr:rowOff>
    </xdr:from>
    <xdr:to>
      <xdr:col>10</xdr:col>
      <xdr:colOff>165100</xdr:colOff>
      <xdr:row>38</xdr:row>
      <xdr:rowOff>80334</xdr:rowOff>
    </xdr:to>
    <xdr:sp macro="" textlink="">
      <xdr:nvSpPr>
        <xdr:cNvPr id="86" name="楕円 85"/>
        <xdr:cNvSpPr/>
      </xdr:nvSpPr>
      <xdr:spPr>
        <a:xfrm>
          <a:off x="1968500" y="64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71461</xdr:rowOff>
    </xdr:from>
    <xdr:ext cx="534377" cy="259045"/>
    <xdr:sp macro="" textlink="">
      <xdr:nvSpPr>
        <xdr:cNvPr id="87" name="テキスト ボックス 86"/>
        <xdr:cNvSpPr txBox="1"/>
      </xdr:nvSpPr>
      <xdr:spPr>
        <a:xfrm>
          <a:off x="1752111" y="65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138506</xdr:rowOff>
    </xdr:from>
    <xdr:to>
      <xdr:col>6</xdr:col>
      <xdr:colOff>38100</xdr:colOff>
      <xdr:row>38</xdr:row>
      <xdr:rowOff>68656</xdr:rowOff>
    </xdr:to>
    <xdr:sp macro="" textlink="">
      <xdr:nvSpPr>
        <xdr:cNvPr id="88" name="楕円 87"/>
        <xdr:cNvSpPr/>
      </xdr:nvSpPr>
      <xdr:spPr>
        <a:xfrm>
          <a:off x="1079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59783</xdr:rowOff>
    </xdr:from>
    <xdr:ext cx="534377" cy="259045"/>
    <xdr:sp macro="" textlink="">
      <xdr:nvSpPr>
        <xdr:cNvPr id="89" name="テキスト ボックス 88"/>
        <xdr:cNvSpPr txBox="1"/>
      </xdr:nvSpPr>
      <xdr:spPr>
        <a:xfrm>
          <a:off x="863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4" name="直線コネクタ 113"/>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5" name="物件費最小値テキスト"/>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6" name="直線コネクタ 115"/>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7" name="物件費最大値テキスト"/>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8" name="直線コネクタ 117"/>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111278</xdr:rowOff>
    </xdr:from>
    <xdr:to>
      <xdr:col>24</xdr:col>
      <xdr:colOff>63500</xdr:colOff>
      <xdr:row>52</xdr:row>
      <xdr:rowOff>99771</xdr:rowOff>
    </xdr:to>
    <xdr:cxnSp macro="">
      <xdr:nvCxnSpPr>
        <xdr:cNvPr id="119" name="直線コネクタ 118"/>
        <xdr:cNvCxnSpPr/>
      </xdr:nvCxnSpPr>
      <xdr:spPr>
        <a:xfrm flipV="1">
          <a:off x="3797300" y="8855228"/>
          <a:ext cx="838200" cy="1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20" name="物件費平均値テキスト"/>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21" name="フローチャート: 判断 120"/>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99771</xdr:rowOff>
    </xdr:from>
    <xdr:to>
      <xdr:col>19</xdr:col>
      <xdr:colOff>177800</xdr:colOff>
      <xdr:row>53</xdr:row>
      <xdr:rowOff>25781</xdr:rowOff>
    </xdr:to>
    <xdr:cxnSp macro="">
      <xdr:nvCxnSpPr>
        <xdr:cNvPr id="122" name="直線コネクタ 121"/>
        <xdr:cNvCxnSpPr/>
      </xdr:nvCxnSpPr>
      <xdr:spPr>
        <a:xfrm flipV="1">
          <a:off x="2908300" y="9015171"/>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3" name="フローチャート: 判断 122"/>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4" name="テキスト ボックス 123"/>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142824</xdr:rowOff>
    </xdr:from>
    <xdr:to>
      <xdr:col>15</xdr:col>
      <xdr:colOff>50800</xdr:colOff>
      <xdr:row>53</xdr:row>
      <xdr:rowOff>25781</xdr:rowOff>
    </xdr:to>
    <xdr:cxnSp macro="">
      <xdr:nvCxnSpPr>
        <xdr:cNvPr id="125" name="直線コネクタ 124"/>
        <xdr:cNvCxnSpPr/>
      </xdr:nvCxnSpPr>
      <xdr:spPr>
        <a:xfrm>
          <a:off x="2019300" y="9058224"/>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6" name="フローチャート: 判断 125"/>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7" name="テキスト ボックス 126"/>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142824</xdr:rowOff>
    </xdr:from>
    <xdr:to>
      <xdr:col>10</xdr:col>
      <xdr:colOff>114300</xdr:colOff>
      <xdr:row>52</xdr:row>
      <xdr:rowOff>150596</xdr:rowOff>
    </xdr:to>
    <xdr:cxnSp macro="">
      <xdr:nvCxnSpPr>
        <xdr:cNvPr id="128" name="直線コネクタ 127"/>
        <xdr:cNvCxnSpPr/>
      </xdr:nvCxnSpPr>
      <xdr:spPr>
        <a:xfrm flipV="1">
          <a:off x="1130300" y="905822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9" name="フローチャート: 判断 128"/>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30" name="テキスト ボックス 129"/>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31" name="フローチャート: 判断 130"/>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2" name="テキスト ボックス 131"/>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60478</xdr:rowOff>
    </xdr:from>
    <xdr:to>
      <xdr:col>24</xdr:col>
      <xdr:colOff>114300</xdr:colOff>
      <xdr:row>51</xdr:row>
      <xdr:rowOff>162078</xdr:rowOff>
    </xdr:to>
    <xdr:sp macro="" textlink="">
      <xdr:nvSpPr>
        <xdr:cNvPr id="138" name="楕円 137"/>
        <xdr:cNvSpPr/>
      </xdr:nvSpPr>
      <xdr:spPr>
        <a:xfrm>
          <a:off x="4584700" y="88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83355</xdr:rowOff>
    </xdr:from>
    <xdr:ext cx="534377" cy="259045"/>
    <xdr:sp macro="" textlink="">
      <xdr:nvSpPr>
        <xdr:cNvPr id="139" name="物件費該当値テキスト"/>
        <xdr:cNvSpPr txBox="1"/>
      </xdr:nvSpPr>
      <xdr:spPr>
        <a:xfrm>
          <a:off x="4686300" y="865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48971</xdr:rowOff>
    </xdr:from>
    <xdr:to>
      <xdr:col>20</xdr:col>
      <xdr:colOff>38100</xdr:colOff>
      <xdr:row>52</xdr:row>
      <xdr:rowOff>150571</xdr:rowOff>
    </xdr:to>
    <xdr:sp macro="" textlink="">
      <xdr:nvSpPr>
        <xdr:cNvPr id="140" name="楕円 139"/>
        <xdr:cNvSpPr/>
      </xdr:nvSpPr>
      <xdr:spPr>
        <a:xfrm>
          <a:off x="3746500" y="896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167098</xdr:rowOff>
    </xdr:from>
    <xdr:ext cx="534377" cy="259045"/>
    <xdr:sp macro="" textlink="">
      <xdr:nvSpPr>
        <xdr:cNvPr id="141" name="テキスト ボックス 140"/>
        <xdr:cNvSpPr txBox="1"/>
      </xdr:nvSpPr>
      <xdr:spPr>
        <a:xfrm>
          <a:off x="3530111" y="87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146431</xdr:rowOff>
    </xdr:from>
    <xdr:to>
      <xdr:col>15</xdr:col>
      <xdr:colOff>101600</xdr:colOff>
      <xdr:row>53</xdr:row>
      <xdr:rowOff>76581</xdr:rowOff>
    </xdr:to>
    <xdr:sp macro="" textlink="">
      <xdr:nvSpPr>
        <xdr:cNvPr id="142" name="楕円 141"/>
        <xdr:cNvSpPr/>
      </xdr:nvSpPr>
      <xdr:spPr>
        <a:xfrm>
          <a:off x="2857500" y="90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93108</xdr:rowOff>
    </xdr:from>
    <xdr:ext cx="534377" cy="259045"/>
    <xdr:sp macro="" textlink="">
      <xdr:nvSpPr>
        <xdr:cNvPr id="143" name="テキスト ボックス 142"/>
        <xdr:cNvSpPr txBox="1"/>
      </xdr:nvSpPr>
      <xdr:spPr>
        <a:xfrm>
          <a:off x="2641111" y="883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92024</xdr:rowOff>
    </xdr:from>
    <xdr:to>
      <xdr:col>10</xdr:col>
      <xdr:colOff>165100</xdr:colOff>
      <xdr:row>53</xdr:row>
      <xdr:rowOff>22174</xdr:rowOff>
    </xdr:to>
    <xdr:sp macro="" textlink="">
      <xdr:nvSpPr>
        <xdr:cNvPr id="144" name="楕円 143"/>
        <xdr:cNvSpPr/>
      </xdr:nvSpPr>
      <xdr:spPr>
        <a:xfrm>
          <a:off x="1968500" y="90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38701</xdr:rowOff>
    </xdr:from>
    <xdr:ext cx="534377" cy="259045"/>
    <xdr:sp macro="" textlink="">
      <xdr:nvSpPr>
        <xdr:cNvPr id="145" name="テキスト ボックス 144"/>
        <xdr:cNvSpPr txBox="1"/>
      </xdr:nvSpPr>
      <xdr:spPr>
        <a:xfrm>
          <a:off x="1752111" y="87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99796</xdr:rowOff>
    </xdr:from>
    <xdr:to>
      <xdr:col>6</xdr:col>
      <xdr:colOff>38100</xdr:colOff>
      <xdr:row>53</xdr:row>
      <xdr:rowOff>29946</xdr:rowOff>
    </xdr:to>
    <xdr:sp macro="" textlink="">
      <xdr:nvSpPr>
        <xdr:cNvPr id="146" name="楕円 145"/>
        <xdr:cNvSpPr/>
      </xdr:nvSpPr>
      <xdr:spPr>
        <a:xfrm>
          <a:off x="1079500" y="90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46473</xdr:rowOff>
    </xdr:from>
    <xdr:ext cx="534377" cy="259045"/>
    <xdr:sp macro="" textlink="">
      <xdr:nvSpPr>
        <xdr:cNvPr id="147" name="テキスト ボックス 146"/>
        <xdr:cNvSpPr txBox="1"/>
      </xdr:nvSpPr>
      <xdr:spPr>
        <a:xfrm>
          <a:off x="863111" y="87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2" name="直線コネクタ 171"/>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3" name="維持補修費最小値テキスト"/>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4" name="直線コネクタ 173"/>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5" name="維持補修費最大値テキスト"/>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6" name="直線コネクタ 175"/>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84837</xdr:rowOff>
    </xdr:from>
    <xdr:to>
      <xdr:col>24</xdr:col>
      <xdr:colOff>63500</xdr:colOff>
      <xdr:row>76</xdr:row>
      <xdr:rowOff>134113</xdr:rowOff>
    </xdr:to>
    <xdr:cxnSp macro="">
      <xdr:nvCxnSpPr>
        <xdr:cNvPr id="177" name="直線コネクタ 176"/>
        <xdr:cNvCxnSpPr/>
      </xdr:nvCxnSpPr>
      <xdr:spPr>
        <a:xfrm flipV="1">
          <a:off x="3797300" y="13115037"/>
          <a:ext cx="8382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8" name="維持補修費平均値テキスト"/>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9" name="フローチャート: 判断 178"/>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110998</xdr:rowOff>
    </xdr:from>
    <xdr:to>
      <xdr:col>19</xdr:col>
      <xdr:colOff>177800</xdr:colOff>
      <xdr:row>76</xdr:row>
      <xdr:rowOff>134113</xdr:rowOff>
    </xdr:to>
    <xdr:cxnSp macro="">
      <xdr:nvCxnSpPr>
        <xdr:cNvPr id="180" name="直線コネクタ 179"/>
        <xdr:cNvCxnSpPr/>
      </xdr:nvCxnSpPr>
      <xdr:spPr>
        <a:xfrm>
          <a:off x="2908300" y="13141198"/>
          <a:ext cx="8890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81" name="フローチャート: 判断 180"/>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2" name="テキスト ボックス 181"/>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110998</xdr:rowOff>
    </xdr:from>
    <xdr:to>
      <xdr:col>15</xdr:col>
      <xdr:colOff>50800</xdr:colOff>
      <xdr:row>76</xdr:row>
      <xdr:rowOff>154051</xdr:rowOff>
    </xdr:to>
    <xdr:cxnSp macro="">
      <xdr:nvCxnSpPr>
        <xdr:cNvPr id="183" name="直線コネクタ 182"/>
        <xdr:cNvCxnSpPr/>
      </xdr:nvCxnSpPr>
      <xdr:spPr>
        <a:xfrm flipV="1">
          <a:off x="2019300" y="1314119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4" name="フローチャート: 判断 183"/>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5" name="テキスト ボックス 184"/>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143383</xdr:rowOff>
    </xdr:from>
    <xdr:to>
      <xdr:col>10</xdr:col>
      <xdr:colOff>114300</xdr:colOff>
      <xdr:row>76</xdr:row>
      <xdr:rowOff>154051</xdr:rowOff>
    </xdr:to>
    <xdr:cxnSp macro="">
      <xdr:nvCxnSpPr>
        <xdr:cNvPr id="186" name="直線コネクタ 185"/>
        <xdr:cNvCxnSpPr/>
      </xdr:nvCxnSpPr>
      <xdr:spPr>
        <a:xfrm>
          <a:off x="1130300" y="1317358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7" name="フローチャート: 判断 186"/>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8" name="テキスト ボックス 187"/>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9" name="フローチャート: 判断 188"/>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90" name="テキスト ボックス 189"/>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34037</xdr:rowOff>
    </xdr:from>
    <xdr:to>
      <xdr:col>24</xdr:col>
      <xdr:colOff>114300</xdr:colOff>
      <xdr:row>76</xdr:row>
      <xdr:rowOff>135637</xdr:rowOff>
    </xdr:to>
    <xdr:sp macro="" textlink="">
      <xdr:nvSpPr>
        <xdr:cNvPr id="196" name="楕円 195"/>
        <xdr:cNvSpPr/>
      </xdr:nvSpPr>
      <xdr:spPr>
        <a:xfrm>
          <a:off x="4584700" y="130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12464</xdr:rowOff>
    </xdr:from>
    <xdr:ext cx="469744" cy="259045"/>
    <xdr:sp macro="" textlink="">
      <xdr:nvSpPr>
        <xdr:cNvPr id="197" name="維持補修費該当値テキスト"/>
        <xdr:cNvSpPr txBox="1"/>
      </xdr:nvSpPr>
      <xdr:spPr>
        <a:xfrm>
          <a:off x="4686300" y="130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83313</xdr:rowOff>
    </xdr:from>
    <xdr:to>
      <xdr:col>20</xdr:col>
      <xdr:colOff>38100</xdr:colOff>
      <xdr:row>77</xdr:row>
      <xdr:rowOff>13463</xdr:rowOff>
    </xdr:to>
    <xdr:sp macro="" textlink="">
      <xdr:nvSpPr>
        <xdr:cNvPr id="198" name="楕円 197"/>
        <xdr:cNvSpPr/>
      </xdr:nvSpPr>
      <xdr:spPr>
        <a:xfrm>
          <a:off x="3746500" y="131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4590</xdr:rowOff>
    </xdr:from>
    <xdr:ext cx="469744" cy="259045"/>
    <xdr:sp macro="" textlink="">
      <xdr:nvSpPr>
        <xdr:cNvPr id="199" name="テキスト ボックス 198"/>
        <xdr:cNvSpPr txBox="1"/>
      </xdr:nvSpPr>
      <xdr:spPr>
        <a:xfrm>
          <a:off x="3562428" y="1320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60198</xdr:rowOff>
    </xdr:from>
    <xdr:to>
      <xdr:col>15</xdr:col>
      <xdr:colOff>101600</xdr:colOff>
      <xdr:row>76</xdr:row>
      <xdr:rowOff>161798</xdr:rowOff>
    </xdr:to>
    <xdr:sp macro="" textlink="">
      <xdr:nvSpPr>
        <xdr:cNvPr id="200" name="楕円 199"/>
        <xdr:cNvSpPr/>
      </xdr:nvSpPr>
      <xdr:spPr>
        <a:xfrm>
          <a:off x="28575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152925</xdr:rowOff>
    </xdr:from>
    <xdr:ext cx="469744" cy="259045"/>
    <xdr:sp macro="" textlink="">
      <xdr:nvSpPr>
        <xdr:cNvPr id="201" name="テキスト ボックス 200"/>
        <xdr:cNvSpPr txBox="1"/>
      </xdr:nvSpPr>
      <xdr:spPr>
        <a:xfrm>
          <a:off x="2673428" y="1318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103251</xdr:rowOff>
    </xdr:from>
    <xdr:to>
      <xdr:col>10</xdr:col>
      <xdr:colOff>165100</xdr:colOff>
      <xdr:row>77</xdr:row>
      <xdr:rowOff>33401</xdr:rowOff>
    </xdr:to>
    <xdr:sp macro="" textlink="">
      <xdr:nvSpPr>
        <xdr:cNvPr id="202" name="楕円 201"/>
        <xdr:cNvSpPr/>
      </xdr:nvSpPr>
      <xdr:spPr>
        <a:xfrm>
          <a:off x="1968500" y="131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24528</xdr:rowOff>
    </xdr:from>
    <xdr:ext cx="469744" cy="259045"/>
    <xdr:sp macro="" textlink="">
      <xdr:nvSpPr>
        <xdr:cNvPr id="203" name="テキスト ボックス 202"/>
        <xdr:cNvSpPr txBox="1"/>
      </xdr:nvSpPr>
      <xdr:spPr>
        <a:xfrm>
          <a:off x="1784428" y="1322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92583</xdr:rowOff>
    </xdr:from>
    <xdr:to>
      <xdr:col>6</xdr:col>
      <xdr:colOff>38100</xdr:colOff>
      <xdr:row>77</xdr:row>
      <xdr:rowOff>22733</xdr:rowOff>
    </xdr:to>
    <xdr:sp macro="" textlink="">
      <xdr:nvSpPr>
        <xdr:cNvPr id="204" name="楕円 203"/>
        <xdr:cNvSpPr/>
      </xdr:nvSpPr>
      <xdr:spPr>
        <a:xfrm>
          <a:off x="1079500" y="131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13860</xdr:rowOff>
    </xdr:from>
    <xdr:ext cx="469744" cy="259045"/>
    <xdr:sp macro="" textlink="">
      <xdr:nvSpPr>
        <xdr:cNvPr id="205" name="テキスト ボックス 204"/>
        <xdr:cNvSpPr txBox="1"/>
      </xdr:nvSpPr>
      <xdr:spPr>
        <a:xfrm>
          <a:off x="895428" y="1321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30" name="直線コネクタ 229"/>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1" name="扶助費最小値テキスト"/>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2" name="直線コネクタ 231"/>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3" name="扶助費最大値テキスト"/>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4" name="直線コネクタ 233"/>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18555</xdr:rowOff>
    </xdr:from>
    <xdr:to>
      <xdr:col>24</xdr:col>
      <xdr:colOff>63500</xdr:colOff>
      <xdr:row>95</xdr:row>
      <xdr:rowOff>85331</xdr:rowOff>
    </xdr:to>
    <xdr:cxnSp macro="">
      <xdr:nvCxnSpPr>
        <xdr:cNvPr id="235" name="直線コネクタ 234"/>
        <xdr:cNvCxnSpPr/>
      </xdr:nvCxnSpPr>
      <xdr:spPr>
        <a:xfrm flipV="1">
          <a:off x="3797300" y="16306305"/>
          <a:ext cx="8382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39133</xdr:rowOff>
    </xdr:from>
    <xdr:ext cx="599010" cy="259045"/>
    <xdr:sp macro="" textlink="">
      <xdr:nvSpPr>
        <xdr:cNvPr id="236" name="扶助費平均値テキスト"/>
        <xdr:cNvSpPr txBox="1"/>
      </xdr:nvSpPr>
      <xdr:spPr>
        <a:xfrm>
          <a:off x="4686300" y="1632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7" name="フローチャート: 判断 236"/>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85331</xdr:rowOff>
    </xdr:from>
    <xdr:to>
      <xdr:col>19</xdr:col>
      <xdr:colOff>177800</xdr:colOff>
      <xdr:row>95</xdr:row>
      <xdr:rowOff>90348</xdr:rowOff>
    </xdr:to>
    <xdr:cxnSp macro="">
      <xdr:nvCxnSpPr>
        <xdr:cNvPr id="238" name="直線コネクタ 237"/>
        <xdr:cNvCxnSpPr/>
      </xdr:nvCxnSpPr>
      <xdr:spPr>
        <a:xfrm flipV="1">
          <a:off x="2908300" y="16373081"/>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9" name="フローチャート: 判断 238"/>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40" name="テキスト ボックス 239"/>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90348</xdr:rowOff>
    </xdr:from>
    <xdr:to>
      <xdr:col>15</xdr:col>
      <xdr:colOff>50800</xdr:colOff>
      <xdr:row>95</xdr:row>
      <xdr:rowOff>143117</xdr:rowOff>
    </xdr:to>
    <xdr:cxnSp macro="">
      <xdr:nvCxnSpPr>
        <xdr:cNvPr id="241" name="直線コネクタ 240"/>
        <xdr:cNvCxnSpPr/>
      </xdr:nvCxnSpPr>
      <xdr:spPr>
        <a:xfrm flipV="1">
          <a:off x="2019300" y="16378098"/>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2" name="フローチャート: 判断 241"/>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3" name="テキスト ボックス 242"/>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143117</xdr:rowOff>
    </xdr:from>
    <xdr:to>
      <xdr:col>10</xdr:col>
      <xdr:colOff>114300</xdr:colOff>
      <xdr:row>96</xdr:row>
      <xdr:rowOff>9792</xdr:rowOff>
    </xdr:to>
    <xdr:cxnSp macro="">
      <xdr:nvCxnSpPr>
        <xdr:cNvPr id="244" name="直線コネクタ 243"/>
        <xdr:cNvCxnSpPr/>
      </xdr:nvCxnSpPr>
      <xdr:spPr>
        <a:xfrm flipV="1">
          <a:off x="1130300" y="16430867"/>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5" name="フローチャート: 判断 244"/>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6" name="テキスト ボックス 245"/>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7" name="フローチャート: 判断 246"/>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8" name="テキスト ボックス 247"/>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139205</xdr:rowOff>
    </xdr:from>
    <xdr:to>
      <xdr:col>24</xdr:col>
      <xdr:colOff>114300</xdr:colOff>
      <xdr:row>95</xdr:row>
      <xdr:rowOff>69355</xdr:rowOff>
    </xdr:to>
    <xdr:sp macro="" textlink="">
      <xdr:nvSpPr>
        <xdr:cNvPr id="254" name="楕円 253"/>
        <xdr:cNvSpPr/>
      </xdr:nvSpPr>
      <xdr:spPr>
        <a:xfrm>
          <a:off x="4584700" y="162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162082</xdr:rowOff>
    </xdr:from>
    <xdr:ext cx="599010" cy="259045"/>
    <xdr:sp macro="" textlink="">
      <xdr:nvSpPr>
        <xdr:cNvPr id="255" name="扶助費該当値テキスト"/>
        <xdr:cNvSpPr txBox="1"/>
      </xdr:nvSpPr>
      <xdr:spPr>
        <a:xfrm>
          <a:off x="4686300" y="1610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34531</xdr:rowOff>
    </xdr:from>
    <xdr:to>
      <xdr:col>20</xdr:col>
      <xdr:colOff>38100</xdr:colOff>
      <xdr:row>95</xdr:row>
      <xdr:rowOff>136131</xdr:rowOff>
    </xdr:to>
    <xdr:sp macro="" textlink="">
      <xdr:nvSpPr>
        <xdr:cNvPr id="256" name="楕円 255"/>
        <xdr:cNvSpPr/>
      </xdr:nvSpPr>
      <xdr:spPr>
        <a:xfrm>
          <a:off x="3746500" y="163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152658</xdr:rowOff>
    </xdr:from>
    <xdr:ext cx="599010" cy="259045"/>
    <xdr:sp macro="" textlink="">
      <xdr:nvSpPr>
        <xdr:cNvPr id="257" name="テキスト ボックス 256"/>
        <xdr:cNvSpPr txBox="1"/>
      </xdr:nvSpPr>
      <xdr:spPr>
        <a:xfrm>
          <a:off x="3497795" y="1609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39548</xdr:rowOff>
    </xdr:from>
    <xdr:to>
      <xdr:col>15</xdr:col>
      <xdr:colOff>101600</xdr:colOff>
      <xdr:row>95</xdr:row>
      <xdr:rowOff>141148</xdr:rowOff>
    </xdr:to>
    <xdr:sp macro="" textlink="">
      <xdr:nvSpPr>
        <xdr:cNvPr id="258" name="楕円 257"/>
        <xdr:cNvSpPr/>
      </xdr:nvSpPr>
      <xdr:spPr>
        <a:xfrm>
          <a:off x="2857500" y="16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157675</xdr:rowOff>
    </xdr:from>
    <xdr:ext cx="599010" cy="259045"/>
    <xdr:sp macro="" textlink="">
      <xdr:nvSpPr>
        <xdr:cNvPr id="259" name="テキスト ボックス 258"/>
        <xdr:cNvSpPr txBox="1"/>
      </xdr:nvSpPr>
      <xdr:spPr>
        <a:xfrm>
          <a:off x="2608795" y="1610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92317</xdr:rowOff>
    </xdr:from>
    <xdr:to>
      <xdr:col>10</xdr:col>
      <xdr:colOff>165100</xdr:colOff>
      <xdr:row>96</xdr:row>
      <xdr:rowOff>22467</xdr:rowOff>
    </xdr:to>
    <xdr:sp macro="" textlink="">
      <xdr:nvSpPr>
        <xdr:cNvPr id="260" name="楕円 259"/>
        <xdr:cNvSpPr/>
      </xdr:nvSpPr>
      <xdr:spPr>
        <a:xfrm>
          <a:off x="1968500" y="163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38994</xdr:rowOff>
    </xdr:from>
    <xdr:ext cx="599010" cy="259045"/>
    <xdr:sp macro="" textlink="">
      <xdr:nvSpPr>
        <xdr:cNvPr id="261" name="テキスト ボックス 260"/>
        <xdr:cNvSpPr txBox="1"/>
      </xdr:nvSpPr>
      <xdr:spPr>
        <a:xfrm>
          <a:off x="1719795" y="1615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130442</xdr:rowOff>
    </xdr:from>
    <xdr:to>
      <xdr:col>6</xdr:col>
      <xdr:colOff>38100</xdr:colOff>
      <xdr:row>96</xdr:row>
      <xdr:rowOff>60592</xdr:rowOff>
    </xdr:to>
    <xdr:sp macro="" textlink="">
      <xdr:nvSpPr>
        <xdr:cNvPr id="262" name="楕円 261"/>
        <xdr:cNvSpPr/>
      </xdr:nvSpPr>
      <xdr:spPr>
        <a:xfrm>
          <a:off x="1079500" y="164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77119</xdr:rowOff>
    </xdr:from>
    <xdr:ext cx="599010" cy="259045"/>
    <xdr:sp macro="" textlink="">
      <xdr:nvSpPr>
        <xdr:cNvPr id="263" name="テキスト ボックス 262"/>
        <xdr:cNvSpPr txBox="1"/>
      </xdr:nvSpPr>
      <xdr:spPr>
        <a:xfrm>
          <a:off x="830795" y="1619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4" name="テキスト ボックス 27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8" name="直線コネクタ 287"/>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9" name="補助費等最小値テキスト"/>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90" name="直線コネクタ 289"/>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1" name="補助費等最大値テキスト"/>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2" name="直線コネクタ 291"/>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56794</xdr:rowOff>
    </xdr:from>
    <xdr:to>
      <xdr:col>55</xdr:col>
      <xdr:colOff>0</xdr:colOff>
      <xdr:row>35</xdr:row>
      <xdr:rowOff>156997</xdr:rowOff>
    </xdr:to>
    <xdr:cxnSp macro="">
      <xdr:nvCxnSpPr>
        <xdr:cNvPr id="293" name="直線コネクタ 292"/>
        <xdr:cNvCxnSpPr/>
      </xdr:nvCxnSpPr>
      <xdr:spPr>
        <a:xfrm flipV="1">
          <a:off x="9639300" y="6057544"/>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4" name="補助費等平均値テキスト"/>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5" name="フローチャート: 判断 294"/>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115316</xdr:rowOff>
    </xdr:from>
    <xdr:to>
      <xdr:col>50</xdr:col>
      <xdr:colOff>114300</xdr:colOff>
      <xdr:row>35</xdr:row>
      <xdr:rowOff>156997</xdr:rowOff>
    </xdr:to>
    <xdr:cxnSp macro="">
      <xdr:nvCxnSpPr>
        <xdr:cNvPr id="296" name="直線コネクタ 295"/>
        <xdr:cNvCxnSpPr/>
      </xdr:nvCxnSpPr>
      <xdr:spPr>
        <a:xfrm>
          <a:off x="8750300" y="6116066"/>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7" name="フローチャート: 判断 296"/>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8" name="テキスト ボックス 297"/>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15608</xdr:rowOff>
    </xdr:from>
    <xdr:to>
      <xdr:col>45</xdr:col>
      <xdr:colOff>177800</xdr:colOff>
      <xdr:row>35</xdr:row>
      <xdr:rowOff>115316</xdr:rowOff>
    </xdr:to>
    <xdr:cxnSp macro="">
      <xdr:nvCxnSpPr>
        <xdr:cNvPr id="299" name="直線コネクタ 298"/>
        <xdr:cNvCxnSpPr/>
      </xdr:nvCxnSpPr>
      <xdr:spPr>
        <a:xfrm>
          <a:off x="7861300" y="6016358"/>
          <a:ext cx="889000" cy="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300" name="フローチャート: 判断 299"/>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301" name="テキスト ボックス 300"/>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15608</xdr:rowOff>
    </xdr:from>
    <xdr:to>
      <xdr:col>41</xdr:col>
      <xdr:colOff>50800</xdr:colOff>
      <xdr:row>35</xdr:row>
      <xdr:rowOff>114783</xdr:rowOff>
    </xdr:to>
    <xdr:cxnSp macro="">
      <xdr:nvCxnSpPr>
        <xdr:cNvPr id="302" name="直線コネクタ 301"/>
        <xdr:cNvCxnSpPr/>
      </xdr:nvCxnSpPr>
      <xdr:spPr>
        <a:xfrm flipV="1">
          <a:off x="6972300" y="6016358"/>
          <a:ext cx="889000" cy="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3" name="フローチャート: 判断 302"/>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304" name="テキスト ボックス 303"/>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5" name="フローチャート: 判断 304"/>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6" name="テキスト ボックス 305"/>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5994</xdr:rowOff>
    </xdr:from>
    <xdr:to>
      <xdr:col>55</xdr:col>
      <xdr:colOff>50800</xdr:colOff>
      <xdr:row>35</xdr:row>
      <xdr:rowOff>107594</xdr:rowOff>
    </xdr:to>
    <xdr:sp macro="" textlink="">
      <xdr:nvSpPr>
        <xdr:cNvPr id="312" name="楕円 311"/>
        <xdr:cNvSpPr/>
      </xdr:nvSpPr>
      <xdr:spPr>
        <a:xfrm>
          <a:off x="10426700" y="60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28871</xdr:rowOff>
    </xdr:from>
    <xdr:ext cx="534377" cy="259045"/>
    <xdr:sp macro="" textlink="">
      <xdr:nvSpPr>
        <xdr:cNvPr id="313" name="補助費等該当値テキスト"/>
        <xdr:cNvSpPr txBox="1"/>
      </xdr:nvSpPr>
      <xdr:spPr>
        <a:xfrm>
          <a:off x="10528300" y="58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106197</xdr:rowOff>
    </xdr:from>
    <xdr:to>
      <xdr:col>50</xdr:col>
      <xdr:colOff>165100</xdr:colOff>
      <xdr:row>36</xdr:row>
      <xdr:rowOff>36347</xdr:rowOff>
    </xdr:to>
    <xdr:sp macro="" textlink="">
      <xdr:nvSpPr>
        <xdr:cNvPr id="314" name="楕円 313"/>
        <xdr:cNvSpPr/>
      </xdr:nvSpPr>
      <xdr:spPr>
        <a:xfrm>
          <a:off x="9588500" y="61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27474</xdr:rowOff>
    </xdr:from>
    <xdr:ext cx="534377" cy="259045"/>
    <xdr:sp macro="" textlink="">
      <xdr:nvSpPr>
        <xdr:cNvPr id="315" name="テキスト ボックス 314"/>
        <xdr:cNvSpPr txBox="1"/>
      </xdr:nvSpPr>
      <xdr:spPr>
        <a:xfrm>
          <a:off x="9372111" y="61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64516</xdr:rowOff>
    </xdr:from>
    <xdr:to>
      <xdr:col>46</xdr:col>
      <xdr:colOff>38100</xdr:colOff>
      <xdr:row>35</xdr:row>
      <xdr:rowOff>166116</xdr:rowOff>
    </xdr:to>
    <xdr:sp macro="" textlink="">
      <xdr:nvSpPr>
        <xdr:cNvPr id="316" name="楕円 315"/>
        <xdr:cNvSpPr/>
      </xdr:nvSpPr>
      <xdr:spPr>
        <a:xfrm>
          <a:off x="8699500" y="60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11193</xdr:rowOff>
    </xdr:from>
    <xdr:ext cx="534377" cy="259045"/>
    <xdr:sp macro="" textlink="">
      <xdr:nvSpPr>
        <xdr:cNvPr id="317" name="テキスト ボックス 316"/>
        <xdr:cNvSpPr txBox="1"/>
      </xdr:nvSpPr>
      <xdr:spPr>
        <a:xfrm>
          <a:off x="8483111" y="584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136258</xdr:rowOff>
    </xdr:from>
    <xdr:to>
      <xdr:col>41</xdr:col>
      <xdr:colOff>101600</xdr:colOff>
      <xdr:row>35</xdr:row>
      <xdr:rowOff>66408</xdr:rowOff>
    </xdr:to>
    <xdr:sp macro="" textlink="">
      <xdr:nvSpPr>
        <xdr:cNvPr id="318" name="楕円 317"/>
        <xdr:cNvSpPr/>
      </xdr:nvSpPr>
      <xdr:spPr>
        <a:xfrm>
          <a:off x="7810500" y="5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82935</xdr:rowOff>
    </xdr:from>
    <xdr:ext cx="534377" cy="259045"/>
    <xdr:sp macro="" textlink="">
      <xdr:nvSpPr>
        <xdr:cNvPr id="319" name="テキスト ボックス 318"/>
        <xdr:cNvSpPr txBox="1"/>
      </xdr:nvSpPr>
      <xdr:spPr>
        <a:xfrm>
          <a:off x="7594111" y="57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63983</xdr:rowOff>
    </xdr:from>
    <xdr:to>
      <xdr:col>36</xdr:col>
      <xdr:colOff>165100</xdr:colOff>
      <xdr:row>35</xdr:row>
      <xdr:rowOff>165583</xdr:rowOff>
    </xdr:to>
    <xdr:sp macro="" textlink="">
      <xdr:nvSpPr>
        <xdr:cNvPr id="320" name="楕円 319"/>
        <xdr:cNvSpPr/>
      </xdr:nvSpPr>
      <xdr:spPr>
        <a:xfrm>
          <a:off x="6921500" y="60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10660</xdr:rowOff>
    </xdr:from>
    <xdr:ext cx="534377" cy="259045"/>
    <xdr:sp macro="" textlink="">
      <xdr:nvSpPr>
        <xdr:cNvPr id="321" name="テキスト ボックス 320"/>
        <xdr:cNvSpPr txBox="1"/>
      </xdr:nvSpPr>
      <xdr:spPr>
        <a:xfrm>
          <a:off x="6705111" y="58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6" name="直線コネクタ 345"/>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7" name="普通建設事業費最小値テキスト"/>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8" name="直線コネクタ 347"/>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9" name="普通建設事業費最大値テキスト"/>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50" name="直線コネクタ 349"/>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54546</xdr:rowOff>
    </xdr:from>
    <xdr:to>
      <xdr:col>55</xdr:col>
      <xdr:colOff>0</xdr:colOff>
      <xdr:row>55</xdr:row>
      <xdr:rowOff>105639</xdr:rowOff>
    </xdr:to>
    <xdr:cxnSp macro="">
      <xdr:nvCxnSpPr>
        <xdr:cNvPr id="351" name="直線コネクタ 350"/>
        <xdr:cNvCxnSpPr/>
      </xdr:nvCxnSpPr>
      <xdr:spPr>
        <a:xfrm flipV="1">
          <a:off x="9639300" y="9484296"/>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2" name="普通建設事業費平均値テキスト"/>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3" name="フローチャート: 判断 352"/>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2121</xdr:rowOff>
    </xdr:from>
    <xdr:to>
      <xdr:col>50</xdr:col>
      <xdr:colOff>114300</xdr:colOff>
      <xdr:row>55</xdr:row>
      <xdr:rowOff>105639</xdr:rowOff>
    </xdr:to>
    <xdr:cxnSp macro="">
      <xdr:nvCxnSpPr>
        <xdr:cNvPr id="354" name="直線コネクタ 353"/>
        <xdr:cNvCxnSpPr/>
      </xdr:nvCxnSpPr>
      <xdr:spPr>
        <a:xfrm>
          <a:off x="8750300" y="9431871"/>
          <a:ext cx="8890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5" name="フローチャート: 判断 354"/>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6" name="テキスト ボックス 355"/>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2121</xdr:rowOff>
    </xdr:from>
    <xdr:to>
      <xdr:col>45</xdr:col>
      <xdr:colOff>177800</xdr:colOff>
      <xdr:row>55</xdr:row>
      <xdr:rowOff>7607</xdr:rowOff>
    </xdr:to>
    <xdr:cxnSp macro="">
      <xdr:nvCxnSpPr>
        <xdr:cNvPr id="357" name="直線コネクタ 356"/>
        <xdr:cNvCxnSpPr/>
      </xdr:nvCxnSpPr>
      <xdr:spPr>
        <a:xfrm flipV="1">
          <a:off x="7861300" y="943187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8" name="フローチャート: 判断 357"/>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9" name="テキスト ボックス 358"/>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7607</xdr:rowOff>
    </xdr:from>
    <xdr:to>
      <xdr:col>41</xdr:col>
      <xdr:colOff>50800</xdr:colOff>
      <xdr:row>55</xdr:row>
      <xdr:rowOff>39478</xdr:rowOff>
    </xdr:to>
    <xdr:cxnSp macro="">
      <xdr:nvCxnSpPr>
        <xdr:cNvPr id="360" name="直線コネクタ 359"/>
        <xdr:cNvCxnSpPr/>
      </xdr:nvCxnSpPr>
      <xdr:spPr>
        <a:xfrm flipV="1">
          <a:off x="6972300" y="9437357"/>
          <a:ext cx="8890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1" name="フローチャート: 判断 360"/>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2" name="テキスト ボックス 361"/>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3" name="フローチャート: 判断 362"/>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4" name="テキスト ボックス 363"/>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3746</xdr:rowOff>
    </xdr:from>
    <xdr:to>
      <xdr:col>55</xdr:col>
      <xdr:colOff>50800</xdr:colOff>
      <xdr:row>55</xdr:row>
      <xdr:rowOff>105346</xdr:rowOff>
    </xdr:to>
    <xdr:sp macro="" textlink="">
      <xdr:nvSpPr>
        <xdr:cNvPr id="370" name="楕円 369"/>
        <xdr:cNvSpPr/>
      </xdr:nvSpPr>
      <xdr:spPr>
        <a:xfrm>
          <a:off x="10426700" y="94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153623</xdr:rowOff>
    </xdr:from>
    <xdr:ext cx="534377" cy="259045"/>
    <xdr:sp macro="" textlink="">
      <xdr:nvSpPr>
        <xdr:cNvPr id="371" name="普通建設事業費該当値テキスト"/>
        <xdr:cNvSpPr txBox="1"/>
      </xdr:nvSpPr>
      <xdr:spPr>
        <a:xfrm>
          <a:off x="10528300" y="94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54839</xdr:rowOff>
    </xdr:from>
    <xdr:to>
      <xdr:col>50</xdr:col>
      <xdr:colOff>165100</xdr:colOff>
      <xdr:row>55</xdr:row>
      <xdr:rowOff>156439</xdr:rowOff>
    </xdr:to>
    <xdr:sp macro="" textlink="">
      <xdr:nvSpPr>
        <xdr:cNvPr id="372" name="楕円 371"/>
        <xdr:cNvSpPr/>
      </xdr:nvSpPr>
      <xdr:spPr>
        <a:xfrm>
          <a:off x="9588500" y="94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147566</xdr:rowOff>
    </xdr:from>
    <xdr:ext cx="534377" cy="259045"/>
    <xdr:sp macro="" textlink="">
      <xdr:nvSpPr>
        <xdr:cNvPr id="373" name="テキスト ボックス 372"/>
        <xdr:cNvSpPr txBox="1"/>
      </xdr:nvSpPr>
      <xdr:spPr>
        <a:xfrm>
          <a:off x="9372111" y="95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122771</xdr:rowOff>
    </xdr:from>
    <xdr:to>
      <xdr:col>46</xdr:col>
      <xdr:colOff>38100</xdr:colOff>
      <xdr:row>55</xdr:row>
      <xdr:rowOff>52921</xdr:rowOff>
    </xdr:to>
    <xdr:sp macro="" textlink="">
      <xdr:nvSpPr>
        <xdr:cNvPr id="374" name="楕円 373"/>
        <xdr:cNvSpPr/>
      </xdr:nvSpPr>
      <xdr:spPr>
        <a:xfrm>
          <a:off x="8699500" y="93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69448</xdr:rowOff>
    </xdr:from>
    <xdr:ext cx="534377" cy="259045"/>
    <xdr:sp macro="" textlink="">
      <xdr:nvSpPr>
        <xdr:cNvPr id="375" name="テキスト ボックス 374"/>
        <xdr:cNvSpPr txBox="1"/>
      </xdr:nvSpPr>
      <xdr:spPr>
        <a:xfrm>
          <a:off x="8483111" y="91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128257</xdr:rowOff>
    </xdr:from>
    <xdr:to>
      <xdr:col>41</xdr:col>
      <xdr:colOff>101600</xdr:colOff>
      <xdr:row>55</xdr:row>
      <xdr:rowOff>58407</xdr:rowOff>
    </xdr:to>
    <xdr:sp macro="" textlink="">
      <xdr:nvSpPr>
        <xdr:cNvPr id="376" name="楕円 375"/>
        <xdr:cNvSpPr/>
      </xdr:nvSpPr>
      <xdr:spPr>
        <a:xfrm>
          <a:off x="7810500" y="93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74934</xdr:rowOff>
    </xdr:from>
    <xdr:ext cx="534377" cy="259045"/>
    <xdr:sp macro="" textlink="">
      <xdr:nvSpPr>
        <xdr:cNvPr id="377" name="テキスト ボックス 376"/>
        <xdr:cNvSpPr txBox="1"/>
      </xdr:nvSpPr>
      <xdr:spPr>
        <a:xfrm>
          <a:off x="7594111" y="91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160128</xdr:rowOff>
    </xdr:from>
    <xdr:to>
      <xdr:col>36</xdr:col>
      <xdr:colOff>165100</xdr:colOff>
      <xdr:row>55</xdr:row>
      <xdr:rowOff>90278</xdr:rowOff>
    </xdr:to>
    <xdr:sp macro="" textlink="">
      <xdr:nvSpPr>
        <xdr:cNvPr id="378" name="楕円 377"/>
        <xdr:cNvSpPr/>
      </xdr:nvSpPr>
      <xdr:spPr>
        <a:xfrm>
          <a:off x="6921500" y="94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106805</xdr:rowOff>
    </xdr:from>
    <xdr:ext cx="534377" cy="259045"/>
    <xdr:sp macro="" textlink="">
      <xdr:nvSpPr>
        <xdr:cNvPr id="379" name="テキスト ボックス 378"/>
        <xdr:cNvSpPr txBox="1"/>
      </xdr:nvSpPr>
      <xdr:spPr>
        <a:xfrm>
          <a:off x="6705111" y="91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5" name="直線コネクタ 404"/>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8" name="普通建設事業費 （ うち新規整備　）最大値テキスト"/>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9" name="直線コネクタ 408"/>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142867</xdr:rowOff>
    </xdr:from>
    <xdr:to>
      <xdr:col>55</xdr:col>
      <xdr:colOff>0</xdr:colOff>
      <xdr:row>77</xdr:row>
      <xdr:rowOff>45224</xdr:rowOff>
    </xdr:to>
    <xdr:cxnSp macro="">
      <xdr:nvCxnSpPr>
        <xdr:cNvPr id="410" name="直線コネクタ 409"/>
        <xdr:cNvCxnSpPr/>
      </xdr:nvCxnSpPr>
      <xdr:spPr>
        <a:xfrm flipV="1">
          <a:off x="9639300" y="13173067"/>
          <a:ext cx="838200" cy="7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11" name="普通建設事業費 （ うち新規整備　）平均値テキスト"/>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2" name="フローチャート: 判断 411"/>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169777</xdr:rowOff>
    </xdr:from>
    <xdr:to>
      <xdr:col>50</xdr:col>
      <xdr:colOff>114300</xdr:colOff>
      <xdr:row>77</xdr:row>
      <xdr:rowOff>45224</xdr:rowOff>
    </xdr:to>
    <xdr:cxnSp macro="">
      <xdr:nvCxnSpPr>
        <xdr:cNvPr id="413" name="直線コネクタ 412"/>
        <xdr:cNvCxnSpPr/>
      </xdr:nvCxnSpPr>
      <xdr:spPr>
        <a:xfrm>
          <a:off x="8750300" y="13199977"/>
          <a:ext cx="889000" cy="4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4" name="フローチャート: 判断 413"/>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5" name="テキスト ボックス 414"/>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169777</xdr:rowOff>
    </xdr:from>
    <xdr:to>
      <xdr:col>45</xdr:col>
      <xdr:colOff>177800</xdr:colOff>
      <xdr:row>77</xdr:row>
      <xdr:rowOff>57567</xdr:rowOff>
    </xdr:to>
    <xdr:cxnSp macro="">
      <xdr:nvCxnSpPr>
        <xdr:cNvPr id="416" name="直線コネクタ 415"/>
        <xdr:cNvCxnSpPr/>
      </xdr:nvCxnSpPr>
      <xdr:spPr>
        <a:xfrm flipV="1">
          <a:off x="7861300" y="13199977"/>
          <a:ext cx="8890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7" name="フローチャート: 判断 416"/>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8" name="テキスト ボックス 417"/>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49893</xdr:rowOff>
    </xdr:from>
    <xdr:to>
      <xdr:col>41</xdr:col>
      <xdr:colOff>50800</xdr:colOff>
      <xdr:row>77</xdr:row>
      <xdr:rowOff>57567</xdr:rowOff>
    </xdr:to>
    <xdr:cxnSp macro="">
      <xdr:nvCxnSpPr>
        <xdr:cNvPr id="419" name="直線コネクタ 418"/>
        <xdr:cNvCxnSpPr/>
      </xdr:nvCxnSpPr>
      <xdr:spPr>
        <a:xfrm>
          <a:off x="6972300" y="12737193"/>
          <a:ext cx="889000" cy="52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20" name="フローチャート: 判断 419"/>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21" name="テキスト ボックス 420"/>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2" name="フローチャート: 判断 421"/>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3" name="テキスト ボックス 422"/>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92067</xdr:rowOff>
    </xdr:from>
    <xdr:to>
      <xdr:col>55</xdr:col>
      <xdr:colOff>50800</xdr:colOff>
      <xdr:row>77</xdr:row>
      <xdr:rowOff>22217</xdr:rowOff>
    </xdr:to>
    <xdr:sp macro="" textlink="">
      <xdr:nvSpPr>
        <xdr:cNvPr id="429" name="楕円 428"/>
        <xdr:cNvSpPr/>
      </xdr:nvSpPr>
      <xdr:spPr>
        <a:xfrm>
          <a:off x="10426700" y="131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70494</xdr:rowOff>
    </xdr:from>
    <xdr:ext cx="534377" cy="259045"/>
    <xdr:sp macro="" textlink="">
      <xdr:nvSpPr>
        <xdr:cNvPr id="430" name="普通建設事業費 （ うち新規整備　）該当値テキスト"/>
        <xdr:cNvSpPr txBox="1"/>
      </xdr:nvSpPr>
      <xdr:spPr>
        <a:xfrm>
          <a:off x="10528300" y="1310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165874</xdr:rowOff>
    </xdr:from>
    <xdr:to>
      <xdr:col>50</xdr:col>
      <xdr:colOff>165100</xdr:colOff>
      <xdr:row>77</xdr:row>
      <xdr:rowOff>96024</xdr:rowOff>
    </xdr:to>
    <xdr:sp macro="" textlink="">
      <xdr:nvSpPr>
        <xdr:cNvPr id="431" name="楕円 430"/>
        <xdr:cNvSpPr/>
      </xdr:nvSpPr>
      <xdr:spPr>
        <a:xfrm>
          <a:off x="9588500" y="131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87151</xdr:rowOff>
    </xdr:from>
    <xdr:ext cx="534377" cy="259045"/>
    <xdr:sp macro="" textlink="">
      <xdr:nvSpPr>
        <xdr:cNvPr id="432" name="テキスト ボックス 431"/>
        <xdr:cNvSpPr txBox="1"/>
      </xdr:nvSpPr>
      <xdr:spPr>
        <a:xfrm>
          <a:off x="9372111" y="132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118977</xdr:rowOff>
    </xdr:from>
    <xdr:to>
      <xdr:col>46</xdr:col>
      <xdr:colOff>38100</xdr:colOff>
      <xdr:row>77</xdr:row>
      <xdr:rowOff>49127</xdr:rowOff>
    </xdr:to>
    <xdr:sp macro="" textlink="">
      <xdr:nvSpPr>
        <xdr:cNvPr id="433" name="楕円 432"/>
        <xdr:cNvSpPr/>
      </xdr:nvSpPr>
      <xdr:spPr>
        <a:xfrm>
          <a:off x="8699500" y="131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40254</xdr:rowOff>
    </xdr:from>
    <xdr:ext cx="534377" cy="259045"/>
    <xdr:sp macro="" textlink="">
      <xdr:nvSpPr>
        <xdr:cNvPr id="434" name="テキスト ボックス 433"/>
        <xdr:cNvSpPr txBox="1"/>
      </xdr:nvSpPr>
      <xdr:spPr>
        <a:xfrm>
          <a:off x="8483111" y="1324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6767</xdr:rowOff>
    </xdr:from>
    <xdr:to>
      <xdr:col>41</xdr:col>
      <xdr:colOff>101600</xdr:colOff>
      <xdr:row>77</xdr:row>
      <xdr:rowOff>108367</xdr:rowOff>
    </xdr:to>
    <xdr:sp macro="" textlink="">
      <xdr:nvSpPr>
        <xdr:cNvPr id="435" name="楕円 434"/>
        <xdr:cNvSpPr/>
      </xdr:nvSpPr>
      <xdr:spPr>
        <a:xfrm>
          <a:off x="7810500" y="132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99494</xdr:rowOff>
    </xdr:from>
    <xdr:ext cx="534377" cy="259045"/>
    <xdr:sp macro="" textlink="">
      <xdr:nvSpPr>
        <xdr:cNvPr id="436" name="テキスト ボックス 435"/>
        <xdr:cNvSpPr txBox="1"/>
      </xdr:nvSpPr>
      <xdr:spPr>
        <a:xfrm>
          <a:off x="7594111" y="133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170543</xdr:rowOff>
    </xdr:from>
    <xdr:to>
      <xdr:col>36</xdr:col>
      <xdr:colOff>165100</xdr:colOff>
      <xdr:row>74</xdr:row>
      <xdr:rowOff>100693</xdr:rowOff>
    </xdr:to>
    <xdr:sp macro="" textlink="">
      <xdr:nvSpPr>
        <xdr:cNvPr id="437" name="楕円 436"/>
        <xdr:cNvSpPr/>
      </xdr:nvSpPr>
      <xdr:spPr>
        <a:xfrm>
          <a:off x="6921500" y="1268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117220</xdr:rowOff>
    </xdr:from>
    <xdr:ext cx="534377" cy="259045"/>
    <xdr:sp macro="" textlink="">
      <xdr:nvSpPr>
        <xdr:cNvPr id="438" name="テキスト ボックス 437"/>
        <xdr:cNvSpPr txBox="1"/>
      </xdr:nvSpPr>
      <xdr:spPr>
        <a:xfrm>
          <a:off x="6705111" y="1246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3" name="直線コネクタ 462"/>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4" name="普通建設事業費 （ うち更新整備　）最小値テキスト"/>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5" name="直線コネクタ 464"/>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6" name="普通建設事業費 （ うち更新整備　）最大値テキスト"/>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7" name="直線コネクタ 466"/>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111125</xdr:rowOff>
    </xdr:from>
    <xdr:to>
      <xdr:col>55</xdr:col>
      <xdr:colOff>0</xdr:colOff>
      <xdr:row>94</xdr:row>
      <xdr:rowOff>125870</xdr:rowOff>
    </xdr:to>
    <xdr:cxnSp macro="">
      <xdr:nvCxnSpPr>
        <xdr:cNvPr id="468" name="直線コネクタ 467"/>
        <xdr:cNvCxnSpPr/>
      </xdr:nvCxnSpPr>
      <xdr:spPr>
        <a:xfrm>
          <a:off x="9639300" y="16227425"/>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69" name="普通建設事業費 （ うち更新整備　）平均値テキスト"/>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70" name="フローチャート: 判断 469"/>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157645</xdr:rowOff>
    </xdr:from>
    <xdr:to>
      <xdr:col>50</xdr:col>
      <xdr:colOff>114300</xdr:colOff>
      <xdr:row>94</xdr:row>
      <xdr:rowOff>111125</xdr:rowOff>
    </xdr:to>
    <xdr:cxnSp macro="">
      <xdr:nvCxnSpPr>
        <xdr:cNvPr id="471" name="直線コネクタ 470"/>
        <xdr:cNvCxnSpPr/>
      </xdr:nvCxnSpPr>
      <xdr:spPr>
        <a:xfrm>
          <a:off x="8750300" y="16102495"/>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2" name="フローチャート: 判断 471"/>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73" name="テキスト ボックス 472"/>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157645</xdr:rowOff>
    </xdr:from>
    <xdr:to>
      <xdr:col>45</xdr:col>
      <xdr:colOff>177800</xdr:colOff>
      <xdr:row>94</xdr:row>
      <xdr:rowOff>94971</xdr:rowOff>
    </xdr:to>
    <xdr:cxnSp macro="">
      <xdr:nvCxnSpPr>
        <xdr:cNvPr id="474" name="直線コネクタ 473"/>
        <xdr:cNvCxnSpPr/>
      </xdr:nvCxnSpPr>
      <xdr:spPr>
        <a:xfrm flipV="1">
          <a:off x="7861300" y="16102495"/>
          <a:ext cx="889000" cy="10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5" name="フローチャート: 判断 474"/>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6" name="テキスト ボックス 475"/>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94971</xdr:rowOff>
    </xdr:from>
    <xdr:to>
      <xdr:col>41</xdr:col>
      <xdr:colOff>50800</xdr:colOff>
      <xdr:row>97</xdr:row>
      <xdr:rowOff>49861</xdr:rowOff>
    </xdr:to>
    <xdr:cxnSp macro="">
      <xdr:nvCxnSpPr>
        <xdr:cNvPr id="477" name="直線コネクタ 476"/>
        <xdr:cNvCxnSpPr/>
      </xdr:nvCxnSpPr>
      <xdr:spPr>
        <a:xfrm flipV="1">
          <a:off x="6972300" y="16211271"/>
          <a:ext cx="889000" cy="46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8" name="フローチャート: 判断 477"/>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9" name="テキスト ボックス 478"/>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80" name="フローチャート: 判断 479"/>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81" name="テキスト ボックス 480"/>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75070</xdr:rowOff>
    </xdr:from>
    <xdr:to>
      <xdr:col>55</xdr:col>
      <xdr:colOff>50800</xdr:colOff>
      <xdr:row>95</xdr:row>
      <xdr:rowOff>5220</xdr:rowOff>
    </xdr:to>
    <xdr:sp macro="" textlink="">
      <xdr:nvSpPr>
        <xdr:cNvPr id="487" name="楕円 486"/>
        <xdr:cNvSpPr/>
      </xdr:nvSpPr>
      <xdr:spPr>
        <a:xfrm>
          <a:off x="10426700" y="161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97947</xdr:rowOff>
    </xdr:from>
    <xdr:ext cx="534377" cy="259045"/>
    <xdr:sp macro="" textlink="">
      <xdr:nvSpPr>
        <xdr:cNvPr id="488" name="普通建設事業費 （ うち更新整備　）該当値テキスト"/>
        <xdr:cNvSpPr txBox="1"/>
      </xdr:nvSpPr>
      <xdr:spPr>
        <a:xfrm>
          <a:off x="10528300" y="160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60325</xdr:rowOff>
    </xdr:from>
    <xdr:to>
      <xdr:col>50</xdr:col>
      <xdr:colOff>165100</xdr:colOff>
      <xdr:row>94</xdr:row>
      <xdr:rowOff>161925</xdr:rowOff>
    </xdr:to>
    <xdr:sp macro="" textlink="">
      <xdr:nvSpPr>
        <xdr:cNvPr id="489" name="楕円 488"/>
        <xdr:cNvSpPr/>
      </xdr:nvSpPr>
      <xdr:spPr>
        <a:xfrm>
          <a:off x="9588500" y="161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7002</xdr:rowOff>
    </xdr:from>
    <xdr:ext cx="534377" cy="259045"/>
    <xdr:sp macro="" textlink="">
      <xdr:nvSpPr>
        <xdr:cNvPr id="490" name="テキスト ボックス 489"/>
        <xdr:cNvSpPr txBox="1"/>
      </xdr:nvSpPr>
      <xdr:spPr>
        <a:xfrm>
          <a:off x="9372111" y="159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106845</xdr:rowOff>
    </xdr:from>
    <xdr:to>
      <xdr:col>46</xdr:col>
      <xdr:colOff>38100</xdr:colOff>
      <xdr:row>94</xdr:row>
      <xdr:rowOff>36995</xdr:rowOff>
    </xdr:to>
    <xdr:sp macro="" textlink="">
      <xdr:nvSpPr>
        <xdr:cNvPr id="491" name="楕円 490"/>
        <xdr:cNvSpPr/>
      </xdr:nvSpPr>
      <xdr:spPr>
        <a:xfrm>
          <a:off x="8699500" y="160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53522</xdr:rowOff>
    </xdr:from>
    <xdr:ext cx="534377" cy="259045"/>
    <xdr:sp macro="" textlink="">
      <xdr:nvSpPr>
        <xdr:cNvPr id="492" name="テキスト ボックス 491"/>
        <xdr:cNvSpPr txBox="1"/>
      </xdr:nvSpPr>
      <xdr:spPr>
        <a:xfrm>
          <a:off x="8483111" y="158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44171</xdr:rowOff>
    </xdr:from>
    <xdr:to>
      <xdr:col>41</xdr:col>
      <xdr:colOff>101600</xdr:colOff>
      <xdr:row>94</xdr:row>
      <xdr:rowOff>145771</xdr:rowOff>
    </xdr:to>
    <xdr:sp macro="" textlink="">
      <xdr:nvSpPr>
        <xdr:cNvPr id="493" name="楕円 492"/>
        <xdr:cNvSpPr/>
      </xdr:nvSpPr>
      <xdr:spPr>
        <a:xfrm>
          <a:off x="7810500" y="161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162298</xdr:rowOff>
    </xdr:from>
    <xdr:ext cx="534377" cy="259045"/>
    <xdr:sp macro="" textlink="">
      <xdr:nvSpPr>
        <xdr:cNvPr id="494" name="テキスト ボックス 493"/>
        <xdr:cNvSpPr txBox="1"/>
      </xdr:nvSpPr>
      <xdr:spPr>
        <a:xfrm>
          <a:off x="7594111" y="159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170511</xdr:rowOff>
    </xdr:from>
    <xdr:to>
      <xdr:col>36</xdr:col>
      <xdr:colOff>165100</xdr:colOff>
      <xdr:row>97</xdr:row>
      <xdr:rowOff>100661</xdr:rowOff>
    </xdr:to>
    <xdr:sp macro="" textlink="">
      <xdr:nvSpPr>
        <xdr:cNvPr id="495" name="楕円 494"/>
        <xdr:cNvSpPr/>
      </xdr:nvSpPr>
      <xdr:spPr>
        <a:xfrm>
          <a:off x="6921500" y="166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117188</xdr:rowOff>
    </xdr:from>
    <xdr:ext cx="534377" cy="259045"/>
    <xdr:sp macro="" textlink="">
      <xdr:nvSpPr>
        <xdr:cNvPr id="496" name="テキスト ボックス 495"/>
        <xdr:cNvSpPr txBox="1"/>
      </xdr:nvSpPr>
      <xdr:spPr>
        <a:xfrm>
          <a:off x="6705111" y="164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20" name="直線コネクタ 519"/>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3" name="災害復旧事業費最大値テキスト"/>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4" name="直線コネクタ 523"/>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148844</xdr:rowOff>
    </xdr:from>
    <xdr:to>
      <xdr:col>85</xdr:col>
      <xdr:colOff>127000</xdr:colOff>
      <xdr:row>39</xdr:row>
      <xdr:rowOff>8255</xdr:rowOff>
    </xdr:to>
    <xdr:cxnSp macro="">
      <xdr:nvCxnSpPr>
        <xdr:cNvPr id="525" name="直線コネクタ 524"/>
        <xdr:cNvCxnSpPr/>
      </xdr:nvCxnSpPr>
      <xdr:spPr>
        <a:xfrm flipV="1">
          <a:off x="15481300" y="666394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6" name="災害復旧事業費平均値テキスト"/>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7" name="フローチャート: 判断 526"/>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8255</xdr:rowOff>
    </xdr:from>
    <xdr:to>
      <xdr:col>81</xdr:col>
      <xdr:colOff>50800</xdr:colOff>
      <xdr:row>39</xdr:row>
      <xdr:rowOff>43815</xdr:rowOff>
    </xdr:to>
    <xdr:cxnSp macro="">
      <xdr:nvCxnSpPr>
        <xdr:cNvPr id="528" name="直線コネクタ 527"/>
        <xdr:cNvCxnSpPr/>
      </xdr:nvCxnSpPr>
      <xdr:spPr>
        <a:xfrm flipV="1">
          <a:off x="14592300" y="6694805"/>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9" name="フローチャート: 判断 528"/>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30" name="テキスト ボックス 529"/>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41148</xdr:rowOff>
    </xdr:from>
    <xdr:to>
      <xdr:col>76</xdr:col>
      <xdr:colOff>114300</xdr:colOff>
      <xdr:row>39</xdr:row>
      <xdr:rowOff>43815</xdr:rowOff>
    </xdr:to>
    <xdr:cxnSp macro="">
      <xdr:nvCxnSpPr>
        <xdr:cNvPr id="531" name="直線コネクタ 530"/>
        <xdr:cNvCxnSpPr/>
      </xdr:nvCxnSpPr>
      <xdr:spPr>
        <a:xfrm>
          <a:off x="13703300" y="672769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2" name="フローチャート: 判断 531"/>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3" name="テキスト ボックス 532"/>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41148</xdr:rowOff>
    </xdr:from>
    <xdr:to>
      <xdr:col>71</xdr:col>
      <xdr:colOff>177800</xdr:colOff>
      <xdr:row>39</xdr:row>
      <xdr:rowOff>44069</xdr:rowOff>
    </xdr:to>
    <xdr:cxnSp macro="">
      <xdr:nvCxnSpPr>
        <xdr:cNvPr id="534" name="直線コネクタ 533"/>
        <xdr:cNvCxnSpPr/>
      </xdr:nvCxnSpPr>
      <xdr:spPr>
        <a:xfrm flipV="1">
          <a:off x="12814300" y="672769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5" name="フローチャート: 判断 534"/>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6" name="テキスト ボックス 535"/>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7" name="フローチャート: 判断 536"/>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8" name="テキスト ボックス 537"/>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98044</xdr:rowOff>
    </xdr:from>
    <xdr:to>
      <xdr:col>85</xdr:col>
      <xdr:colOff>177800</xdr:colOff>
      <xdr:row>39</xdr:row>
      <xdr:rowOff>28194</xdr:rowOff>
    </xdr:to>
    <xdr:sp macro="" textlink="">
      <xdr:nvSpPr>
        <xdr:cNvPr id="544" name="楕円 543"/>
        <xdr:cNvSpPr/>
      </xdr:nvSpPr>
      <xdr:spPr>
        <a:xfrm>
          <a:off x="162687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12971</xdr:rowOff>
    </xdr:from>
    <xdr:ext cx="378565" cy="259045"/>
    <xdr:sp macro="" textlink="">
      <xdr:nvSpPr>
        <xdr:cNvPr id="545" name="災害復旧事業費該当値テキスト"/>
        <xdr:cNvSpPr txBox="1"/>
      </xdr:nvSpPr>
      <xdr:spPr>
        <a:xfrm>
          <a:off x="16370300" y="652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128905</xdr:rowOff>
    </xdr:from>
    <xdr:to>
      <xdr:col>81</xdr:col>
      <xdr:colOff>101600</xdr:colOff>
      <xdr:row>39</xdr:row>
      <xdr:rowOff>59055</xdr:rowOff>
    </xdr:to>
    <xdr:sp macro="" textlink="">
      <xdr:nvSpPr>
        <xdr:cNvPr id="546" name="楕円 545"/>
        <xdr:cNvSpPr/>
      </xdr:nvSpPr>
      <xdr:spPr>
        <a:xfrm>
          <a:off x="15430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50182</xdr:rowOff>
    </xdr:from>
    <xdr:ext cx="378565" cy="259045"/>
    <xdr:sp macro="" textlink="">
      <xdr:nvSpPr>
        <xdr:cNvPr id="547" name="テキスト ボックス 546"/>
        <xdr:cNvSpPr txBox="1"/>
      </xdr:nvSpPr>
      <xdr:spPr>
        <a:xfrm>
          <a:off x="15292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164465</xdr:rowOff>
    </xdr:from>
    <xdr:to>
      <xdr:col>76</xdr:col>
      <xdr:colOff>165100</xdr:colOff>
      <xdr:row>39</xdr:row>
      <xdr:rowOff>94615</xdr:rowOff>
    </xdr:to>
    <xdr:sp macro="" textlink="">
      <xdr:nvSpPr>
        <xdr:cNvPr id="548" name="楕円 547"/>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85742</xdr:rowOff>
    </xdr:from>
    <xdr:ext cx="249299" cy="259045"/>
    <xdr:sp macro="" textlink="">
      <xdr:nvSpPr>
        <xdr:cNvPr id="549" name="テキスト ボックス 548"/>
        <xdr:cNvSpPr txBox="1"/>
      </xdr:nvSpPr>
      <xdr:spPr>
        <a:xfrm>
          <a:off x="14467650"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161798</xdr:rowOff>
    </xdr:from>
    <xdr:to>
      <xdr:col>72</xdr:col>
      <xdr:colOff>38100</xdr:colOff>
      <xdr:row>39</xdr:row>
      <xdr:rowOff>91948</xdr:rowOff>
    </xdr:to>
    <xdr:sp macro="" textlink="">
      <xdr:nvSpPr>
        <xdr:cNvPr id="550" name="楕円 549"/>
        <xdr:cNvSpPr/>
      </xdr:nvSpPr>
      <xdr:spPr>
        <a:xfrm>
          <a:off x="13652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83075</xdr:rowOff>
    </xdr:from>
    <xdr:ext cx="313932" cy="259045"/>
    <xdr:sp macro="" textlink="">
      <xdr:nvSpPr>
        <xdr:cNvPr id="551" name="テキスト ボックス 550"/>
        <xdr:cNvSpPr txBox="1"/>
      </xdr:nvSpPr>
      <xdr:spPr>
        <a:xfrm>
          <a:off x="13546333" y="6769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164719</xdr:rowOff>
    </xdr:from>
    <xdr:to>
      <xdr:col>67</xdr:col>
      <xdr:colOff>101600</xdr:colOff>
      <xdr:row>39</xdr:row>
      <xdr:rowOff>94869</xdr:rowOff>
    </xdr:to>
    <xdr:sp macro="" textlink="">
      <xdr:nvSpPr>
        <xdr:cNvPr id="552" name="楕円 551"/>
        <xdr:cNvSpPr/>
      </xdr:nvSpPr>
      <xdr:spPr>
        <a:xfrm>
          <a:off x="1276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85996</xdr:rowOff>
    </xdr:from>
    <xdr:ext cx="249299" cy="259045"/>
    <xdr:sp macro="" textlink="">
      <xdr:nvSpPr>
        <xdr:cNvPr id="553" name="テキスト ボックス 552"/>
        <xdr:cNvSpPr txBox="1"/>
      </xdr:nvSpPr>
      <xdr:spPr>
        <a:xfrm>
          <a:off x="1268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7" name="直線コネクタ 626"/>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8" name="公債費最小値テキスト"/>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9" name="直線コネクタ 628"/>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30" name="公債費最大値テキスト"/>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1" name="直線コネクタ 630"/>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167704</xdr:rowOff>
    </xdr:from>
    <xdr:to>
      <xdr:col>85</xdr:col>
      <xdr:colOff>127000</xdr:colOff>
      <xdr:row>73</xdr:row>
      <xdr:rowOff>114744</xdr:rowOff>
    </xdr:to>
    <xdr:cxnSp macro="">
      <xdr:nvCxnSpPr>
        <xdr:cNvPr id="632" name="直線コネクタ 631"/>
        <xdr:cNvCxnSpPr/>
      </xdr:nvCxnSpPr>
      <xdr:spPr>
        <a:xfrm flipV="1">
          <a:off x="15481300" y="12512104"/>
          <a:ext cx="8382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6558</xdr:rowOff>
    </xdr:from>
    <xdr:ext cx="534377" cy="259045"/>
    <xdr:sp macro="" textlink="">
      <xdr:nvSpPr>
        <xdr:cNvPr id="633" name="公債費平均値テキスト"/>
        <xdr:cNvSpPr txBox="1"/>
      </xdr:nvSpPr>
      <xdr:spPr>
        <a:xfrm>
          <a:off x="16370300" y="128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4" name="フローチャート: 判断 633"/>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91961</xdr:rowOff>
    </xdr:from>
    <xdr:to>
      <xdr:col>81</xdr:col>
      <xdr:colOff>50800</xdr:colOff>
      <xdr:row>73</xdr:row>
      <xdr:rowOff>114744</xdr:rowOff>
    </xdr:to>
    <xdr:cxnSp macro="">
      <xdr:nvCxnSpPr>
        <xdr:cNvPr id="635" name="直線コネクタ 634"/>
        <xdr:cNvCxnSpPr/>
      </xdr:nvCxnSpPr>
      <xdr:spPr>
        <a:xfrm>
          <a:off x="14592300" y="12607811"/>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6" name="フローチャート: 判断 635"/>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64888</xdr:rowOff>
    </xdr:from>
    <xdr:ext cx="534377" cy="259045"/>
    <xdr:sp macro="" textlink="">
      <xdr:nvSpPr>
        <xdr:cNvPr id="637" name="テキスト ボックス 636"/>
        <xdr:cNvSpPr txBox="1"/>
      </xdr:nvSpPr>
      <xdr:spPr>
        <a:xfrm>
          <a:off x="15214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7112</xdr:rowOff>
    </xdr:from>
    <xdr:to>
      <xdr:col>76</xdr:col>
      <xdr:colOff>114300</xdr:colOff>
      <xdr:row>73</xdr:row>
      <xdr:rowOff>91961</xdr:rowOff>
    </xdr:to>
    <xdr:cxnSp macro="">
      <xdr:nvCxnSpPr>
        <xdr:cNvPr id="638" name="直線コネクタ 637"/>
        <xdr:cNvCxnSpPr/>
      </xdr:nvCxnSpPr>
      <xdr:spPr>
        <a:xfrm>
          <a:off x="13703300" y="12522962"/>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9" name="フローチャート: 判断 638"/>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40" name="テキスト ボックス 639"/>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7112</xdr:rowOff>
    </xdr:from>
    <xdr:to>
      <xdr:col>71</xdr:col>
      <xdr:colOff>177800</xdr:colOff>
      <xdr:row>73</xdr:row>
      <xdr:rowOff>12332</xdr:rowOff>
    </xdr:to>
    <xdr:cxnSp macro="">
      <xdr:nvCxnSpPr>
        <xdr:cNvPr id="641" name="直線コネクタ 640"/>
        <xdr:cNvCxnSpPr/>
      </xdr:nvCxnSpPr>
      <xdr:spPr>
        <a:xfrm flipV="1">
          <a:off x="12814300" y="12522962"/>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2" name="フローチャート: 判断 641"/>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62336</xdr:rowOff>
    </xdr:from>
    <xdr:ext cx="534377" cy="259045"/>
    <xdr:sp macro="" textlink="">
      <xdr:nvSpPr>
        <xdr:cNvPr id="643" name="テキスト ボックス 642"/>
        <xdr:cNvSpPr txBox="1"/>
      </xdr:nvSpPr>
      <xdr:spPr>
        <a:xfrm>
          <a:off x="13436111" y="12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4" name="フローチャート: 判断 643"/>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45" name="テキスト ボックス 644"/>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116904</xdr:rowOff>
    </xdr:from>
    <xdr:to>
      <xdr:col>85</xdr:col>
      <xdr:colOff>177800</xdr:colOff>
      <xdr:row>73</xdr:row>
      <xdr:rowOff>47054</xdr:rowOff>
    </xdr:to>
    <xdr:sp macro="" textlink="">
      <xdr:nvSpPr>
        <xdr:cNvPr id="651" name="楕円 650"/>
        <xdr:cNvSpPr/>
      </xdr:nvSpPr>
      <xdr:spPr>
        <a:xfrm>
          <a:off x="16268700" y="124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139781</xdr:rowOff>
    </xdr:from>
    <xdr:ext cx="534377" cy="259045"/>
    <xdr:sp macro="" textlink="">
      <xdr:nvSpPr>
        <xdr:cNvPr id="652" name="公債費該当値テキスト"/>
        <xdr:cNvSpPr txBox="1"/>
      </xdr:nvSpPr>
      <xdr:spPr>
        <a:xfrm>
          <a:off x="16370300" y="1231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63944</xdr:rowOff>
    </xdr:from>
    <xdr:to>
      <xdr:col>81</xdr:col>
      <xdr:colOff>101600</xdr:colOff>
      <xdr:row>73</xdr:row>
      <xdr:rowOff>165544</xdr:rowOff>
    </xdr:to>
    <xdr:sp macro="" textlink="">
      <xdr:nvSpPr>
        <xdr:cNvPr id="653" name="楕円 652"/>
        <xdr:cNvSpPr/>
      </xdr:nvSpPr>
      <xdr:spPr>
        <a:xfrm>
          <a:off x="15430500" y="125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10621</xdr:rowOff>
    </xdr:from>
    <xdr:ext cx="534377" cy="259045"/>
    <xdr:sp macro="" textlink="">
      <xdr:nvSpPr>
        <xdr:cNvPr id="654" name="テキスト ボックス 653"/>
        <xdr:cNvSpPr txBox="1"/>
      </xdr:nvSpPr>
      <xdr:spPr>
        <a:xfrm>
          <a:off x="15214111" y="12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41161</xdr:rowOff>
    </xdr:from>
    <xdr:to>
      <xdr:col>76</xdr:col>
      <xdr:colOff>165100</xdr:colOff>
      <xdr:row>73</xdr:row>
      <xdr:rowOff>142761</xdr:rowOff>
    </xdr:to>
    <xdr:sp macro="" textlink="">
      <xdr:nvSpPr>
        <xdr:cNvPr id="655" name="楕円 654"/>
        <xdr:cNvSpPr/>
      </xdr:nvSpPr>
      <xdr:spPr>
        <a:xfrm>
          <a:off x="14541500" y="125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159288</xdr:rowOff>
    </xdr:from>
    <xdr:ext cx="534377" cy="259045"/>
    <xdr:sp macro="" textlink="">
      <xdr:nvSpPr>
        <xdr:cNvPr id="656" name="テキスト ボックス 655"/>
        <xdr:cNvSpPr txBox="1"/>
      </xdr:nvSpPr>
      <xdr:spPr>
        <a:xfrm>
          <a:off x="14325111" y="123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127762</xdr:rowOff>
    </xdr:from>
    <xdr:to>
      <xdr:col>72</xdr:col>
      <xdr:colOff>38100</xdr:colOff>
      <xdr:row>73</xdr:row>
      <xdr:rowOff>57912</xdr:rowOff>
    </xdr:to>
    <xdr:sp macro="" textlink="">
      <xdr:nvSpPr>
        <xdr:cNvPr id="657" name="楕円 656"/>
        <xdr:cNvSpPr/>
      </xdr:nvSpPr>
      <xdr:spPr>
        <a:xfrm>
          <a:off x="13652500" y="124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74439</xdr:rowOff>
    </xdr:from>
    <xdr:ext cx="534377" cy="259045"/>
    <xdr:sp macro="" textlink="">
      <xdr:nvSpPr>
        <xdr:cNvPr id="658" name="テキスト ボックス 657"/>
        <xdr:cNvSpPr txBox="1"/>
      </xdr:nvSpPr>
      <xdr:spPr>
        <a:xfrm>
          <a:off x="13436111" y="122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132982</xdr:rowOff>
    </xdr:from>
    <xdr:to>
      <xdr:col>67</xdr:col>
      <xdr:colOff>101600</xdr:colOff>
      <xdr:row>73</xdr:row>
      <xdr:rowOff>63132</xdr:rowOff>
    </xdr:to>
    <xdr:sp macro="" textlink="">
      <xdr:nvSpPr>
        <xdr:cNvPr id="659" name="楕円 658"/>
        <xdr:cNvSpPr/>
      </xdr:nvSpPr>
      <xdr:spPr>
        <a:xfrm>
          <a:off x="12763500" y="124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79659</xdr:rowOff>
    </xdr:from>
    <xdr:ext cx="534377" cy="259045"/>
    <xdr:sp macro="" textlink="">
      <xdr:nvSpPr>
        <xdr:cNvPr id="660" name="テキスト ボックス 659"/>
        <xdr:cNvSpPr txBox="1"/>
      </xdr:nvSpPr>
      <xdr:spPr>
        <a:xfrm>
          <a:off x="12547111" y="122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6" name="テキスト ボックス 67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0" name="直線コネクタ 679"/>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1" name="積立金最小値テキスト"/>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2" name="直線コネクタ 681"/>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3" name="積立金最大値テキスト"/>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4" name="直線コネクタ 683"/>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24085</xdr:rowOff>
    </xdr:from>
    <xdr:to>
      <xdr:col>85</xdr:col>
      <xdr:colOff>127000</xdr:colOff>
      <xdr:row>95</xdr:row>
      <xdr:rowOff>72834</xdr:rowOff>
    </xdr:to>
    <xdr:cxnSp macro="">
      <xdr:nvCxnSpPr>
        <xdr:cNvPr id="685" name="直線コネクタ 684"/>
        <xdr:cNvCxnSpPr/>
      </xdr:nvCxnSpPr>
      <xdr:spPr>
        <a:xfrm flipV="1">
          <a:off x="15481300" y="16311835"/>
          <a:ext cx="8382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86" name="積立金平均値テキスト"/>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7" name="フローチャート: 判断 686"/>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72834</xdr:rowOff>
    </xdr:from>
    <xdr:to>
      <xdr:col>81</xdr:col>
      <xdr:colOff>50800</xdr:colOff>
      <xdr:row>95</xdr:row>
      <xdr:rowOff>105296</xdr:rowOff>
    </xdr:to>
    <xdr:cxnSp macro="">
      <xdr:nvCxnSpPr>
        <xdr:cNvPr id="688" name="直線コネクタ 687"/>
        <xdr:cNvCxnSpPr/>
      </xdr:nvCxnSpPr>
      <xdr:spPr>
        <a:xfrm flipV="1">
          <a:off x="14592300" y="16360584"/>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9" name="フローチャート: 判断 688"/>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90" name="テキスト ボックス 689"/>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54547</xdr:rowOff>
    </xdr:from>
    <xdr:to>
      <xdr:col>76</xdr:col>
      <xdr:colOff>114300</xdr:colOff>
      <xdr:row>95</xdr:row>
      <xdr:rowOff>105296</xdr:rowOff>
    </xdr:to>
    <xdr:cxnSp macro="">
      <xdr:nvCxnSpPr>
        <xdr:cNvPr id="691" name="直線コネクタ 690"/>
        <xdr:cNvCxnSpPr/>
      </xdr:nvCxnSpPr>
      <xdr:spPr>
        <a:xfrm>
          <a:off x="13703300" y="16170847"/>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2" name="フローチャート: 判断 691"/>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81215</xdr:rowOff>
    </xdr:from>
    <xdr:ext cx="469744" cy="259045"/>
    <xdr:sp macro="" textlink="">
      <xdr:nvSpPr>
        <xdr:cNvPr id="693" name="テキスト ボックス 692"/>
        <xdr:cNvSpPr txBox="1"/>
      </xdr:nvSpPr>
      <xdr:spPr>
        <a:xfrm>
          <a:off x="14357428" y="165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54547</xdr:rowOff>
    </xdr:from>
    <xdr:to>
      <xdr:col>71</xdr:col>
      <xdr:colOff>177800</xdr:colOff>
      <xdr:row>95</xdr:row>
      <xdr:rowOff>61291</xdr:rowOff>
    </xdr:to>
    <xdr:cxnSp macro="">
      <xdr:nvCxnSpPr>
        <xdr:cNvPr id="694" name="直線コネクタ 693"/>
        <xdr:cNvCxnSpPr/>
      </xdr:nvCxnSpPr>
      <xdr:spPr>
        <a:xfrm flipV="1">
          <a:off x="12814300" y="16170847"/>
          <a:ext cx="889000" cy="1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5" name="フローチャート: 判断 694"/>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12806</xdr:rowOff>
    </xdr:from>
    <xdr:ext cx="469744" cy="259045"/>
    <xdr:sp macro="" textlink="">
      <xdr:nvSpPr>
        <xdr:cNvPr id="696" name="テキスト ボックス 695"/>
        <xdr:cNvSpPr txBox="1"/>
      </xdr:nvSpPr>
      <xdr:spPr>
        <a:xfrm>
          <a:off x="13468428" y="166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7" name="フローチャート: 判断 696"/>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137050</xdr:rowOff>
    </xdr:from>
    <xdr:ext cx="469744" cy="259045"/>
    <xdr:sp macro="" textlink="">
      <xdr:nvSpPr>
        <xdr:cNvPr id="698" name="テキスト ボックス 697"/>
        <xdr:cNvSpPr txBox="1"/>
      </xdr:nvSpPr>
      <xdr:spPr>
        <a:xfrm>
          <a:off x="12579428" y="1659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144735</xdr:rowOff>
    </xdr:from>
    <xdr:to>
      <xdr:col>85</xdr:col>
      <xdr:colOff>177800</xdr:colOff>
      <xdr:row>95</xdr:row>
      <xdr:rowOff>74885</xdr:rowOff>
    </xdr:to>
    <xdr:sp macro="" textlink="">
      <xdr:nvSpPr>
        <xdr:cNvPr id="704" name="楕円 703"/>
        <xdr:cNvSpPr/>
      </xdr:nvSpPr>
      <xdr:spPr>
        <a:xfrm>
          <a:off x="16268700" y="162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167612</xdr:rowOff>
    </xdr:from>
    <xdr:ext cx="469744" cy="259045"/>
    <xdr:sp macro="" textlink="">
      <xdr:nvSpPr>
        <xdr:cNvPr id="705" name="積立金該当値テキスト"/>
        <xdr:cNvSpPr txBox="1"/>
      </xdr:nvSpPr>
      <xdr:spPr>
        <a:xfrm>
          <a:off x="16370300" y="1611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22034</xdr:rowOff>
    </xdr:from>
    <xdr:to>
      <xdr:col>81</xdr:col>
      <xdr:colOff>101600</xdr:colOff>
      <xdr:row>95</xdr:row>
      <xdr:rowOff>123634</xdr:rowOff>
    </xdr:to>
    <xdr:sp macro="" textlink="">
      <xdr:nvSpPr>
        <xdr:cNvPr id="706" name="楕円 705"/>
        <xdr:cNvSpPr/>
      </xdr:nvSpPr>
      <xdr:spPr>
        <a:xfrm>
          <a:off x="15430500" y="163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140161</xdr:rowOff>
    </xdr:from>
    <xdr:ext cx="469744" cy="259045"/>
    <xdr:sp macro="" textlink="">
      <xdr:nvSpPr>
        <xdr:cNvPr id="707" name="テキスト ボックス 706"/>
        <xdr:cNvSpPr txBox="1"/>
      </xdr:nvSpPr>
      <xdr:spPr>
        <a:xfrm>
          <a:off x="15246428" y="1608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54496</xdr:rowOff>
    </xdr:from>
    <xdr:to>
      <xdr:col>76</xdr:col>
      <xdr:colOff>165100</xdr:colOff>
      <xdr:row>95</xdr:row>
      <xdr:rowOff>156096</xdr:rowOff>
    </xdr:to>
    <xdr:sp macro="" textlink="">
      <xdr:nvSpPr>
        <xdr:cNvPr id="708" name="楕円 707"/>
        <xdr:cNvSpPr/>
      </xdr:nvSpPr>
      <xdr:spPr>
        <a:xfrm>
          <a:off x="14541500" y="163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1173</xdr:rowOff>
    </xdr:from>
    <xdr:ext cx="469744" cy="259045"/>
    <xdr:sp macro="" textlink="">
      <xdr:nvSpPr>
        <xdr:cNvPr id="709" name="テキスト ボックス 708"/>
        <xdr:cNvSpPr txBox="1"/>
      </xdr:nvSpPr>
      <xdr:spPr>
        <a:xfrm>
          <a:off x="14357428" y="1611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3747</xdr:rowOff>
    </xdr:from>
    <xdr:to>
      <xdr:col>72</xdr:col>
      <xdr:colOff>38100</xdr:colOff>
      <xdr:row>94</xdr:row>
      <xdr:rowOff>105347</xdr:rowOff>
    </xdr:to>
    <xdr:sp macro="" textlink="">
      <xdr:nvSpPr>
        <xdr:cNvPr id="710" name="楕円 709"/>
        <xdr:cNvSpPr/>
      </xdr:nvSpPr>
      <xdr:spPr>
        <a:xfrm>
          <a:off x="13652500" y="16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121874</xdr:rowOff>
    </xdr:from>
    <xdr:ext cx="534377" cy="259045"/>
    <xdr:sp macro="" textlink="">
      <xdr:nvSpPr>
        <xdr:cNvPr id="711" name="テキスト ボックス 710"/>
        <xdr:cNvSpPr txBox="1"/>
      </xdr:nvSpPr>
      <xdr:spPr>
        <a:xfrm>
          <a:off x="13436111" y="15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10491</xdr:rowOff>
    </xdr:from>
    <xdr:to>
      <xdr:col>67</xdr:col>
      <xdr:colOff>101600</xdr:colOff>
      <xdr:row>95</xdr:row>
      <xdr:rowOff>112091</xdr:rowOff>
    </xdr:to>
    <xdr:sp macro="" textlink="">
      <xdr:nvSpPr>
        <xdr:cNvPr id="712" name="楕円 711"/>
        <xdr:cNvSpPr/>
      </xdr:nvSpPr>
      <xdr:spPr>
        <a:xfrm>
          <a:off x="12763500" y="162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128618</xdr:rowOff>
    </xdr:from>
    <xdr:ext cx="469744" cy="259045"/>
    <xdr:sp macro="" textlink="">
      <xdr:nvSpPr>
        <xdr:cNvPr id="713" name="テキスト ボックス 712"/>
        <xdr:cNvSpPr txBox="1"/>
      </xdr:nvSpPr>
      <xdr:spPr>
        <a:xfrm>
          <a:off x="12579428" y="1607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9" name="直線コネクタ 738"/>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2" name="投資及び出資金最大値テキスト"/>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3" name="直線コネクタ 742"/>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70140</xdr:rowOff>
    </xdr:from>
    <xdr:to>
      <xdr:col>116</xdr:col>
      <xdr:colOff>63500</xdr:colOff>
      <xdr:row>35</xdr:row>
      <xdr:rowOff>73406</xdr:rowOff>
    </xdr:to>
    <xdr:cxnSp macro="">
      <xdr:nvCxnSpPr>
        <xdr:cNvPr id="744" name="直線コネクタ 743"/>
        <xdr:cNvCxnSpPr/>
      </xdr:nvCxnSpPr>
      <xdr:spPr>
        <a:xfrm>
          <a:off x="21323300" y="607089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52305</xdr:rowOff>
    </xdr:from>
    <xdr:ext cx="469744" cy="259045"/>
    <xdr:sp macro="" textlink="">
      <xdr:nvSpPr>
        <xdr:cNvPr id="745" name="投資及び出資金平均値テキスト"/>
        <xdr:cNvSpPr txBox="1"/>
      </xdr:nvSpPr>
      <xdr:spPr>
        <a:xfrm>
          <a:off x="22212300" y="605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6" name="フローチャート: 判断 745"/>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70140</xdr:rowOff>
    </xdr:from>
    <xdr:to>
      <xdr:col>111</xdr:col>
      <xdr:colOff>177800</xdr:colOff>
      <xdr:row>35</xdr:row>
      <xdr:rowOff>91694</xdr:rowOff>
    </xdr:to>
    <xdr:cxnSp macro="">
      <xdr:nvCxnSpPr>
        <xdr:cNvPr id="747" name="直線コネクタ 746"/>
        <xdr:cNvCxnSpPr/>
      </xdr:nvCxnSpPr>
      <xdr:spPr>
        <a:xfrm flipV="1">
          <a:off x="20434300" y="607089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8" name="フローチャート: 判断 747"/>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166278</xdr:rowOff>
    </xdr:from>
    <xdr:ext cx="469744" cy="259045"/>
    <xdr:sp macro="" textlink="">
      <xdr:nvSpPr>
        <xdr:cNvPr id="749" name="テキスト ボックス 748"/>
        <xdr:cNvSpPr txBox="1"/>
      </xdr:nvSpPr>
      <xdr:spPr>
        <a:xfrm>
          <a:off x="21088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74059</xdr:rowOff>
    </xdr:from>
    <xdr:to>
      <xdr:col>107</xdr:col>
      <xdr:colOff>50800</xdr:colOff>
      <xdr:row>35</xdr:row>
      <xdr:rowOff>91694</xdr:rowOff>
    </xdr:to>
    <xdr:cxnSp macro="">
      <xdr:nvCxnSpPr>
        <xdr:cNvPr id="750" name="直線コネクタ 749"/>
        <xdr:cNvCxnSpPr/>
      </xdr:nvCxnSpPr>
      <xdr:spPr>
        <a:xfrm>
          <a:off x="19545300" y="6074809"/>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1" name="フローチャート: 判断 750"/>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2" name="テキスト ボックス 751"/>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106716</xdr:rowOff>
    </xdr:from>
    <xdr:to>
      <xdr:col>102</xdr:col>
      <xdr:colOff>114300</xdr:colOff>
      <xdr:row>35</xdr:row>
      <xdr:rowOff>74059</xdr:rowOff>
    </xdr:to>
    <xdr:cxnSp macro="">
      <xdr:nvCxnSpPr>
        <xdr:cNvPr id="753" name="直線コネクタ 752"/>
        <xdr:cNvCxnSpPr/>
      </xdr:nvCxnSpPr>
      <xdr:spPr>
        <a:xfrm>
          <a:off x="18656300" y="5936016"/>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4" name="フローチャート: 判断 753"/>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5" name="テキスト ボックス 754"/>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6" name="フローチャート: 判断 755"/>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7" name="テキスト ボックス 756"/>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22606</xdr:rowOff>
    </xdr:from>
    <xdr:to>
      <xdr:col>116</xdr:col>
      <xdr:colOff>114300</xdr:colOff>
      <xdr:row>35</xdr:row>
      <xdr:rowOff>124206</xdr:rowOff>
    </xdr:to>
    <xdr:sp macro="" textlink="">
      <xdr:nvSpPr>
        <xdr:cNvPr id="763" name="楕円 762"/>
        <xdr:cNvSpPr/>
      </xdr:nvSpPr>
      <xdr:spPr>
        <a:xfrm>
          <a:off x="221107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45483</xdr:rowOff>
    </xdr:from>
    <xdr:ext cx="469744" cy="259045"/>
    <xdr:sp macro="" textlink="">
      <xdr:nvSpPr>
        <xdr:cNvPr id="764" name="投資及び出資金該当値テキスト"/>
        <xdr:cNvSpPr txBox="1"/>
      </xdr:nvSpPr>
      <xdr:spPr>
        <a:xfrm>
          <a:off x="22212300"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19340</xdr:rowOff>
    </xdr:from>
    <xdr:to>
      <xdr:col>112</xdr:col>
      <xdr:colOff>38100</xdr:colOff>
      <xdr:row>35</xdr:row>
      <xdr:rowOff>120940</xdr:rowOff>
    </xdr:to>
    <xdr:sp macro="" textlink="">
      <xdr:nvSpPr>
        <xdr:cNvPr id="765" name="楕円 764"/>
        <xdr:cNvSpPr/>
      </xdr:nvSpPr>
      <xdr:spPr>
        <a:xfrm>
          <a:off x="212725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137467</xdr:rowOff>
    </xdr:from>
    <xdr:ext cx="469744" cy="259045"/>
    <xdr:sp macro="" textlink="">
      <xdr:nvSpPr>
        <xdr:cNvPr id="766" name="テキスト ボックス 765"/>
        <xdr:cNvSpPr txBox="1"/>
      </xdr:nvSpPr>
      <xdr:spPr>
        <a:xfrm>
          <a:off x="21088428" y="579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40894</xdr:rowOff>
    </xdr:from>
    <xdr:to>
      <xdr:col>107</xdr:col>
      <xdr:colOff>101600</xdr:colOff>
      <xdr:row>35</xdr:row>
      <xdr:rowOff>142494</xdr:rowOff>
    </xdr:to>
    <xdr:sp macro="" textlink="">
      <xdr:nvSpPr>
        <xdr:cNvPr id="767" name="楕円 766"/>
        <xdr:cNvSpPr/>
      </xdr:nvSpPr>
      <xdr:spPr>
        <a:xfrm>
          <a:off x="20383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133621</xdr:rowOff>
    </xdr:from>
    <xdr:ext cx="469744" cy="259045"/>
    <xdr:sp macro="" textlink="">
      <xdr:nvSpPr>
        <xdr:cNvPr id="768" name="テキスト ボックス 767"/>
        <xdr:cNvSpPr txBox="1"/>
      </xdr:nvSpPr>
      <xdr:spPr>
        <a:xfrm>
          <a:off x="20199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23259</xdr:rowOff>
    </xdr:from>
    <xdr:to>
      <xdr:col>102</xdr:col>
      <xdr:colOff>165100</xdr:colOff>
      <xdr:row>35</xdr:row>
      <xdr:rowOff>124859</xdr:rowOff>
    </xdr:to>
    <xdr:sp macro="" textlink="">
      <xdr:nvSpPr>
        <xdr:cNvPr id="769" name="楕円 768"/>
        <xdr:cNvSpPr/>
      </xdr:nvSpPr>
      <xdr:spPr>
        <a:xfrm>
          <a:off x="19494500" y="60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115986</xdr:rowOff>
    </xdr:from>
    <xdr:ext cx="469744" cy="259045"/>
    <xdr:sp macro="" textlink="">
      <xdr:nvSpPr>
        <xdr:cNvPr id="770" name="テキスト ボックス 769"/>
        <xdr:cNvSpPr txBox="1"/>
      </xdr:nvSpPr>
      <xdr:spPr>
        <a:xfrm>
          <a:off x="19310428" y="61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55916</xdr:rowOff>
    </xdr:from>
    <xdr:to>
      <xdr:col>98</xdr:col>
      <xdr:colOff>38100</xdr:colOff>
      <xdr:row>34</xdr:row>
      <xdr:rowOff>157516</xdr:rowOff>
    </xdr:to>
    <xdr:sp macro="" textlink="">
      <xdr:nvSpPr>
        <xdr:cNvPr id="771" name="楕円 770"/>
        <xdr:cNvSpPr/>
      </xdr:nvSpPr>
      <xdr:spPr>
        <a:xfrm>
          <a:off x="18605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148643</xdr:rowOff>
    </xdr:from>
    <xdr:ext cx="469744" cy="259045"/>
    <xdr:sp macro="" textlink="">
      <xdr:nvSpPr>
        <xdr:cNvPr id="772" name="テキスト ボックス 771"/>
        <xdr:cNvSpPr txBox="1"/>
      </xdr:nvSpPr>
      <xdr:spPr>
        <a:xfrm>
          <a:off x="18421428" y="597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140538</xdr:rowOff>
    </xdr:from>
    <xdr:to>
      <xdr:col>116</xdr:col>
      <xdr:colOff>62864</xdr:colOff>
      <xdr:row>59</xdr:row>
      <xdr:rowOff>37516</xdr:rowOff>
    </xdr:to>
    <xdr:cxnSp macro="">
      <xdr:nvCxnSpPr>
        <xdr:cNvPr id="796" name="直線コネクタ 795"/>
        <xdr:cNvCxnSpPr/>
      </xdr:nvCxnSpPr>
      <xdr:spPr>
        <a:xfrm flipV="1">
          <a:off x="22159595" y="9227388"/>
          <a:ext cx="1269" cy="92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41343</xdr:rowOff>
    </xdr:from>
    <xdr:ext cx="378565" cy="259045"/>
    <xdr:sp macro="" textlink="">
      <xdr:nvSpPr>
        <xdr:cNvPr id="797" name="貸付金最小値テキスト"/>
        <xdr:cNvSpPr txBox="1"/>
      </xdr:nvSpPr>
      <xdr:spPr>
        <a:xfrm>
          <a:off x="22212300" y="1015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37516</xdr:rowOff>
    </xdr:from>
    <xdr:to>
      <xdr:col>116</xdr:col>
      <xdr:colOff>152400</xdr:colOff>
      <xdr:row>59</xdr:row>
      <xdr:rowOff>37516</xdr:rowOff>
    </xdr:to>
    <xdr:cxnSp macro="">
      <xdr:nvCxnSpPr>
        <xdr:cNvPr id="798" name="直線コネクタ 797"/>
        <xdr:cNvCxnSpPr/>
      </xdr:nvCxnSpPr>
      <xdr:spPr>
        <a:xfrm>
          <a:off x="22072600" y="10153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87215</xdr:rowOff>
    </xdr:from>
    <xdr:ext cx="534377" cy="259045"/>
    <xdr:sp macro="" textlink="">
      <xdr:nvSpPr>
        <xdr:cNvPr id="799" name="貸付金最大値テキスト"/>
        <xdr:cNvSpPr txBox="1"/>
      </xdr:nvSpPr>
      <xdr:spPr>
        <a:xfrm>
          <a:off x="22212300" y="900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140538</xdr:rowOff>
    </xdr:from>
    <xdr:to>
      <xdr:col>116</xdr:col>
      <xdr:colOff>152400</xdr:colOff>
      <xdr:row>53</xdr:row>
      <xdr:rowOff>140538</xdr:rowOff>
    </xdr:to>
    <xdr:cxnSp macro="">
      <xdr:nvCxnSpPr>
        <xdr:cNvPr id="800" name="直線コネクタ 799"/>
        <xdr:cNvCxnSpPr/>
      </xdr:nvCxnSpPr>
      <xdr:spPr>
        <a:xfrm>
          <a:off x="22072600" y="922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48717</xdr:rowOff>
    </xdr:from>
    <xdr:to>
      <xdr:col>116</xdr:col>
      <xdr:colOff>63500</xdr:colOff>
      <xdr:row>53</xdr:row>
      <xdr:rowOff>140538</xdr:rowOff>
    </xdr:to>
    <xdr:cxnSp macro="">
      <xdr:nvCxnSpPr>
        <xdr:cNvPr id="801" name="直線コネクタ 800"/>
        <xdr:cNvCxnSpPr/>
      </xdr:nvCxnSpPr>
      <xdr:spPr>
        <a:xfrm>
          <a:off x="21323300" y="9135567"/>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98359</xdr:rowOff>
    </xdr:from>
    <xdr:ext cx="534377" cy="259045"/>
    <xdr:sp macro="" textlink="">
      <xdr:nvSpPr>
        <xdr:cNvPr id="802" name="貸付金平均値テキスト"/>
        <xdr:cNvSpPr txBox="1"/>
      </xdr:nvSpPr>
      <xdr:spPr>
        <a:xfrm>
          <a:off x="22212300" y="9699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119932</xdr:rowOff>
    </xdr:from>
    <xdr:to>
      <xdr:col>116</xdr:col>
      <xdr:colOff>114300</xdr:colOff>
      <xdr:row>57</xdr:row>
      <xdr:rowOff>50082</xdr:rowOff>
    </xdr:to>
    <xdr:sp macro="" textlink="">
      <xdr:nvSpPr>
        <xdr:cNvPr id="803" name="フローチャート: 判断 802"/>
        <xdr:cNvSpPr/>
      </xdr:nvSpPr>
      <xdr:spPr>
        <a:xfrm>
          <a:off x="22110700" y="972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83007</xdr:rowOff>
    </xdr:from>
    <xdr:to>
      <xdr:col>111</xdr:col>
      <xdr:colOff>177800</xdr:colOff>
      <xdr:row>53</xdr:row>
      <xdr:rowOff>48717</xdr:rowOff>
    </xdr:to>
    <xdr:cxnSp macro="">
      <xdr:nvCxnSpPr>
        <xdr:cNvPr id="804" name="直線コネクタ 803"/>
        <xdr:cNvCxnSpPr/>
      </xdr:nvCxnSpPr>
      <xdr:spPr>
        <a:xfrm>
          <a:off x="20434300" y="899840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109969</xdr:rowOff>
    </xdr:from>
    <xdr:to>
      <xdr:col>112</xdr:col>
      <xdr:colOff>38100</xdr:colOff>
      <xdr:row>57</xdr:row>
      <xdr:rowOff>40119</xdr:rowOff>
    </xdr:to>
    <xdr:sp macro="" textlink="">
      <xdr:nvSpPr>
        <xdr:cNvPr id="805" name="フローチャート: 判断 804"/>
        <xdr:cNvSpPr/>
      </xdr:nvSpPr>
      <xdr:spPr>
        <a:xfrm>
          <a:off x="21272500" y="97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31246</xdr:rowOff>
    </xdr:from>
    <xdr:ext cx="534377" cy="259045"/>
    <xdr:sp macro="" textlink="">
      <xdr:nvSpPr>
        <xdr:cNvPr id="806" name="テキスト ボックス 805"/>
        <xdr:cNvSpPr txBox="1"/>
      </xdr:nvSpPr>
      <xdr:spPr>
        <a:xfrm>
          <a:off x="21056111" y="98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10884</xdr:rowOff>
    </xdr:from>
    <xdr:to>
      <xdr:col>107</xdr:col>
      <xdr:colOff>50800</xdr:colOff>
      <xdr:row>52</xdr:row>
      <xdr:rowOff>83007</xdr:rowOff>
    </xdr:to>
    <xdr:cxnSp macro="">
      <xdr:nvCxnSpPr>
        <xdr:cNvPr id="807" name="直線コネクタ 806"/>
        <xdr:cNvCxnSpPr/>
      </xdr:nvCxnSpPr>
      <xdr:spPr>
        <a:xfrm>
          <a:off x="19545300" y="8926284"/>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67678</xdr:rowOff>
    </xdr:from>
    <xdr:to>
      <xdr:col>107</xdr:col>
      <xdr:colOff>101600</xdr:colOff>
      <xdr:row>56</xdr:row>
      <xdr:rowOff>169278</xdr:rowOff>
    </xdr:to>
    <xdr:sp macro="" textlink="">
      <xdr:nvSpPr>
        <xdr:cNvPr id="808" name="フローチャート: 判断 807"/>
        <xdr:cNvSpPr/>
      </xdr:nvSpPr>
      <xdr:spPr>
        <a:xfrm>
          <a:off x="20383500" y="966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160405</xdr:rowOff>
    </xdr:from>
    <xdr:ext cx="534377" cy="259045"/>
    <xdr:sp macro="" textlink="">
      <xdr:nvSpPr>
        <xdr:cNvPr id="809" name="テキスト ボックス 808"/>
        <xdr:cNvSpPr txBox="1"/>
      </xdr:nvSpPr>
      <xdr:spPr>
        <a:xfrm>
          <a:off x="20167111" y="97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52356</xdr:rowOff>
    </xdr:from>
    <xdr:to>
      <xdr:col>102</xdr:col>
      <xdr:colOff>114300</xdr:colOff>
      <xdr:row>52</xdr:row>
      <xdr:rowOff>10884</xdr:rowOff>
    </xdr:to>
    <xdr:cxnSp macro="">
      <xdr:nvCxnSpPr>
        <xdr:cNvPr id="810" name="直線コネクタ 809"/>
        <xdr:cNvCxnSpPr/>
      </xdr:nvCxnSpPr>
      <xdr:spPr>
        <a:xfrm>
          <a:off x="18656300" y="8796306"/>
          <a:ext cx="889000" cy="1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42990</xdr:rowOff>
    </xdr:from>
    <xdr:to>
      <xdr:col>102</xdr:col>
      <xdr:colOff>165100</xdr:colOff>
      <xdr:row>56</xdr:row>
      <xdr:rowOff>144590</xdr:rowOff>
    </xdr:to>
    <xdr:sp macro="" textlink="">
      <xdr:nvSpPr>
        <xdr:cNvPr id="811" name="フローチャート: 判断 810"/>
        <xdr:cNvSpPr/>
      </xdr:nvSpPr>
      <xdr:spPr>
        <a:xfrm>
          <a:off x="19494500" y="96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135717</xdr:rowOff>
    </xdr:from>
    <xdr:ext cx="534377" cy="259045"/>
    <xdr:sp macro="" textlink="">
      <xdr:nvSpPr>
        <xdr:cNvPr id="812" name="テキスト ボックス 811"/>
        <xdr:cNvSpPr txBox="1"/>
      </xdr:nvSpPr>
      <xdr:spPr>
        <a:xfrm>
          <a:off x="19278111" y="97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11081</xdr:rowOff>
    </xdr:from>
    <xdr:to>
      <xdr:col>98</xdr:col>
      <xdr:colOff>38100</xdr:colOff>
      <xdr:row>56</xdr:row>
      <xdr:rowOff>112681</xdr:rowOff>
    </xdr:to>
    <xdr:sp macro="" textlink="">
      <xdr:nvSpPr>
        <xdr:cNvPr id="813" name="フローチャート: 判断 812"/>
        <xdr:cNvSpPr/>
      </xdr:nvSpPr>
      <xdr:spPr>
        <a:xfrm>
          <a:off x="186055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103808</xdr:rowOff>
    </xdr:from>
    <xdr:ext cx="534377" cy="259045"/>
    <xdr:sp macro="" textlink="">
      <xdr:nvSpPr>
        <xdr:cNvPr id="814" name="テキスト ボックス 813"/>
        <xdr:cNvSpPr txBox="1"/>
      </xdr:nvSpPr>
      <xdr:spPr>
        <a:xfrm>
          <a:off x="18389111" y="97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89738</xdr:rowOff>
    </xdr:from>
    <xdr:to>
      <xdr:col>116</xdr:col>
      <xdr:colOff>114300</xdr:colOff>
      <xdr:row>54</xdr:row>
      <xdr:rowOff>19888</xdr:rowOff>
    </xdr:to>
    <xdr:sp macro="" textlink="">
      <xdr:nvSpPr>
        <xdr:cNvPr id="820" name="楕円 819"/>
        <xdr:cNvSpPr/>
      </xdr:nvSpPr>
      <xdr:spPr>
        <a:xfrm>
          <a:off x="22110700" y="91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42765</xdr:rowOff>
    </xdr:from>
    <xdr:ext cx="534377" cy="259045"/>
    <xdr:sp macro="" textlink="">
      <xdr:nvSpPr>
        <xdr:cNvPr id="821" name="貸付金該当値テキスト"/>
        <xdr:cNvSpPr txBox="1"/>
      </xdr:nvSpPr>
      <xdr:spPr>
        <a:xfrm>
          <a:off x="22212300" y="91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169367</xdr:rowOff>
    </xdr:from>
    <xdr:to>
      <xdr:col>112</xdr:col>
      <xdr:colOff>38100</xdr:colOff>
      <xdr:row>53</xdr:row>
      <xdr:rowOff>99517</xdr:rowOff>
    </xdr:to>
    <xdr:sp macro="" textlink="">
      <xdr:nvSpPr>
        <xdr:cNvPr id="822" name="楕円 821"/>
        <xdr:cNvSpPr/>
      </xdr:nvSpPr>
      <xdr:spPr>
        <a:xfrm>
          <a:off x="21272500" y="90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116044</xdr:rowOff>
    </xdr:from>
    <xdr:ext cx="534377" cy="259045"/>
    <xdr:sp macro="" textlink="">
      <xdr:nvSpPr>
        <xdr:cNvPr id="823" name="テキスト ボックス 822"/>
        <xdr:cNvSpPr txBox="1"/>
      </xdr:nvSpPr>
      <xdr:spPr>
        <a:xfrm>
          <a:off x="21056111" y="885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32207</xdr:rowOff>
    </xdr:from>
    <xdr:to>
      <xdr:col>107</xdr:col>
      <xdr:colOff>101600</xdr:colOff>
      <xdr:row>52</xdr:row>
      <xdr:rowOff>133807</xdr:rowOff>
    </xdr:to>
    <xdr:sp macro="" textlink="">
      <xdr:nvSpPr>
        <xdr:cNvPr id="824" name="楕円 823"/>
        <xdr:cNvSpPr/>
      </xdr:nvSpPr>
      <xdr:spPr>
        <a:xfrm>
          <a:off x="20383500" y="89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150334</xdr:rowOff>
    </xdr:from>
    <xdr:ext cx="534377" cy="259045"/>
    <xdr:sp macro="" textlink="">
      <xdr:nvSpPr>
        <xdr:cNvPr id="825" name="テキスト ボックス 824"/>
        <xdr:cNvSpPr txBox="1"/>
      </xdr:nvSpPr>
      <xdr:spPr>
        <a:xfrm>
          <a:off x="20167111" y="87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131534</xdr:rowOff>
    </xdr:from>
    <xdr:to>
      <xdr:col>102</xdr:col>
      <xdr:colOff>165100</xdr:colOff>
      <xdr:row>52</xdr:row>
      <xdr:rowOff>61684</xdr:rowOff>
    </xdr:to>
    <xdr:sp macro="" textlink="">
      <xdr:nvSpPr>
        <xdr:cNvPr id="826" name="楕円 825"/>
        <xdr:cNvSpPr/>
      </xdr:nvSpPr>
      <xdr:spPr>
        <a:xfrm>
          <a:off x="19494500" y="88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78211</xdr:rowOff>
    </xdr:from>
    <xdr:ext cx="534377" cy="259045"/>
    <xdr:sp macro="" textlink="">
      <xdr:nvSpPr>
        <xdr:cNvPr id="827" name="テキスト ボックス 826"/>
        <xdr:cNvSpPr txBox="1"/>
      </xdr:nvSpPr>
      <xdr:spPr>
        <a:xfrm>
          <a:off x="19278111" y="86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1556</xdr:rowOff>
    </xdr:from>
    <xdr:to>
      <xdr:col>98</xdr:col>
      <xdr:colOff>38100</xdr:colOff>
      <xdr:row>51</xdr:row>
      <xdr:rowOff>103156</xdr:rowOff>
    </xdr:to>
    <xdr:sp macro="" textlink="">
      <xdr:nvSpPr>
        <xdr:cNvPr id="828" name="楕円 827"/>
        <xdr:cNvSpPr/>
      </xdr:nvSpPr>
      <xdr:spPr>
        <a:xfrm>
          <a:off x="18605500" y="87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119683</xdr:rowOff>
    </xdr:from>
    <xdr:ext cx="534377" cy="259045"/>
    <xdr:sp macro="" textlink="">
      <xdr:nvSpPr>
        <xdr:cNvPr id="829" name="テキスト ボックス 828"/>
        <xdr:cNvSpPr txBox="1"/>
      </xdr:nvSpPr>
      <xdr:spPr>
        <a:xfrm>
          <a:off x="18389111" y="85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4" name="直線コネクタ 853"/>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5" name="繰出金最小値テキスト"/>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6" name="直線コネクタ 855"/>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7" name="繰出金最大値テキスト"/>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8" name="直線コネクタ 857"/>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72720</xdr:rowOff>
    </xdr:from>
    <xdr:to>
      <xdr:col>116</xdr:col>
      <xdr:colOff>63500</xdr:colOff>
      <xdr:row>75</xdr:row>
      <xdr:rowOff>75502</xdr:rowOff>
    </xdr:to>
    <xdr:cxnSp macro="">
      <xdr:nvCxnSpPr>
        <xdr:cNvPr id="859" name="直線コネクタ 858"/>
        <xdr:cNvCxnSpPr/>
      </xdr:nvCxnSpPr>
      <xdr:spPr>
        <a:xfrm flipV="1">
          <a:off x="21323300" y="12931470"/>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40162</xdr:rowOff>
    </xdr:from>
    <xdr:ext cx="534377" cy="259045"/>
    <xdr:sp macro="" textlink="">
      <xdr:nvSpPr>
        <xdr:cNvPr id="860" name="繰出金平均値テキスト"/>
        <xdr:cNvSpPr txBox="1"/>
      </xdr:nvSpPr>
      <xdr:spPr>
        <a:xfrm>
          <a:off x="22212300" y="12898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1" name="フローチャート: 判断 860"/>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75502</xdr:rowOff>
    </xdr:from>
    <xdr:to>
      <xdr:col>111</xdr:col>
      <xdr:colOff>177800</xdr:colOff>
      <xdr:row>75</xdr:row>
      <xdr:rowOff>97447</xdr:rowOff>
    </xdr:to>
    <xdr:cxnSp macro="">
      <xdr:nvCxnSpPr>
        <xdr:cNvPr id="862" name="直線コネクタ 861"/>
        <xdr:cNvCxnSpPr/>
      </xdr:nvCxnSpPr>
      <xdr:spPr>
        <a:xfrm flipV="1">
          <a:off x="20434300" y="1293425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3" name="フローチャート: 判断 862"/>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26216</xdr:rowOff>
    </xdr:from>
    <xdr:ext cx="534377" cy="259045"/>
    <xdr:sp macro="" textlink="">
      <xdr:nvSpPr>
        <xdr:cNvPr id="864" name="テキスト ボックス 863"/>
        <xdr:cNvSpPr txBox="1"/>
      </xdr:nvSpPr>
      <xdr:spPr>
        <a:xfrm>
          <a:off x="21056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97447</xdr:rowOff>
    </xdr:from>
    <xdr:to>
      <xdr:col>107</xdr:col>
      <xdr:colOff>50800</xdr:colOff>
      <xdr:row>76</xdr:row>
      <xdr:rowOff>18542</xdr:rowOff>
    </xdr:to>
    <xdr:cxnSp macro="">
      <xdr:nvCxnSpPr>
        <xdr:cNvPr id="865" name="直線コネクタ 864"/>
        <xdr:cNvCxnSpPr/>
      </xdr:nvCxnSpPr>
      <xdr:spPr>
        <a:xfrm flipV="1">
          <a:off x="19545300" y="12956197"/>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6" name="フローチャート: 判断 865"/>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67" name="テキスト ボックス 866"/>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138709</xdr:rowOff>
    </xdr:from>
    <xdr:to>
      <xdr:col>102</xdr:col>
      <xdr:colOff>114300</xdr:colOff>
      <xdr:row>76</xdr:row>
      <xdr:rowOff>18542</xdr:rowOff>
    </xdr:to>
    <xdr:cxnSp macro="">
      <xdr:nvCxnSpPr>
        <xdr:cNvPr id="868" name="直線コネクタ 867"/>
        <xdr:cNvCxnSpPr/>
      </xdr:nvCxnSpPr>
      <xdr:spPr>
        <a:xfrm>
          <a:off x="18656300" y="12997459"/>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9" name="フローチャート: 判断 868"/>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0" name="テキスト ボックス 869"/>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1" name="フローチャート: 判断 870"/>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2" name="テキスト ボックス 871"/>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21920</xdr:rowOff>
    </xdr:from>
    <xdr:to>
      <xdr:col>116</xdr:col>
      <xdr:colOff>114300</xdr:colOff>
      <xdr:row>75</xdr:row>
      <xdr:rowOff>123520</xdr:rowOff>
    </xdr:to>
    <xdr:sp macro="" textlink="">
      <xdr:nvSpPr>
        <xdr:cNvPr id="878" name="楕円 877"/>
        <xdr:cNvSpPr/>
      </xdr:nvSpPr>
      <xdr:spPr>
        <a:xfrm>
          <a:off x="22110700" y="128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44797</xdr:rowOff>
    </xdr:from>
    <xdr:ext cx="534377" cy="259045"/>
    <xdr:sp macro="" textlink="">
      <xdr:nvSpPr>
        <xdr:cNvPr id="879" name="繰出金該当値テキスト"/>
        <xdr:cNvSpPr txBox="1"/>
      </xdr:nvSpPr>
      <xdr:spPr>
        <a:xfrm>
          <a:off x="22212300" y="127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24702</xdr:rowOff>
    </xdr:from>
    <xdr:to>
      <xdr:col>112</xdr:col>
      <xdr:colOff>38100</xdr:colOff>
      <xdr:row>75</xdr:row>
      <xdr:rowOff>126302</xdr:rowOff>
    </xdr:to>
    <xdr:sp macro="" textlink="">
      <xdr:nvSpPr>
        <xdr:cNvPr id="880" name="楕円 879"/>
        <xdr:cNvSpPr/>
      </xdr:nvSpPr>
      <xdr:spPr>
        <a:xfrm>
          <a:off x="21272500" y="128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142829</xdr:rowOff>
    </xdr:from>
    <xdr:ext cx="534377" cy="259045"/>
    <xdr:sp macro="" textlink="">
      <xdr:nvSpPr>
        <xdr:cNvPr id="881" name="テキスト ボックス 880"/>
        <xdr:cNvSpPr txBox="1"/>
      </xdr:nvSpPr>
      <xdr:spPr>
        <a:xfrm>
          <a:off x="21056111" y="126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46647</xdr:rowOff>
    </xdr:from>
    <xdr:to>
      <xdr:col>107</xdr:col>
      <xdr:colOff>101600</xdr:colOff>
      <xdr:row>75</xdr:row>
      <xdr:rowOff>148247</xdr:rowOff>
    </xdr:to>
    <xdr:sp macro="" textlink="">
      <xdr:nvSpPr>
        <xdr:cNvPr id="882" name="楕円 881"/>
        <xdr:cNvSpPr/>
      </xdr:nvSpPr>
      <xdr:spPr>
        <a:xfrm>
          <a:off x="20383500" y="129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164774</xdr:rowOff>
    </xdr:from>
    <xdr:ext cx="534377" cy="259045"/>
    <xdr:sp macro="" textlink="">
      <xdr:nvSpPr>
        <xdr:cNvPr id="883" name="テキスト ボックス 882"/>
        <xdr:cNvSpPr txBox="1"/>
      </xdr:nvSpPr>
      <xdr:spPr>
        <a:xfrm>
          <a:off x="20167111" y="1268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139192</xdr:rowOff>
    </xdr:from>
    <xdr:to>
      <xdr:col>102</xdr:col>
      <xdr:colOff>165100</xdr:colOff>
      <xdr:row>76</xdr:row>
      <xdr:rowOff>69342</xdr:rowOff>
    </xdr:to>
    <xdr:sp macro="" textlink="">
      <xdr:nvSpPr>
        <xdr:cNvPr id="884" name="楕円 883"/>
        <xdr:cNvSpPr/>
      </xdr:nvSpPr>
      <xdr:spPr>
        <a:xfrm>
          <a:off x="194945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60469</xdr:rowOff>
    </xdr:from>
    <xdr:ext cx="534377" cy="259045"/>
    <xdr:sp macro="" textlink="">
      <xdr:nvSpPr>
        <xdr:cNvPr id="885" name="テキスト ボックス 884"/>
        <xdr:cNvSpPr txBox="1"/>
      </xdr:nvSpPr>
      <xdr:spPr>
        <a:xfrm>
          <a:off x="19278111" y="130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87909</xdr:rowOff>
    </xdr:from>
    <xdr:to>
      <xdr:col>98</xdr:col>
      <xdr:colOff>38100</xdr:colOff>
      <xdr:row>76</xdr:row>
      <xdr:rowOff>18059</xdr:rowOff>
    </xdr:to>
    <xdr:sp macro="" textlink="">
      <xdr:nvSpPr>
        <xdr:cNvPr id="886" name="楕円 885"/>
        <xdr:cNvSpPr/>
      </xdr:nvSpPr>
      <xdr:spPr>
        <a:xfrm>
          <a:off x="18605500" y="129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9186</xdr:rowOff>
    </xdr:from>
    <xdr:ext cx="534377" cy="259045"/>
    <xdr:sp macro="" textlink="">
      <xdr:nvSpPr>
        <xdr:cNvPr id="887" name="テキスト ボックス 886"/>
        <xdr:cNvSpPr txBox="1"/>
      </xdr:nvSpPr>
      <xdr:spPr>
        <a:xfrm>
          <a:off x="18389111" y="130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558,902</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・類似団体平均と比較して特徴的なのは、人件費は低い水準にあり、物件費が高い水準にあることである。これは、退職手当の段階的引き下げ（Ｈ</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で段階的に実施し、平均で</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令和元年度決算では類似団体平均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5,815</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円低い</a:t>
          </a:r>
          <a:r>
            <a:rPr kumimoji="1" lang="ja-JP" altLang="en-US" sz="1100">
              <a:latin typeface="ＭＳ Ｐゴシック" panose="020B0600070205080204" pitchFamily="50" charset="-128"/>
              <a:ea typeface="ＭＳ Ｐゴシック" panose="020B0600070205080204" pitchFamily="50" charset="-128"/>
            </a:rPr>
            <a:t>。その他、類似団体平均と比較して高い水準にある貸付金に関しては、本市において、中小企業者や開業を計画する者を対象に長期・低利の事業資金を利用できる商工金融資金制度を設けていることが要因である。また、普通建設事業費のうち、更新整備の住民一人当たりのコストが高いのは、高度経済成長期や政令市移行期の行政需要が拡大した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集中的に整備した公共施設等の老朽化が進行し、施設改修等の経費が増加していることが要因のひとつであると考えられる。公共施設等の老朽化については、市有施設を安全・安心に維持し、良質な公共サービスを持続的に提供していくため，「福岡市アセットマネジメント基本方針」や「官民協働事業（ＰＰＰ）への取組方針」に基づく取組みを推進していく。</a:t>
          </a:r>
        </a:p>
        <a:p>
          <a:r>
            <a:rPr kumimoji="1" lang="ja-JP" altLang="en-US" sz="1100">
              <a:latin typeface="ＭＳ Ｐゴシック" panose="020B0600070205080204" pitchFamily="50" charset="-128"/>
              <a:ea typeface="ＭＳ Ｐゴシック" panose="020B0600070205080204" pitchFamily="50" charset="-128"/>
            </a:rPr>
            <a:t>・義務的経費は、住民一人当たりのコストは</a:t>
          </a:r>
          <a:r>
            <a:rPr kumimoji="1" lang="en-US" altLang="ja-JP" sz="1100">
              <a:latin typeface="ＭＳ Ｐゴシック" panose="020B0600070205080204" pitchFamily="50" charset="-128"/>
              <a:ea typeface="ＭＳ Ｐゴシック" panose="020B0600070205080204" pitchFamily="50" charset="-128"/>
            </a:rPr>
            <a:t>303,957</a:t>
          </a:r>
          <a:r>
            <a:rPr kumimoji="1" lang="ja-JP" altLang="en-US" sz="1100">
              <a:latin typeface="ＭＳ Ｐゴシック" panose="020B0600070205080204" pitchFamily="50" charset="-128"/>
              <a:ea typeface="ＭＳ Ｐゴシック" panose="020B0600070205080204" pitchFamily="50" charset="-128"/>
            </a:rPr>
            <a:t>円となっており、類似団体平均を</a:t>
          </a:r>
          <a:r>
            <a:rPr kumimoji="1" lang="en-US" altLang="ja-JP" sz="1100">
              <a:latin typeface="ＭＳ Ｐゴシック" panose="020B0600070205080204" pitchFamily="50" charset="-128"/>
              <a:ea typeface="ＭＳ Ｐゴシック" panose="020B0600070205080204" pitchFamily="50" charset="-128"/>
            </a:rPr>
            <a:t>4,879</a:t>
          </a:r>
          <a:r>
            <a:rPr kumimoji="1" lang="ja-JP" altLang="en-US" sz="1100">
              <a:latin typeface="ＭＳ Ｐゴシック" panose="020B0600070205080204" pitchFamily="50" charset="-128"/>
              <a:ea typeface="ＭＳ Ｐゴシック" panose="020B0600070205080204" pitchFamily="50" charset="-128"/>
            </a:rPr>
            <a:t>円上回っているが、特徴的な要因は公債費であり、類似団体平均を</a:t>
          </a:r>
          <a:r>
            <a:rPr kumimoji="1" lang="en-US" altLang="ja-JP" sz="1100">
              <a:latin typeface="ＭＳ Ｐゴシック" panose="020B0600070205080204" pitchFamily="50" charset="-128"/>
              <a:ea typeface="ＭＳ Ｐゴシック" panose="020B0600070205080204" pitchFamily="50" charset="-128"/>
            </a:rPr>
            <a:t>11,170</a:t>
          </a:r>
          <a:r>
            <a:rPr kumimoji="1" lang="ja-JP" altLang="en-US" sz="1100">
              <a:latin typeface="ＭＳ Ｐゴシック" panose="020B0600070205080204" pitchFamily="50" charset="-128"/>
              <a:ea typeface="ＭＳ Ｐゴシック" panose="020B0600070205080204" pitchFamily="50" charset="-128"/>
            </a:rPr>
            <a:t>円上回っている。今後の公債費の見込みとしては、市債発行額の抑制により中長期的には減少していく見込みであるが、当面は</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億円で高止まりすると見込んでおり、義務的経費全体でも、さらなる増加が見込まれている。義務的経費の増嵩は、財政運営</a:t>
          </a:r>
          <a:r>
            <a:rPr kumimoji="1" lang="ja-JP" altLang="en-US" sz="1100">
              <a:solidFill>
                <a:schemeClr val="tx1"/>
              </a:solidFill>
              <a:latin typeface="ＭＳ Ｐゴシック" panose="020B0600070205080204" pitchFamily="50" charset="-128"/>
              <a:ea typeface="ＭＳ Ｐゴシック" panose="020B0600070205080204" pitchFamily="50" charset="-128"/>
            </a:rPr>
            <a:t>の</a:t>
          </a:r>
          <a:r>
            <a:rPr kumimoji="1" lang="ja-JP" altLang="en-US" sz="1100">
              <a:latin typeface="ＭＳ Ｐゴシック" panose="020B0600070205080204" pitchFamily="50" charset="-128"/>
              <a:ea typeface="ＭＳ Ｐゴシック" panose="020B0600070205080204" pitchFamily="50" charset="-128"/>
            </a:rPr>
            <a:t>硬直化を招き、他の必要な施策の推進を阻害する要因にもなるため、引き続き、適切な定員管理による人件費の抑制や市債発行額の抑制による中長期的な公債費の縮減を図ることなどにより、柔軟な財政構造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33564</xdr:rowOff>
    </xdr:from>
    <xdr:to>
      <xdr:col>24</xdr:col>
      <xdr:colOff>63500</xdr:colOff>
      <xdr:row>36</xdr:row>
      <xdr:rowOff>51526</xdr:rowOff>
    </xdr:to>
    <xdr:cxnSp macro="">
      <xdr:nvCxnSpPr>
        <xdr:cNvPr id="63" name="直線コネクタ 62"/>
        <xdr:cNvCxnSpPr/>
      </xdr:nvCxnSpPr>
      <xdr:spPr>
        <a:xfrm>
          <a:off x="3797300" y="62057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13805</xdr:rowOff>
    </xdr:from>
    <xdr:ext cx="469744" cy="259045"/>
    <xdr:sp macro="" textlink="">
      <xdr:nvSpPr>
        <xdr:cNvPr id="64" name="議会費平均値テキスト"/>
        <xdr:cNvSpPr txBox="1"/>
      </xdr:nvSpPr>
      <xdr:spPr>
        <a:xfrm>
          <a:off x="4686300" y="601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147864</xdr:rowOff>
    </xdr:from>
    <xdr:to>
      <xdr:col>19</xdr:col>
      <xdr:colOff>177800</xdr:colOff>
      <xdr:row>36</xdr:row>
      <xdr:rowOff>33564</xdr:rowOff>
    </xdr:to>
    <xdr:cxnSp macro="">
      <xdr:nvCxnSpPr>
        <xdr:cNvPr id="66" name="直線コネクタ 65"/>
        <xdr:cNvCxnSpPr/>
      </xdr:nvCxnSpPr>
      <xdr:spPr>
        <a:xfrm>
          <a:off x="2908300" y="61486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87828</xdr:rowOff>
    </xdr:from>
    <xdr:ext cx="469744" cy="259045"/>
    <xdr:sp macro="" textlink="">
      <xdr:nvSpPr>
        <xdr:cNvPr id="68" name="テキスト ボックス 67"/>
        <xdr:cNvSpPr txBox="1"/>
      </xdr:nvSpPr>
      <xdr:spPr>
        <a:xfrm>
          <a:off x="3562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126637</xdr:rowOff>
    </xdr:from>
    <xdr:to>
      <xdr:col>15</xdr:col>
      <xdr:colOff>50800</xdr:colOff>
      <xdr:row>35</xdr:row>
      <xdr:rowOff>147864</xdr:rowOff>
    </xdr:to>
    <xdr:cxnSp macro="">
      <xdr:nvCxnSpPr>
        <xdr:cNvPr id="69" name="直線コネクタ 68"/>
        <xdr:cNvCxnSpPr/>
      </xdr:nvCxnSpPr>
      <xdr:spPr>
        <a:xfrm>
          <a:off x="2019300" y="61273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51526</xdr:rowOff>
    </xdr:from>
    <xdr:to>
      <xdr:col>10</xdr:col>
      <xdr:colOff>114300</xdr:colOff>
      <xdr:row>35</xdr:row>
      <xdr:rowOff>126637</xdr:rowOff>
    </xdr:to>
    <xdr:cxnSp macro="">
      <xdr:nvCxnSpPr>
        <xdr:cNvPr id="72" name="直線コネクタ 71"/>
        <xdr:cNvCxnSpPr/>
      </xdr:nvCxnSpPr>
      <xdr:spPr>
        <a:xfrm>
          <a:off x="1130300" y="605227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726</xdr:rowOff>
    </xdr:from>
    <xdr:to>
      <xdr:col>24</xdr:col>
      <xdr:colOff>114300</xdr:colOff>
      <xdr:row>36</xdr:row>
      <xdr:rowOff>102326</xdr:rowOff>
    </xdr:to>
    <xdr:sp macro="" textlink="">
      <xdr:nvSpPr>
        <xdr:cNvPr id="82" name="楕円 81"/>
        <xdr:cNvSpPr/>
      </xdr:nvSpPr>
      <xdr:spPr>
        <a:xfrm>
          <a:off x="45847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150603</xdr:rowOff>
    </xdr:from>
    <xdr:ext cx="469744" cy="259045"/>
    <xdr:sp macro="" textlink="">
      <xdr:nvSpPr>
        <xdr:cNvPr id="83" name="議会費該当値テキスト"/>
        <xdr:cNvSpPr txBox="1"/>
      </xdr:nvSpPr>
      <xdr:spPr>
        <a:xfrm>
          <a:off x="4686300" y="61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154214</xdr:rowOff>
    </xdr:from>
    <xdr:to>
      <xdr:col>20</xdr:col>
      <xdr:colOff>38100</xdr:colOff>
      <xdr:row>36</xdr:row>
      <xdr:rowOff>84364</xdr:rowOff>
    </xdr:to>
    <xdr:sp macro="" textlink="">
      <xdr:nvSpPr>
        <xdr:cNvPr id="84" name="楕円 83"/>
        <xdr:cNvSpPr/>
      </xdr:nvSpPr>
      <xdr:spPr>
        <a:xfrm>
          <a:off x="3746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75491</xdr:rowOff>
    </xdr:from>
    <xdr:ext cx="469744" cy="259045"/>
    <xdr:sp macro="" textlink="">
      <xdr:nvSpPr>
        <xdr:cNvPr id="85" name="テキスト ボックス 84"/>
        <xdr:cNvSpPr txBox="1"/>
      </xdr:nvSpPr>
      <xdr:spPr>
        <a:xfrm>
          <a:off x="3562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97064</xdr:rowOff>
    </xdr:from>
    <xdr:to>
      <xdr:col>15</xdr:col>
      <xdr:colOff>101600</xdr:colOff>
      <xdr:row>36</xdr:row>
      <xdr:rowOff>27214</xdr:rowOff>
    </xdr:to>
    <xdr:sp macro="" textlink="">
      <xdr:nvSpPr>
        <xdr:cNvPr id="86" name="楕円 85"/>
        <xdr:cNvSpPr/>
      </xdr:nvSpPr>
      <xdr:spPr>
        <a:xfrm>
          <a:off x="2857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43741</xdr:rowOff>
    </xdr:from>
    <xdr:ext cx="469744" cy="259045"/>
    <xdr:sp macro="" textlink="">
      <xdr:nvSpPr>
        <xdr:cNvPr id="87" name="テキスト ボックス 86"/>
        <xdr:cNvSpPr txBox="1"/>
      </xdr:nvSpPr>
      <xdr:spPr>
        <a:xfrm>
          <a:off x="2673428" y="58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75837</xdr:rowOff>
    </xdr:from>
    <xdr:to>
      <xdr:col>10</xdr:col>
      <xdr:colOff>165100</xdr:colOff>
      <xdr:row>36</xdr:row>
      <xdr:rowOff>5987</xdr:rowOff>
    </xdr:to>
    <xdr:sp macro="" textlink="">
      <xdr:nvSpPr>
        <xdr:cNvPr id="88" name="楕円 87"/>
        <xdr:cNvSpPr/>
      </xdr:nvSpPr>
      <xdr:spPr>
        <a:xfrm>
          <a:off x="1968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22514</xdr:rowOff>
    </xdr:from>
    <xdr:ext cx="469744" cy="259045"/>
    <xdr:sp macro="" textlink="">
      <xdr:nvSpPr>
        <xdr:cNvPr id="89" name="テキスト ボックス 88"/>
        <xdr:cNvSpPr txBox="1"/>
      </xdr:nvSpPr>
      <xdr:spPr>
        <a:xfrm>
          <a:off x="1784428" y="585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726</xdr:rowOff>
    </xdr:from>
    <xdr:to>
      <xdr:col>6</xdr:col>
      <xdr:colOff>38100</xdr:colOff>
      <xdr:row>35</xdr:row>
      <xdr:rowOff>102326</xdr:rowOff>
    </xdr:to>
    <xdr:sp macro="" textlink="">
      <xdr:nvSpPr>
        <xdr:cNvPr id="90" name="楕円 89"/>
        <xdr:cNvSpPr/>
      </xdr:nvSpPr>
      <xdr:spPr>
        <a:xfrm>
          <a:off x="1079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118853</xdr:rowOff>
    </xdr:from>
    <xdr:ext cx="469744" cy="259045"/>
    <xdr:sp macro="" textlink="">
      <xdr:nvSpPr>
        <xdr:cNvPr id="91" name="テキスト ボックス 90"/>
        <xdr:cNvSpPr txBox="1"/>
      </xdr:nvSpPr>
      <xdr:spPr>
        <a:xfrm>
          <a:off x="895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94932</xdr:rowOff>
    </xdr:from>
    <xdr:to>
      <xdr:col>24</xdr:col>
      <xdr:colOff>63500</xdr:colOff>
      <xdr:row>56</xdr:row>
      <xdr:rowOff>170294</xdr:rowOff>
    </xdr:to>
    <xdr:cxnSp macro="">
      <xdr:nvCxnSpPr>
        <xdr:cNvPr id="121" name="直線コネクタ 120"/>
        <xdr:cNvCxnSpPr/>
      </xdr:nvCxnSpPr>
      <xdr:spPr>
        <a:xfrm flipV="1">
          <a:off x="3797300" y="9696132"/>
          <a:ext cx="8382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170294</xdr:rowOff>
    </xdr:from>
    <xdr:to>
      <xdr:col>19</xdr:col>
      <xdr:colOff>177800</xdr:colOff>
      <xdr:row>57</xdr:row>
      <xdr:rowOff>68187</xdr:rowOff>
    </xdr:to>
    <xdr:cxnSp macro="">
      <xdr:nvCxnSpPr>
        <xdr:cNvPr id="124" name="直線コネクタ 123"/>
        <xdr:cNvCxnSpPr/>
      </xdr:nvCxnSpPr>
      <xdr:spPr>
        <a:xfrm flipV="1">
          <a:off x="2908300" y="9771494"/>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19266</xdr:rowOff>
    </xdr:from>
    <xdr:to>
      <xdr:col>15</xdr:col>
      <xdr:colOff>50800</xdr:colOff>
      <xdr:row>57</xdr:row>
      <xdr:rowOff>68187</xdr:rowOff>
    </xdr:to>
    <xdr:cxnSp macro="">
      <xdr:nvCxnSpPr>
        <xdr:cNvPr id="127" name="直線コネクタ 126"/>
        <xdr:cNvCxnSpPr/>
      </xdr:nvCxnSpPr>
      <xdr:spPr>
        <a:xfrm>
          <a:off x="2019300" y="9791916"/>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100876</xdr:rowOff>
    </xdr:from>
    <xdr:to>
      <xdr:col>10</xdr:col>
      <xdr:colOff>114300</xdr:colOff>
      <xdr:row>57</xdr:row>
      <xdr:rowOff>19266</xdr:rowOff>
    </xdr:to>
    <xdr:cxnSp macro="">
      <xdr:nvCxnSpPr>
        <xdr:cNvPr id="130" name="直線コネクタ 129"/>
        <xdr:cNvCxnSpPr/>
      </xdr:nvCxnSpPr>
      <xdr:spPr>
        <a:xfrm>
          <a:off x="1130300" y="970207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44132</xdr:rowOff>
    </xdr:from>
    <xdr:to>
      <xdr:col>24</xdr:col>
      <xdr:colOff>114300</xdr:colOff>
      <xdr:row>56</xdr:row>
      <xdr:rowOff>145732</xdr:rowOff>
    </xdr:to>
    <xdr:sp macro="" textlink="">
      <xdr:nvSpPr>
        <xdr:cNvPr id="140" name="楕円 139"/>
        <xdr:cNvSpPr/>
      </xdr:nvSpPr>
      <xdr:spPr>
        <a:xfrm>
          <a:off x="4584700" y="96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22559</xdr:rowOff>
    </xdr:from>
    <xdr:ext cx="534377" cy="259045"/>
    <xdr:sp macro="" textlink="">
      <xdr:nvSpPr>
        <xdr:cNvPr id="141" name="総務費該当値テキスト"/>
        <xdr:cNvSpPr txBox="1"/>
      </xdr:nvSpPr>
      <xdr:spPr>
        <a:xfrm>
          <a:off x="4686300" y="96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119494</xdr:rowOff>
    </xdr:from>
    <xdr:to>
      <xdr:col>20</xdr:col>
      <xdr:colOff>38100</xdr:colOff>
      <xdr:row>57</xdr:row>
      <xdr:rowOff>49644</xdr:rowOff>
    </xdr:to>
    <xdr:sp macro="" textlink="">
      <xdr:nvSpPr>
        <xdr:cNvPr id="142" name="楕円 141"/>
        <xdr:cNvSpPr/>
      </xdr:nvSpPr>
      <xdr:spPr>
        <a:xfrm>
          <a:off x="37465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40771</xdr:rowOff>
    </xdr:from>
    <xdr:ext cx="534377" cy="259045"/>
    <xdr:sp macro="" textlink="">
      <xdr:nvSpPr>
        <xdr:cNvPr id="143" name="テキスト ボックス 142"/>
        <xdr:cNvSpPr txBox="1"/>
      </xdr:nvSpPr>
      <xdr:spPr>
        <a:xfrm>
          <a:off x="3530111" y="98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17387</xdr:rowOff>
    </xdr:from>
    <xdr:to>
      <xdr:col>15</xdr:col>
      <xdr:colOff>101600</xdr:colOff>
      <xdr:row>57</xdr:row>
      <xdr:rowOff>118987</xdr:rowOff>
    </xdr:to>
    <xdr:sp macro="" textlink="">
      <xdr:nvSpPr>
        <xdr:cNvPr id="144" name="楕円 143"/>
        <xdr:cNvSpPr/>
      </xdr:nvSpPr>
      <xdr:spPr>
        <a:xfrm>
          <a:off x="2857500" y="97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110114</xdr:rowOff>
    </xdr:from>
    <xdr:ext cx="534377" cy="259045"/>
    <xdr:sp macro="" textlink="">
      <xdr:nvSpPr>
        <xdr:cNvPr id="145" name="テキスト ボックス 144"/>
        <xdr:cNvSpPr txBox="1"/>
      </xdr:nvSpPr>
      <xdr:spPr>
        <a:xfrm>
          <a:off x="2641111" y="98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139916</xdr:rowOff>
    </xdr:from>
    <xdr:to>
      <xdr:col>10</xdr:col>
      <xdr:colOff>165100</xdr:colOff>
      <xdr:row>57</xdr:row>
      <xdr:rowOff>70066</xdr:rowOff>
    </xdr:to>
    <xdr:sp macro="" textlink="">
      <xdr:nvSpPr>
        <xdr:cNvPr id="146" name="楕円 145"/>
        <xdr:cNvSpPr/>
      </xdr:nvSpPr>
      <xdr:spPr>
        <a:xfrm>
          <a:off x="1968500" y="97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61193</xdr:rowOff>
    </xdr:from>
    <xdr:ext cx="534377" cy="259045"/>
    <xdr:sp macro="" textlink="">
      <xdr:nvSpPr>
        <xdr:cNvPr id="147" name="テキスト ボックス 146"/>
        <xdr:cNvSpPr txBox="1"/>
      </xdr:nvSpPr>
      <xdr:spPr>
        <a:xfrm>
          <a:off x="1752111" y="98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50076</xdr:rowOff>
    </xdr:from>
    <xdr:to>
      <xdr:col>6</xdr:col>
      <xdr:colOff>38100</xdr:colOff>
      <xdr:row>56</xdr:row>
      <xdr:rowOff>151676</xdr:rowOff>
    </xdr:to>
    <xdr:sp macro="" textlink="">
      <xdr:nvSpPr>
        <xdr:cNvPr id="148" name="楕円 147"/>
        <xdr:cNvSpPr/>
      </xdr:nvSpPr>
      <xdr:spPr>
        <a:xfrm>
          <a:off x="1079500" y="96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142803</xdr:rowOff>
    </xdr:from>
    <xdr:ext cx="534377" cy="259045"/>
    <xdr:sp macro="" textlink="">
      <xdr:nvSpPr>
        <xdr:cNvPr id="149" name="テキスト ボックス 148"/>
        <xdr:cNvSpPr txBox="1"/>
      </xdr:nvSpPr>
      <xdr:spPr>
        <a:xfrm>
          <a:off x="863111" y="97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145262</xdr:rowOff>
    </xdr:from>
    <xdr:to>
      <xdr:col>24</xdr:col>
      <xdr:colOff>63500</xdr:colOff>
      <xdr:row>75</xdr:row>
      <xdr:rowOff>36144</xdr:rowOff>
    </xdr:to>
    <xdr:cxnSp macro="">
      <xdr:nvCxnSpPr>
        <xdr:cNvPr id="181" name="直線コネクタ 180"/>
        <xdr:cNvCxnSpPr/>
      </xdr:nvCxnSpPr>
      <xdr:spPr>
        <a:xfrm flipV="1">
          <a:off x="3797300" y="12832562"/>
          <a:ext cx="8382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91504</xdr:rowOff>
    </xdr:from>
    <xdr:ext cx="599010" cy="259045"/>
    <xdr:sp macro="" textlink="">
      <xdr:nvSpPr>
        <xdr:cNvPr id="182" name="民生費平均値テキスト"/>
        <xdr:cNvSpPr txBox="1"/>
      </xdr:nvSpPr>
      <xdr:spPr>
        <a:xfrm>
          <a:off x="4686300" y="12778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1582</xdr:rowOff>
    </xdr:from>
    <xdr:to>
      <xdr:col>19</xdr:col>
      <xdr:colOff>177800</xdr:colOff>
      <xdr:row>75</xdr:row>
      <xdr:rowOff>36144</xdr:rowOff>
    </xdr:to>
    <xdr:cxnSp macro="">
      <xdr:nvCxnSpPr>
        <xdr:cNvPr id="184" name="直線コネクタ 183"/>
        <xdr:cNvCxnSpPr/>
      </xdr:nvCxnSpPr>
      <xdr:spPr>
        <a:xfrm>
          <a:off x="2908300" y="12860332"/>
          <a:ext cx="8890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6" name="テキスト ボックス 185"/>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1582</xdr:rowOff>
    </xdr:from>
    <xdr:to>
      <xdr:col>15</xdr:col>
      <xdr:colOff>50800</xdr:colOff>
      <xdr:row>75</xdr:row>
      <xdr:rowOff>42665</xdr:rowOff>
    </xdr:to>
    <xdr:cxnSp macro="">
      <xdr:nvCxnSpPr>
        <xdr:cNvPr id="187" name="直線コネクタ 186"/>
        <xdr:cNvCxnSpPr/>
      </xdr:nvCxnSpPr>
      <xdr:spPr>
        <a:xfrm flipV="1">
          <a:off x="2019300" y="12860332"/>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9" name="テキスト ボックス 188"/>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42665</xdr:rowOff>
    </xdr:from>
    <xdr:to>
      <xdr:col>10</xdr:col>
      <xdr:colOff>114300</xdr:colOff>
      <xdr:row>75</xdr:row>
      <xdr:rowOff>112606</xdr:rowOff>
    </xdr:to>
    <xdr:cxnSp macro="">
      <xdr:nvCxnSpPr>
        <xdr:cNvPr id="190" name="直線コネクタ 189"/>
        <xdr:cNvCxnSpPr/>
      </xdr:nvCxnSpPr>
      <xdr:spPr>
        <a:xfrm flipV="1">
          <a:off x="1130300" y="12901415"/>
          <a:ext cx="889000" cy="6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2" name="テキスト ボックス 191"/>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194" name="テキスト ボックス 193"/>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94462</xdr:rowOff>
    </xdr:from>
    <xdr:to>
      <xdr:col>24</xdr:col>
      <xdr:colOff>114300</xdr:colOff>
      <xdr:row>75</xdr:row>
      <xdr:rowOff>24612</xdr:rowOff>
    </xdr:to>
    <xdr:sp macro="" textlink="">
      <xdr:nvSpPr>
        <xdr:cNvPr id="200" name="楕円 199"/>
        <xdr:cNvSpPr/>
      </xdr:nvSpPr>
      <xdr:spPr>
        <a:xfrm>
          <a:off x="4584700" y="127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117339</xdr:rowOff>
    </xdr:from>
    <xdr:ext cx="599010" cy="259045"/>
    <xdr:sp macro="" textlink="">
      <xdr:nvSpPr>
        <xdr:cNvPr id="201" name="民生費該当値テキスト"/>
        <xdr:cNvSpPr txBox="1"/>
      </xdr:nvSpPr>
      <xdr:spPr>
        <a:xfrm>
          <a:off x="4686300" y="126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156794</xdr:rowOff>
    </xdr:from>
    <xdr:to>
      <xdr:col>20</xdr:col>
      <xdr:colOff>38100</xdr:colOff>
      <xdr:row>75</xdr:row>
      <xdr:rowOff>86944</xdr:rowOff>
    </xdr:to>
    <xdr:sp macro="" textlink="">
      <xdr:nvSpPr>
        <xdr:cNvPr id="202" name="楕円 201"/>
        <xdr:cNvSpPr/>
      </xdr:nvSpPr>
      <xdr:spPr>
        <a:xfrm>
          <a:off x="3746500" y="128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103471</xdr:rowOff>
    </xdr:from>
    <xdr:ext cx="599010" cy="259045"/>
    <xdr:sp macro="" textlink="">
      <xdr:nvSpPr>
        <xdr:cNvPr id="203" name="テキスト ボックス 202"/>
        <xdr:cNvSpPr txBox="1"/>
      </xdr:nvSpPr>
      <xdr:spPr>
        <a:xfrm>
          <a:off x="3497795" y="1261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122232</xdr:rowOff>
    </xdr:from>
    <xdr:to>
      <xdr:col>15</xdr:col>
      <xdr:colOff>101600</xdr:colOff>
      <xdr:row>75</xdr:row>
      <xdr:rowOff>52382</xdr:rowOff>
    </xdr:to>
    <xdr:sp macro="" textlink="">
      <xdr:nvSpPr>
        <xdr:cNvPr id="204" name="楕円 203"/>
        <xdr:cNvSpPr/>
      </xdr:nvSpPr>
      <xdr:spPr>
        <a:xfrm>
          <a:off x="2857500" y="128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68909</xdr:rowOff>
    </xdr:from>
    <xdr:ext cx="599010" cy="259045"/>
    <xdr:sp macro="" textlink="">
      <xdr:nvSpPr>
        <xdr:cNvPr id="205" name="テキスト ボックス 204"/>
        <xdr:cNvSpPr txBox="1"/>
      </xdr:nvSpPr>
      <xdr:spPr>
        <a:xfrm>
          <a:off x="2608795" y="1258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163315</xdr:rowOff>
    </xdr:from>
    <xdr:to>
      <xdr:col>10</xdr:col>
      <xdr:colOff>165100</xdr:colOff>
      <xdr:row>75</xdr:row>
      <xdr:rowOff>93465</xdr:rowOff>
    </xdr:to>
    <xdr:sp macro="" textlink="">
      <xdr:nvSpPr>
        <xdr:cNvPr id="206" name="楕円 205"/>
        <xdr:cNvSpPr/>
      </xdr:nvSpPr>
      <xdr:spPr>
        <a:xfrm>
          <a:off x="1968500" y="12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109992</xdr:rowOff>
    </xdr:from>
    <xdr:ext cx="599010" cy="259045"/>
    <xdr:sp macro="" textlink="">
      <xdr:nvSpPr>
        <xdr:cNvPr id="207" name="テキスト ボックス 206"/>
        <xdr:cNvSpPr txBox="1"/>
      </xdr:nvSpPr>
      <xdr:spPr>
        <a:xfrm>
          <a:off x="1719795" y="1262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61806</xdr:rowOff>
    </xdr:from>
    <xdr:to>
      <xdr:col>6</xdr:col>
      <xdr:colOff>38100</xdr:colOff>
      <xdr:row>75</xdr:row>
      <xdr:rowOff>163406</xdr:rowOff>
    </xdr:to>
    <xdr:sp macro="" textlink="">
      <xdr:nvSpPr>
        <xdr:cNvPr id="208" name="楕円 207"/>
        <xdr:cNvSpPr/>
      </xdr:nvSpPr>
      <xdr:spPr>
        <a:xfrm>
          <a:off x="1079500" y="129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8483</xdr:rowOff>
    </xdr:from>
    <xdr:ext cx="599010" cy="259045"/>
    <xdr:sp macro="" textlink="">
      <xdr:nvSpPr>
        <xdr:cNvPr id="209" name="テキスト ボックス 208"/>
        <xdr:cNvSpPr txBox="1"/>
      </xdr:nvSpPr>
      <xdr:spPr>
        <a:xfrm>
          <a:off x="830795" y="1269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21400</xdr:rowOff>
    </xdr:from>
    <xdr:to>
      <xdr:col>24</xdr:col>
      <xdr:colOff>63500</xdr:colOff>
      <xdr:row>96</xdr:row>
      <xdr:rowOff>52412</xdr:rowOff>
    </xdr:to>
    <xdr:cxnSp macro="">
      <xdr:nvCxnSpPr>
        <xdr:cNvPr id="239" name="直線コネクタ 238"/>
        <xdr:cNvCxnSpPr/>
      </xdr:nvCxnSpPr>
      <xdr:spPr>
        <a:xfrm flipV="1">
          <a:off x="3797300" y="16480600"/>
          <a:ext cx="8382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52412</xdr:rowOff>
    </xdr:from>
    <xdr:to>
      <xdr:col>19</xdr:col>
      <xdr:colOff>177800</xdr:colOff>
      <xdr:row>96</xdr:row>
      <xdr:rowOff>147816</xdr:rowOff>
    </xdr:to>
    <xdr:cxnSp macro="">
      <xdr:nvCxnSpPr>
        <xdr:cNvPr id="242" name="直線コネクタ 241"/>
        <xdr:cNvCxnSpPr/>
      </xdr:nvCxnSpPr>
      <xdr:spPr>
        <a:xfrm flipV="1">
          <a:off x="2908300" y="16511612"/>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119659</xdr:rowOff>
    </xdr:from>
    <xdr:to>
      <xdr:col>15</xdr:col>
      <xdr:colOff>50800</xdr:colOff>
      <xdr:row>96</xdr:row>
      <xdr:rowOff>147816</xdr:rowOff>
    </xdr:to>
    <xdr:cxnSp macro="">
      <xdr:nvCxnSpPr>
        <xdr:cNvPr id="245" name="直線コネクタ 244"/>
        <xdr:cNvCxnSpPr/>
      </xdr:nvCxnSpPr>
      <xdr:spPr>
        <a:xfrm>
          <a:off x="2019300" y="16578859"/>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70625</xdr:rowOff>
    </xdr:from>
    <xdr:to>
      <xdr:col>10</xdr:col>
      <xdr:colOff>114300</xdr:colOff>
      <xdr:row>96</xdr:row>
      <xdr:rowOff>119659</xdr:rowOff>
    </xdr:to>
    <xdr:cxnSp macro="">
      <xdr:nvCxnSpPr>
        <xdr:cNvPr id="248" name="直線コネクタ 247"/>
        <xdr:cNvCxnSpPr/>
      </xdr:nvCxnSpPr>
      <xdr:spPr>
        <a:xfrm>
          <a:off x="1130300" y="16529825"/>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142050</xdr:rowOff>
    </xdr:from>
    <xdr:to>
      <xdr:col>24</xdr:col>
      <xdr:colOff>114300</xdr:colOff>
      <xdr:row>96</xdr:row>
      <xdr:rowOff>72200</xdr:rowOff>
    </xdr:to>
    <xdr:sp macro="" textlink="">
      <xdr:nvSpPr>
        <xdr:cNvPr id="258" name="楕円 257"/>
        <xdr:cNvSpPr/>
      </xdr:nvSpPr>
      <xdr:spPr>
        <a:xfrm>
          <a:off x="4584700" y="16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120477</xdr:rowOff>
    </xdr:from>
    <xdr:ext cx="534377" cy="259045"/>
    <xdr:sp macro="" textlink="">
      <xdr:nvSpPr>
        <xdr:cNvPr id="259" name="衛生費該当値テキスト"/>
        <xdr:cNvSpPr txBox="1"/>
      </xdr:nvSpPr>
      <xdr:spPr>
        <a:xfrm>
          <a:off x="4686300"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1612</xdr:rowOff>
    </xdr:from>
    <xdr:to>
      <xdr:col>20</xdr:col>
      <xdr:colOff>38100</xdr:colOff>
      <xdr:row>96</xdr:row>
      <xdr:rowOff>103212</xdr:rowOff>
    </xdr:to>
    <xdr:sp macro="" textlink="">
      <xdr:nvSpPr>
        <xdr:cNvPr id="260" name="楕円 259"/>
        <xdr:cNvSpPr/>
      </xdr:nvSpPr>
      <xdr:spPr>
        <a:xfrm>
          <a:off x="3746500" y="164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94339</xdr:rowOff>
    </xdr:from>
    <xdr:ext cx="534377" cy="259045"/>
    <xdr:sp macro="" textlink="">
      <xdr:nvSpPr>
        <xdr:cNvPr id="261" name="テキスト ボックス 260"/>
        <xdr:cNvSpPr txBox="1"/>
      </xdr:nvSpPr>
      <xdr:spPr>
        <a:xfrm>
          <a:off x="3530111" y="1655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97016</xdr:rowOff>
    </xdr:from>
    <xdr:to>
      <xdr:col>15</xdr:col>
      <xdr:colOff>101600</xdr:colOff>
      <xdr:row>97</xdr:row>
      <xdr:rowOff>27166</xdr:rowOff>
    </xdr:to>
    <xdr:sp macro="" textlink="">
      <xdr:nvSpPr>
        <xdr:cNvPr id="262" name="楕円 261"/>
        <xdr:cNvSpPr/>
      </xdr:nvSpPr>
      <xdr:spPr>
        <a:xfrm>
          <a:off x="2857500" y="16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18293</xdr:rowOff>
    </xdr:from>
    <xdr:ext cx="534377" cy="259045"/>
    <xdr:sp macro="" textlink="">
      <xdr:nvSpPr>
        <xdr:cNvPr id="263" name="テキスト ボックス 262"/>
        <xdr:cNvSpPr txBox="1"/>
      </xdr:nvSpPr>
      <xdr:spPr>
        <a:xfrm>
          <a:off x="2641111" y="166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68859</xdr:rowOff>
    </xdr:from>
    <xdr:to>
      <xdr:col>10</xdr:col>
      <xdr:colOff>165100</xdr:colOff>
      <xdr:row>96</xdr:row>
      <xdr:rowOff>170459</xdr:rowOff>
    </xdr:to>
    <xdr:sp macro="" textlink="">
      <xdr:nvSpPr>
        <xdr:cNvPr id="264" name="楕円 263"/>
        <xdr:cNvSpPr/>
      </xdr:nvSpPr>
      <xdr:spPr>
        <a:xfrm>
          <a:off x="19685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161586</xdr:rowOff>
    </xdr:from>
    <xdr:ext cx="534377" cy="259045"/>
    <xdr:sp macro="" textlink="">
      <xdr:nvSpPr>
        <xdr:cNvPr id="265" name="テキスト ボックス 264"/>
        <xdr:cNvSpPr txBox="1"/>
      </xdr:nvSpPr>
      <xdr:spPr>
        <a:xfrm>
          <a:off x="1752111" y="166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19825</xdr:rowOff>
    </xdr:from>
    <xdr:to>
      <xdr:col>6</xdr:col>
      <xdr:colOff>38100</xdr:colOff>
      <xdr:row>96</xdr:row>
      <xdr:rowOff>121425</xdr:rowOff>
    </xdr:to>
    <xdr:sp macro="" textlink="">
      <xdr:nvSpPr>
        <xdr:cNvPr id="266" name="楕円 265"/>
        <xdr:cNvSpPr/>
      </xdr:nvSpPr>
      <xdr:spPr>
        <a:xfrm>
          <a:off x="1079500" y="164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137952</xdr:rowOff>
    </xdr:from>
    <xdr:ext cx="534377" cy="259045"/>
    <xdr:sp macro="" textlink="">
      <xdr:nvSpPr>
        <xdr:cNvPr id="267" name="テキスト ボックス 266"/>
        <xdr:cNvSpPr txBox="1"/>
      </xdr:nvSpPr>
      <xdr:spPr>
        <a:xfrm>
          <a:off x="863111" y="162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73863</xdr:rowOff>
    </xdr:from>
    <xdr:to>
      <xdr:col>55</xdr:col>
      <xdr:colOff>0</xdr:colOff>
      <xdr:row>38</xdr:row>
      <xdr:rowOff>83007</xdr:rowOff>
    </xdr:to>
    <xdr:cxnSp macro="">
      <xdr:nvCxnSpPr>
        <xdr:cNvPr id="294" name="直線コネクタ 293"/>
        <xdr:cNvCxnSpPr/>
      </xdr:nvCxnSpPr>
      <xdr:spPr>
        <a:xfrm>
          <a:off x="9639300" y="658896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63805</xdr:rowOff>
    </xdr:from>
    <xdr:to>
      <xdr:col>50</xdr:col>
      <xdr:colOff>114300</xdr:colOff>
      <xdr:row>38</xdr:row>
      <xdr:rowOff>73863</xdr:rowOff>
    </xdr:to>
    <xdr:cxnSp macro="">
      <xdr:nvCxnSpPr>
        <xdr:cNvPr id="297" name="直線コネクタ 296"/>
        <xdr:cNvCxnSpPr/>
      </xdr:nvCxnSpPr>
      <xdr:spPr>
        <a:xfrm>
          <a:off x="8750300" y="657890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63805</xdr:rowOff>
    </xdr:from>
    <xdr:to>
      <xdr:col>45</xdr:col>
      <xdr:colOff>177800</xdr:colOff>
      <xdr:row>38</xdr:row>
      <xdr:rowOff>63805</xdr:rowOff>
    </xdr:to>
    <xdr:cxnSp macro="">
      <xdr:nvCxnSpPr>
        <xdr:cNvPr id="300" name="直線コネクタ 299"/>
        <xdr:cNvCxnSpPr/>
      </xdr:nvCxnSpPr>
      <xdr:spPr>
        <a:xfrm>
          <a:off x="7861300" y="6578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163475</xdr:rowOff>
    </xdr:from>
    <xdr:to>
      <xdr:col>41</xdr:col>
      <xdr:colOff>50800</xdr:colOff>
      <xdr:row>38</xdr:row>
      <xdr:rowOff>63805</xdr:rowOff>
    </xdr:to>
    <xdr:cxnSp macro="">
      <xdr:nvCxnSpPr>
        <xdr:cNvPr id="303" name="直線コネクタ 302"/>
        <xdr:cNvCxnSpPr/>
      </xdr:nvCxnSpPr>
      <xdr:spPr>
        <a:xfrm>
          <a:off x="6972300" y="6335675"/>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5" name="テキスト ボックス 304"/>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32207</xdr:rowOff>
    </xdr:from>
    <xdr:to>
      <xdr:col>55</xdr:col>
      <xdr:colOff>50800</xdr:colOff>
      <xdr:row>38</xdr:row>
      <xdr:rowOff>133807</xdr:rowOff>
    </xdr:to>
    <xdr:sp macro="" textlink="">
      <xdr:nvSpPr>
        <xdr:cNvPr id="313" name="楕円 312"/>
        <xdr:cNvSpPr/>
      </xdr:nvSpPr>
      <xdr:spPr>
        <a:xfrm>
          <a:off x="104267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118584</xdr:rowOff>
    </xdr:from>
    <xdr:ext cx="313932" cy="259045"/>
    <xdr:sp macro="" textlink="">
      <xdr:nvSpPr>
        <xdr:cNvPr id="314" name="労働費該当値テキスト"/>
        <xdr:cNvSpPr txBox="1"/>
      </xdr:nvSpPr>
      <xdr:spPr>
        <a:xfrm>
          <a:off x="10528300" y="6462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23063</xdr:rowOff>
    </xdr:from>
    <xdr:to>
      <xdr:col>50</xdr:col>
      <xdr:colOff>165100</xdr:colOff>
      <xdr:row>38</xdr:row>
      <xdr:rowOff>124663</xdr:rowOff>
    </xdr:to>
    <xdr:sp macro="" textlink="">
      <xdr:nvSpPr>
        <xdr:cNvPr id="315" name="楕円 314"/>
        <xdr:cNvSpPr/>
      </xdr:nvSpPr>
      <xdr:spPr>
        <a:xfrm>
          <a:off x="9588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115790</xdr:rowOff>
    </xdr:from>
    <xdr:ext cx="313932" cy="259045"/>
    <xdr:sp macro="" textlink="">
      <xdr:nvSpPr>
        <xdr:cNvPr id="316" name="テキスト ボックス 315"/>
        <xdr:cNvSpPr txBox="1"/>
      </xdr:nvSpPr>
      <xdr:spPr>
        <a:xfrm>
          <a:off x="9482333" y="6630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13005</xdr:rowOff>
    </xdr:from>
    <xdr:to>
      <xdr:col>46</xdr:col>
      <xdr:colOff>38100</xdr:colOff>
      <xdr:row>38</xdr:row>
      <xdr:rowOff>114605</xdr:rowOff>
    </xdr:to>
    <xdr:sp macro="" textlink="">
      <xdr:nvSpPr>
        <xdr:cNvPr id="317" name="楕円 316"/>
        <xdr:cNvSpPr/>
      </xdr:nvSpPr>
      <xdr:spPr>
        <a:xfrm>
          <a:off x="8699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105732</xdr:rowOff>
    </xdr:from>
    <xdr:ext cx="313932" cy="259045"/>
    <xdr:sp macro="" textlink="">
      <xdr:nvSpPr>
        <xdr:cNvPr id="318" name="テキスト ボックス 317"/>
        <xdr:cNvSpPr txBox="1"/>
      </xdr:nvSpPr>
      <xdr:spPr>
        <a:xfrm>
          <a:off x="8593333" y="662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13005</xdr:rowOff>
    </xdr:from>
    <xdr:to>
      <xdr:col>41</xdr:col>
      <xdr:colOff>101600</xdr:colOff>
      <xdr:row>38</xdr:row>
      <xdr:rowOff>114605</xdr:rowOff>
    </xdr:to>
    <xdr:sp macro="" textlink="">
      <xdr:nvSpPr>
        <xdr:cNvPr id="319" name="楕円 318"/>
        <xdr:cNvSpPr/>
      </xdr:nvSpPr>
      <xdr:spPr>
        <a:xfrm>
          <a:off x="7810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105732</xdr:rowOff>
    </xdr:from>
    <xdr:ext cx="313932" cy="259045"/>
    <xdr:sp macro="" textlink="">
      <xdr:nvSpPr>
        <xdr:cNvPr id="320" name="テキスト ボックス 319"/>
        <xdr:cNvSpPr txBox="1"/>
      </xdr:nvSpPr>
      <xdr:spPr>
        <a:xfrm>
          <a:off x="7704333" y="662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112675</xdr:rowOff>
    </xdr:from>
    <xdr:to>
      <xdr:col>36</xdr:col>
      <xdr:colOff>165100</xdr:colOff>
      <xdr:row>37</xdr:row>
      <xdr:rowOff>42825</xdr:rowOff>
    </xdr:to>
    <xdr:sp macro="" textlink="">
      <xdr:nvSpPr>
        <xdr:cNvPr id="321" name="楕円 320"/>
        <xdr:cNvSpPr/>
      </xdr:nvSpPr>
      <xdr:spPr>
        <a:xfrm>
          <a:off x="6921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33952</xdr:rowOff>
    </xdr:from>
    <xdr:ext cx="378565" cy="259045"/>
    <xdr:sp macro="" textlink="">
      <xdr:nvSpPr>
        <xdr:cNvPr id="322" name="テキスト ボックス 321"/>
        <xdr:cNvSpPr txBox="1"/>
      </xdr:nvSpPr>
      <xdr:spPr>
        <a:xfrm>
          <a:off x="6783017" y="637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58547</xdr:rowOff>
    </xdr:from>
    <xdr:to>
      <xdr:col>55</xdr:col>
      <xdr:colOff>0</xdr:colOff>
      <xdr:row>57</xdr:row>
      <xdr:rowOff>100838</xdr:rowOff>
    </xdr:to>
    <xdr:cxnSp macro="">
      <xdr:nvCxnSpPr>
        <xdr:cNvPr id="351" name="直線コネクタ 350"/>
        <xdr:cNvCxnSpPr/>
      </xdr:nvCxnSpPr>
      <xdr:spPr>
        <a:xfrm flipV="1">
          <a:off x="9639300" y="9831197"/>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2" name="農林水産業費平均値テキスト"/>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67437</xdr:rowOff>
    </xdr:from>
    <xdr:to>
      <xdr:col>50</xdr:col>
      <xdr:colOff>114300</xdr:colOff>
      <xdr:row>57</xdr:row>
      <xdr:rowOff>100838</xdr:rowOff>
    </xdr:to>
    <xdr:cxnSp macro="">
      <xdr:nvCxnSpPr>
        <xdr:cNvPr id="354" name="直線コネクタ 353"/>
        <xdr:cNvCxnSpPr/>
      </xdr:nvCxnSpPr>
      <xdr:spPr>
        <a:xfrm>
          <a:off x="8750300" y="9840087"/>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6" name="テキスト ボックス 355"/>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55245</xdr:rowOff>
    </xdr:from>
    <xdr:to>
      <xdr:col>45</xdr:col>
      <xdr:colOff>177800</xdr:colOff>
      <xdr:row>57</xdr:row>
      <xdr:rowOff>67437</xdr:rowOff>
    </xdr:to>
    <xdr:cxnSp macro="">
      <xdr:nvCxnSpPr>
        <xdr:cNvPr id="357" name="直線コネクタ 356"/>
        <xdr:cNvCxnSpPr/>
      </xdr:nvCxnSpPr>
      <xdr:spPr>
        <a:xfrm>
          <a:off x="7861300" y="982789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9" name="テキスト ボックス 358"/>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55245</xdr:rowOff>
    </xdr:from>
    <xdr:to>
      <xdr:col>41</xdr:col>
      <xdr:colOff>50800</xdr:colOff>
      <xdr:row>57</xdr:row>
      <xdr:rowOff>59436</xdr:rowOff>
    </xdr:to>
    <xdr:cxnSp macro="">
      <xdr:nvCxnSpPr>
        <xdr:cNvPr id="360" name="直線コネクタ 359"/>
        <xdr:cNvCxnSpPr/>
      </xdr:nvCxnSpPr>
      <xdr:spPr>
        <a:xfrm flipV="1">
          <a:off x="6972300" y="982789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2" name="テキスト ボックス 361"/>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4" name="テキスト ボックス 363"/>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7747</xdr:rowOff>
    </xdr:from>
    <xdr:to>
      <xdr:col>55</xdr:col>
      <xdr:colOff>50800</xdr:colOff>
      <xdr:row>57</xdr:row>
      <xdr:rowOff>109347</xdr:rowOff>
    </xdr:to>
    <xdr:sp macro="" textlink="">
      <xdr:nvSpPr>
        <xdr:cNvPr id="370" name="楕円 369"/>
        <xdr:cNvSpPr/>
      </xdr:nvSpPr>
      <xdr:spPr>
        <a:xfrm>
          <a:off x="10426700" y="97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30624</xdr:rowOff>
    </xdr:from>
    <xdr:ext cx="469744" cy="259045"/>
    <xdr:sp macro="" textlink="">
      <xdr:nvSpPr>
        <xdr:cNvPr id="371" name="農林水産業費該当値テキスト"/>
        <xdr:cNvSpPr txBox="1"/>
      </xdr:nvSpPr>
      <xdr:spPr>
        <a:xfrm>
          <a:off x="10528300" y="963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50038</xdr:rowOff>
    </xdr:from>
    <xdr:to>
      <xdr:col>50</xdr:col>
      <xdr:colOff>165100</xdr:colOff>
      <xdr:row>57</xdr:row>
      <xdr:rowOff>151638</xdr:rowOff>
    </xdr:to>
    <xdr:sp macro="" textlink="">
      <xdr:nvSpPr>
        <xdr:cNvPr id="372" name="楕円 371"/>
        <xdr:cNvSpPr/>
      </xdr:nvSpPr>
      <xdr:spPr>
        <a:xfrm>
          <a:off x="9588500" y="98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168165</xdr:rowOff>
    </xdr:from>
    <xdr:ext cx="469744" cy="259045"/>
    <xdr:sp macro="" textlink="">
      <xdr:nvSpPr>
        <xdr:cNvPr id="373" name="テキスト ボックス 372"/>
        <xdr:cNvSpPr txBox="1"/>
      </xdr:nvSpPr>
      <xdr:spPr>
        <a:xfrm>
          <a:off x="9404428" y="959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16637</xdr:rowOff>
    </xdr:from>
    <xdr:to>
      <xdr:col>46</xdr:col>
      <xdr:colOff>38100</xdr:colOff>
      <xdr:row>57</xdr:row>
      <xdr:rowOff>118237</xdr:rowOff>
    </xdr:to>
    <xdr:sp macro="" textlink="">
      <xdr:nvSpPr>
        <xdr:cNvPr id="374" name="楕円 373"/>
        <xdr:cNvSpPr/>
      </xdr:nvSpPr>
      <xdr:spPr>
        <a:xfrm>
          <a:off x="8699500" y="97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134764</xdr:rowOff>
    </xdr:from>
    <xdr:ext cx="469744" cy="259045"/>
    <xdr:sp macro="" textlink="">
      <xdr:nvSpPr>
        <xdr:cNvPr id="375" name="テキスト ボックス 374"/>
        <xdr:cNvSpPr txBox="1"/>
      </xdr:nvSpPr>
      <xdr:spPr>
        <a:xfrm>
          <a:off x="8515428" y="95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4445</xdr:rowOff>
    </xdr:from>
    <xdr:to>
      <xdr:col>41</xdr:col>
      <xdr:colOff>101600</xdr:colOff>
      <xdr:row>57</xdr:row>
      <xdr:rowOff>106045</xdr:rowOff>
    </xdr:to>
    <xdr:sp macro="" textlink="">
      <xdr:nvSpPr>
        <xdr:cNvPr id="376" name="楕円 375"/>
        <xdr:cNvSpPr/>
      </xdr:nvSpPr>
      <xdr:spPr>
        <a:xfrm>
          <a:off x="7810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122572</xdr:rowOff>
    </xdr:from>
    <xdr:ext cx="469744" cy="259045"/>
    <xdr:sp macro="" textlink="">
      <xdr:nvSpPr>
        <xdr:cNvPr id="377" name="テキスト ボックス 376"/>
        <xdr:cNvSpPr txBox="1"/>
      </xdr:nvSpPr>
      <xdr:spPr>
        <a:xfrm>
          <a:off x="7626428" y="95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8636</xdr:rowOff>
    </xdr:from>
    <xdr:to>
      <xdr:col>36</xdr:col>
      <xdr:colOff>165100</xdr:colOff>
      <xdr:row>57</xdr:row>
      <xdr:rowOff>110236</xdr:rowOff>
    </xdr:to>
    <xdr:sp macro="" textlink="">
      <xdr:nvSpPr>
        <xdr:cNvPr id="378" name="楕円 377"/>
        <xdr:cNvSpPr/>
      </xdr:nvSpPr>
      <xdr:spPr>
        <a:xfrm>
          <a:off x="6921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126763</xdr:rowOff>
    </xdr:from>
    <xdr:ext cx="469744" cy="259045"/>
    <xdr:sp macro="" textlink="">
      <xdr:nvSpPr>
        <xdr:cNvPr id="379" name="テキスト ボックス 378"/>
        <xdr:cNvSpPr txBox="1"/>
      </xdr:nvSpPr>
      <xdr:spPr>
        <a:xfrm>
          <a:off x="6737428" y="95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55575</xdr:rowOff>
    </xdr:from>
    <xdr:to>
      <xdr:col>54</xdr:col>
      <xdr:colOff>189865</xdr:colOff>
      <xdr:row>78</xdr:row>
      <xdr:rowOff>149073</xdr:rowOff>
    </xdr:to>
    <xdr:cxnSp macro="">
      <xdr:nvCxnSpPr>
        <xdr:cNvPr id="403" name="直線コネクタ 402"/>
        <xdr:cNvCxnSpPr/>
      </xdr:nvCxnSpPr>
      <xdr:spPr>
        <a:xfrm flipV="1">
          <a:off x="10475595" y="12571425"/>
          <a:ext cx="1270" cy="95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152900</xdr:rowOff>
    </xdr:from>
    <xdr:ext cx="469744" cy="259045"/>
    <xdr:sp macro="" textlink="">
      <xdr:nvSpPr>
        <xdr:cNvPr id="404" name="商工費最小値テキスト"/>
        <xdr:cNvSpPr txBox="1"/>
      </xdr:nvSpPr>
      <xdr:spPr>
        <a:xfrm>
          <a:off x="10528300" y="1352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149073</xdr:rowOff>
    </xdr:from>
    <xdr:to>
      <xdr:col>55</xdr:col>
      <xdr:colOff>88900</xdr:colOff>
      <xdr:row>78</xdr:row>
      <xdr:rowOff>149073</xdr:rowOff>
    </xdr:to>
    <xdr:cxnSp macro="">
      <xdr:nvCxnSpPr>
        <xdr:cNvPr id="405" name="直線コネクタ 404"/>
        <xdr:cNvCxnSpPr/>
      </xdr:nvCxnSpPr>
      <xdr:spPr>
        <a:xfrm>
          <a:off x="10388600" y="135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2252</xdr:rowOff>
    </xdr:from>
    <xdr:ext cx="534377" cy="259045"/>
    <xdr:sp macro="" textlink="">
      <xdr:nvSpPr>
        <xdr:cNvPr id="406" name="商工費最大値テキスト"/>
        <xdr:cNvSpPr txBox="1"/>
      </xdr:nvSpPr>
      <xdr:spPr>
        <a:xfrm>
          <a:off x="10528300" y="123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55575</xdr:rowOff>
    </xdr:from>
    <xdr:to>
      <xdr:col>55</xdr:col>
      <xdr:colOff>88900</xdr:colOff>
      <xdr:row>73</xdr:row>
      <xdr:rowOff>55575</xdr:rowOff>
    </xdr:to>
    <xdr:cxnSp macro="">
      <xdr:nvCxnSpPr>
        <xdr:cNvPr id="407" name="直線コネクタ 406"/>
        <xdr:cNvCxnSpPr/>
      </xdr:nvCxnSpPr>
      <xdr:spPr>
        <a:xfrm>
          <a:off x="10388600" y="125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55575</xdr:rowOff>
    </xdr:from>
    <xdr:to>
      <xdr:col>55</xdr:col>
      <xdr:colOff>0</xdr:colOff>
      <xdr:row>73</xdr:row>
      <xdr:rowOff>88188</xdr:rowOff>
    </xdr:to>
    <xdr:cxnSp macro="">
      <xdr:nvCxnSpPr>
        <xdr:cNvPr id="408" name="直線コネクタ 407"/>
        <xdr:cNvCxnSpPr/>
      </xdr:nvCxnSpPr>
      <xdr:spPr>
        <a:xfrm flipV="1">
          <a:off x="9639300" y="12571425"/>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34828</xdr:rowOff>
    </xdr:from>
    <xdr:ext cx="534377" cy="259045"/>
    <xdr:sp macro="" textlink="">
      <xdr:nvSpPr>
        <xdr:cNvPr id="409" name="商工費平均値テキスト"/>
        <xdr:cNvSpPr txBox="1"/>
      </xdr:nvSpPr>
      <xdr:spPr>
        <a:xfrm>
          <a:off x="10528300" y="130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56401</xdr:rowOff>
    </xdr:from>
    <xdr:to>
      <xdr:col>55</xdr:col>
      <xdr:colOff>50800</xdr:colOff>
      <xdr:row>76</xdr:row>
      <xdr:rowOff>158001</xdr:rowOff>
    </xdr:to>
    <xdr:sp macro="" textlink="">
      <xdr:nvSpPr>
        <xdr:cNvPr id="410" name="フローチャート: 判断 409"/>
        <xdr:cNvSpPr/>
      </xdr:nvSpPr>
      <xdr:spPr>
        <a:xfrm>
          <a:off x="104267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159645</xdr:rowOff>
    </xdr:from>
    <xdr:to>
      <xdr:col>50</xdr:col>
      <xdr:colOff>114300</xdr:colOff>
      <xdr:row>73</xdr:row>
      <xdr:rowOff>88188</xdr:rowOff>
    </xdr:to>
    <xdr:cxnSp macro="">
      <xdr:nvCxnSpPr>
        <xdr:cNvPr id="411" name="直線コネクタ 410"/>
        <xdr:cNvCxnSpPr/>
      </xdr:nvCxnSpPr>
      <xdr:spPr>
        <a:xfrm>
          <a:off x="8750300" y="12504045"/>
          <a:ext cx="889000" cy="9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75031</xdr:rowOff>
    </xdr:from>
    <xdr:to>
      <xdr:col>50</xdr:col>
      <xdr:colOff>165100</xdr:colOff>
      <xdr:row>77</xdr:row>
      <xdr:rowOff>5181</xdr:rowOff>
    </xdr:to>
    <xdr:sp macro="" textlink="">
      <xdr:nvSpPr>
        <xdr:cNvPr id="412" name="フローチャート: 判断 411"/>
        <xdr:cNvSpPr/>
      </xdr:nvSpPr>
      <xdr:spPr>
        <a:xfrm>
          <a:off x="9588500" y="1310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167758</xdr:rowOff>
    </xdr:from>
    <xdr:ext cx="534377" cy="259045"/>
    <xdr:sp macro="" textlink="">
      <xdr:nvSpPr>
        <xdr:cNvPr id="413" name="テキスト ボックス 412"/>
        <xdr:cNvSpPr txBox="1"/>
      </xdr:nvSpPr>
      <xdr:spPr>
        <a:xfrm>
          <a:off x="9372111" y="131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28181</xdr:rowOff>
    </xdr:from>
    <xdr:to>
      <xdr:col>45</xdr:col>
      <xdr:colOff>177800</xdr:colOff>
      <xdr:row>72</xdr:row>
      <xdr:rowOff>159645</xdr:rowOff>
    </xdr:to>
    <xdr:cxnSp macro="">
      <xdr:nvCxnSpPr>
        <xdr:cNvPr id="414" name="直線コネクタ 413"/>
        <xdr:cNvCxnSpPr/>
      </xdr:nvCxnSpPr>
      <xdr:spPr>
        <a:xfrm>
          <a:off x="7861300" y="12372581"/>
          <a:ext cx="889000" cy="13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57753</xdr:rowOff>
    </xdr:from>
    <xdr:to>
      <xdr:col>46</xdr:col>
      <xdr:colOff>38100</xdr:colOff>
      <xdr:row>76</xdr:row>
      <xdr:rowOff>159353</xdr:rowOff>
    </xdr:to>
    <xdr:sp macro="" textlink="">
      <xdr:nvSpPr>
        <xdr:cNvPr id="415" name="フローチャート: 判断 414"/>
        <xdr:cNvSpPr/>
      </xdr:nvSpPr>
      <xdr:spPr>
        <a:xfrm>
          <a:off x="8699500" y="130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150480</xdr:rowOff>
    </xdr:from>
    <xdr:ext cx="534377" cy="259045"/>
    <xdr:sp macro="" textlink="">
      <xdr:nvSpPr>
        <xdr:cNvPr id="416" name="テキスト ボックス 415"/>
        <xdr:cNvSpPr txBox="1"/>
      </xdr:nvSpPr>
      <xdr:spPr>
        <a:xfrm>
          <a:off x="8483111" y="13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113944</xdr:rowOff>
    </xdr:from>
    <xdr:to>
      <xdr:col>41</xdr:col>
      <xdr:colOff>50800</xdr:colOff>
      <xdr:row>72</xdr:row>
      <xdr:rowOff>28181</xdr:rowOff>
    </xdr:to>
    <xdr:cxnSp macro="">
      <xdr:nvCxnSpPr>
        <xdr:cNvPr id="417" name="直線コネクタ 416"/>
        <xdr:cNvCxnSpPr/>
      </xdr:nvCxnSpPr>
      <xdr:spPr>
        <a:xfrm>
          <a:off x="6972300" y="12286894"/>
          <a:ext cx="8890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28721</xdr:rowOff>
    </xdr:from>
    <xdr:to>
      <xdr:col>41</xdr:col>
      <xdr:colOff>101600</xdr:colOff>
      <xdr:row>76</xdr:row>
      <xdr:rowOff>130321</xdr:rowOff>
    </xdr:to>
    <xdr:sp macro="" textlink="">
      <xdr:nvSpPr>
        <xdr:cNvPr id="418" name="フローチャート: 判断 417"/>
        <xdr:cNvSpPr/>
      </xdr:nvSpPr>
      <xdr:spPr>
        <a:xfrm>
          <a:off x="7810500" y="130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121448</xdr:rowOff>
    </xdr:from>
    <xdr:ext cx="534377" cy="259045"/>
    <xdr:sp macro="" textlink="">
      <xdr:nvSpPr>
        <xdr:cNvPr id="419" name="テキスト ボックス 418"/>
        <xdr:cNvSpPr txBox="1"/>
      </xdr:nvSpPr>
      <xdr:spPr>
        <a:xfrm>
          <a:off x="7594111" y="131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154318</xdr:rowOff>
    </xdr:from>
    <xdr:to>
      <xdr:col>36</xdr:col>
      <xdr:colOff>165100</xdr:colOff>
      <xdr:row>76</xdr:row>
      <xdr:rowOff>84468</xdr:rowOff>
    </xdr:to>
    <xdr:sp macro="" textlink="">
      <xdr:nvSpPr>
        <xdr:cNvPr id="420" name="フローチャート: 判断 419"/>
        <xdr:cNvSpPr/>
      </xdr:nvSpPr>
      <xdr:spPr>
        <a:xfrm>
          <a:off x="69215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75595</xdr:rowOff>
    </xdr:from>
    <xdr:ext cx="534377" cy="259045"/>
    <xdr:sp macro="" textlink="">
      <xdr:nvSpPr>
        <xdr:cNvPr id="421" name="テキスト ボックス 420"/>
        <xdr:cNvSpPr txBox="1"/>
      </xdr:nvSpPr>
      <xdr:spPr>
        <a:xfrm>
          <a:off x="6705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4775</xdr:rowOff>
    </xdr:from>
    <xdr:to>
      <xdr:col>55</xdr:col>
      <xdr:colOff>50800</xdr:colOff>
      <xdr:row>73</xdr:row>
      <xdr:rowOff>106375</xdr:rowOff>
    </xdr:to>
    <xdr:sp macro="" textlink="">
      <xdr:nvSpPr>
        <xdr:cNvPr id="427" name="楕円 426"/>
        <xdr:cNvSpPr/>
      </xdr:nvSpPr>
      <xdr:spPr>
        <a:xfrm>
          <a:off x="10426700" y="125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129252</xdr:rowOff>
    </xdr:from>
    <xdr:ext cx="534377" cy="259045"/>
    <xdr:sp macro="" textlink="">
      <xdr:nvSpPr>
        <xdr:cNvPr id="428" name="商工費該当値テキスト"/>
        <xdr:cNvSpPr txBox="1"/>
      </xdr:nvSpPr>
      <xdr:spPr>
        <a:xfrm>
          <a:off x="10528300" y="124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37388</xdr:rowOff>
    </xdr:from>
    <xdr:to>
      <xdr:col>50</xdr:col>
      <xdr:colOff>165100</xdr:colOff>
      <xdr:row>73</xdr:row>
      <xdr:rowOff>138988</xdr:rowOff>
    </xdr:to>
    <xdr:sp macro="" textlink="">
      <xdr:nvSpPr>
        <xdr:cNvPr id="429" name="楕円 428"/>
        <xdr:cNvSpPr/>
      </xdr:nvSpPr>
      <xdr:spPr>
        <a:xfrm>
          <a:off x="9588500" y="125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155515</xdr:rowOff>
    </xdr:from>
    <xdr:ext cx="534377" cy="259045"/>
    <xdr:sp macro="" textlink="">
      <xdr:nvSpPr>
        <xdr:cNvPr id="430" name="テキスト ボックス 429"/>
        <xdr:cNvSpPr txBox="1"/>
      </xdr:nvSpPr>
      <xdr:spPr>
        <a:xfrm>
          <a:off x="9372111" y="123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108845</xdr:rowOff>
    </xdr:from>
    <xdr:to>
      <xdr:col>46</xdr:col>
      <xdr:colOff>38100</xdr:colOff>
      <xdr:row>73</xdr:row>
      <xdr:rowOff>38995</xdr:rowOff>
    </xdr:to>
    <xdr:sp macro="" textlink="">
      <xdr:nvSpPr>
        <xdr:cNvPr id="431" name="楕円 430"/>
        <xdr:cNvSpPr/>
      </xdr:nvSpPr>
      <xdr:spPr>
        <a:xfrm>
          <a:off x="8699500" y="12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55522</xdr:rowOff>
    </xdr:from>
    <xdr:ext cx="534377" cy="259045"/>
    <xdr:sp macro="" textlink="">
      <xdr:nvSpPr>
        <xdr:cNvPr id="432" name="テキスト ボックス 431"/>
        <xdr:cNvSpPr txBox="1"/>
      </xdr:nvSpPr>
      <xdr:spPr>
        <a:xfrm>
          <a:off x="8483111" y="122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148831</xdr:rowOff>
    </xdr:from>
    <xdr:to>
      <xdr:col>41</xdr:col>
      <xdr:colOff>101600</xdr:colOff>
      <xdr:row>72</xdr:row>
      <xdr:rowOff>78981</xdr:rowOff>
    </xdr:to>
    <xdr:sp macro="" textlink="">
      <xdr:nvSpPr>
        <xdr:cNvPr id="433" name="楕円 432"/>
        <xdr:cNvSpPr/>
      </xdr:nvSpPr>
      <xdr:spPr>
        <a:xfrm>
          <a:off x="7810500" y="123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95508</xdr:rowOff>
    </xdr:from>
    <xdr:ext cx="534377" cy="259045"/>
    <xdr:sp macro="" textlink="">
      <xdr:nvSpPr>
        <xdr:cNvPr id="434" name="テキスト ボックス 433"/>
        <xdr:cNvSpPr txBox="1"/>
      </xdr:nvSpPr>
      <xdr:spPr>
        <a:xfrm>
          <a:off x="7594111" y="120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63144</xdr:rowOff>
    </xdr:from>
    <xdr:to>
      <xdr:col>36</xdr:col>
      <xdr:colOff>165100</xdr:colOff>
      <xdr:row>71</xdr:row>
      <xdr:rowOff>164744</xdr:rowOff>
    </xdr:to>
    <xdr:sp macro="" textlink="">
      <xdr:nvSpPr>
        <xdr:cNvPr id="435" name="楕円 434"/>
        <xdr:cNvSpPr/>
      </xdr:nvSpPr>
      <xdr:spPr>
        <a:xfrm>
          <a:off x="6921500" y="122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9821</xdr:rowOff>
    </xdr:from>
    <xdr:ext cx="534377" cy="259045"/>
    <xdr:sp macro="" textlink="">
      <xdr:nvSpPr>
        <xdr:cNvPr id="436" name="テキスト ボックス 435"/>
        <xdr:cNvSpPr txBox="1"/>
      </xdr:nvSpPr>
      <xdr:spPr>
        <a:xfrm>
          <a:off x="6705111" y="1201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3" name="直線コネクタ 462"/>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4" name="土木費最小値テキスト"/>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5" name="直線コネクタ 464"/>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66" name="土木費最大値テキスト"/>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67" name="直線コネクタ 466"/>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130132</xdr:rowOff>
    </xdr:from>
    <xdr:to>
      <xdr:col>55</xdr:col>
      <xdr:colOff>0</xdr:colOff>
      <xdr:row>93</xdr:row>
      <xdr:rowOff>17954</xdr:rowOff>
    </xdr:to>
    <xdr:cxnSp macro="">
      <xdr:nvCxnSpPr>
        <xdr:cNvPr id="468" name="直線コネクタ 467"/>
        <xdr:cNvCxnSpPr/>
      </xdr:nvCxnSpPr>
      <xdr:spPr>
        <a:xfrm flipV="1">
          <a:off x="9639300" y="15903532"/>
          <a:ext cx="8382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69" name="土木費平均値テキスト"/>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0" name="フローチャート: 判断 469"/>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17954</xdr:rowOff>
    </xdr:from>
    <xdr:to>
      <xdr:col>50</xdr:col>
      <xdr:colOff>114300</xdr:colOff>
      <xdr:row>93</xdr:row>
      <xdr:rowOff>49109</xdr:rowOff>
    </xdr:to>
    <xdr:cxnSp macro="">
      <xdr:nvCxnSpPr>
        <xdr:cNvPr id="471" name="直線コネクタ 470"/>
        <xdr:cNvCxnSpPr/>
      </xdr:nvCxnSpPr>
      <xdr:spPr>
        <a:xfrm flipV="1">
          <a:off x="8750300" y="15962804"/>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2" name="フローチャート: 判断 471"/>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3" name="テキスト ボックス 472"/>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49109</xdr:rowOff>
    </xdr:from>
    <xdr:to>
      <xdr:col>45</xdr:col>
      <xdr:colOff>177800</xdr:colOff>
      <xdr:row>93</xdr:row>
      <xdr:rowOff>56195</xdr:rowOff>
    </xdr:to>
    <xdr:cxnSp macro="">
      <xdr:nvCxnSpPr>
        <xdr:cNvPr id="474" name="直線コネクタ 473"/>
        <xdr:cNvCxnSpPr/>
      </xdr:nvCxnSpPr>
      <xdr:spPr>
        <a:xfrm flipV="1">
          <a:off x="7861300" y="159939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5" name="フローチャート: 判断 474"/>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76" name="テキスト ボックス 475"/>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9071</xdr:rowOff>
    </xdr:from>
    <xdr:to>
      <xdr:col>41</xdr:col>
      <xdr:colOff>50800</xdr:colOff>
      <xdr:row>93</xdr:row>
      <xdr:rowOff>56195</xdr:rowOff>
    </xdr:to>
    <xdr:cxnSp macro="">
      <xdr:nvCxnSpPr>
        <xdr:cNvPr id="477" name="直線コネクタ 476"/>
        <xdr:cNvCxnSpPr/>
      </xdr:nvCxnSpPr>
      <xdr:spPr>
        <a:xfrm>
          <a:off x="6972300" y="15953921"/>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78" name="フローチャート: 判断 477"/>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102564</xdr:rowOff>
    </xdr:from>
    <xdr:ext cx="534377" cy="259045"/>
    <xdr:sp macro="" textlink="">
      <xdr:nvSpPr>
        <xdr:cNvPr id="479" name="テキスト ボックス 478"/>
        <xdr:cNvSpPr txBox="1"/>
      </xdr:nvSpPr>
      <xdr:spPr>
        <a:xfrm>
          <a:off x="7594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0" name="フローチャート: 判断 479"/>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1" name="テキスト ボックス 480"/>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79332</xdr:rowOff>
    </xdr:from>
    <xdr:to>
      <xdr:col>55</xdr:col>
      <xdr:colOff>50800</xdr:colOff>
      <xdr:row>93</xdr:row>
      <xdr:rowOff>9482</xdr:rowOff>
    </xdr:to>
    <xdr:sp macro="" textlink="">
      <xdr:nvSpPr>
        <xdr:cNvPr id="487" name="楕円 486"/>
        <xdr:cNvSpPr/>
      </xdr:nvSpPr>
      <xdr:spPr>
        <a:xfrm>
          <a:off x="10426700" y="158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102209</xdr:rowOff>
    </xdr:from>
    <xdr:ext cx="534377" cy="259045"/>
    <xdr:sp macro="" textlink="">
      <xdr:nvSpPr>
        <xdr:cNvPr id="488" name="土木費該当値テキスト"/>
        <xdr:cNvSpPr txBox="1"/>
      </xdr:nvSpPr>
      <xdr:spPr>
        <a:xfrm>
          <a:off x="10528300" y="1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138604</xdr:rowOff>
    </xdr:from>
    <xdr:to>
      <xdr:col>50</xdr:col>
      <xdr:colOff>165100</xdr:colOff>
      <xdr:row>93</xdr:row>
      <xdr:rowOff>68754</xdr:rowOff>
    </xdr:to>
    <xdr:sp macro="" textlink="">
      <xdr:nvSpPr>
        <xdr:cNvPr id="489" name="楕円 488"/>
        <xdr:cNvSpPr/>
      </xdr:nvSpPr>
      <xdr:spPr>
        <a:xfrm>
          <a:off x="9588500" y="1591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85281</xdr:rowOff>
    </xdr:from>
    <xdr:ext cx="534377" cy="259045"/>
    <xdr:sp macro="" textlink="">
      <xdr:nvSpPr>
        <xdr:cNvPr id="490" name="テキスト ボックス 489"/>
        <xdr:cNvSpPr txBox="1"/>
      </xdr:nvSpPr>
      <xdr:spPr>
        <a:xfrm>
          <a:off x="9372111" y="156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169759</xdr:rowOff>
    </xdr:from>
    <xdr:to>
      <xdr:col>46</xdr:col>
      <xdr:colOff>38100</xdr:colOff>
      <xdr:row>93</xdr:row>
      <xdr:rowOff>99909</xdr:rowOff>
    </xdr:to>
    <xdr:sp macro="" textlink="">
      <xdr:nvSpPr>
        <xdr:cNvPr id="491" name="楕円 490"/>
        <xdr:cNvSpPr/>
      </xdr:nvSpPr>
      <xdr:spPr>
        <a:xfrm>
          <a:off x="8699500" y="159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91036</xdr:rowOff>
    </xdr:from>
    <xdr:ext cx="534377" cy="259045"/>
    <xdr:sp macro="" textlink="">
      <xdr:nvSpPr>
        <xdr:cNvPr id="492" name="テキスト ボックス 491"/>
        <xdr:cNvSpPr txBox="1"/>
      </xdr:nvSpPr>
      <xdr:spPr>
        <a:xfrm>
          <a:off x="8483111" y="160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5395</xdr:rowOff>
    </xdr:from>
    <xdr:to>
      <xdr:col>41</xdr:col>
      <xdr:colOff>101600</xdr:colOff>
      <xdr:row>93</xdr:row>
      <xdr:rowOff>106995</xdr:rowOff>
    </xdr:to>
    <xdr:sp macro="" textlink="">
      <xdr:nvSpPr>
        <xdr:cNvPr id="493" name="楕円 492"/>
        <xdr:cNvSpPr/>
      </xdr:nvSpPr>
      <xdr:spPr>
        <a:xfrm>
          <a:off x="7810500" y="159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123522</xdr:rowOff>
    </xdr:from>
    <xdr:ext cx="534377" cy="259045"/>
    <xdr:sp macro="" textlink="">
      <xdr:nvSpPr>
        <xdr:cNvPr id="494" name="テキスト ボックス 493"/>
        <xdr:cNvSpPr txBox="1"/>
      </xdr:nvSpPr>
      <xdr:spPr>
        <a:xfrm>
          <a:off x="7594111" y="157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129721</xdr:rowOff>
    </xdr:from>
    <xdr:to>
      <xdr:col>36</xdr:col>
      <xdr:colOff>165100</xdr:colOff>
      <xdr:row>93</xdr:row>
      <xdr:rowOff>59871</xdr:rowOff>
    </xdr:to>
    <xdr:sp macro="" textlink="">
      <xdr:nvSpPr>
        <xdr:cNvPr id="495" name="楕円 494"/>
        <xdr:cNvSpPr/>
      </xdr:nvSpPr>
      <xdr:spPr>
        <a:xfrm>
          <a:off x="6921500" y="1590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50998</xdr:rowOff>
    </xdr:from>
    <xdr:ext cx="534377" cy="259045"/>
    <xdr:sp macro="" textlink="">
      <xdr:nvSpPr>
        <xdr:cNvPr id="496" name="テキスト ボックス 495"/>
        <xdr:cNvSpPr txBox="1"/>
      </xdr:nvSpPr>
      <xdr:spPr>
        <a:xfrm>
          <a:off x="6705111" y="159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1" name="直線コネクタ 520"/>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2" name="消防費最小値テキスト"/>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3" name="直線コネクタ 522"/>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4" name="消防費最大値テキスト"/>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5" name="直線コネクタ 524"/>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48070</xdr:rowOff>
    </xdr:from>
    <xdr:to>
      <xdr:col>85</xdr:col>
      <xdr:colOff>127000</xdr:colOff>
      <xdr:row>38</xdr:row>
      <xdr:rowOff>60261</xdr:rowOff>
    </xdr:to>
    <xdr:cxnSp macro="">
      <xdr:nvCxnSpPr>
        <xdr:cNvPr id="526" name="直線コネクタ 525"/>
        <xdr:cNvCxnSpPr/>
      </xdr:nvCxnSpPr>
      <xdr:spPr>
        <a:xfrm flipV="1">
          <a:off x="15481300" y="6391720"/>
          <a:ext cx="838200" cy="18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27" name="消防費平均値テキスト"/>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28" name="フローチャート: 判断 527"/>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51879</xdr:rowOff>
    </xdr:from>
    <xdr:to>
      <xdr:col>81</xdr:col>
      <xdr:colOff>50800</xdr:colOff>
      <xdr:row>38</xdr:row>
      <xdr:rowOff>60261</xdr:rowOff>
    </xdr:to>
    <xdr:cxnSp macro="">
      <xdr:nvCxnSpPr>
        <xdr:cNvPr id="529" name="直線コネクタ 528"/>
        <xdr:cNvCxnSpPr/>
      </xdr:nvCxnSpPr>
      <xdr:spPr>
        <a:xfrm>
          <a:off x="14592300" y="5709729"/>
          <a:ext cx="889000" cy="8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0" name="フローチャート: 判断 529"/>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1" name="テキスト ボックス 530"/>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51879</xdr:rowOff>
    </xdr:from>
    <xdr:to>
      <xdr:col>76</xdr:col>
      <xdr:colOff>114300</xdr:colOff>
      <xdr:row>37</xdr:row>
      <xdr:rowOff>100076</xdr:rowOff>
    </xdr:to>
    <xdr:cxnSp macro="">
      <xdr:nvCxnSpPr>
        <xdr:cNvPr id="532" name="直線コネクタ 531"/>
        <xdr:cNvCxnSpPr/>
      </xdr:nvCxnSpPr>
      <xdr:spPr>
        <a:xfrm flipV="1">
          <a:off x="13703300" y="5709729"/>
          <a:ext cx="889000" cy="7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3" name="フローチャート: 判断 532"/>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126763</xdr:rowOff>
    </xdr:from>
    <xdr:ext cx="534377" cy="259045"/>
    <xdr:sp macro="" textlink="">
      <xdr:nvSpPr>
        <xdr:cNvPr id="534" name="テキスト ボックス 533"/>
        <xdr:cNvSpPr txBox="1"/>
      </xdr:nvSpPr>
      <xdr:spPr>
        <a:xfrm>
          <a:off x="14325111" y="59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100076</xdr:rowOff>
    </xdr:from>
    <xdr:to>
      <xdr:col>71</xdr:col>
      <xdr:colOff>177800</xdr:colOff>
      <xdr:row>38</xdr:row>
      <xdr:rowOff>61405</xdr:rowOff>
    </xdr:to>
    <xdr:cxnSp macro="">
      <xdr:nvCxnSpPr>
        <xdr:cNvPr id="535" name="直線コネクタ 534"/>
        <xdr:cNvCxnSpPr/>
      </xdr:nvCxnSpPr>
      <xdr:spPr>
        <a:xfrm flipV="1">
          <a:off x="12814300" y="6443726"/>
          <a:ext cx="889000" cy="13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36" name="フローチャート: 判断 535"/>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37" name="テキスト ボックス 536"/>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38" name="フローチャート: 判断 537"/>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39" name="テキスト ボックス 538"/>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168720</xdr:rowOff>
    </xdr:from>
    <xdr:to>
      <xdr:col>85</xdr:col>
      <xdr:colOff>177800</xdr:colOff>
      <xdr:row>37</xdr:row>
      <xdr:rowOff>98870</xdr:rowOff>
    </xdr:to>
    <xdr:sp macro="" textlink="">
      <xdr:nvSpPr>
        <xdr:cNvPr id="545" name="楕円 544"/>
        <xdr:cNvSpPr/>
      </xdr:nvSpPr>
      <xdr:spPr>
        <a:xfrm>
          <a:off x="16268700" y="63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83647</xdr:rowOff>
    </xdr:from>
    <xdr:ext cx="469744" cy="259045"/>
    <xdr:sp macro="" textlink="">
      <xdr:nvSpPr>
        <xdr:cNvPr id="546" name="消防費該当値テキスト"/>
        <xdr:cNvSpPr txBox="1"/>
      </xdr:nvSpPr>
      <xdr:spPr>
        <a:xfrm>
          <a:off x="16370300" y="625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9461</xdr:rowOff>
    </xdr:from>
    <xdr:to>
      <xdr:col>81</xdr:col>
      <xdr:colOff>101600</xdr:colOff>
      <xdr:row>38</xdr:row>
      <xdr:rowOff>111061</xdr:rowOff>
    </xdr:to>
    <xdr:sp macro="" textlink="">
      <xdr:nvSpPr>
        <xdr:cNvPr id="547" name="楕円 546"/>
        <xdr:cNvSpPr/>
      </xdr:nvSpPr>
      <xdr:spPr>
        <a:xfrm>
          <a:off x="15430500" y="6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102188</xdr:rowOff>
    </xdr:from>
    <xdr:ext cx="469744" cy="259045"/>
    <xdr:sp macro="" textlink="">
      <xdr:nvSpPr>
        <xdr:cNvPr id="548" name="テキスト ボックス 547"/>
        <xdr:cNvSpPr txBox="1"/>
      </xdr:nvSpPr>
      <xdr:spPr>
        <a:xfrm>
          <a:off x="15246428" y="66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1079</xdr:rowOff>
    </xdr:from>
    <xdr:to>
      <xdr:col>76</xdr:col>
      <xdr:colOff>165100</xdr:colOff>
      <xdr:row>33</xdr:row>
      <xdr:rowOff>102679</xdr:rowOff>
    </xdr:to>
    <xdr:sp macro="" textlink="">
      <xdr:nvSpPr>
        <xdr:cNvPr id="549" name="楕円 548"/>
        <xdr:cNvSpPr/>
      </xdr:nvSpPr>
      <xdr:spPr>
        <a:xfrm>
          <a:off x="145415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119206</xdr:rowOff>
    </xdr:from>
    <xdr:ext cx="534377" cy="259045"/>
    <xdr:sp macro="" textlink="">
      <xdr:nvSpPr>
        <xdr:cNvPr id="550" name="テキスト ボックス 549"/>
        <xdr:cNvSpPr txBox="1"/>
      </xdr:nvSpPr>
      <xdr:spPr>
        <a:xfrm>
          <a:off x="14325111" y="54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49276</xdr:rowOff>
    </xdr:from>
    <xdr:to>
      <xdr:col>72</xdr:col>
      <xdr:colOff>38100</xdr:colOff>
      <xdr:row>37</xdr:row>
      <xdr:rowOff>150876</xdr:rowOff>
    </xdr:to>
    <xdr:sp macro="" textlink="">
      <xdr:nvSpPr>
        <xdr:cNvPr id="551" name="楕円 550"/>
        <xdr:cNvSpPr/>
      </xdr:nvSpPr>
      <xdr:spPr>
        <a:xfrm>
          <a:off x="13652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142003</xdr:rowOff>
    </xdr:from>
    <xdr:ext cx="469744" cy="259045"/>
    <xdr:sp macro="" textlink="">
      <xdr:nvSpPr>
        <xdr:cNvPr id="552" name="テキスト ボックス 551"/>
        <xdr:cNvSpPr txBox="1"/>
      </xdr:nvSpPr>
      <xdr:spPr>
        <a:xfrm>
          <a:off x="13468428" y="648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10605</xdr:rowOff>
    </xdr:from>
    <xdr:to>
      <xdr:col>67</xdr:col>
      <xdr:colOff>101600</xdr:colOff>
      <xdr:row>38</xdr:row>
      <xdr:rowOff>112205</xdr:rowOff>
    </xdr:to>
    <xdr:sp macro="" textlink="">
      <xdr:nvSpPr>
        <xdr:cNvPr id="553" name="楕円 552"/>
        <xdr:cNvSpPr/>
      </xdr:nvSpPr>
      <xdr:spPr>
        <a:xfrm>
          <a:off x="12763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103332</xdr:rowOff>
    </xdr:from>
    <xdr:ext cx="469744" cy="259045"/>
    <xdr:sp macro="" textlink="">
      <xdr:nvSpPr>
        <xdr:cNvPr id="554" name="テキスト ボックス 553"/>
        <xdr:cNvSpPr txBox="1"/>
      </xdr:nvSpPr>
      <xdr:spPr>
        <a:xfrm>
          <a:off x="12579428" y="661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77" name="直線コネクタ 576"/>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78" name="教育費最小値テキスト"/>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79" name="直線コネクタ 578"/>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0" name="教育費最大値テキスト"/>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1" name="直線コネクタ 580"/>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148204</xdr:rowOff>
    </xdr:from>
    <xdr:to>
      <xdr:col>85</xdr:col>
      <xdr:colOff>127000</xdr:colOff>
      <xdr:row>52</xdr:row>
      <xdr:rowOff>25720</xdr:rowOff>
    </xdr:to>
    <xdr:cxnSp macro="">
      <xdr:nvCxnSpPr>
        <xdr:cNvPr id="582" name="直線コネクタ 581"/>
        <xdr:cNvCxnSpPr/>
      </xdr:nvCxnSpPr>
      <xdr:spPr>
        <a:xfrm>
          <a:off x="15481300" y="8892154"/>
          <a:ext cx="8382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3" name="教育費平均値テキスト"/>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4" name="フローチャート: 判断 583"/>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148204</xdr:rowOff>
    </xdr:from>
    <xdr:to>
      <xdr:col>81</xdr:col>
      <xdr:colOff>50800</xdr:colOff>
      <xdr:row>51</xdr:row>
      <xdr:rowOff>148592</xdr:rowOff>
    </xdr:to>
    <xdr:cxnSp macro="">
      <xdr:nvCxnSpPr>
        <xdr:cNvPr id="585" name="直線コネクタ 584"/>
        <xdr:cNvCxnSpPr/>
      </xdr:nvCxnSpPr>
      <xdr:spPr>
        <a:xfrm flipV="1">
          <a:off x="14592300" y="8892154"/>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86" name="フローチャート: 判断 585"/>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87" name="テキスト ボックス 586"/>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148592</xdr:rowOff>
    </xdr:from>
    <xdr:to>
      <xdr:col>76</xdr:col>
      <xdr:colOff>114300</xdr:colOff>
      <xdr:row>56</xdr:row>
      <xdr:rowOff>162309</xdr:rowOff>
    </xdr:to>
    <xdr:cxnSp macro="">
      <xdr:nvCxnSpPr>
        <xdr:cNvPr id="588" name="直線コネクタ 587"/>
        <xdr:cNvCxnSpPr/>
      </xdr:nvCxnSpPr>
      <xdr:spPr>
        <a:xfrm flipV="1">
          <a:off x="13703300" y="8892542"/>
          <a:ext cx="889000" cy="8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89" name="フローチャート: 判断 588"/>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0" name="テキスト ボックス 589"/>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162309</xdr:rowOff>
    </xdr:from>
    <xdr:to>
      <xdr:col>71</xdr:col>
      <xdr:colOff>177800</xdr:colOff>
      <xdr:row>57</xdr:row>
      <xdr:rowOff>83510</xdr:rowOff>
    </xdr:to>
    <xdr:cxnSp macro="">
      <xdr:nvCxnSpPr>
        <xdr:cNvPr id="591" name="直線コネクタ 590"/>
        <xdr:cNvCxnSpPr/>
      </xdr:nvCxnSpPr>
      <xdr:spPr>
        <a:xfrm flipV="1">
          <a:off x="12814300" y="9763509"/>
          <a:ext cx="889000" cy="9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2" name="フローチャート: 判断 591"/>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3" name="テキスト ボックス 592"/>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4" name="フローチャート: 判断 593"/>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595" name="テキスト ボックス 594"/>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146370</xdr:rowOff>
    </xdr:from>
    <xdr:to>
      <xdr:col>85</xdr:col>
      <xdr:colOff>177800</xdr:colOff>
      <xdr:row>52</xdr:row>
      <xdr:rowOff>76520</xdr:rowOff>
    </xdr:to>
    <xdr:sp macro="" textlink="">
      <xdr:nvSpPr>
        <xdr:cNvPr id="601" name="楕円 600"/>
        <xdr:cNvSpPr/>
      </xdr:nvSpPr>
      <xdr:spPr>
        <a:xfrm>
          <a:off x="16268700" y="88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169247</xdr:rowOff>
    </xdr:from>
    <xdr:ext cx="534377" cy="259045"/>
    <xdr:sp macro="" textlink="">
      <xdr:nvSpPr>
        <xdr:cNvPr id="602" name="教育費該当値テキスト"/>
        <xdr:cNvSpPr txBox="1"/>
      </xdr:nvSpPr>
      <xdr:spPr>
        <a:xfrm>
          <a:off x="16370300" y="874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97404</xdr:rowOff>
    </xdr:from>
    <xdr:to>
      <xdr:col>81</xdr:col>
      <xdr:colOff>101600</xdr:colOff>
      <xdr:row>52</xdr:row>
      <xdr:rowOff>27554</xdr:rowOff>
    </xdr:to>
    <xdr:sp macro="" textlink="">
      <xdr:nvSpPr>
        <xdr:cNvPr id="603" name="楕円 602"/>
        <xdr:cNvSpPr/>
      </xdr:nvSpPr>
      <xdr:spPr>
        <a:xfrm>
          <a:off x="15430500" y="88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44081</xdr:rowOff>
    </xdr:from>
    <xdr:ext cx="534377" cy="259045"/>
    <xdr:sp macro="" textlink="">
      <xdr:nvSpPr>
        <xdr:cNvPr id="604" name="テキスト ボックス 603"/>
        <xdr:cNvSpPr txBox="1"/>
      </xdr:nvSpPr>
      <xdr:spPr>
        <a:xfrm>
          <a:off x="15214111" y="861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97792</xdr:rowOff>
    </xdr:from>
    <xdr:to>
      <xdr:col>76</xdr:col>
      <xdr:colOff>165100</xdr:colOff>
      <xdr:row>52</xdr:row>
      <xdr:rowOff>27942</xdr:rowOff>
    </xdr:to>
    <xdr:sp macro="" textlink="">
      <xdr:nvSpPr>
        <xdr:cNvPr id="605" name="楕円 604"/>
        <xdr:cNvSpPr/>
      </xdr:nvSpPr>
      <xdr:spPr>
        <a:xfrm>
          <a:off x="14541500" y="88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44469</xdr:rowOff>
    </xdr:from>
    <xdr:ext cx="534377" cy="259045"/>
    <xdr:sp macro="" textlink="">
      <xdr:nvSpPr>
        <xdr:cNvPr id="606" name="テキスト ボックス 605"/>
        <xdr:cNvSpPr txBox="1"/>
      </xdr:nvSpPr>
      <xdr:spPr>
        <a:xfrm>
          <a:off x="14325111" y="861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111509</xdr:rowOff>
    </xdr:from>
    <xdr:to>
      <xdr:col>72</xdr:col>
      <xdr:colOff>38100</xdr:colOff>
      <xdr:row>57</xdr:row>
      <xdr:rowOff>41659</xdr:rowOff>
    </xdr:to>
    <xdr:sp macro="" textlink="">
      <xdr:nvSpPr>
        <xdr:cNvPr id="607" name="楕円 606"/>
        <xdr:cNvSpPr/>
      </xdr:nvSpPr>
      <xdr:spPr>
        <a:xfrm>
          <a:off x="13652500" y="97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58186</xdr:rowOff>
    </xdr:from>
    <xdr:ext cx="534377" cy="259045"/>
    <xdr:sp macro="" textlink="">
      <xdr:nvSpPr>
        <xdr:cNvPr id="608" name="テキスト ボックス 607"/>
        <xdr:cNvSpPr txBox="1"/>
      </xdr:nvSpPr>
      <xdr:spPr>
        <a:xfrm>
          <a:off x="13436111" y="94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32710</xdr:rowOff>
    </xdr:from>
    <xdr:to>
      <xdr:col>67</xdr:col>
      <xdr:colOff>101600</xdr:colOff>
      <xdr:row>57</xdr:row>
      <xdr:rowOff>134310</xdr:rowOff>
    </xdr:to>
    <xdr:sp macro="" textlink="">
      <xdr:nvSpPr>
        <xdr:cNvPr id="609" name="楕円 608"/>
        <xdr:cNvSpPr/>
      </xdr:nvSpPr>
      <xdr:spPr>
        <a:xfrm>
          <a:off x="12763500" y="98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150837</xdr:rowOff>
    </xdr:from>
    <xdr:ext cx="534377" cy="259045"/>
    <xdr:sp macro="" textlink="">
      <xdr:nvSpPr>
        <xdr:cNvPr id="610" name="テキスト ボックス 609"/>
        <xdr:cNvSpPr txBox="1"/>
      </xdr:nvSpPr>
      <xdr:spPr>
        <a:xfrm>
          <a:off x="12547111" y="95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4" name="直線コネクタ 633"/>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37" name="災害復旧費最大値テキスト"/>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38" name="直線コネクタ 637"/>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148844</xdr:rowOff>
    </xdr:from>
    <xdr:to>
      <xdr:col>85</xdr:col>
      <xdr:colOff>127000</xdr:colOff>
      <xdr:row>79</xdr:row>
      <xdr:rowOff>8255</xdr:rowOff>
    </xdr:to>
    <xdr:cxnSp macro="">
      <xdr:nvCxnSpPr>
        <xdr:cNvPr id="639" name="直線コネクタ 638"/>
        <xdr:cNvCxnSpPr/>
      </xdr:nvCxnSpPr>
      <xdr:spPr>
        <a:xfrm flipV="1">
          <a:off x="15481300" y="1352194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0" name="災害復旧費平均値テキスト"/>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1" name="フローチャート: 判断 640"/>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8255</xdr:rowOff>
    </xdr:from>
    <xdr:to>
      <xdr:col>81</xdr:col>
      <xdr:colOff>50800</xdr:colOff>
      <xdr:row>79</xdr:row>
      <xdr:rowOff>43814</xdr:rowOff>
    </xdr:to>
    <xdr:cxnSp macro="">
      <xdr:nvCxnSpPr>
        <xdr:cNvPr id="642" name="直線コネクタ 641"/>
        <xdr:cNvCxnSpPr/>
      </xdr:nvCxnSpPr>
      <xdr:spPr>
        <a:xfrm flipV="1">
          <a:off x="14592300" y="13552805"/>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3" name="フローチャート: 判断 642"/>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4" name="テキスト ボックス 643"/>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41148</xdr:rowOff>
    </xdr:from>
    <xdr:to>
      <xdr:col>76</xdr:col>
      <xdr:colOff>114300</xdr:colOff>
      <xdr:row>79</xdr:row>
      <xdr:rowOff>43814</xdr:rowOff>
    </xdr:to>
    <xdr:cxnSp macro="">
      <xdr:nvCxnSpPr>
        <xdr:cNvPr id="645" name="直線コネクタ 644"/>
        <xdr:cNvCxnSpPr/>
      </xdr:nvCxnSpPr>
      <xdr:spPr>
        <a:xfrm>
          <a:off x="13703300" y="1358569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46" name="フローチャート: 判断 645"/>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47" name="テキスト ボックス 646"/>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41148</xdr:rowOff>
    </xdr:from>
    <xdr:to>
      <xdr:col>71</xdr:col>
      <xdr:colOff>177800</xdr:colOff>
      <xdr:row>79</xdr:row>
      <xdr:rowOff>44069</xdr:rowOff>
    </xdr:to>
    <xdr:cxnSp macro="">
      <xdr:nvCxnSpPr>
        <xdr:cNvPr id="648" name="直線コネクタ 647"/>
        <xdr:cNvCxnSpPr/>
      </xdr:nvCxnSpPr>
      <xdr:spPr>
        <a:xfrm flipV="1">
          <a:off x="12814300" y="1358569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49" name="フローチャート: 判断 648"/>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0" name="テキスト ボックス 649"/>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1" name="フローチャート: 判断 650"/>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2" name="テキスト ボックス 651"/>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98044</xdr:rowOff>
    </xdr:from>
    <xdr:to>
      <xdr:col>85</xdr:col>
      <xdr:colOff>177800</xdr:colOff>
      <xdr:row>79</xdr:row>
      <xdr:rowOff>28194</xdr:rowOff>
    </xdr:to>
    <xdr:sp macro="" textlink="">
      <xdr:nvSpPr>
        <xdr:cNvPr id="658" name="楕円 657"/>
        <xdr:cNvSpPr/>
      </xdr:nvSpPr>
      <xdr:spPr>
        <a:xfrm>
          <a:off x="162687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12971</xdr:rowOff>
    </xdr:from>
    <xdr:ext cx="378565" cy="259045"/>
    <xdr:sp macro="" textlink="">
      <xdr:nvSpPr>
        <xdr:cNvPr id="659" name="災害復旧費該当値テキスト"/>
        <xdr:cNvSpPr txBox="1"/>
      </xdr:nvSpPr>
      <xdr:spPr>
        <a:xfrm>
          <a:off x="16370300" y="13386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128905</xdr:rowOff>
    </xdr:from>
    <xdr:to>
      <xdr:col>81</xdr:col>
      <xdr:colOff>101600</xdr:colOff>
      <xdr:row>79</xdr:row>
      <xdr:rowOff>59055</xdr:rowOff>
    </xdr:to>
    <xdr:sp macro="" textlink="">
      <xdr:nvSpPr>
        <xdr:cNvPr id="660" name="楕円 659"/>
        <xdr:cNvSpPr/>
      </xdr:nvSpPr>
      <xdr:spPr>
        <a:xfrm>
          <a:off x="15430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50182</xdr:rowOff>
    </xdr:from>
    <xdr:ext cx="378565" cy="259045"/>
    <xdr:sp macro="" textlink="">
      <xdr:nvSpPr>
        <xdr:cNvPr id="661" name="テキスト ボックス 660"/>
        <xdr:cNvSpPr txBox="1"/>
      </xdr:nvSpPr>
      <xdr:spPr>
        <a:xfrm>
          <a:off x="15292017" y="1359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164464</xdr:rowOff>
    </xdr:from>
    <xdr:to>
      <xdr:col>76</xdr:col>
      <xdr:colOff>165100</xdr:colOff>
      <xdr:row>79</xdr:row>
      <xdr:rowOff>94614</xdr:rowOff>
    </xdr:to>
    <xdr:sp macro="" textlink="">
      <xdr:nvSpPr>
        <xdr:cNvPr id="662" name="楕円 661"/>
        <xdr:cNvSpPr/>
      </xdr:nvSpPr>
      <xdr:spPr>
        <a:xfrm>
          <a:off x="14541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85741</xdr:rowOff>
    </xdr:from>
    <xdr:ext cx="249299" cy="259045"/>
    <xdr:sp macro="" textlink="">
      <xdr:nvSpPr>
        <xdr:cNvPr id="663" name="テキスト ボックス 662"/>
        <xdr:cNvSpPr txBox="1"/>
      </xdr:nvSpPr>
      <xdr:spPr>
        <a:xfrm>
          <a:off x="14467650" y="13630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161798</xdr:rowOff>
    </xdr:from>
    <xdr:to>
      <xdr:col>72</xdr:col>
      <xdr:colOff>38100</xdr:colOff>
      <xdr:row>79</xdr:row>
      <xdr:rowOff>91948</xdr:rowOff>
    </xdr:to>
    <xdr:sp macro="" textlink="">
      <xdr:nvSpPr>
        <xdr:cNvPr id="664" name="楕円 663"/>
        <xdr:cNvSpPr/>
      </xdr:nvSpPr>
      <xdr:spPr>
        <a:xfrm>
          <a:off x="13652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83075</xdr:rowOff>
    </xdr:from>
    <xdr:ext cx="313932" cy="259045"/>
    <xdr:sp macro="" textlink="">
      <xdr:nvSpPr>
        <xdr:cNvPr id="665" name="テキスト ボックス 664"/>
        <xdr:cNvSpPr txBox="1"/>
      </xdr:nvSpPr>
      <xdr:spPr>
        <a:xfrm>
          <a:off x="13546333" y="13627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164719</xdr:rowOff>
    </xdr:from>
    <xdr:to>
      <xdr:col>67</xdr:col>
      <xdr:colOff>101600</xdr:colOff>
      <xdr:row>79</xdr:row>
      <xdr:rowOff>94869</xdr:rowOff>
    </xdr:to>
    <xdr:sp macro="" textlink="">
      <xdr:nvSpPr>
        <xdr:cNvPr id="666" name="楕円 665"/>
        <xdr:cNvSpPr/>
      </xdr:nvSpPr>
      <xdr:spPr>
        <a:xfrm>
          <a:off x="1276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85996</xdr:rowOff>
    </xdr:from>
    <xdr:ext cx="249299" cy="259045"/>
    <xdr:sp macro="" textlink="">
      <xdr:nvSpPr>
        <xdr:cNvPr id="667" name="テキスト ボックス 666"/>
        <xdr:cNvSpPr txBox="1"/>
      </xdr:nvSpPr>
      <xdr:spPr>
        <a:xfrm>
          <a:off x="12689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2" name="直線コネクタ 691"/>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3" name="公債費最小値テキスト"/>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4" name="直線コネクタ 693"/>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5" name="公債費最大値テキスト"/>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696" name="直線コネクタ 695"/>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157607</xdr:rowOff>
    </xdr:from>
    <xdr:to>
      <xdr:col>85</xdr:col>
      <xdr:colOff>127000</xdr:colOff>
      <xdr:row>93</xdr:row>
      <xdr:rowOff>104420</xdr:rowOff>
    </xdr:to>
    <xdr:cxnSp macro="">
      <xdr:nvCxnSpPr>
        <xdr:cNvPr id="697" name="直線コネクタ 696"/>
        <xdr:cNvCxnSpPr/>
      </xdr:nvCxnSpPr>
      <xdr:spPr>
        <a:xfrm flipV="1">
          <a:off x="15481300" y="15931007"/>
          <a:ext cx="838200" cy="1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169739</xdr:rowOff>
    </xdr:from>
    <xdr:ext cx="534377" cy="259045"/>
    <xdr:sp macro="" textlink="">
      <xdr:nvSpPr>
        <xdr:cNvPr id="698" name="公債費平均値テキスト"/>
        <xdr:cNvSpPr txBox="1"/>
      </xdr:nvSpPr>
      <xdr:spPr>
        <a:xfrm>
          <a:off x="16370300" y="1628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699" name="フローチャート: 判断 698"/>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81559</xdr:rowOff>
    </xdr:from>
    <xdr:to>
      <xdr:col>81</xdr:col>
      <xdr:colOff>50800</xdr:colOff>
      <xdr:row>93</xdr:row>
      <xdr:rowOff>104420</xdr:rowOff>
    </xdr:to>
    <xdr:cxnSp macro="">
      <xdr:nvCxnSpPr>
        <xdr:cNvPr id="700" name="直線コネクタ 699"/>
        <xdr:cNvCxnSpPr/>
      </xdr:nvCxnSpPr>
      <xdr:spPr>
        <a:xfrm>
          <a:off x="14592300" y="1602640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1" name="フローチャート: 判断 700"/>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56659</xdr:rowOff>
    </xdr:from>
    <xdr:ext cx="534377" cy="259045"/>
    <xdr:sp macro="" textlink="">
      <xdr:nvSpPr>
        <xdr:cNvPr id="702" name="テキスト ボックス 701"/>
        <xdr:cNvSpPr txBox="1"/>
      </xdr:nvSpPr>
      <xdr:spPr>
        <a:xfrm>
          <a:off x="15214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168084</xdr:rowOff>
    </xdr:from>
    <xdr:to>
      <xdr:col>76</xdr:col>
      <xdr:colOff>114300</xdr:colOff>
      <xdr:row>93</xdr:row>
      <xdr:rowOff>81559</xdr:rowOff>
    </xdr:to>
    <xdr:cxnSp macro="">
      <xdr:nvCxnSpPr>
        <xdr:cNvPr id="703" name="直線コネクタ 702"/>
        <xdr:cNvCxnSpPr/>
      </xdr:nvCxnSpPr>
      <xdr:spPr>
        <a:xfrm>
          <a:off x="13703300" y="15941484"/>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4" name="フローチャート: 判断 703"/>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05" name="テキスト ボックス 704"/>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168084</xdr:rowOff>
    </xdr:from>
    <xdr:to>
      <xdr:col>71</xdr:col>
      <xdr:colOff>177800</xdr:colOff>
      <xdr:row>93</xdr:row>
      <xdr:rowOff>902</xdr:rowOff>
    </xdr:to>
    <xdr:cxnSp macro="">
      <xdr:nvCxnSpPr>
        <xdr:cNvPr id="706" name="直線コネクタ 705"/>
        <xdr:cNvCxnSpPr/>
      </xdr:nvCxnSpPr>
      <xdr:spPr>
        <a:xfrm flipV="1">
          <a:off x="12814300" y="15941484"/>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07" name="フローチャート: 判断 706"/>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54754</xdr:rowOff>
    </xdr:from>
    <xdr:ext cx="534377" cy="259045"/>
    <xdr:sp macro="" textlink="">
      <xdr:nvSpPr>
        <xdr:cNvPr id="708" name="テキスト ボックス 707"/>
        <xdr:cNvSpPr txBox="1"/>
      </xdr:nvSpPr>
      <xdr:spPr>
        <a:xfrm>
          <a:off x="13436111" y="163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09" name="フローチャート: 判断 708"/>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0" name="テキスト ボックス 709"/>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106807</xdr:rowOff>
    </xdr:from>
    <xdr:to>
      <xdr:col>85</xdr:col>
      <xdr:colOff>177800</xdr:colOff>
      <xdr:row>93</xdr:row>
      <xdr:rowOff>36957</xdr:rowOff>
    </xdr:to>
    <xdr:sp macro="" textlink="">
      <xdr:nvSpPr>
        <xdr:cNvPr id="716" name="楕円 715"/>
        <xdr:cNvSpPr/>
      </xdr:nvSpPr>
      <xdr:spPr>
        <a:xfrm>
          <a:off x="16268700" y="158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129684</xdr:rowOff>
    </xdr:from>
    <xdr:ext cx="534377" cy="259045"/>
    <xdr:sp macro="" textlink="">
      <xdr:nvSpPr>
        <xdr:cNvPr id="717" name="公債費該当値テキスト"/>
        <xdr:cNvSpPr txBox="1"/>
      </xdr:nvSpPr>
      <xdr:spPr>
        <a:xfrm>
          <a:off x="16370300" y="1573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53620</xdr:rowOff>
    </xdr:from>
    <xdr:to>
      <xdr:col>81</xdr:col>
      <xdr:colOff>101600</xdr:colOff>
      <xdr:row>93</xdr:row>
      <xdr:rowOff>155220</xdr:rowOff>
    </xdr:to>
    <xdr:sp macro="" textlink="">
      <xdr:nvSpPr>
        <xdr:cNvPr id="718" name="楕円 717"/>
        <xdr:cNvSpPr/>
      </xdr:nvSpPr>
      <xdr:spPr>
        <a:xfrm>
          <a:off x="15430500" y="159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297</xdr:rowOff>
    </xdr:from>
    <xdr:ext cx="534377" cy="259045"/>
    <xdr:sp macro="" textlink="">
      <xdr:nvSpPr>
        <xdr:cNvPr id="719" name="テキスト ボックス 718"/>
        <xdr:cNvSpPr txBox="1"/>
      </xdr:nvSpPr>
      <xdr:spPr>
        <a:xfrm>
          <a:off x="15214111" y="157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30759</xdr:rowOff>
    </xdr:from>
    <xdr:to>
      <xdr:col>76</xdr:col>
      <xdr:colOff>165100</xdr:colOff>
      <xdr:row>93</xdr:row>
      <xdr:rowOff>132359</xdr:rowOff>
    </xdr:to>
    <xdr:sp macro="" textlink="">
      <xdr:nvSpPr>
        <xdr:cNvPr id="720" name="楕円 719"/>
        <xdr:cNvSpPr/>
      </xdr:nvSpPr>
      <xdr:spPr>
        <a:xfrm>
          <a:off x="14541500" y="159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148886</xdr:rowOff>
    </xdr:from>
    <xdr:ext cx="534377" cy="259045"/>
    <xdr:sp macro="" textlink="">
      <xdr:nvSpPr>
        <xdr:cNvPr id="721" name="テキスト ボックス 720"/>
        <xdr:cNvSpPr txBox="1"/>
      </xdr:nvSpPr>
      <xdr:spPr>
        <a:xfrm>
          <a:off x="14325111" y="157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117284</xdr:rowOff>
    </xdr:from>
    <xdr:to>
      <xdr:col>72</xdr:col>
      <xdr:colOff>38100</xdr:colOff>
      <xdr:row>93</xdr:row>
      <xdr:rowOff>47434</xdr:rowOff>
    </xdr:to>
    <xdr:sp macro="" textlink="">
      <xdr:nvSpPr>
        <xdr:cNvPr id="722" name="楕円 721"/>
        <xdr:cNvSpPr/>
      </xdr:nvSpPr>
      <xdr:spPr>
        <a:xfrm>
          <a:off x="13652500" y="158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63961</xdr:rowOff>
    </xdr:from>
    <xdr:ext cx="534377" cy="259045"/>
    <xdr:sp macro="" textlink="">
      <xdr:nvSpPr>
        <xdr:cNvPr id="723" name="テキスト ボックス 722"/>
        <xdr:cNvSpPr txBox="1"/>
      </xdr:nvSpPr>
      <xdr:spPr>
        <a:xfrm>
          <a:off x="13436111" y="156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121552</xdr:rowOff>
    </xdr:from>
    <xdr:to>
      <xdr:col>67</xdr:col>
      <xdr:colOff>101600</xdr:colOff>
      <xdr:row>93</xdr:row>
      <xdr:rowOff>51702</xdr:rowOff>
    </xdr:to>
    <xdr:sp macro="" textlink="">
      <xdr:nvSpPr>
        <xdr:cNvPr id="724" name="楕円 723"/>
        <xdr:cNvSpPr/>
      </xdr:nvSpPr>
      <xdr:spPr>
        <a:xfrm>
          <a:off x="12763500" y="158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68229</xdr:rowOff>
    </xdr:from>
    <xdr:ext cx="534377" cy="259045"/>
    <xdr:sp macro="" textlink="">
      <xdr:nvSpPr>
        <xdr:cNvPr id="725" name="テキスト ボックス 724"/>
        <xdr:cNvSpPr txBox="1"/>
      </xdr:nvSpPr>
      <xdr:spPr>
        <a:xfrm>
          <a:off x="12547111" y="156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49" name="直線コネクタ 748"/>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2" name="諸支出金最大値テキスト"/>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3" name="直線コネクタ 752"/>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7620</xdr:rowOff>
    </xdr:from>
    <xdr:to>
      <xdr:col>116</xdr:col>
      <xdr:colOff>63500</xdr:colOff>
      <xdr:row>34</xdr:row>
      <xdr:rowOff>101092</xdr:rowOff>
    </xdr:to>
    <xdr:cxnSp macro="">
      <xdr:nvCxnSpPr>
        <xdr:cNvPr id="754" name="直線コネクタ 753"/>
        <xdr:cNvCxnSpPr/>
      </xdr:nvCxnSpPr>
      <xdr:spPr>
        <a:xfrm>
          <a:off x="21323300" y="5494020"/>
          <a:ext cx="8382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75201</xdr:rowOff>
    </xdr:from>
    <xdr:ext cx="469744" cy="259045"/>
    <xdr:sp macro="" textlink="">
      <xdr:nvSpPr>
        <xdr:cNvPr id="755" name="諸支出金平均値テキスト"/>
        <xdr:cNvSpPr txBox="1"/>
      </xdr:nvSpPr>
      <xdr:spPr>
        <a:xfrm>
          <a:off x="22212300" y="6247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56" name="フローチャート: 判断 755"/>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155829</xdr:rowOff>
    </xdr:from>
    <xdr:to>
      <xdr:col>111</xdr:col>
      <xdr:colOff>177800</xdr:colOff>
      <xdr:row>32</xdr:row>
      <xdr:rowOff>7620</xdr:rowOff>
    </xdr:to>
    <xdr:cxnSp macro="">
      <xdr:nvCxnSpPr>
        <xdr:cNvPr id="757" name="直線コネクタ 756"/>
        <xdr:cNvCxnSpPr/>
      </xdr:nvCxnSpPr>
      <xdr:spPr>
        <a:xfrm>
          <a:off x="20434300" y="512787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58" name="フローチャート: 判断 757"/>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151401</xdr:rowOff>
    </xdr:from>
    <xdr:ext cx="469744" cy="259045"/>
    <xdr:sp macro="" textlink="">
      <xdr:nvSpPr>
        <xdr:cNvPr id="759" name="テキスト ボックス 758"/>
        <xdr:cNvSpPr txBox="1"/>
      </xdr:nvSpPr>
      <xdr:spPr>
        <a:xfrm>
          <a:off x="21088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155829</xdr:rowOff>
    </xdr:from>
    <xdr:to>
      <xdr:col>107</xdr:col>
      <xdr:colOff>50800</xdr:colOff>
      <xdr:row>30</xdr:row>
      <xdr:rowOff>31369</xdr:rowOff>
    </xdr:to>
    <xdr:cxnSp macro="">
      <xdr:nvCxnSpPr>
        <xdr:cNvPr id="760" name="直線コネクタ 759"/>
        <xdr:cNvCxnSpPr/>
      </xdr:nvCxnSpPr>
      <xdr:spPr>
        <a:xfrm flipV="1">
          <a:off x="19545300" y="5127879"/>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1" name="フローチャート: 判断 760"/>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122699</xdr:rowOff>
    </xdr:from>
    <xdr:ext cx="469744" cy="259045"/>
    <xdr:sp macro="" textlink="">
      <xdr:nvSpPr>
        <xdr:cNvPr id="762" name="テキスト ボックス 761"/>
        <xdr:cNvSpPr txBox="1"/>
      </xdr:nvSpPr>
      <xdr:spPr>
        <a:xfrm>
          <a:off x="20199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21844</xdr:rowOff>
    </xdr:from>
    <xdr:to>
      <xdr:col>102</xdr:col>
      <xdr:colOff>114300</xdr:colOff>
      <xdr:row>30</xdr:row>
      <xdr:rowOff>31369</xdr:rowOff>
    </xdr:to>
    <xdr:cxnSp macro="">
      <xdr:nvCxnSpPr>
        <xdr:cNvPr id="763" name="直線コネクタ 762"/>
        <xdr:cNvCxnSpPr/>
      </xdr:nvCxnSpPr>
      <xdr:spPr>
        <a:xfrm>
          <a:off x="18656300" y="516534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4" name="フローチャート: 判断 763"/>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95521</xdr:rowOff>
    </xdr:from>
    <xdr:ext cx="469744" cy="259045"/>
    <xdr:sp macro="" textlink="">
      <xdr:nvSpPr>
        <xdr:cNvPr id="765" name="テキスト ボックス 764"/>
        <xdr:cNvSpPr txBox="1"/>
      </xdr:nvSpPr>
      <xdr:spPr>
        <a:xfrm>
          <a:off x="19310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66" name="フローチャート: 判断 765"/>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25798</xdr:rowOff>
    </xdr:from>
    <xdr:ext cx="469744" cy="259045"/>
    <xdr:sp macro="" textlink="">
      <xdr:nvSpPr>
        <xdr:cNvPr id="767" name="テキスト ボックス 766"/>
        <xdr:cNvSpPr txBox="1"/>
      </xdr:nvSpPr>
      <xdr:spPr>
        <a:xfrm>
          <a:off x="18421428"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50292</xdr:rowOff>
    </xdr:from>
    <xdr:to>
      <xdr:col>116</xdr:col>
      <xdr:colOff>114300</xdr:colOff>
      <xdr:row>34</xdr:row>
      <xdr:rowOff>151892</xdr:rowOff>
    </xdr:to>
    <xdr:sp macro="" textlink="">
      <xdr:nvSpPr>
        <xdr:cNvPr id="773" name="楕円 772"/>
        <xdr:cNvSpPr/>
      </xdr:nvSpPr>
      <xdr:spPr>
        <a:xfrm>
          <a:off x="221107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73169</xdr:rowOff>
    </xdr:from>
    <xdr:ext cx="469744" cy="259045"/>
    <xdr:sp macro="" textlink="">
      <xdr:nvSpPr>
        <xdr:cNvPr id="774" name="諸支出金該当値テキスト"/>
        <xdr:cNvSpPr txBox="1"/>
      </xdr:nvSpPr>
      <xdr:spPr>
        <a:xfrm>
          <a:off x="222123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128270</xdr:rowOff>
    </xdr:from>
    <xdr:to>
      <xdr:col>112</xdr:col>
      <xdr:colOff>38100</xdr:colOff>
      <xdr:row>32</xdr:row>
      <xdr:rowOff>58420</xdr:rowOff>
    </xdr:to>
    <xdr:sp macro="" textlink="">
      <xdr:nvSpPr>
        <xdr:cNvPr id="775" name="楕円 774"/>
        <xdr:cNvSpPr/>
      </xdr:nvSpPr>
      <xdr:spPr>
        <a:xfrm>
          <a:off x="21272500" y="54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74947</xdr:rowOff>
    </xdr:from>
    <xdr:ext cx="469744" cy="259045"/>
    <xdr:sp macro="" textlink="">
      <xdr:nvSpPr>
        <xdr:cNvPr id="776" name="テキスト ボックス 775"/>
        <xdr:cNvSpPr txBox="1"/>
      </xdr:nvSpPr>
      <xdr:spPr>
        <a:xfrm>
          <a:off x="21088428" y="52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105029</xdr:rowOff>
    </xdr:from>
    <xdr:to>
      <xdr:col>107</xdr:col>
      <xdr:colOff>101600</xdr:colOff>
      <xdr:row>30</xdr:row>
      <xdr:rowOff>35179</xdr:rowOff>
    </xdr:to>
    <xdr:sp macro="" textlink="">
      <xdr:nvSpPr>
        <xdr:cNvPr id="777" name="楕円 776"/>
        <xdr:cNvSpPr/>
      </xdr:nvSpPr>
      <xdr:spPr>
        <a:xfrm>
          <a:off x="20383500" y="50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51706</xdr:rowOff>
    </xdr:from>
    <xdr:ext cx="534377" cy="259045"/>
    <xdr:sp macro="" textlink="">
      <xdr:nvSpPr>
        <xdr:cNvPr id="778" name="テキスト ボックス 777"/>
        <xdr:cNvSpPr txBox="1"/>
      </xdr:nvSpPr>
      <xdr:spPr>
        <a:xfrm>
          <a:off x="20167111" y="48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152019</xdr:rowOff>
    </xdr:from>
    <xdr:to>
      <xdr:col>102</xdr:col>
      <xdr:colOff>165100</xdr:colOff>
      <xdr:row>30</xdr:row>
      <xdr:rowOff>82169</xdr:rowOff>
    </xdr:to>
    <xdr:sp macro="" textlink="">
      <xdr:nvSpPr>
        <xdr:cNvPr id="779" name="楕円 778"/>
        <xdr:cNvSpPr/>
      </xdr:nvSpPr>
      <xdr:spPr>
        <a:xfrm>
          <a:off x="19494500" y="51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98696</xdr:rowOff>
    </xdr:from>
    <xdr:ext cx="534377" cy="259045"/>
    <xdr:sp macro="" textlink="">
      <xdr:nvSpPr>
        <xdr:cNvPr id="780" name="テキスト ボックス 779"/>
        <xdr:cNvSpPr txBox="1"/>
      </xdr:nvSpPr>
      <xdr:spPr>
        <a:xfrm>
          <a:off x="19278111" y="489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142494</xdr:rowOff>
    </xdr:from>
    <xdr:to>
      <xdr:col>98</xdr:col>
      <xdr:colOff>38100</xdr:colOff>
      <xdr:row>30</xdr:row>
      <xdr:rowOff>72644</xdr:rowOff>
    </xdr:to>
    <xdr:sp macro="" textlink="">
      <xdr:nvSpPr>
        <xdr:cNvPr id="781" name="楕円 780"/>
        <xdr:cNvSpPr/>
      </xdr:nvSpPr>
      <xdr:spPr>
        <a:xfrm>
          <a:off x="18605500" y="51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89171</xdr:rowOff>
    </xdr:from>
    <xdr:ext cx="534377" cy="259045"/>
    <xdr:sp macro="" textlink="">
      <xdr:nvSpPr>
        <xdr:cNvPr id="782" name="テキスト ボックス 781"/>
        <xdr:cNvSpPr txBox="1"/>
      </xdr:nvSpPr>
      <xdr:spPr>
        <a:xfrm>
          <a:off x="18389111" y="488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年度決算と比較して、住民一人当たりのコストが最も増加しているのは民生費である。その増額要因は、幼児教育・保育の無償化による増、障がい者施設介護給付費の増等によるものである。</a:t>
          </a:r>
        </a:p>
        <a:p>
          <a:r>
            <a:rPr kumimoji="1" lang="ja-JP" altLang="en-US" sz="1300">
              <a:latin typeface="ＭＳ Ｐゴシック" panose="020B0600070205080204" pitchFamily="50" charset="-128"/>
              <a:ea typeface="ＭＳ Ｐゴシック" panose="020B0600070205080204" pitchFamily="50" charset="-128"/>
            </a:rPr>
            <a:t>・類似団体平均と比較して特徴的なものとして、商工費が高い水準にあるのは、中小企業者や開業を計画する者を対象に長期・低利の事業資金を利用できる商工金融資金制度を設けていることが要因である。また、公債費が高い水準にあるのは、バブル崩壊後の概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しかしながら、市債残高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年度をピークに毎年着実に縮減しており、今後も引き続き、市債発行額の抑制による中長期的な公債費の縮減に努める。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・令和元年度の標準財政規模については、前年度比で１％増加している。</a:t>
          </a:r>
        </a:p>
        <a:p>
          <a:r>
            <a:rPr kumimoji="1" lang="ja-JP" altLang="en-US" sz="1000">
              <a:latin typeface="ＭＳ ゴシック" pitchFamily="49" charset="-128"/>
              <a:ea typeface="ＭＳ ゴシック" pitchFamily="49" charset="-128"/>
            </a:rPr>
            <a:t>・令和元年度の財政調整基金残高については、前年度比で７％増加しており、標準財政規模比は</a:t>
          </a:r>
          <a:r>
            <a:rPr kumimoji="1" lang="en-US" altLang="ja-JP" sz="1000">
              <a:latin typeface="ＭＳ ゴシック" pitchFamily="49" charset="-128"/>
              <a:ea typeface="ＭＳ ゴシック" pitchFamily="49" charset="-128"/>
            </a:rPr>
            <a:t>0.49</a:t>
          </a:r>
          <a:r>
            <a:rPr kumimoji="1" lang="ja-JP" altLang="en-US" sz="1000">
              <a:latin typeface="ＭＳ ゴシック" pitchFamily="49" charset="-128"/>
              <a:ea typeface="ＭＳ ゴシック" pitchFamily="49" charset="-128"/>
            </a:rPr>
            <a:t>％増加している。</a:t>
          </a:r>
        </a:p>
        <a:p>
          <a:r>
            <a:rPr kumimoji="1" lang="ja-JP" altLang="en-US" sz="1000">
              <a:latin typeface="ＭＳ ゴシック" pitchFamily="49" charset="-128"/>
              <a:ea typeface="ＭＳ ゴシック" pitchFamily="49" charset="-128"/>
            </a:rPr>
            <a:t>・令和元年度の実質収支額については、前年度比で６％減少しており、標準財政規模比は</a:t>
          </a:r>
          <a:r>
            <a:rPr kumimoji="1" lang="en-US" altLang="ja-JP" sz="1000">
              <a:latin typeface="ＭＳ ゴシック" pitchFamily="49" charset="-128"/>
              <a:ea typeface="ＭＳ ゴシック" pitchFamily="49" charset="-128"/>
            </a:rPr>
            <a:t>0.16</a:t>
          </a:r>
          <a:r>
            <a:rPr kumimoji="1" lang="ja-JP" altLang="en-US" sz="1000">
              <a:latin typeface="ＭＳ ゴシック" pitchFamily="49" charset="-128"/>
              <a:ea typeface="ＭＳ ゴシック" pitchFamily="49" charset="-128"/>
            </a:rPr>
            <a:t>％減少している。要因としては、歳入の不足額、歳出の不用額ともに増加しているが、歳入不足額の増加が上回っていることが考えられる。歳入面においては、市民税の歳入超過が発生したことなどにより、歳入不足総額が前年度比で増加した一方で、歳出面においても、物件費や扶助費等の不用額が増加したことなどにより、歳出不用総額が前年度比で増加した。</a:t>
          </a:r>
        </a:p>
        <a:p>
          <a:r>
            <a:rPr kumimoji="1" lang="ja-JP" altLang="en-US" sz="1000">
              <a:latin typeface="ＭＳ ゴシック" pitchFamily="49" charset="-128"/>
              <a:ea typeface="ＭＳ ゴシック" pitchFamily="49" charset="-128"/>
            </a:rPr>
            <a:t>・令和元年度の実質単年度収支については、財政調整基金の取崩し等により、前年度比で</a:t>
          </a:r>
          <a:r>
            <a:rPr kumimoji="1" lang="en-US" altLang="ja-JP" sz="1000">
              <a:latin typeface="ＭＳ ゴシック" pitchFamily="49" charset="-128"/>
              <a:ea typeface="ＭＳ ゴシック" pitchFamily="49" charset="-128"/>
            </a:rPr>
            <a:t>66</a:t>
          </a:r>
          <a:r>
            <a:rPr kumimoji="1" lang="ja-JP" altLang="en-US" sz="1000">
              <a:latin typeface="ＭＳ ゴシック" pitchFamily="49" charset="-128"/>
              <a:ea typeface="ＭＳ ゴシック" pitchFamily="49" charset="-128"/>
            </a:rPr>
            <a:t>％の減となっており、標準財政規模比は</a:t>
          </a:r>
          <a:r>
            <a:rPr kumimoji="1" lang="en-US" altLang="ja-JP" sz="1000">
              <a:latin typeface="ＭＳ ゴシック" pitchFamily="49" charset="-128"/>
              <a:ea typeface="ＭＳ ゴシック" pitchFamily="49" charset="-128"/>
            </a:rPr>
            <a:t>0.78</a:t>
          </a:r>
          <a:r>
            <a:rPr kumimoji="1" lang="ja-JP" altLang="en-US" sz="1000">
              <a:latin typeface="ＭＳ ゴシック" pitchFamily="49" charset="-128"/>
              <a:ea typeface="ＭＳ ゴシック" pitchFamily="49" charset="-128"/>
            </a:rPr>
            <a:t>％減少している。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令和元年度も全会計で黒字となっており、平成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年度以降、全会計黒字化が継続している。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令和元年度の全会計ベースでの黒字額は</a:t>
          </a:r>
          <a:r>
            <a:rPr kumimoji="1" lang="en-US" altLang="ja-JP" sz="1400">
              <a:latin typeface="ＭＳ ゴシック" pitchFamily="49" charset="-128"/>
              <a:ea typeface="ＭＳ ゴシック" pitchFamily="49" charset="-128"/>
            </a:rPr>
            <a:t>486</a:t>
          </a:r>
          <a:r>
            <a:rPr kumimoji="1" lang="ja-JP" altLang="en-US" sz="1400">
              <a:latin typeface="ＭＳ ゴシック" pitchFamily="49" charset="-128"/>
              <a:ea typeface="ＭＳ ゴシック" pitchFamily="49" charset="-128"/>
            </a:rPr>
            <a:t>億円となっており、対前年度比では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億円の増となっている。これは、下水道事業会計において対前年度比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億円の増となったことが主な要因である。</a:t>
          </a:r>
        </a:p>
        <a:p>
          <a:r>
            <a:rPr kumimoji="1" lang="ja-JP" altLang="en-US" sz="1400">
              <a:latin typeface="ＭＳ ゴシック" pitchFamily="49" charset="-128"/>
              <a:ea typeface="ＭＳ ゴシック" pitchFamily="49" charset="-128"/>
            </a:rPr>
            <a:t>　また、標準財政規模比では前年度と変わらず</a:t>
          </a:r>
          <a:r>
            <a:rPr kumimoji="1" lang="en-US" altLang="ja-JP" sz="1400">
              <a:latin typeface="ＭＳ ゴシック" pitchFamily="49" charset="-128"/>
              <a:ea typeface="ＭＳ ゴシック" pitchFamily="49" charset="-128"/>
            </a:rPr>
            <a:t>11.53</a:t>
          </a:r>
          <a:r>
            <a:rPr kumimoji="1" lang="ja-JP" altLang="en-US" sz="1400">
              <a:latin typeface="ＭＳ ゴシック" pitchFamily="49" charset="-128"/>
              <a:ea typeface="ＭＳ ゴシック" pitchFamily="49" charset="-128"/>
            </a:rPr>
            <a:t>％となっている。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882411167</v>
      </c>
      <c r="BO4" s="393"/>
      <c r="BP4" s="393"/>
      <c r="BQ4" s="393"/>
      <c r="BR4" s="393"/>
      <c r="BS4" s="393"/>
      <c r="BT4" s="393"/>
      <c r="BU4" s="394"/>
      <c r="BV4" s="392">
        <v>858142480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2.2000000000000002</v>
      </c>
      <c r="CU4" s="399"/>
      <c r="CV4" s="399"/>
      <c r="CW4" s="399"/>
      <c r="CX4" s="399"/>
      <c r="CY4" s="399"/>
      <c r="CZ4" s="399"/>
      <c r="DA4" s="400"/>
      <c r="DB4" s="398">
        <v>2.4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868661373</v>
      </c>
      <c r="BO5" s="430"/>
      <c r="BP5" s="430"/>
      <c r="BQ5" s="430"/>
      <c r="BR5" s="430"/>
      <c r="BS5" s="430"/>
      <c r="BT5" s="430"/>
      <c r="BU5" s="431"/>
      <c r="BV5" s="429">
        <v>844134600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92.9</v>
      </c>
      <c r="CU5" s="427"/>
      <c r="CV5" s="427"/>
      <c r="CW5" s="427"/>
      <c r="CX5" s="427"/>
      <c r="CY5" s="427"/>
      <c r="CZ5" s="427"/>
      <c r="DA5" s="428"/>
      <c r="DB5" s="426">
        <v>91.9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13749794</v>
      </c>
      <c r="BO6" s="430"/>
      <c r="BP6" s="430"/>
      <c r="BQ6" s="430"/>
      <c r="BR6" s="430"/>
      <c r="BS6" s="430"/>
      <c r="BT6" s="430"/>
      <c r="BU6" s="431"/>
      <c r="BV6" s="429">
        <v>14007880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100</v>
      </c>
      <c r="CU6" s="467"/>
      <c r="CV6" s="467"/>
      <c r="CW6" s="467"/>
      <c r="CX6" s="467"/>
      <c r="CY6" s="467"/>
      <c r="CZ6" s="467"/>
      <c r="DA6" s="468"/>
      <c r="DB6" s="466">
        <v>100.9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4406229</v>
      </c>
      <c r="BO7" s="430"/>
      <c r="BP7" s="430"/>
      <c r="BQ7" s="430"/>
      <c r="BR7" s="430"/>
      <c r="BS7" s="430"/>
      <c r="BT7" s="430"/>
      <c r="BU7" s="431"/>
      <c r="BV7" s="429">
        <v>4037288</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421511166</v>
      </c>
      <c r="CU7" s="430"/>
      <c r="CV7" s="430"/>
      <c r="CW7" s="430"/>
      <c r="CX7" s="430"/>
      <c r="CY7" s="430"/>
      <c r="CZ7" s="430"/>
      <c r="DA7" s="431"/>
      <c r="DB7" s="429">
        <v>419057590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9343565</v>
      </c>
      <c r="BO8" s="430"/>
      <c r="BP8" s="430"/>
      <c r="BQ8" s="430"/>
      <c r="BR8" s="430"/>
      <c r="BS8" s="430"/>
      <c r="BT8" s="430"/>
      <c r="BU8" s="431"/>
      <c r="BV8" s="429">
        <v>9970592</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0.89</v>
      </c>
      <c r="CU8" s="470"/>
      <c r="CV8" s="470"/>
      <c r="CW8" s="470"/>
      <c r="CX8" s="470"/>
      <c r="CY8" s="470"/>
      <c r="CZ8" s="470"/>
      <c r="DA8" s="471"/>
      <c r="DB8" s="469">
        <v>0.89</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1538681</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-627027</v>
      </c>
      <c r="BO9" s="430"/>
      <c r="BP9" s="430"/>
      <c r="BQ9" s="430"/>
      <c r="BR9" s="430"/>
      <c r="BS9" s="430"/>
      <c r="BT9" s="430"/>
      <c r="BU9" s="431"/>
      <c r="BV9" s="429">
        <v>916185</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18.8</v>
      </c>
      <c r="CU9" s="427"/>
      <c r="CV9" s="427"/>
      <c r="CW9" s="427"/>
      <c r="CX9" s="427"/>
      <c r="CY9" s="427"/>
      <c r="CZ9" s="427"/>
      <c r="DA9" s="428"/>
      <c r="DB9" s="426">
        <v>18.899999999999999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1463743</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102</v>
      </c>
      <c r="AV10" s="462"/>
      <c r="AW10" s="462"/>
      <c r="AX10" s="462"/>
      <c r="AY10" s="463" t="s">
        <v>121</v>
      </c>
      <c r="AZ10" s="464"/>
      <c r="BA10" s="464"/>
      <c r="BB10" s="464"/>
      <c r="BC10" s="464"/>
      <c r="BD10" s="464"/>
      <c r="BE10" s="464"/>
      <c r="BF10" s="464"/>
      <c r="BG10" s="464"/>
      <c r="BH10" s="464"/>
      <c r="BI10" s="464"/>
      <c r="BJ10" s="464"/>
      <c r="BK10" s="464"/>
      <c r="BL10" s="464"/>
      <c r="BM10" s="465"/>
      <c r="BN10" s="429">
        <v>5254656</v>
      </c>
      <c r="BO10" s="430"/>
      <c r="BP10" s="430"/>
      <c r="BQ10" s="430"/>
      <c r="BR10" s="430"/>
      <c r="BS10" s="430"/>
      <c r="BT10" s="430"/>
      <c r="BU10" s="431"/>
      <c r="BV10" s="429">
        <v>4780426</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1554229</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2976160</v>
      </c>
      <c r="BO12" s="430"/>
      <c r="BP12" s="430"/>
      <c r="BQ12" s="430"/>
      <c r="BR12" s="430"/>
      <c r="BS12" s="430"/>
      <c r="BT12" s="430"/>
      <c r="BU12" s="431"/>
      <c r="BV12" s="429">
        <v>800000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1514450</v>
      </c>
      <c r="S13" s="514"/>
      <c r="T13" s="514"/>
      <c r="U13" s="514"/>
      <c r="V13" s="515"/>
      <c r="W13" s="445" t="s">
        <v>140</v>
      </c>
      <c r="X13" s="446"/>
      <c r="Y13" s="446"/>
      <c r="Z13" s="446"/>
      <c r="AA13" s="446"/>
      <c r="AB13" s="436"/>
      <c r="AC13" s="480">
        <v>4142</v>
      </c>
      <c r="AD13" s="481"/>
      <c r="AE13" s="481"/>
      <c r="AF13" s="481"/>
      <c r="AG13" s="523"/>
      <c r="AH13" s="480">
        <v>4138</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1651469</v>
      </c>
      <c r="BO13" s="430"/>
      <c r="BP13" s="430"/>
      <c r="BQ13" s="430"/>
      <c r="BR13" s="430"/>
      <c r="BS13" s="430"/>
      <c r="BT13" s="430"/>
      <c r="BU13" s="431"/>
      <c r="BV13" s="429">
        <v>4896611</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10.199999999999999</v>
      </c>
      <c r="CU13" s="427"/>
      <c r="CV13" s="427"/>
      <c r="CW13" s="427"/>
      <c r="CX13" s="427"/>
      <c r="CY13" s="427"/>
      <c r="CZ13" s="427"/>
      <c r="DA13" s="428"/>
      <c r="DB13" s="426">
        <v>11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1540923</v>
      </c>
      <c r="S14" s="514"/>
      <c r="T14" s="514"/>
      <c r="U14" s="514"/>
      <c r="V14" s="515"/>
      <c r="W14" s="419"/>
      <c r="X14" s="420"/>
      <c r="Y14" s="420"/>
      <c r="Z14" s="420"/>
      <c r="AA14" s="420"/>
      <c r="AB14" s="409"/>
      <c r="AC14" s="516">
        <v>0.7</v>
      </c>
      <c r="AD14" s="517"/>
      <c r="AE14" s="517"/>
      <c r="AF14" s="517"/>
      <c r="AG14" s="518"/>
      <c r="AH14" s="516">
        <v>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112.3</v>
      </c>
      <c r="CU14" s="528"/>
      <c r="CV14" s="528"/>
      <c r="CW14" s="528"/>
      <c r="CX14" s="528"/>
      <c r="CY14" s="528"/>
      <c r="CZ14" s="528"/>
      <c r="DA14" s="529"/>
      <c r="DB14" s="527">
        <v>123.2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1503793</v>
      </c>
      <c r="S15" s="514"/>
      <c r="T15" s="514"/>
      <c r="U15" s="514"/>
      <c r="V15" s="515"/>
      <c r="W15" s="445" t="s">
        <v>147</v>
      </c>
      <c r="X15" s="446"/>
      <c r="Y15" s="446"/>
      <c r="Z15" s="446"/>
      <c r="AA15" s="446"/>
      <c r="AB15" s="436"/>
      <c r="AC15" s="480">
        <v>92515</v>
      </c>
      <c r="AD15" s="481"/>
      <c r="AE15" s="481"/>
      <c r="AF15" s="481"/>
      <c r="AG15" s="523"/>
      <c r="AH15" s="480">
        <v>84155</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282052655</v>
      </c>
      <c r="BO15" s="393"/>
      <c r="BP15" s="393"/>
      <c r="BQ15" s="393"/>
      <c r="BR15" s="393"/>
      <c r="BS15" s="393"/>
      <c r="BT15" s="393"/>
      <c r="BU15" s="394"/>
      <c r="BV15" s="392">
        <v>274050130</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15</v>
      </c>
      <c r="AD16" s="517"/>
      <c r="AE16" s="517"/>
      <c r="AF16" s="517"/>
      <c r="AG16" s="518"/>
      <c r="AH16" s="516">
        <v>13.9</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316292497</v>
      </c>
      <c r="BO16" s="430"/>
      <c r="BP16" s="430"/>
      <c r="BQ16" s="430"/>
      <c r="BR16" s="430"/>
      <c r="BS16" s="430"/>
      <c r="BT16" s="430"/>
      <c r="BU16" s="431"/>
      <c r="BV16" s="429">
        <v>307046113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519335</v>
      </c>
      <c r="AD17" s="481"/>
      <c r="AE17" s="481"/>
      <c r="AF17" s="481"/>
      <c r="AG17" s="523"/>
      <c r="AH17" s="480">
        <v>517314</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356409001</v>
      </c>
      <c r="BO17" s="430"/>
      <c r="BP17" s="430"/>
      <c r="BQ17" s="430"/>
      <c r="BR17" s="430"/>
      <c r="BS17" s="430"/>
      <c r="BT17" s="430"/>
      <c r="BU17" s="431"/>
      <c r="BV17" s="429">
        <v>346062531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343.46</v>
      </c>
      <c r="M18" s="545"/>
      <c r="N18" s="545"/>
      <c r="O18" s="545"/>
      <c r="P18" s="545"/>
      <c r="Q18" s="545"/>
      <c r="R18" s="546"/>
      <c r="S18" s="546"/>
      <c r="T18" s="546"/>
      <c r="U18" s="546"/>
      <c r="V18" s="547"/>
      <c r="W18" s="447"/>
      <c r="X18" s="448"/>
      <c r="Y18" s="448"/>
      <c r="Z18" s="448"/>
      <c r="AA18" s="448"/>
      <c r="AB18" s="439"/>
      <c r="AC18" s="548">
        <v>84.3</v>
      </c>
      <c r="AD18" s="549"/>
      <c r="AE18" s="549"/>
      <c r="AF18" s="549"/>
      <c r="AG18" s="550"/>
      <c r="AH18" s="548">
        <v>85.4</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404384111</v>
      </c>
      <c r="BO18" s="430"/>
      <c r="BP18" s="430"/>
      <c r="BQ18" s="430"/>
      <c r="BR18" s="430"/>
      <c r="BS18" s="430"/>
      <c r="BT18" s="430"/>
      <c r="BU18" s="431"/>
      <c r="BV18" s="429">
        <v>399289254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4480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489114309</v>
      </c>
      <c r="BO19" s="430"/>
      <c r="BP19" s="430"/>
      <c r="BQ19" s="430"/>
      <c r="BR19" s="430"/>
      <c r="BS19" s="430"/>
      <c r="BT19" s="430"/>
      <c r="BU19" s="431"/>
      <c r="BV19" s="429">
        <v>487797744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764820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1190650667</v>
      </c>
      <c r="BO23" s="430"/>
      <c r="BP23" s="430"/>
      <c r="BQ23" s="430"/>
      <c r="BR23" s="430"/>
      <c r="BS23" s="430"/>
      <c r="BT23" s="430"/>
      <c r="BU23" s="431"/>
      <c r="BV23" s="429">
        <v>1211029647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13000</v>
      </c>
      <c r="R24" s="481"/>
      <c r="S24" s="481"/>
      <c r="T24" s="481"/>
      <c r="U24" s="481"/>
      <c r="V24" s="523"/>
      <c r="W24" s="582"/>
      <c r="X24" s="570"/>
      <c r="Y24" s="571"/>
      <c r="Z24" s="479" t="s">
        <v>171</v>
      </c>
      <c r="AA24" s="459"/>
      <c r="AB24" s="459"/>
      <c r="AC24" s="459"/>
      <c r="AD24" s="459"/>
      <c r="AE24" s="459"/>
      <c r="AF24" s="459"/>
      <c r="AG24" s="460"/>
      <c r="AH24" s="480">
        <v>7752</v>
      </c>
      <c r="AI24" s="481"/>
      <c r="AJ24" s="481"/>
      <c r="AK24" s="481"/>
      <c r="AL24" s="523"/>
      <c r="AM24" s="480">
        <v>24294768</v>
      </c>
      <c r="AN24" s="481"/>
      <c r="AO24" s="481"/>
      <c r="AP24" s="481"/>
      <c r="AQ24" s="481"/>
      <c r="AR24" s="523"/>
      <c r="AS24" s="480">
        <v>3134</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235371956</v>
      </c>
      <c r="BO24" s="430"/>
      <c r="BP24" s="430"/>
      <c r="BQ24" s="430"/>
      <c r="BR24" s="430"/>
      <c r="BS24" s="430"/>
      <c r="BT24" s="430"/>
      <c r="BU24" s="431"/>
      <c r="BV24" s="429">
        <v>251428220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3</v>
      </c>
      <c r="M25" s="481"/>
      <c r="N25" s="481"/>
      <c r="O25" s="481"/>
      <c r="P25" s="523"/>
      <c r="Q25" s="480">
        <v>10400</v>
      </c>
      <c r="R25" s="481"/>
      <c r="S25" s="481"/>
      <c r="T25" s="481"/>
      <c r="U25" s="481"/>
      <c r="V25" s="523"/>
      <c r="W25" s="582"/>
      <c r="X25" s="570"/>
      <c r="Y25" s="571"/>
      <c r="Z25" s="479" t="s">
        <v>174</v>
      </c>
      <c r="AA25" s="459"/>
      <c r="AB25" s="459"/>
      <c r="AC25" s="459"/>
      <c r="AD25" s="459"/>
      <c r="AE25" s="459"/>
      <c r="AF25" s="459"/>
      <c r="AG25" s="460"/>
      <c r="AH25" s="480">
        <v>1120</v>
      </c>
      <c r="AI25" s="481"/>
      <c r="AJ25" s="481"/>
      <c r="AK25" s="481"/>
      <c r="AL25" s="523"/>
      <c r="AM25" s="480">
        <v>3502240</v>
      </c>
      <c r="AN25" s="481"/>
      <c r="AO25" s="481"/>
      <c r="AP25" s="481"/>
      <c r="AQ25" s="481"/>
      <c r="AR25" s="523"/>
      <c r="AS25" s="480">
        <v>3127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180030764</v>
      </c>
      <c r="BO25" s="393"/>
      <c r="BP25" s="393"/>
      <c r="BQ25" s="393"/>
      <c r="BR25" s="393"/>
      <c r="BS25" s="393"/>
      <c r="BT25" s="393"/>
      <c r="BU25" s="394"/>
      <c r="BV25" s="392">
        <v>198651615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8500</v>
      </c>
      <c r="R26" s="481"/>
      <c r="S26" s="481"/>
      <c r="T26" s="481"/>
      <c r="U26" s="481"/>
      <c r="V26" s="523"/>
      <c r="W26" s="582"/>
      <c r="X26" s="570"/>
      <c r="Y26" s="571"/>
      <c r="Z26" s="479" t="s">
        <v>177</v>
      </c>
      <c r="AA26" s="592"/>
      <c r="AB26" s="592"/>
      <c r="AC26" s="592"/>
      <c r="AD26" s="592"/>
      <c r="AE26" s="592"/>
      <c r="AF26" s="592"/>
      <c r="AG26" s="593"/>
      <c r="AH26" s="480">
        <v>545</v>
      </c>
      <c r="AI26" s="481"/>
      <c r="AJ26" s="481"/>
      <c r="AK26" s="481"/>
      <c r="AL26" s="523"/>
      <c r="AM26" s="480">
        <v>1691680</v>
      </c>
      <c r="AN26" s="481"/>
      <c r="AO26" s="481"/>
      <c r="AP26" s="481"/>
      <c r="AQ26" s="481"/>
      <c r="AR26" s="523"/>
      <c r="AS26" s="480">
        <v>3104</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v>5930101</v>
      </c>
      <c r="BO26" s="430"/>
      <c r="BP26" s="430"/>
      <c r="BQ26" s="430"/>
      <c r="BR26" s="430"/>
      <c r="BS26" s="430"/>
      <c r="BT26" s="430"/>
      <c r="BU26" s="431"/>
      <c r="BV26" s="429">
        <v>5865881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10600</v>
      </c>
      <c r="R27" s="481"/>
      <c r="S27" s="481"/>
      <c r="T27" s="481"/>
      <c r="U27" s="481"/>
      <c r="V27" s="523"/>
      <c r="W27" s="582"/>
      <c r="X27" s="570"/>
      <c r="Y27" s="571"/>
      <c r="Z27" s="479" t="s">
        <v>180</v>
      </c>
      <c r="AA27" s="459"/>
      <c r="AB27" s="459"/>
      <c r="AC27" s="459"/>
      <c r="AD27" s="459"/>
      <c r="AE27" s="459"/>
      <c r="AF27" s="459"/>
      <c r="AG27" s="460"/>
      <c r="AH27" s="480">
        <v>7149</v>
      </c>
      <c r="AI27" s="481"/>
      <c r="AJ27" s="481"/>
      <c r="AK27" s="481"/>
      <c r="AL27" s="523"/>
      <c r="AM27" s="480">
        <v>24506205</v>
      </c>
      <c r="AN27" s="481"/>
      <c r="AO27" s="481"/>
      <c r="AP27" s="481"/>
      <c r="AQ27" s="481"/>
      <c r="AR27" s="523"/>
      <c r="AS27" s="480">
        <v>3428</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15128844</v>
      </c>
      <c r="BO27" s="606"/>
      <c r="BP27" s="606"/>
      <c r="BQ27" s="606"/>
      <c r="BR27" s="606"/>
      <c r="BS27" s="606"/>
      <c r="BT27" s="606"/>
      <c r="BU27" s="607"/>
      <c r="BV27" s="605">
        <v>12480682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9700</v>
      </c>
      <c r="R28" s="481"/>
      <c r="S28" s="481"/>
      <c r="T28" s="481"/>
      <c r="U28" s="481"/>
      <c r="V28" s="523"/>
      <c r="W28" s="582"/>
      <c r="X28" s="570"/>
      <c r="Y28" s="571"/>
      <c r="Z28" s="479" t="s">
        <v>183</v>
      </c>
      <c r="AA28" s="459"/>
      <c r="AB28" s="459"/>
      <c r="AC28" s="459"/>
      <c r="AD28" s="459"/>
      <c r="AE28" s="459"/>
      <c r="AF28" s="459"/>
      <c r="AG28" s="460"/>
      <c r="AH28" s="480" t="s">
        <v>130</v>
      </c>
      <c r="AI28" s="481"/>
      <c r="AJ28" s="481"/>
      <c r="AK28" s="481"/>
      <c r="AL28" s="523"/>
      <c r="AM28" s="480" t="s">
        <v>184</v>
      </c>
      <c r="AN28" s="481"/>
      <c r="AO28" s="481"/>
      <c r="AP28" s="481"/>
      <c r="AQ28" s="481"/>
      <c r="AR28" s="523"/>
      <c r="AS28" s="480" t="s">
        <v>130</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34066075</v>
      </c>
      <c r="BO28" s="393"/>
      <c r="BP28" s="393"/>
      <c r="BQ28" s="393"/>
      <c r="BR28" s="393"/>
      <c r="BS28" s="393"/>
      <c r="BT28" s="393"/>
      <c r="BU28" s="394"/>
      <c r="BV28" s="392">
        <v>31787579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60</v>
      </c>
      <c r="M29" s="481"/>
      <c r="N29" s="481"/>
      <c r="O29" s="481"/>
      <c r="P29" s="523"/>
      <c r="Q29" s="480">
        <v>8800</v>
      </c>
      <c r="R29" s="481"/>
      <c r="S29" s="481"/>
      <c r="T29" s="481"/>
      <c r="U29" s="481"/>
      <c r="V29" s="523"/>
      <c r="W29" s="583"/>
      <c r="X29" s="584"/>
      <c r="Y29" s="585"/>
      <c r="Z29" s="479" t="s">
        <v>187</v>
      </c>
      <c r="AA29" s="459"/>
      <c r="AB29" s="459"/>
      <c r="AC29" s="459"/>
      <c r="AD29" s="459"/>
      <c r="AE29" s="459"/>
      <c r="AF29" s="459"/>
      <c r="AG29" s="460"/>
      <c r="AH29" s="480">
        <v>14901</v>
      </c>
      <c r="AI29" s="481"/>
      <c r="AJ29" s="481"/>
      <c r="AK29" s="481"/>
      <c r="AL29" s="523"/>
      <c r="AM29" s="480">
        <v>48800973</v>
      </c>
      <c r="AN29" s="481"/>
      <c r="AO29" s="481"/>
      <c r="AP29" s="481"/>
      <c r="AQ29" s="481"/>
      <c r="AR29" s="523"/>
      <c r="AS29" s="480">
        <v>3275</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5454899</v>
      </c>
      <c r="BO29" s="430"/>
      <c r="BP29" s="430"/>
      <c r="BQ29" s="430"/>
      <c r="BR29" s="430"/>
      <c r="BS29" s="430"/>
      <c r="BT29" s="430"/>
      <c r="BU29" s="431"/>
      <c r="BV29" s="429">
        <v>5408386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101.9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30708169</v>
      </c>
      <c r="BO30" s="606"/>
      <c r="BP30" s="606"/>
      <c r="BQ30" s="606"/>
      <c r="BR30" s="606"/>
      <c r="BS30" s="606"/>
      <c r="BT30" s="606"/>
      <c r="BU30" s="607"/>
      <c r="BV30" s="605">
        <v>31332166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199</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8</v>
      </c>
      <c r="V34" s="618"/>
      <c r="W34" s="619" t="str">
        <f>IF('各会計、関係団体の財政状況及び健全化判断比率'!B28="","",'各会計、関係団体の財政状況及び健全化判断比率'!B28)</f>
        <v>後期高齢者医療特別会計</v>
      </c>
      <c r="X34" s="619"/>
      <c r="Y34" s="619"/>
      <c r="Z34" s="619"/>
      <c r="AA34" s="619"/>
      <c r="AB34" s="619"/>
      <c r="AC34" s="619"/>
      <c r="AD34" s="619"/>
      <c r="AE34" s="619"/>
      <c r="AF34" s="619"/>
      <c r="AG34" s="619"/>
      <c r="AH34" s="619"/>
      <c r="AI34" s="619"/>
      <c r="AJ34" s="619"/>
      <c r="AK34" s="619"/>
      <c r="AL34" s="214"/>
      <c r="AM34" s="618">
        <f>IF(AO34="","",MAX(C34:D43,U34:V43)+1)</f>
        <v>12</v>
      </c>
      <c r="AN34" s="618"/>
      <c r="AO34" s="619" t="str">
        <f>IF('各会計、関係団体の財政状況及び健全化判断比率'!B32="","",'各会計、関係団体の財政状況及び健全化判断比率'!B32)</f>
        <v>モーターボート競走事業会計</v>
      </c>
      <c r="AP34" s="619"/>
      <c r="AQ34" s="619"/>
      <c r="AR34" s="619"/>
      <c r="AS34" s="619"/>
      <c r="AT34" s="619"/>
      <c r="AU34" s="619"/>
      <c r="AV34" s="619"/>
      <c r="AW34" s="619"/>
      <c r="AX34" s="619"/>
      <c r="AY34" s="619"/>
      <c r="AZ34" s="619"/>
      <c r="BA34" s="619"/>
      <c r="BB34" s="619"/>
      <c r="BC34" s="619"/>
      <c r="BD34" s="214"/>
      <c r="BE34" s="618">
        <f>IF(BG34="","",MAX(C34:D43,U34:V43,AM34:AN43)+1)</f>
        <v>17</v>
      </c>
      <c r="BF34" s="618"/>
      <c r="BG34" s="619" t="str">
        <f>IF('各会計、関係団体の財政状況及び健全化判断比率'!B37="","",'各会計、関係団体の財政状況及び健全化判断比率'!B37)</f>
        <v>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21</v>
      </c>
      <c r="BX34" s="618"/>
      <c r="BY34" s="619" t="str">
        <f>IF('各会計、関係団体の財政状況及び健全化判断比率'!B68="","",'各会計、関係団体の財政状況及び健全化判断比率'!B68)</f>
        <v>福岡都市圏広域行政事業組合（一般会計）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30</v>
      </c>
      <c r="CP34" s="618"/>
      <c r="CQ34" s="619" t="str">
        <f>IF('各会計、関係団体の財政状況及び健全化判断比率'!BS7="","",'各会計、関係団体の財政状況及び健全化判断比率'!BS7)</f>
        <v>福岡市緑のまちづくり協会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母子父子寡婦福祉資金貸付事業特別会計</v>
      </c>
      <c r="F35" s="619"/>
      <c r="G35" s="619"/>
      <c r="H35" s="619"/>
      <c r="I35" s="619"/>
      <c r="J35" s="619"/>
      <c r="K35" s="619"/>
      <c r="L35" s="619"/>
      <c r="M35" s="619"/>
      <c r="N35" s="619"/>
      <c r="O35" s="619"/>
      <c r="P35" s="619"/>
      <c r="Q35" s="619"/>
      <c r="R35" s="619"/>
      <c r="S35" s="619"/>
      <c r="T35" s="214"/>
      <c r="U35" s="618">
        <f>IF(W35="","",U34+1)</f>
        <v>9</v>
      </c>
      <c r="V35" s="618"/>
      <c r="W35" s="619" t="str">
        <f>IF('各会計、関係団体の財政状況及び健全化判断比率'!B29="","",'各会計、関係団体の財政状況及び健全化判断比率'!B29)</f>
        <v>国民健康保険事業特別会計</v>
      </c>
      <c r="X35" s="619"/>
      <c r="Y35" s="619"/>
      <c r="Z35" s="619"/>
      <c r="AA35" s="619"/>
      <c r="AB35" s="619"/>
      <c r="AC35" s="619"/>
      <c r="AD35" s="619"/>
      <c r="AE35" s="619"/>
      <c r="AF35" s="619"/>
      <c r="AG35" s="619"/>
      <c r="AH35" s="619"/>
      <c r="AI35" s="619"/>
      <c r="AJ35" s="619"/>
      <c r="AK35" s="619"/>
      <c r="AL35" s="214"/>
      <c r="AM35" s="618">
        <f t="shared" ref="AM35:AM43" si="0">IF(AO35="","",AM34+1)</f>
        <v>13</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f t="shared" ref="BE35:BE43" si="1">IF(BG35="","",BE34+1)</f>
        <v>18</v>
      </c>
      <c r="BF35" s="618"/>
      <c r="BG35" s="619" t="str">
        <f>IF('各会計、関係団体の財政状況及び健全化判断比率'!B38="","",'各会計、関係団体の財政状況及び健全化判断比率'!B38)</f>
        <v>中央卸売市場特別会計</v>
      </c>
      <c r="BH35" s="619"/>
      <c r="BI35" s="619"/>
      <c r="BJ35" s="619"/>
      <c r="BK35" s="619"/>
      <c r="BL35" s="619"/>
      <c r="BM35" s="619"/>
      <c r="BN35" s="619"/>
      <c r="BO35" s="619"/>
      <c r="BP35" s="619"/>
      <c r="BQ35" s="619"/>
      <c r="BR35" s="619"/>
      <c r="BS35" s="619"/>
      <c r="BT35" s="619"/>
      <c r="BU35" s="619"/>
      <c r="BV35" s="214"/>
      <c r="BW35" s="618">
        <f t="shared" ref="BW35:BW43" si="2">IF(BY35="","",BW34+1)</f>
        <v>22</v>
      </c>
      <c r="BX35" s="618"/>
      <c r="BY35" s="619" t="str">
        <f>IF('各会計、関係団体の財政状況及び健全化判断比率'!B69="","",'各会計、関係団体の財政状況及び健全化判断比率'!B69)</f>
        <v>福岡都市圏広域行政事業組合（特別会計）</v>
      </c>
      <c r="BZ35" s="619"/>
      <c r="CA35" s="619"/>
      <c r="CB35" s="619"/>
      <c r="CC35" s="619"/>
      <c r="CD35" s="619"/>
      <c r="CE35" s="619"/>
      <c r="CF35" s="619"/>
      <c r="CG35" s="619"/>
      <c r="CH35" s="619"/>
      <c r="CI35" s="619"/>
      <c r="CJ35" s="619"/>
      <c r="CK35" s="619"/>
      <c r="CL35" s="619"/>
      <c r="CM35" s="619"/>
      <c r="CN35" s="214"/>
      <c r="CO35" s="618">
        <f t="shared" ref="CO35:CO43" si="3">IF(CQ35="","",CO34+1)</f>
        <v>31</v>
      </c>
      <c r="CP35" s="618"/>
      <c r="CQ35" s="619" t="str">
        <f>IF('各会計、関係団体の財政状況及び健全化判断比率'!BS8="","",'各会計、関係団体の財政状況及び健全化判断比率'!BS8)</f>
        <v>福岡コンベンションセンター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伊都土地区画整理事業特別会計</v>
      </c>
      <c r="F36" s="619"/>
      <c r="G36" s="619"/>
      <c r="H36" s="619"/>
      <c r="I36" s="619"/>
      <c r="J36" s="619"/>
      <c r="K36" s="619"/>
      <c r="L36" s="619"/>
      <c r="M36" s="619"/>
      <c r="N36" s="619"/>
      <c r="O36" s="619"/>
      <c r="P36" s="619"/>
      <c r="Q36" s="619"/>
      <c r="R36" s="619"/>
      <c r="S36" s="619"/>
      <c r="T36" s="214"/>
      <c r="U36" s="618">
        <f t="shared" ref="U36:U43" si="4">IF(W36="","",U35+1)</f>
        <v>10</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f t="shared" si="0"/>
        <v>14</v>
      </c>
      <c r="AN36" s="618"/>
      <c r="AO36" s="619" t="str">
        <f>IF('各会計、関係団体の財政状況及び健全化判断比率'!B34="","",'各会計、関係団体の財政状況及び健全化判断比率'!B34)</f>
        <v>水道事業会計</v>
      </c>
      <c r="AP36" s="619"/>
      <c r="AQ36" s="619"/>
      <c r="AR36" s="619"/>
      <c r="AS36" s="619"/>
      <c r="AT36" s="619"/>
      <c r="AU36" s="619"/>
      <c r="AV36" s="619"/>
      <c r="AW36" s="619"/>
      <c r="AX36" s="619"/>
      <c r="AY36" s="619"/>
      <c r="AZ36" s="619"/>
      <c r="BA36" s="619"/>
      <c r="BB36" s="619"/>
      <c r="BC36" s="619"/>
      <c r="BD36" s="214"/>
      <c r="BE36" s="618">
        <f t="shared" si="1"/>
        <v>19</v>
      </c>
      <c r="BF36" s="618"/>
      <c r="BG36" s="619" t="str">
        <f>IF('各会計、関係団体の財政状況及び健全化判断比率'!B39="","",'各会計、関係団体の財政状況及び健全化判断比率'!B39)</f>
        <v>市営渡船事業特別会計</v>
      </c>
      <c r="BH36" s="619"/>
      <c r="BI36" s="619"/>
      <c r="BJ36" s="619"/>
      <c r="BK36" s="619"/>
      <c r="BL36" s="619"/>
      <c r="BM36" s="619"/>
      <c r="BN36" s="619"/>
      <c r="BO36" s="619"/>
      <c r="BP36" s="619"/>
      <c r="BQ36" s="619"/>
      <c r="BR36" s="619"/>
      <c r="BS36" s="619"/>
      <c r="BT36" s="619"/>
      <c r="BU36" s="619"/>
      <c r="BV36" s="214"/>
      <c r="BW36" s="618">
        <f t="shared" si="2"/>
        <v>23</v>
      </c>
      <c r="BX36" s="618"/>
      <c r="BY36" s="619" t="str">
        <f>IF('各会計、関係団体の財政状況及び健全化判断比率'!B70="","",'各会計、関係団体の財政状況及び健全化判断比率'!B70)</f>
        <v>福岡県自治振興組合</v>
      </c>
      <c r="BZ36" s="619"/>
      <c r="CA36" s="619"/>
      <c r="CB36" s="619"/>
      <c r="CC36" s="619"/>
      <c r="CD36" s="619"/>
      <c r="CE36" s="619"/>
      <c r="CF36" s="619"/>
      <c r="CG36" s="619"/>
      <c r="CH36" s="619"/>
      <c r="CI36" s="619"/>
      <c r="CJ36" s="619"/>
      <c r="CK36" s="619"/>
      <c r="CL36" s="619"/>
      <c r="CM36" s="619"/>
      <c r="CN36" s="214"/>
      <c r="CO36" s="618">
        <f t="shared" si="3"/>
        <v>32</v>
      </c>
      <c r="CP36" s="618"/>
      <c r="CQ36" s="619" t="str">
        <f>IF('各会計、関係団体の財政状況及び健全化判断比率'!BS9="","",'各会計、関係団体の財政状況及び健全化判断比率'!BS9)</f>
        <v>福岡市中小企業従業員福祉協会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香椎駅周辺土地区画整理事業特別会計</v>
      </c>
      <c r="F37" s="619"/>
      <c r="G37" s="619"/>
      <c r="H37" s="619"/>
      <c r="I37" s="619"/>
      <c r="J37" s="619"/>
      <c r="K37" s="619"/>
      <c r="L37" s="619"/>
      <c r="M37" s="619"/>
      <c r="N37" s="619"/>
      <c r="O37" s="619"/>
      <c r="P37" s="619"/>
      <c r="Q37" s="619"/>
      <c r="R37" s="619"/>
      <c r="S37" s="619"/>
      <c r="T37" s="214"/>
      <c r="U37" s="618">
        <f t="shared" si="4"/>
        <v>11</v>
      </c>
      <c r="V37" s="618"/>
      <c r="W37" s="619" t="str">
        <f>IF('各会計、関係団体の財政状況及び健全化判断比率'!B31="","",'各会計、関係団体の財政状況及び健全化判断比率'!B31)</f>
        <v>駐車場特別会計</v>
      </c>
      <c r="X37" s="619"/>
      <c r="Y37" s="619"/>
      <c r="Z37" s="619"/>
      <c r="AA37" s="619"/>
      <c r="AB37" s="619"/>
      <c r="AC37" s="619"/>
      <c r="AD37" s="619"/>
      <c r="AE37" s="619"/>
      <c r="AF37" s="619"/>
      <c r="AG37" s="619"/>
      <c r="AH37" s="619"/>
      <c r="AI37" s="619"/>
      <c r="AJ37" s="619"/>
      <c r="AK37" s="619"/>
      <c r="AL37" s="214"/>
      <c r="AM37" s="618">
        <f t="shared" si="0"/>
        <v>15</v>
      </c>
      <c r="AN37" s="618"/>
      <c r="AO37" s="619" t="str">
        <f>IF('各会計、関係団体の財政状況及び健全化判断比率'!B35="","",'各会計、関係団体の財政状況及び健全化判断比率'!B35)</f>
        <v>工業用水道事業会計</v>
      </c>
      <c r="AP37" s="619"/>
      <c r="AQ37" s="619"/>
      <c r="AR37" s="619"/>
      <c r="AS37" s="619"/>
      <c r="AT37" s="619"/>
      <c r="AU37" s="619"/>
      <c r="AV37" s="619"/>
      <c r="AW37" s="619"/>
      <c r="AX37" s="619"/>
      <c r="AY37" s="619"/>
      <c r="AZ37" s="619"/>
      <c r="BA37" s="619"/>
      <c r="BB37" s="619"/>
      <c r="BC37" s="619"/>
      <c r="BD37" s="214"/>
      <c r="BE37" s="618">
        <f t="shared" si="1"/>
        <v>20</v>
      </c>
      <c r="BF37" s="618"/>
      <c r="BG37" s="619" t="str">
        <f>IF('各会計、関係団体の財政状況及び健全化判断比率'!B40="","",'各会計、関係団体の財政状況及び健全化判断比率'!B40)</f>
        <v>港湾整備事業特別会計</v>
      </c>
      <c r="BH37" s="619"/>
      <c r="BI37" s="619"/>
      <c r="BJ37" s="619"/>
      <c r="BK37" s="619"/>
      <c r="BL37" s="619"/>
      <c r="BM37" s="619"/>
      <c r="BN37" s="619"/>
      <c r="BO37" s="619"/>
      <c r="BP37" s="619"/>
      <c r="BQ37" s="619"/>
      <c r="BR37" s="619"/>
      <c r="BS37" s="619"/>
      <c r="BT37" s="619"/>
      <c r="BU37" s="619"/>
      <c r="BV37" s="214"/>
      <c r="BW37" s="618">
        <f t="shared" si="2"/>
        <v>24</v>
      </c>
      <c r="BX37" s="618"/>
      <c r="BY37" s="619" t="str">
        <f>IF('各会計、関係団体の財政状況及び健全化判断比率'!B71="","",'各会計、関係団体の財政状況及び健全化判断比率'!B71)</f>
        <v>糟屋郡篠栗町外一市五町財案組合</v>
      </c>
      <c r="BZ37" s="619"/>
      <c r="CA37" s="619"/>
      <c r="CB37" s="619"/>
      <c r="CC37" s="619"/>
      <c r="CD37" s="619"/>
      <c r="CE37" s="619"/>
      <c r="CF37" s="619"/>
      <c r="CG37" s="619"/>
      <c r="CH37" s="619"/>
      <c r="CI37" s="619"/>
      <c r="CJ37" s="619"/>
      <c r="CK37" s="619"/>
      <c r="CL37" s="619"/>
      <c r="CM37" s="619"/>
      <c r="CN37" s="214"/>
      <c r="CO37" s="618">
        <f t="shared" si="3"/>
        <v>33</v>
      </c>
      <c r="CP37" s="618"/>
      <c r="CQ37" s="619" t="str">
        <f>IF('各会計、関係団体の財政状況及び健全化判断比率'!BS10="","",'各会計、関係団体の財政状況及び健全化判断比率'!BS10)</f>
        <v>福岡観光コンベンションビューロー</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f t="shared" ref="C38:C43" si="5">IF(E38="","",C37+1)</f>
        <v>5</v>
      </c>
      <c r="D38" s="618"/>
      <c r="E38" s="619" t="str">
        <f>IF('各会計、関係団体の財政状況及び健全化判断比率'!B11="","",'各会計、関係団体の財政状況及び健全化判断比率'!B11)</f>
        <v>公共用地先行取得事業特別会計</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f t="shared" si="0"/>
        <v>16</v>
      </c>
      <c r="AN38" s="618"/>
      <c r="AO38" s="619" t="str">
        <f>IF('各会計、関係団体の財政状況及び健全化判断比率'!B36="","",'各会計、関係団体の財政状況及び健全化判断比率'!B36)</f>
        <v>高速鉄道事業会計</v>
      </c>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25</v>
      </c>
      <c r="BX38" s="618"/>
      <c r="BY38" s="619" t="str">
        <f>IF('各会計、関係団体の財政状況及び健全化判断比率'!B72="","",'各会計、関係団体の財政状況及び健全化判断比率'!B72)</f>
        <v>北筑昇華苑組合</v>
      </c>
      <c r="BZ38" s="619"/>
      <c r="CA38" s="619"/>
      <c r="CB38" s="619"/>
      <c r="CC38" s="619"/>
      <c r="CD38" s="619"/>
      <c r="CE38" s="619"/>
      <c r="CF38" s="619"/>
      <c r="CG38" s="619"/>
      <c r="CH38" s="619"/>
      <c r="CI38" s="619"/>
      <c r="CJ38" s="619"/>
      <c r="CK38" s="619"/>
      <c r="CL38" s="619"/>
      <c r="CM38" s="619"/>
      <c r="CN38" s="214"/>
      <c r="CO38" s="618">
        <f t="shared" si="3"/>
        <v>34</v>
      </c>
      <c r="CP38" s="618"/>
      <c r="CQ38" s="619" t="str">
        <f>IF('各会計、関係団体の財政状況及び健全化判断比率'!BS11="","",'各会計、関係団体の財政状況及び健全化判断比率'!BS11)</f>
        <v>福岡市水道サービス公社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f t="shared" si="5"/>
        <v>6</v>
      </c>
      <c r="D39" s="618"/>
      <c r="E39" s="619" t="str">
        <f>IF('各会計、関係団体の財政状況及び健全化判断比率'!B12="","",'各会計、関係団体の財政状況及び健全化判断比率'!B12)</f>
        <v>市立病院機構病院事業債管理特別会計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26</v>
      </c>
      <c r="BX39" s="618"/>
      <c r="BY39" s="619" t="str">
        <f>IF('各会計、関係団体の財政状況及び健全化判断比率'!B73="","",'各会計、関係団体の財政状況及び健全化判断比率'!B73)</f>
        <v>福岡都市圏南部環境事業組合</v>
      </c>
      <c r="BZ39" s="619"/>
      <c r="CA39" s="619"/>
      <c r="CB39" s="619"/>
      <c r="CC39" s="619"/>
      <c r="CD39" s="619"/>
      <c r="CE39" s="619"/>
      <c r="CF39" s="619"/>
      <c r="CG39" s="619"/>
      <c r="CH39" s="619"/>
      <c r="CI39" s="619"/>
      <c r="CJ39" s="619"/>
      <c r="CK39" s="619"/>
      <c r="CL39" s="619"/>
      <c r="CM39" s="619"/>
      <c r="CN39" s="214"/>
      <c r="CO39" s="618">
        <f t="shared" si="3"/>
        <v>35</v>
      </c>
      <c r="CP39" s="618"/>
      <c r="CQ39" s="619" t="str">
        <f>IF('各会計、関係団体の財政状況及び健全化判断比率'!BS12="","",'各会計、関係団体の財政状況及び健全化判断比率'!BS12)</f>
        <v>福岡市水産加工公社</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v>
      </c>
      <c r="DH39" s="620"/>
      <c r="DI39" s="218"/>
      <c r="DJ39" s="186"/>
      <c r="DK39" s="186"/>
      <c r="DL39" s="186"/>
      <c r="DM39" s="186"/>
      <c r="DN39" s="186"/>
      <c r="DO39" s="186"/>
    </row>
    <row r="40" spans="1:119" ht="32.25" customHeight="1" x14ac:dyDescent="0.15">
      <c r="A40" s="187"/>
      <c r="B40" s="213"/>
      <c r="C40" s="618">
        <f t="shared" si="5"/>
        <v>7</v>
      </c>
      <c r="D40" s="618"/>
      <c r="E40" s="619" t="str">
        <f>IF('各会計、関係団体の財政状況及び健全化判断比率'!B13="","",'各会計、関係団体の財政状況及び健全化判断比率'!B13)</f>
        <v>市債管理特別会計</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27</v>
      </c>
      <c r="BX40" s="618"/>
      <c r="BY40" s="619" t="str">
        <f>IF('各会計、関係団体の財政状況及び健全化判断比率'!B74="","",'各会計、関係団体の財政状況及び健全化判断比率'!B74)</f>
        <v>糟屋郡粕屋町外一市水利組合</v>
      </c>
      <c r="BZ40" s="619"/>
      <c r="CA40" s="619"/>
      <c r="CB40" s="619"/>
      <c r="CC40" s="619"/>
      <c r="CD40" s="619"/>
      <c r="CE40" s="619"/>
      <c r="CF40" s="619"/>
      <c r="CG40" s="619"/>
      <c r="CH40" s="619"/>
      <c r="CI40" s="619"/>
      <c r="CJ40" s="619"/>
      <c r="CK40" s="619"/>
      <c r="CL40" s="619"/>
      <c r="CM40" s="619"/>
      <c r="CN40" s="214"/>
      <c r="CO40" s="618">
        <f t="shared" si="3"/>
        <v>36</v>
      </c>
      <c r="CP40" s="618"/>
      <c r="CQ40" s="619" t="str">
        <f>IF('各会計、関係団体の財政状況及び健全化判断比率'!BS13="","",'各会計、関係団体の財政状況及び健全化判断比率'!BS13)</f>
        <v>福岡市交通事業振興会</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28</v>
      </c>
      <c r="BX41" s="618"/>
      <c r="BY41" s="619" t="str">
        <f>IF('各会計、関係団体の財政状況及び健全化判断比率'!B75="","",'各会計、関係団体の財政状況及び健全化判断比率'!B75)</f>
        <v>福岡県後期高齢者医療広域連合</v>
      </c>
      <c r="BZ41" s="619"/>
      <c r="CA41" s="619"/>
      <c r="CB41" s="619"/>
      <c r="CC41" s="619"/>
      <c r="CD41" s="619"/>
      <c r="CE41" s="619"/>
      <c r="CF41" s="619"/>
      <c r="CG41" s="619"/>
      <c r="CH41" s="619"/>
      <c r="CI41" s="619"/>
      <c r="CJ41" s="619"/>
      <c r="CK41" s="619"/>
      <c r="CL41" s="619"/>
      <c r="CM41" s="619"/>
      <c r="CN41" s="214"/>
      <c r="CO41" s="618">
        <f t="shared" si="3"/>
        <v>37</v>
      </c>
      <c r="CP41" s="618"/>
      <c r="CQ41" s="619" t="str">
        <f>IF('各会計、関係団体の財政状況及び健全化判断比率'!BS14="","",'各会計、関係団体の財政状況及び健全化判断比率'!BS14)</f>
        <v>福岡市教育振興会</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〇</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29</v>
      </c>
      <c r="BX42" s="618"/>
      <c r="BY42" s="619" t="str">
        <f>IF('各会計、関係団体の財政状況及び健全化判断比率'!B76="","",'各会計、関係団体の財政状況及び健全化判断比率'!B76)</f>
        <v>福岡地区水道企業団</v>
      </c>
      <c r="BZ42" s="619"/>
      <c r="CA42" s="619"/>
      <c r="CB42" s="619"/>
      <c r="CC42" s="619"/>
      <c r="CD42" s="619"/>
      <c r="CE42" s="619"/>
      <c r="CF42" s="619"/>
      <c r="CG42" s="619"/>
      <c r="CH42" s="619"/>
      <c r="CI42" s="619"/>
      <c r="CJ42" s="619"/>
      <c r="CK42" s="619"/>
      <c r="CL42" s="619"/>
      <c r="CM42" s="619"/>
      <c r="CN42" s="214"/>
      <c r="CO42" s="618">
        <f t="shared" si="3"/>
        <v>38</v>
      </c>
      <c r="CP42" s="618"/>
      <c r="CQ42" s="619" t="str">
        <f>IF('各会計、関係団体の財政状況及び健全化判断比率'!BS15="","",'各会計、関係団体の財政状況及び健全化判断比率'!BS15)</f>
        <v>福岡市スポーツ協会</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39</v>
      </c>
      <c r="CP43" s="618"/>
      <c r="CQ43" s="619" t="str">
        <f>IF('各会計、関係団体の財政状況及び健全化判断比率'!BS16="","",'各会計、関係団体の財政状況及び健全化判断比率'!BS16)</f>
        <v>福岡市文化芸術振興財団</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zBov0fqgTRRUDDnxOAUg2maNW/kwd/SZeUVz+7caM1YPDaNTjnQSlAyKaJ402334p2YcSCHpLq9HpMEtPeTGGw==" saltValue="Jiam27SwVPF01VzvfEyW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0" t="s">
        <v>578</v>
      </c>
      <c r="D34" s="1210"/>
      <c r="E34" s="1211"/>
      <c r="F34" s="32">
        <v>3.42</v>
      </c>
      <c r="G34" s="33">
        <v>4.0199999999999996</v>
      </c>
      <c r="H34" s="33">
        <v>3.41</v>
      </c>
      <c r="I34" s="33">
        <v>3.51</v>
      </c>
      <c r="J34" s="34">
        <v>3.76</v>
      </c>
      <c r="K34" s="22"/>
      <c r="L34" s="22"/>
      <c r="M34" s="22"/>
      <c r="N34" s="22"/>
      <c r="O34" s="22"/>
      <c r="P34" s="22"/>
    </row>
    <row r="35" spans="1:16" ht="39" customHeight="1" x14ac:dyDescent="0.15">
      <c r="A35" s="22"/>
      <c r="B35" s="35"/>
      <c r="C35" s="1204" t="s">
        <v>579</v>
      </c>
      <c r="D35" s="1205"/>
      <c r="E35" s="1206"/>
      <c r="F35" s="36" t="s">
        <v>580</v>
      </c>
      <c r="G35" s="37">
        <v>2.4</v>
      </c>
      <c r="H35" s="37">
        <v>2.3199999999999998</v>
      </c>
      <c r="I35" s="37">
        <v>2.52</v>
      </c>
      <c r="J35" s="38">
        <v>2.58</v>
      </c>
      <c r="K35" s="22"/>
      <c r="L35" s="22"/>
      <c r="M35" s="22"/>
      <c r="N35" s="22"/>
      <c r="O35" s="22"/>
      <c r="P35" s="22"/>
    </row>
    <row r="36" spans="1:16" ht="39" customHeight="1" x14ac:dyDescent="0.15">
      <c r="A36" s="22"/>
      <c r="B36" s="35"/>
      <c r="C36" s="1204" t="s">
        <v>581</v>
      </c>
      <c r="D36" s="1205"/>
      <c r="E36" s="1206"/>
      <c r="F36" s="36">
        <v>2.98</v>
      </c>
      <c r="G36" s="37">
        <v>2.62</v>
      </c>
      <c r="H36" s="37">
        <v>2.1800000000000002</v>
      </c>
      <c r="I36" s="37">
        <v>2.37</v>
      </c>
      <c r="J36" s="38">
        <v>2.21</v>
      </c>
      <c r="K36" s="22"/>
      <c r="L36" s="22"/>
      <c r="M36" s="22"/>
      <c r="N36" s="22"/>
      <c r="O36" s="22"/>
      <c r="P36" s="22"/>
    </row>
    <row r="37" spans="1:16" ht="39" customHeight="1" x14ac:dyDescent="0.15">
      <c r="A37" s="22"/>
      <c r="B37" s="35"/>
      <c r="C37" s="1204" t="s">
        <v>582</v>
      </c>
      <c r="D37" s="1205"/>
      <c r="E37" s="1206"/>
      <c r="F37" s="36">
        <v>2.19</v>
      </c>
      <c r="G37" s="37">
        <v>2.35</v>
      </c>
      <c r="H37" s="37">
        <v>1.69</v>
      </c>
      <c r="I37" s="37">
        <v>1.95</v>
      </c>
      <c r="J37" s="38">
        <v>2.1800000000000002</v>
      </c>
      <c r="K37" s="22"/>
      <c r="L37" s="22"/>
      <c r="M37" s="22"/>
      <c r="N37" s="22"/>
      <c r="O37" s="22"/>
      <c r="P37" s="22"/>
    </row>
    <row r="38" spans="1:16" ht="39" customHeight="1" x14ac:dyDescent="0.15">
      <c r="A38" s="22"/>
      <c r="B38" s="35"/>
      <c r="C38" s="1204" t="s">
        <v>583</v>
      </c>
      <c r="D38" s="1205"/>
      <c r="E38" s="1206"/>
      <c r="F38" s="36">
        <v>0</v>
      </c>
      <c r="G38" s="37">
        <v>0.48</v>
      </c>
      <c r="H38" s="37">
        <v>1.17</v>
      </c>
      <c r="I38" s="37">
        <v>0.89</v>
      </c>
      <c r="J38" s="38">
        <v>0.55000000000000004</v>
      </c>
      <c r="K38" s="22"/>
      <c r="L38" s="22"/>
      <c r="M38" s="22"/>
      <c r="N38" s="22"/>
      <c r="O38" s="22"/>
      <c r="P38" s="22"/>
    </row>
    <row r="39" spans="1:16" ht="39" customHeight="1" x14ac:dyDescent="0.15">
      <c r="A39" s="22"/>
      <c r="B39" s="35"/>
      <c r="C39" s="1204" t="s">
        <v>584</v>
      </c>
      <c r="D39" s="1205"/>
      <c r="E39" s="1206"/>
      <c r="F39" s="36">
        <v>0.39</v>
      </c>
      <c r="G39" s="37">
        <v>0.21</v>
      </c>
      <c r="H39" s="37">
        <v>0.16</v>
      </c>
      <c r="I39" s="37">
        <v>0.16</v>
      </c>
      <c r="J39" s="38">
        <v>0.11</v>
      </c>
      <c r="K39" s="22"/>
      <c r="L39" s="22"/>
      <c r="M39" s="22"/>
      <c r="N39" s="22"/>
      <c r="O39" s="22"/>
      <c r="P39" s="22"/>
    </row>
    <row r="40" spans="1:16" ht="39" customHeight="1" x14ac:dyDescent="0.15">
      <c r="A40" s="22"/>
      <c r="B40" s="35"/>
      <c r="C40" s="1204" t="s">
        <v>585</v>
      </c>
      <c r="D40" s="1205"/>
      <c r="E40" s="1206"/>
      <c r="F40" s="36">
        <v>0.04</v>
      </c>
      <c r="G40" s="37">
        <v>0.05</v>
      </c>
      <c r="H40" s="37">
        <v>0.06</v>
      </c>
      <c r="I40" s="37">
        <v>7.0000000000000007E-2</v>
      </c>
      <c r="J40" s="38">
        <v>0.08</v>
      </c>
      <c r="K40" s="22"/>
      <c r="L40" s="22"/>
      <c r="M40" s="22"/>
      <c r="N40" s="22"/>
      <c r="O40" s="22"/>
      <c r="P40" s="22"/>
    </row>
    <row r="41" spans="1:16" ht="39" customHeight="1" x14ac:dyDescent="0.15">
      <c r="A41" s="22"/>
      <c r="B41" s="35"/>
      <c r="C41" s="1204" t="s">
        <v>586</v>
      </c>
      <c r="D41" s="1205"/>
      <c r="E41" s="1206"/>
      <c r="F41" s="36">
        <v>0.02</v>
      </c>
      <c r="G41" s="37">
        <v>0.02</v>
      </c>
      <c r="H41" s="37">
        <v>0.02</v>
      </c>
      <c r="I41" s="37">
        <v>0.02</v>
      </c>
      <c r="J41" s="38">
        <v>0.02</v>
      </c>
      <c r="K41" s="22"/>
      <c r="L41" s="22"/>
      <c r="M41" s="22"/>
      <c r="N41" s="22"/>
      <c r="O41" s="22"/>
      <c r="P41" s="22"/>
    </row>
    <row r="42" spans="1:16" ht="39" customHeight="1" x14ac:dyDescent="0.15">
      <c r="A42" s="22"/>
      <c r="B42" s="39"/>
      <c r="C42" s="1204" t="s">
        <v>587</v>
      </c>
      <c r="D42" s="1205"/>
      <c r="E42" s="1206"/>
      <c r="F42" s="36" t="s">
        <v>580</v>
      </c>
      <c r="G42" s="37" t="s">
        <v>580</v>
      </c>
      <c r="H42" s="37" t="s">
        <v>580</v>
      </c>
      <c r="I42" s="37" t="s">
        <v>580</v>
      </c>
      <c r="J42" s="38" t="s">
        <v>580</v>
      </c>
      <c r="K42" s="22"/>
      <c r="L42" s="22"/>
      <c r="M42" s="22"/>
      <c r="N42" s="22"/>
      <c r="O42" s="22"/>
      <c r="P42" s="22"/>
    </row>
    <row r="43" spans="1:16" ht="39" customHeight="1" thickBot="1" x14ac:dyDescent="0.2">
      <c r="A43" s="22"/>
      <c r="B43" s="40"/>
      <c r="C43" s="1207" t="s">
        <v>588</v>
      </c>
      <c r="D43" s="1208"/>
      <c r="E43" s="1209"/>
      <c r="F43" s="41">
        <v>1.85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MIzAcWSCgwKW7zK4+TmpW8Fl1JWP8SBX0VtF2bjNE1rMnIQ05saovFOzw/RDQypJfP69b01K9M3oA5XUs35ig==" saltValue="TmktbfIYjQ16hiI1N+qg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52784</v>
      </c>
      <c r="L45" s="60">
        <v>53036</v>
      </c>
      <c r="M45" s="60">
        <v>53912</v>
      </c>
      <c r="N45" s="60">
        <v>54737</v>
      </c>
      <c r="O45" s="61">
        <v>60635</v>
      </c>
      <c r="P45" s="48"/>
      <c r="Q45" s="48"/>
      <c r="R45" s="48"/>
      <c r="S45" s="48"/>
      <c r="T45" s="48"/>
      <c r="U45" s="48"/>
    </row>
    <row r="46" spans="1:21" ht="30.75" customHeight="1" x14ac:dyDescent="0.15">
      <c r="A46" s="48"/>
      <c r="B46" s="1214"/>
      <c r="C46" s="1215"/>
      <c r="D46" s="62"/>
      <c r="E46" s="1220" t="s">
        <v>13</v>
      </c>
      <c r="F46" s="1220"/>
      <c r="G46" s="1220"/>
      <c r="H46" s="1220"/>
      <c r="I46" s="1220"/>
      <c r="J46" s="1221"/>
      <c r="K46" s="63">
        <v>5812</v>
      </c>
      <c r="L46" s="64">
        <v>4500</v>
      </c>
      <c r="M46" s="64">
        <v>2773</v>
      </c>
      <c r="N46" s="64">
        <v>2261</v>
      </c>
      <c r="O46" s="65">
        <v>606</v>
      </c>
      <c r="P46" s="48"/>
      <c r="Q46" s="48"/>
      <c r="R46" s="48"/>
      <c r="S46" s="48"/>
      <c r="T46" s="48"/>
      <c r="U46" s="48"/>
    </row>
    <row r="47" spans="1:21" ht="30.75" customHeight="1" x14ac:dyDescent="0.15">
      <c r="A47" s="48"/>
      <c r="B47" s="1214"/>
      <c r="C47" s="1215"/>
      <c r="D47" s="62"/>
      <c r="E47" s="1220" t="s">
        <v>14</v>
      </c>
      <c r="F47" s="1220"/>
      <c r="G47" s="1220"/>
      <c r="H47" s="1220"/>
      <c r="I47" s="1220"/>
      <c r="J47" s="1221"/>
      <c r="K47" s="63">
        <v>42877</v>
      </c>
      <c r="L47" s="64">
        <v>43495</v>
      </c>
      <c r="M47" s="64">
        <v>43099</v>
      </c>
      <c r="N47" s="64">
        <v>41622</v>
      </c>
      <c r="O47" s="65">
        <v>41165</v>
      </c>
      <c r="P47" s="48"/>
      <c r="Q47" s="48"/>
      <c r="R47" s="48"/>
      <c r="S47" s="48"/>
      <c r="T47" s="48"/>
      <c r="U47" s="48"/>
    </row>
    <row r="48" spans="1:21" ht="30.75" customHeight="1" x14ac:dyDescent="0.15">
      <c r="A48" s="48"/>
      <c r="B48" s="1214"/>
      <c r="C48" s="1215"/>
      <c r="D48" s="62"/>
      <c r="E48" s="1220" t="s">
        <v>15</v>
      </c>
      <c r="F48" s="1220"/>
      <c r="G48" s="1220"/>
      <c r="H48" s="1220"/>
      <c r="I48" s="1220"/>
      <c r="J48" s="1221"/>
      <c r="K48" s="63">
        <v>25193</v>
      </c>
      <c r="L48" s="64">
        <v>24939</v>
      </c>
      <c r="M48" s="64">
        <v>26073</v>
      </c>
      <c r="N48" s="64">
        <v>25284</v>
      </c>
      <c r="O48" s="65">
        <v>23629</v>
      </c>
      <c r="P48" s="48"/>
      <c r="Q48" s="48"/>
      <c r="R48" s="48"/>
      <c r="S48" s="48"/>
      <c r="T48" s="48"/>
      <c r="U48" s="48"/>
    </row>
    <row r="49" spans="1:21" ht="30.75" customHeight="1" x14ac:dyDescent="0.15">
      <c r="A49" s="48"/>
      <c r="B49" s="1214"/>
      <c r="C49" s="1215"/>
      <c r="D49" s="62"/>
      <c r="E49" s="1220" t="s">
        <v>16</v>
      </c>
      <c r="F49" s="1220"/>
      <c r="G49" s="1220"/>
      <c r="H49" s="1220"/>
      <c r="I49" s="1220"/>
      <c r="J49" s="1221"/>
      <c r="K49" s="63">
        <v>42</v>
      </c>
      <c r="L49" s="64">
        <v>169</v>
      </c>
      <c r="M49" s="64">
        <v>70</v>
      </c>
      <c r="N49" s="64">
        <v>203</v>
      </c>
      <c r="O49" s="65">
        <v>348</v>
      </c>
      <c r="P49" s="48"/>
      <c r="Q49" s="48"/>
      <c r="R49" s="48"/>
      <c r="S49" s="48"/>
      <c r="T49" s="48"/>
      <c r="U49" s="48"/>
    </row>
    <row r="50" spans="1:21" ht="30.75" customHeight="1" x14ac:dyDescent="0.15">
      <c r="A50" s="48"/>
      <c r="B50" s="1214"/>
      <c r="C50" s="1215"/>
      <c r="D50" s="62"/>
      <c r="E50" s="1220" t="s">
        <v>17</v>
      </c>
      <c r="F50" s="1220"/>
      <c r="G50" s="1220"/>
      <c r="H50" s="1220"/>
      <c r="I50" s="1220"/>
      <c r="J50" s="1221"/>
      <c r="K50" s="63">
        <v>2684</v>
      </c>
      <c r="L50" s="64">
        <v>2773</v>
      </c>
      <c r="M50" s="64">
        <v>2897</v>
      </c>
      <c r="N50" s="64">
        <v>4050</v>
      </c>
      <c r="O50" s="65">
        <v>4202</v>
      </c>
      <c r="P50" s="48"/>
      <c r="Q50" s="48"/>
      <c r="R50" s="48"/>
      <c r="S50" s="48"/>
      <c r="T50" s="48"/>
      <c r="U50" s="48"/>
    </row>
    <row r="51" spans="1:21" ht="30.75" customHeight="1" x14ac:dyDescent="0.15">
      <c r="A51" s="48"/>
      <c r="B51" s="1216"/>
      <c r="C51" s="1217"/>
      <c r="D51" s="66"/>
      <c r="E51" s="1220" t="s">
        <v>18</v>
      </c>
      <c r="F51" s="1220"/>
      <c r="G51" s="1220"/>
      <c r="H51" s="1220"/>
      <c r="I51" s="1220"/>
      <c r="J51" s="1221"/>
      <c r="K51" s="63">
        <v>91</v>
      </c>
      <c r="L51" s="64">
        <v>29</v>
      </c>
      <c r="M51" s="64">
        <v>11</v>
      </c>
      <c r="N51" s="64">
        <v>8</v>
      </c>
      <c r="O51" s="65">
        <v>3</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92837</v>
      </c>
      <c r="L52" s="64">
        <v>92931</v>
      </c>
      <c r="M52" s="64">
        <v>91577</v>
      </c>
      <c r="N52" s="64">
        <v>90643</v>
      </c>
      <c r="O52" s="65">
        <v>96042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36646</v>
      </c>
      <c r="L53" s="69">
        <v>36010</v>
      </c>
      <c r="M53" s="69">
        <v>37258</v>
      </c>
      <c r="N53" s="69">
        <v>37522</v>
      </c>
      <c r="O53" s="70">
        <v>34546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8" t="s">
        <v>25</v>
      </c>
      <c r="C57" s="1229"/>
      <c r="D57" s="1232" t="s">
        <v>26</v>
      </c>
      <c r="E57" s="1233"/>
      <c r="F57" s="1233"/>
      <c r="G57" s="1233"/>
      <c r="H57" s="1233"/>
      <c r="I57" s="1233"/>
      <c r="J57" s="1234"/>
      <c r="K57" s="83">
        <v>152034</v>
      </c>
      <c r="L57" s="84">
        <v>148129</v>
      </c>
      <c r="M57" s="84">
        <v>154378</v>
      </c>
      <c r="N57" s="84">
        <v>168552</v>
      </c>
      <c r="O57" s="85">
        <v>175908</v>
      </c>
    </row>
    <row r="58" spans="1:21" ht="31.5" customHeight="1" thickBot="1" x14ac:dyDescent="0.2">
      <c r="B58" s="1230"/>
      <c r="C58" s="1231"/>
      <c r="D58" s="1235" t="s">
        <v>27</v>
      </c>
      <c r="E58" s="1236"/>
      <c r="F58" s="1236"/>
      <c r="G58" s="1236"/>
      <c r="H58" s="1236"/>
      <c r="I58" s="1236"/>
      <c r="J58" s="1237"/>
      <c r="K58" s="86">
        <v>176413</v>
      </c>
      <c r="L58" s="87">
        <v>171299</v>
      </c>
      <c r="M58" s="87">
        <v>172494</v>
      </c>
      <c r="N58" s="87">
        <v>181813</v>
      </c>
      <c r="O58" s="88">
        <v>181068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98HI6W5YOAUdzi9Vjeztic5eA9YMLeQwPkwtJPl/Z1Dev9xmlMqsrHCgllVEgWRQoa0R+4nojxy5RBqXP0dlw==" saltValue="yZ/heA/DFSWKnp6pAIqi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38" t="s">
        <v>30</v>
      </c>
      <c r="C41" s="1239"/>
      <c r="D41" s="102"/>
      <c r="E41" s="1244" t="s">
        <v>31</v>
      </c>
      <c r="F41" s="1244"/>
      <c r="G41" s="1244"/>
      <c r="H41" s="1245"/>
      <c r="I41" s="103">
        <v>1415368</v>
      </c>
      <c r="J41" s="104">
        <v>1407427</v>
      </c>
      <c r="K41" s="104">
        <v>1413133</v>
      </c>
      <c r="L41" s="104">
        <v>1409307</v>
      </c>
      <c r="M41" s="105">
        <v>1408879</v>
      </c>
    </row>
    <row r="42" spans="2:13" ht="27.75" customHeight="1" x14ac:dyDescent="0.15">
      <c r="B42" s="1240"/>
      <c r="C42" s="1241"/>
      <c r="D42" s="106"/>
      <c r="E42" s="1246" t="s">
        <v>32</v>
      </c>
      <c r="F42" s="1246"/>
      <c r="G42" s="1246"/>
      <c r="H42" s="1247"/>
      <c r="I42" s="107">
        <v>18774</v>
      </c>
      <c r="J42" s="108">
        <v>19336</v>
      </c>
      <c r="K42" s="108">
        <v>22028</v>
      </c>
      <c r="L42" s="108">
        <v>32524</v>
      </c>
      <c r="M42" s="109">
        <v>26964</v>
      </c>
    </row>
    <row r="43" spans="2:13" ht="27.75" customHeight="1" x14ac:dyDescent="0.15">
      <c r="B43" s="1240"/>
      <c r="C43" s="1241"/>
      <c r="D43" s="106"/>
      <c r="E43" s="1246" t="s">
        <v>33</v>
      </c>
      <c r="F43" s="1246"/>
      <c r="G43" s="1246"/>
      <c r="H43" s="1247"/>
      <c r="I43" s="107">
        <v>311300</v>
      </c>
      <c r="J43" s="108">
        <v>307050</v>
      </c>
      <c r="K43" s="108">
        <v>300919</v>
      </c>
      <c r="L43" s="108">
        <v>285198</v>
      </c>
      <c r="M43" s="109">
        <v>269493</v>
      </c>
    </row>
    <row r="44" spans="2:13" ht="27.75" customHeight="1" x14ac:dyDescent="0.15">
      <c r="B44" s="1240"/>
      <c r="C44" s="1241"/>
      <c r="D44" s="106"/>
      <c r="E44" s="1246" t="s">
        <v>34</v>
      </c>
      <c r="F44" s="1246"/>
      <c r="G44" s="1246"/>
      <c r="H44" s="1247"/>
      <c r="I44" s="107">
        <v>3887</v>
      </c>
      <c r="J44" s="108">
        <v>3971</v>
      </c>
      <c r="K44" s="108">
        <v>3919</v>
      </c>
      <c r="L44" s="108">
        <v>3747</v>
      </c>
      <c r="M44" s="109">
        <v>3458</v>
      </c>
    </row>
    <row r="45" spans="2:13" ht="27.75" customHeight="1" x14ac:dyDescent="0.15">
      <c r="B45" s="1240"/>
      <c r="C45" s="1241"/>
      <c r="D45" s="106"/>
      <c r="E45" s="1246" t="s">
        <v>35</v>
      </c>
      <c r="F45" s="1246"/>
      <c r="G45" s="1246"/>
      <c r="H45" s="1247"/>
      <c r="I45" s="107">
        <v>62213</v>
      </c>
      <c r="J45" s="108">
        <v>60683</v>
      </c>
      <c r="K45" s="108">
        <v>103136</v>
      </c>
      <c r="L45" s="108">
        <v>92791</v>
      </c>
      <c r="M45" s="109">
        <v>91931</v>
      </c>
    </row>
    <row r="46" spans="2:13" ht="27.75" customHeight="1" x14ac:dyDescent="0.15">
      <c r="B46" s="1240"/>
      <c r="C46" s="1241"/>
      <c r="D46" s="110"/>
      <c r="E46" s="1246" t="s">
        <v>36</v>
      </c>
      <c r="F46" s="1246"/>
      <c r="G46" s="1246"/>
      <c r="H46" s="1247"/>
      <c r="I46" s="107">
        <v>24051</v>
      </c>
      <c r="J46" s="108">
        <v>18858</v>
      </c>
      <c r="K46" s="108">
        <v>17356</v>
      </c>
      <c r="L46" s="108">
        <v>18602</v>
      </c>
      <c r="M46" s="109">
        <v>15476</v>
      </c>
    </row>
    <row r="47" spans="2:13" ht="27.75" customHeight="1" x14ac:dyDescent="0.15">
      <c r="B47" s="1240"/>
      <c r="C47" s="1241"/>
      <c r="D47" s="111"/>
      <c r="E47" s="1248" t="s">
        <v>37</v>
      </c>
      <c r="F47" s="1249"/>
      <c r="G47" s="1249"/>
      <c r="H47" s="1250"/>
      <c r="I47" s="107" t="s">
        <v>580</v>
      </c>
      <c r="J47" s="108" t="s">
        <v>580</v>
      </c>
      <c r="K47" s="108" t="s">
        <v>580</v>
      </c>
      <c r="L47" s="108" t="s">
        <v>580</v>
      </c>
      <c r="M47" s="109" t="s">
        <v>580</v>
      </c>
    </row>
    <row r="48" spans="2:13" ht="27.75" customHeight="1" x14ac:dyDescent="0.15">
      <c r="B48" s="1240"/>
      <c r="C48" s="1241"/>
      <c r="D48" s="106"/>
      <c r="E48" s="1246" t="s">
        <v>38</v>
      </c>
      <c r="F48" s="1246"/>
      <c r="G48" s="1246"/>
      <c r="H48" s="1247"/>
      <c r="I48" s="107" t="s">
        <v>580</v>
      </c>
      <c r="J48" s="108" t="s">
        <v>580</v>
      </c>
      <c r="K48" s="108" t="s">
        <v>580</v>
      </c>
      <c r="L48" s="108" t="s">
        <v>580</v>
      </c>
      <c r="M48" s="109" t="s">
        <v>580</v>
      </c>
    </row>
    <row r="49" spans="2:13" ht="27.75" customHeight="1" x14ac:dyDescent="0.15">
      <c r="B49" s="1242"/>
      <c r="C49" s="1243"/>
      <c r="D49" s="106"/>
      <c r="E49" s="1246" t="s">
        <v>39</v>
      </c>
      <c r="F49" s="1246"/>
      <c r="G49" s="1246"/>
      <c r="H49" s="1247"/>
      <c r="I49" s="107" t="s">
        <v>580</v>
      </c>
      <c r="J49" s="108" t="s">
        <v>580</v>
      </c>
      <c r="K49" s="108" t="s">
        <v>580</v>
      </c>
      <c r="L49" s="108" t="s">
        <v>580</v>
      </c>
      <c r="M49" s="109" t="s">
        <v>580</v>
      </c>
    </row>
    <row r="50" spans="2:13" ht="27.75" customHeight="1" x14ac:dyDescent="0.15">
      <c r="B50" s="1251" t="s">
        <v>40</v>
      </c>
      <c r="C50" s="1252"/>
      <c r="D50" s="112"/>
      <c r="E50" s="1246" t="s">
        <v>41</v>
      </c>
      <c r="F50" s="1246"/>
      <c r="G50" s="1246"/>
      <c r="H50" s="1247"/>
      <c r="I50" s="107">
        <v>204605</v>
      </c>
      <c r="J50" s="108">
        <v>220728</v>
      </c>
      <c r="K50" s="108">
        <v>239456</v>
      </c>
      <c r="L50" s="108">
        <v>256370</v>
      </c>
      <c r="M50" s="109">
        <v>282212</v>
      </c>
    </row>
    <row r="51" spans="2:13" ht="27.75" customHeight="1" x14ac:dyDescent="0.15">
      <c r="B51" s="1240"/>
      <c r="C51" s="1241"/>
      <c r="D51" s="106"/>
      <c r="E51" s="1246" t="s">
        <v>42</v>
      </c>
      <c r="F51" s="1246"/>
      <c r="G51" s="1246"/>
      <c r="H51" s="1247"/>
      <c r="I51" s="107">
        <v>305581</v>
      </c>
      <c r="J51" s="108">
        <v>299834</v>
      </c>
      <c r="K51" s="108">
        <v>295295</v>
      </c>
      <c r="L51" s="108">
        <v>293342</v>
      </c>
      <c r="M51" s="109">
        <v>283458</v>
      </c>
    </row>
    <row r="52" spans="2:13" ht="27.75" customHeight="1" x14ac:dyDescent="0.15">
      <c r="B52" s="1242"/>
      <c r="C52" s="1243"/>
      <c r="D52" s="106"/>
      <c r="E52" s="1246" t="s">
        <v>43</v>
      </c>
      <c r="F52" s="1246"/>
      <c r="G52" s="1246"/>
      <c r="H52" s="1247"/>
      <c r="I52" s="107">
        <v>849127</v>
      </c>
      <c r="J52" s="108">
        <v>843486</v>
      </c>
      <c r="K52" s="108">
        <v>848787</v>
      </c>
      <c r="L52" s="108">
        <v>851506</v>
      </c>
      <c r="M52" s="109">
        <v>845402</v>
      </c>
    </row>
    <row r="53" spans="2:13" ht="27.75" customHeight="1" thickBot="1" x14ac:dyDescent="0.2">
      <c r="B53" s="1253" t="s">
        <v>44</v>
      </c>
      <c r="C53" s="1254"/>
      <c r="D53" s="113"/>
      <c r="E53" s="1255" t="s">
        <v>45</v>
      </c>
      <c r="F53" s="1255"/>
      <c r="G53" s="1255"/>
      <c r="H53" s="1256"/>
      <c r="I53" s="114">
        <v>476280</v>
      </c>
      <c r="J53" s="115">
        <v>453279</v>
      </c>
      <c r="K53" s="115">
        <v>476954</v>
      </c>
      <c r="L53" s="115">
        <v>440952</v>
      </c>
      <c r="M53" s="116">
        <v>405131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zB8XfFQLUdx3rXSKiwhtnrXjlrzmUHxA1f2vw1V367thLlqxD8peQNn+rr6nAj5pJPgP+81QjNnukN1lKB5IA==" saltValue="tCBQjCwYJA0k5yGuTl92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5" t="s">
        <v>48</v>
      </c>
      <c r="D55" s="1265"/>
      <c r="E55" s="1266"/>
      <c r="F55" s="128">
        <v>27807</v>
      </c>
      <c r="G55" s="128">
        <v>31788</v>
      </c>
      <c r="H55" s="129">
        <v>34066</v>
      </c>
    </row>
    <row r="56" spans="2:8" ht="52.5" customHeight="1" x14ac:dyDescent="0.15">
      <c r="B56" s="130"/>
      <c r="C56" s="1267" t="s">
        <v>49</v>
      </c>
      <c r="D56" s="1267"/>
      <c r="E56" s="1268"/>
      <c r="F56" s="131">
        <v>5360</v>
      </c>
      <c r="G56" s="131">
        <v>5408</v>
      </c>
      <c r="H56" s="132">
        <v>5455</v>
      </c>
    </row>
    <row r="57" spans="2:8" ht="53.25" customHeight="1" x14ac:dyDescent="0.15">
      <c r="B57" s="130"/>
      <c r="C57" s="1269" t="s">
        <v>50</v>
      </c>
      <c r="D57" s="1269"/>
      <c r="E57" s="1270"/>
      <c r="F57" s="133">
        <v>28882</v>
      </c>
      <c r="G57" s="133">
        <v>31332</v>
      </c>
      <c r="H57" s="134">
        <v>30708</v>
      </c>
    </row>
    <row r="58" spans="2:8" ht="45.75" customHeight="1" x14ac:dyDescent="0.15">
      <c r="B58" s="135"/>
      <c r="C58" s="1257" t="s">
        <v>643</v>
      </c>
      <c r="D58" s="1258"/>
      <c r="E58" s="1259"/>
      <c r="F58" s="136">
        <v>8985</v>
      </c>
      <c r="G58" s="136">
        <v>9794</v>
      </c>
      <c r="H58" s="137">
        <v>9480</v>
      </c>
    </row>
    <row r="59" spans="2:8" ht="45.75" customHeight="1" x14ac:dyDescent="0.15">
      <c r="B59" s="135"/>
      <c r="C59" s="1257" t="s">
        <v>645</v>
      </c>
      <c r="D59" s="1258"/>
      <c r="E59" s="1259"/>
      <c r="F59" s="136">
        <v>3133</v>
      </c>
      <c r="G59" s="136">
        <v>3161</v>
      </c>
      <c r="H59" s="137">
        <v>4589</v>
      </c>
    </row>
    <row r="60" spans="2:8" ht="45.75" customHeight="1" x14ac:dyDescent="0.15">
      <c r="B60" s="135"/>
      <c r="C60" s="1257" t="s">
        <v>644</v>
      </c>
      <c r="D60" s="1258"/>
      <c r="E60" s="1259"/>
      <c r="F60" s="136">
        <v>3539</v>
      </c>
      <c r="G60" s="136">
        <v>5582</v>
      </c>
      <c r="H60" s="137">
        <v>4141</v>
      </c>
    </row>
    <row r="61" spans="2:8" ht="45.75" customHeight="1" x14ac:dyDescent="0.15">
      <c r="B61" s="135"/>
      <c r="C61" s="1257" t="s">
        <v>647</v>
      </c>
      <c r="D61" s="1258"/>
      <c r="E61" s="1259"/>
      <c r="F61" s="136">
        <v>2238</v>
      </c>
      <c r="G61" s="136">
        <v>2225</v>
      </c>
      <c r="H61" s="137">
        <v>2219</v>
      </c>
    </row>
    <row r="62" spans="2:8" ht="45.75" customHeight="1" thickBot="1" x14ac:dyDescent="0.2">
      <c r="B62" s="138"/>
      <c r="C62" s="1260" t="s">
        <v>646</v>
      </c>
      <c r="D62" s="1261"/>
      <c r="E62" s="1262"/>
      <c r="F62" s="139">
        <v>3066</v>
      </c>
      <c r="G62" s="139">
        <v>3074</v>
      </c>
      <c r="H62" s="140">
        <v>2177</v>
      </c>
    </row>
    <row r="63" spans="2:8" ht="52.5" customHeight="1" thickBot="1" x14ac:dyDescent="0.2">
      <c r="B63" s="141"/>
      <c r="C63" s="1263" t="s">
        <v>51</v>
      </c>
      <c r="D63" s="1263"/>
      <c r="E63" s="1264"/>
      <c r="F63" s="142">
        <v>62049</v>
      </c>
      <c r="G63" s="142">
        <v>68528</v>
      </c>
      <c r="H63" s="143">
        <v>70229</v>
      </c>
    </row>
    <row r="64" spans="2:8" ht="15" customHeight="1" x14ac:dyDescent="0.15"/>
  </sheetData>
  <sheetProtection algorithmName="SHA-512" hashValue="cm6qCkx1DGDJrjWW29Wyovshc4u0zTGpB+STZU/RyhG9ZwemXAovIbGQ6XiN9lTXOIufy4RRQnzITFdAseyDEw==" saltValue="SKNlqA9dh4Fa6MgoODSN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56261</v>
      </c>
      <c r="E3" s="162"/>
      <c r="F3" s="163">
        <v>51898</v>
      </c>
      <c r="G3" s="164"/>
      <c r="H3" s="165"/>
    </row>
    <row r="4" spans="1:8" x14ac:dyDescent="0.15">
      <c r="A4" s="166"/>
      <c r="B4" s="167"/>
      <c r="C4" s="168"/>
      <c r="D4" s="169">
        <v>23095</v>
      </c>
      <c r="E4" s="170"/>
      <c r="F4" s="171">
        <v>25986</v>
      </c>
      <c r="G4" s="172"/>
      <c r="H4" s="173"/>
    </row>
    <row r="5" spans="1:8" x14ac:dyDescent="0.15">
      <c r="A5" s="154" t="s">
        <v>565</v>
      </c>
      <c r="B5" s="159"/>
      <c r="C5" s="160"/>
      <c r="D5" s="161">
        <v>57934</v>
      </c>
      <c r="E5" s="162"/>
      <c r="F5" s="163">
        <v>51684</v>
      </c>
      <c r="G5" s="164"/>
      <c r="H5" s="165"/>
    </row>
    <row r="6" spans="1:8" x14ac:dyDescent="0.15">
      <c r="A6" s="166"/>
      <c r="B6" s="167"/>
      <c r="C6" s="168"/>
      <c r="D6" s="169">
        <v>26124</v>
      </c>
      <c r="E6" s="170"/>
      <c r="F6" s="171">
        <v>26671</v>
      </c>
      <c r="G6" s="172"/>
      <c r="H6" s="173"/>
    </row>
    <row r="7" spans="1:8" x14ac:dyDescent="0.15">
      <c r="A7" s="154" t="s">
        <v>566</v>
      </c>
      <c r="B7" s="159"/>
      <c r="C7" s="160"/>
      <c r="D7" s="161">
        <v>58222</v>
      </c>
      <c r="E7" s="162"/>
      <c r="F7" s="163">
        <v>52897</v>
      </c>
      <c r="G7" s="164"/>
      <c r="H7" s="165"/>
    </row>
    <row r="8" spans="1:8" x14ac:dyDescent="0.15">
      <c r="A8" s="166"/>
      <c r="B8" s="167"/>
      <c r="C8" s="168"/>
      <c r="D8" s="169">
        <v>26817</v>
      </c>
      <c r="E8" s="170"/>
      <c r="F8" s="171">
        <v>27013</v>
      </c>
      <c r="G8" s="172"/>
      <c r="H8" s="173"/>
    </row>
    <row r="9" spans="1:8" x14ac:dyDescent="0.15">
      <c r="A9" s="154" t="s">
        <v>567</v>
      </c>
      <c r="B9" s="159"/>
      <c r="C9" s="160"/>
      <c r="D9" s="161">
        <v>52788</v>
      </c>
      <c r="E9" s="162"/>
      <c r="F9" s="163">
        <v>54945</v>
      </c>
      <c r="G9" s="164"/>
      <c r="H9" s="165"/>
    </row>
    <row r="10" spans="1:8" x14ac:dyDescent="0.15">
      <c r="A10" s="166"/>
      <c r="B10" s="167"/>
      <c r="C10" s="168"/>
      <c r="D10" s="169">
        <v>25480</v>
      </c>
      <c r="E10" s="170"/>
      <c r="F10" s="171">
        <v>29293</v>
      </c>
      <c r="G10" s="172"/>
      <c r="H10" s="173"/>
    </row>
    <row r="11" spans="1:8" x14ac:dyDescent="0.15">
      <c r="A11" s="154" t="s">
        <v>568</v>
      </c>
      <c r="B11" s="159"/>
      <c r="C11" s="160"/>
      <c r="D11" s="161">
        <v>55470</v>
      </c>
      <c r="E11" s="162"/>
      <c r="F11" s="163">
        <v>57132</v>
      </c>
      <c r="G11" s="164"/>
      <c r="H11" s="165"/>
    </row>
    <row r="12" spans="1:8" x14ac:dyDescent="0.15">
      <c r="A12" s="166"/>
      <c r="B12" s="167"/>
      <c r="C12" s="174"/>
      <c r="D12" s="169">
        <v>26096</v>
      </c>
      <c r="E12" s="170"/>
      <c r="F12" s="171">
        <v>30126</v>
      </c>
      <c r="G12" s="172"/>
      <c r="H12" s="173"/>
    </row>
    <row r="13" spans="1:8" x14ac:dyDescent="0.15">
      <c r="A13" s="154"/>
      <c r="B13" s="159"/>
      <c r="C13" s="175"/>
      <c r="D13" s="176">
        <v>56135</v>
      </c>
      <c r="E13" s="177"/>
      <c r="F13" s="178">
        <v>53711</v>
      </c>
      <c r="G13" s="179"/>
      <c r="H13" s="165"/>
    </row>
    <row r="14" spans="1:8" x14ac:dyDescent="0.15">
      <c r="A14" s="166"/>
      <c r="B14" s="167"/>
      <c r="C14" s="168"/>
      <c r="D14" s="169">
        <v>25522</v>
      </c>
      <c r="E14" s="170"/>
      <c r="F14" s="171">
        <v>27818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2.99</v>
      </c>
      <c r="C19" s="180">
        <f>ROUND(VALUE(SUBSTITUTE(実質収支比率等に係る経年分析!G$48,"▲","-")),2)</f>
        <v>2.62</v>
      </c>
      <c r="D19" s="180">
        <f>ROUND(VALUE(SUBSTITUTE(実質収支比率等に係る経年分析!H$48,"▲","-")),2)</f>
        <v>2.19</v>
      </c>
      <c r="E19" s="180">
        <f>ROUND(VALUE(SUBSTITUTE(実質収支比率等に係る経年分析!I$48,"▲","-")),2)</f>
        <v>2.38</v>
      </c>
      <c r="F19" s="180">
        <f>ROUND(VALUE(SUBSTITUTE(実質収支比率等に係る経年分析!J$48,"▲","-")),2)</f>
        <v>2.2200000000000002</v>
      </c>
    </row>
    <row r="20" spans="1:11" x14ac:dyDescent="0.15">
      <c r="A20" s="180" t="s">
        <v>55</v>
      </c>
      <c r="B20" s="180">
        <f>ROUND(VALUE(SUBSTITUTE(実質収支比率等に係る経年分析!F$47,"▲","-")),2)</f>
        <v>6.26</v>
      </c>
      <c r="C20" s="180">
        <f>ROUND(VALUE(SUBSTITUTE(実質収支比率等に係る経年分析!G$47,"▲","-")),2)</f>
        <v>6.72</v>
      </c>
      <c r="D20" s="180">
        <f>ROUND(VALUE(SUBSTITUTE(実質収支比率等に係る経年分析!H$47,"▲","-")),2)</f>
        <v>6.71</v>
      </c>
      <c r="E20" s="180">
        <f>ROUND(VALUE(SUBSTITUTE(実質収支比率等に係る経年分析!I$47,"▲","-")),2)</f>
        <v>7.59</v>
      </c>
      <c r="F20" s="180">
        <f>ROUND(VALUE(SUBSTITUTE(実質収支比率等に係る経年分析!J$47,"▲","-")),2)</f>
        <v>8.08</v>
      </c>
    </row>
    <row r="21" spans="1:11" x14ac:dyDescent="0.15">
      <c r="A21" s="180" t="s">
        <v>56</v>
      </c>
      <c r="B21" s="180">
        <f>IF(ISNUMBER(VALUE(SUBSTITUTE(実質収支比率等に係る経年分析!F$49,"▲","-"))),ROUND(VALUE(SUBSTITUTE(実質収支比率等に係る経年分析!F$49,"▲","-")),2),NA())</f>
        <v>1.59</v>
      </c>
      <c r="C21" s="180">
        <f>IF(ISNUMBER(VALUE(SUBSTITUTE(実質収支比率等に係る経年分析!G$49,"▲","-"))),ROUND(VALUE(SUBSTITUTE(実質収支比率等に係る経年分析!G$49,"▲","-")),2),NA())</f>
        <v>0.16</v>
      </c>
      <c r="D21" s="180">
        <f>IF(ISNUMBER(VALUE(SUBSTITUTE(実質収支比率等に係る経年分析!H$49,"▲","-"))),ROUND(VALUE(SUBSTITUTE(実質収支比率等に係る経年分析!H$49,"▲","-")),2),NA())</f>
        <v>0.77</v>
      </c>
      <c r="E21" s="180">
        <f>IF(ISNUMBER(VALUE(SUBSTITUTE(実質収支比率等に係る経年分析!I$49,"▲","-"))),ROUND(VALUE(SUBSTITUTE(実質収支比率等に係る経年分析!I$49,"▲","-")),2),NA())</f>
        <v>1.17</v>
      </c>
      <c r="F21" s="180">
        <f>IF(ISNUMBER(VALUE(SUBSTITUTE(実質収支比率等に係る経年分析!J$49,"▲","-"))),ROUND(VALUE(SUBSTITUTE(実質収支比率等に係る経年分析!J$49,"▲","-")),2),NA())</f>
        <v>0.39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2.1800000000000002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2.1800000000000002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2.21</v>
      </c>
    </row>
    <row r="35" spans="1:16" x14ac:dyDescent="0.15">
      <c r="A35" s="181" t="str">
        <f>IF(連結実質赤字比率に係る赤字・黒字の構成分析!C$35="",NA(),連結実質赤字比率に係る赤字・黒字の構成分析!C$35)</f>
        <v>モーターボート競走事業会計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2.3199999999999998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2.58</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4.0199999999999996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92837</v>
      </c>
      <c r="E42" s="182"/>
      <c r="F42" s="182"/>
      <c r="G42" s="182">
        <f>'実質公債費比率（分子）の構造'!L$52</f>
        <v>92931</v>
      </c>
      <c r="H42" s="182"/>
      <c r="I42" s="182"/>
      <c r="J42" s="182">
        <f>'実質公債費比率（分子）の構造'!M$52</f>
        <v>91577</v>
      </c>
      <c r="K42" s="182"/>
      <c r="L42" s="182"/>
      <c r="M42" s="182">
        <f>'実質公債費比率（分子）の構造'!N$52</f>
        <v>90643</v>
      </c>
      <c r="N42" s="182"/>
      <c r="O42" s="182"/>
      <c r="P42" s="182">
        <f>'実質公債費比率（分子）の構造'!O$52</f>
        <v>96042</v>
      </c>
    </row>
    <row r="43" spans="1:16" x14ac:dyDescent="0.15">
      <c r="A43" s="182" t="s">
        <v>64</v>
      </c>
      <c r="B43" s="182">
        <f>'実質公債費比率（分子）の構造'!K$51</f>
        <v>91</v>
      </c>
      <c r="C43" s="182"/>
      <c r="D43" s="182"/>
      <c r="E43" s="182">
        <f>'実質公債費比率（分子）の構造'!L$51</f>
        <v>29</v>
      </c>
      <c r="F43" s="182"/>
      <c r="G43" s="182"/>
      <c r="H43" s="182">
        <f>'実質公債費比率（分子）の構造'!M$51</f>
        <v>11</v>
      </c>
      <c r="I43" s="182"/>
      <c r="J43" s="182"/>
      <c r="K43" s="182">
        <f>'実質公債費比率（分子）の構造'!N$51</f>
        <v>8</v>
      </c>
      <c r="L43" s="182"/>
      <c r="M43" s="182"/>
      <c r="N43" s="182">
        <f>'実質公債費比率（分子）の構造'!O$51</f>
        <v>3</v>
      </c>
      <c r="O43" s="182"/>
      <c r="P43" s="182"/>
    </row>
    <row r="44" spans="1:16" x14ac:dyDescent="0.15">
      <c r="A44" s="182" t="s">
        <v>65</v>
      </c>
      <c r="B44" s="182">
        <f>'実質公債費比率（分子）の構造'!K$50</f>
        <v>2684</v>
      </c>
      <c r="C44" s="182"/>
      <c r="D44" s="182"/>
      <c r="E44" s="182">
        <f>'実質公債費比率（分子）の構造'!L$50</f>
        <v>2773</v>
      </c>
      <c r="F44" s="182"/>
      <c r="G44" s="182"/>
      <c r="H44" s="182">
        <f>'実質公債費比率（分子）の構造'!M$50</f>
        <v>2897</v>
      </c>
      <c r="I44" s="182"/>
      <c r="J44" s="182"/>
      <c r="K44" s="182">
        <f>'実質公債費比率（分子）の構造'!N$50</f>
        <v>4050</v>
      </c>
      <c r="L44" s="182"/>
      <c r="M44" s="182"/>
      <c r="N44" s="182">
        <f>'実質公債費比率（分子）の構造'!O$50</f>
        <v>4202</v>
      </c>
      <c r="O44" s="182"/>
      <c r="P44" s="182"/>
    </row>
    <row r="45" spans="1:16" x14ac:dyDescent="0.15">
      <c r="A45" s="182" t="s">
        <v>66</v>
      </c>
      <c r="B45" s="182">
        <f>'実質公債費比率（分子）の構造'!K$49</f>
        <v>42</v>
      </c>
      <c r="C45" s="182"/>
      <c r="D45" s="182"/>
      <c r="E45" s="182">
        <f>'実質公債費比率（分子）の構造'!L$49</f>
        <v>169</v>
      </c>
      <c r="F45" s="182"/>
      <c r="G45" s="182"/>
      <c r="H45" s="182">
        <f>'実質公債費比率（分子）の構造'!M$49</f>
        <v>70</v>
      </c>
      <c r="I45" s="182"/>
      <c r="J45" s="182"/>
      <c r="K45" s="182">
        <f>'実質公債費比率（分子）の構造'!N$49</f>
        <v>203</v>
      </c>
      <c r="L45" s="182"/>
      <c r="M45" s="182"/>
      <c r="N45" s="182">
        <f>'実質公債費比率（分子）の構造'!O$49</f>
        <v>348</v>
      </c>
      <c r="O45" s="182"/>
      <c r="P45" s="182"/>
    </row>
    <row r="46" spans="1:16" x14ac:dyDescent="0.15">
      <c r="A46" s="182" t="s">
        <v>67</v>
      </c>
      <c r="B46" s="182">
        <f>'実質公債費比率（分子）の構造'!K$48</f>
        <v>25193</v>
      </c>
      <c r="C46" s="182"/>
      <c r="D46" s="182"/>
      <c r="E46" s="182">
        <f>'実質公債費比率（分子）の構造'!L$48</f>
        <v>24939</v>
      </c>
      <c r="F46" s="182"/>
      <c r="G46" s="182"/>
      <c r="H46" s="182">
        <f>'実質公債費比率（分子）の構造'!M$48</f>
        <v>26073</v>
      </c>
      <c r="I46" s="182"/>
      <c r="J46" s="182"/>
      <c r="K46" s="182">
        <f>'実質公債費比率（分子）の構造'!N$48</f>
        <v>25284</v>
      </c>
      <c r="L46" s="182"/>
      <c r="M46" s="182"/>
      <c r="N46" s="182">
        <f>'実質公債費比率（分子）の構造'!O$48</f>
        <v>23629</v>
      </c>
      <c r="O46" s="182"/>
      <c r="P46" s="182"/>
    </row>
    <row r="47" spans="1:16" x14ac:dyDescent="0.15">
      <c r="A47" s="182" t="s">
        <v>68</v>
      </c>
      <c r="B47" s="182">
        <f>'実質公債費比率（分子）の構造'!K$47</f>
        <v>42877</v>
      </c>
      <c r="C47" s="182"/>
      <c r="D47" s="182"/>
      <c r="E47" s="182">
        <f>'実質公債費比率（分子）の構造'!L$47</f>
        <v>43495</v>
      </c>
      <c r="F47" s="182"/>
      <c r="G47" s="182"/>
      <c r="H47" s="182">
        <f>'実質公債費比率（分子）の構造'!M$47</f>
        <v>43099</v>
      </c>
      <c r="I47" s="182"/>
      <c r="J47" s="182"/>
      <c r="K47" s="182">
        <f>'実質公債費比率（分子）の構造'!N$47</f>
        <v>41622</v>
      </c>
      <c r="L47" s="182"/>
      <c r="M47" s="182"/>
      <c r="N47" s="182">
        <f>'実質公債費比率（分子）の構造'!O$47</f>
        <v>41165</v>
      </c>
      <c r="O47" s="182"/>
      <c r="P47" s="182"/>
    </row>
    <row r="48" spans="1:16" x14ac:dyDescent="0.15">
      <c r="A48" s="182" t="s">
        <v>69</v>
      </c>
      <c r="B48" s="182">
        <f>'実質公債費比率（分子）の構造'!K$46</f>
        <v>5812</v>
      </c>
      <c r="C48" s="182"/>
      <c r="D48" s="182"/>
      <c r="E48" s="182">
        <f>'実質公債費比率（分子）の構造'!L$46</f>
        <v>4500</v>
      </c>
      <c r="F48" s="182"/>
      <c r="G48" s="182"/>
      <c r="H48" s="182">
        <f>'実質公債費比率（分子）の構造'!M$46</f>
        <v>2773</v>
      </c>
      <c r="I48" s="182"/>
      <c r="J48" s="182"/>
      <c r="K48" s="182">
        <f>'実質公債費比率（分子）の構造'!N$46</f>
        <v>2261</v>
      </c>
      <c r="L48" s="182"/>
      <c r="M48" s="182"/>
      <c r="N48" s="182">
        <f>'実質公債費比率（分子）の構造'!O$46</f>
        <v>606</v>
      </c>
      <c r="O48" s="182"/>
      <c r="P48" s="182"/>
    </row>
    <row r="49" spans="1:16" x14ac:dyDescent="0.15">
      <c r="A49" s="182" t="s">
        <v>70</v>
      </c>
      <c r="B49" s="182">
        <f>'実質公債費比率（分子）の構造'!K$45</f>
        <v>52784</v>
      </c>
      <c r="C49" s="182"/>
      <c r="D49" s="182"/>
      <c r="E49" s="182">
        <f>'実質公債費比率（分子）の構造'!L$45</f>
        <v>53036</v>
      </c>
      <c r="F49" s="182"/>
      <c r="G49" s="182"/>
      <c r="H49" s="182">
        <f>'実質公債費比率（分子）の構造'!M$45</f>
        <v>53912</v>
      </c>
      <c r="I49" s="182"/>
      <c r="J49" s="182"/>
      <c r="K49" s="182">
        <f>'実質公債費比率（分子）の構造'!N$45</f>
        <v>54737</v>
      </c>
      <c r="L49" s="182"/>
      <c r="M49" s="182"/>
      <c r="N49" s="182">
        <f>'実質公債費比率（分子）の構造'!O$45</f>
        <v>60635</v>
      </c>
      <c r="O49" s="182"/>
      <c r="P49" s="182"/>
    </row>
    <row r="50" spans="1:16" x14ac:dyDescent="0.15">
      <c r="A50" s="182" t="s">
        <v>71</v>
      </c>
      <c r="B50" s="182" t="e">
        <f>NA()</f>
        <v>#N/A</v>
      </c>
      <c r="C50" s="182">
        <f>IF(ISNUMBER('実質公債費比率（分子）の構造'!K$53),'実質公債費比率（分子）の構造'!K$53,NA())</f>
        <v>36646</v>
      </c>
      <c r="D50" s="182" t="e">
        <f>NA()</f>
        <v>#N/A</v>
      </c>
      <c r="E50" s="182" t="e">
        <f>NA()</f>
        <v>#N/A</v>
      </c>
      <c r="F50" s="182">
        <f>IF(ISNUMBER('実質公債費比率（分子）の構造'!L$53),'実質公債費比率（分子）の構造'!L$53,NA())</f>
        <v>36010</v>
      </c>
      <c r="G50" s="182" t="e">
        <f>NA()</f>
        <v>#N/A</v>
      </c>
      <c r="H50" s="182" t="e">
        <f>NA()</f>
        <v>#N/A</v>
      </c>
      <c r="I50" s="182">
        <f>IF(ISNUMBER('実質公債費比率（分子）の構造'!M$53),'実質公債費比率（分子）の構造'!M$53,NA())</f>
        <v>37258</v>
      </c>
      <c r="J50" s="182" t="e">
        <f>NA()</f>
        <v>#N/A</v>
      </c>
      <c r="K50" s="182" t="e">
        <f>NA()</f>
        <v>#N/A</v>
      </c>
      <c r="L50" s="182">
        <f>IF(ISNUMBER('実質公債費比率（分子）の構造'!N$53),'実質公債費比率（分子）の構造'!N$53,NA())</f>
        <v>37522</v>
      </c>
      <c r="M50" s="182" t="e">
        <f>NA()</f>
        <v>#N/A</v>
      </c>
      <c r="N50" s="182" t="e">
        <f>NA()</f>
        <v>#N/A</v>
      </c>
      <c r="O50" s="182">
        <f>IF(ISNUMBER('実質公債費比率（分子）の構造'!O$53),'実質公債費比率（分子）の構造'!O$53,NA())</f>
        <v>34546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849127</v>
      </c>
      <c r="E56" s="181"/>
      <c r="F56" s="181"/>
      <c r="G56" s="181">
        <f>'将来負担比率（分子）の構造'!J$52</f>
        <v>843486</v>
      </c>
      <c r="H56" s="181"/>
      <c r="I56" s="181"/>
      <c r="J56" s="181">
        <f>'将来負担比率（分子）の構造'!K$52</f>
        <v>848787</v>
      </c>
      <c r="K56" s="181"/>
      <c r="L56" s="181"/>
      <c r="M56" s="181">
        <f>'将来負担比率（分子）の構造'!L$52</f>
        <v>851506</v>
      </c>
      <c r="N56" s="181"/>
      <c r="O56" s="181"/>
      <c r="P56" s="181">
        <f>'将来負担比率（分子）の構造'!M$52</f>
        <v>845402</v>
      </c>
    </row>
    <row r="57" spans="1:16" x14ac:dyDescent="0.15">
      <c r="A57" s="181" t="s">
        <v>42</v>
      </c>
      <c r="B57" s="181"/>
      <c r="C57" s="181"/>
      <c r="D57" s="181">
        <f>'将来負担比率（分子）の構造'!I$51</f>
        <v>305581</v>
      </c>
      <c r="E57" s="181"/>
      <c r="F57" s="181"/>
      <c r="G57" s="181">
        <f>'将来負担比率（分子）の構造'!J$51</f>
        <v>299834</v>
      </c>
      <c r="H57" s="181"/>
      <c r="I57" s="181"/>
      <c r="J57" s="181">
        <f>'将来負担比率（分子）の構造'!K$51</f>
        <v>295295</v>
      </c>
      <c r="K57" s="181"/>
      <c r="L57" s="181"/>
      <c r="M57" s="181">
        <f>'将来負担比率（分子）の構造'!L$51</f>
        <v>293342</v>
      </c>
      <c r="N57" s="181"/>
      <c r="O57" s="181"/>
      <c r="P57" s="181">
        <f>'将来負担比率（分子）の構造'!M$51</f>
        <v>283458</v>
      </c>
    </row>
    <row r="58" spans="1:16" x14ac:dyDescent="0.15">
      <c r="A58" s="181" t="s">
        <v>41</v>
      </c>
      <c r="B58" s="181"/>
      <c r="C58" s="181"/>
      <c r="D58" s="181">
        <f>'将来負担比率（分子）の構造'!I$50</f>
        <v>204605</v>
      </c>
      <c r="E58" s="181"/>
      <c r="F58" s="181"/>
      <c r="G58" s="181">
        <f>'将来負担比率（分子）の構造'!J$50</f>
        <v>220728</v>
      </c>
      <c r="H58" s="181"/>
      <c r="I58" s="181"/>
      <c r="J58" s="181">
        <f>'将来負担比率（分子）の構造'!K$50</f>
        <v>239456</v>
      </c>
      <c r="K58" s="181"/>
      <c r="L58" s="181"/>
      <c r="M58" s="181">
        <f>'将来負担比率（分子）の構造'!L$50</f>
        <v>256370</v>
      </c>
      <c r="N58" s="181"/>
      <c r="O58" s="181"/>
      <c r="P58" s="181">
        <f>'将来負担比率（分子）の構造'!M$50</f>
        <v>282212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24051</v>
      </c>
      <c r="C61" s="181"/>
      <c r="D61" s="181"/>
      <c r="E61" s="181">
        <f>'将来負担比率（分子）の構造'!J$46</f>
        <v>18858</v>
      </c>
      <c r="F61" s="181"/>
      <c r="G61" s="181"/>
      <c r="H61" s="181">
        <f>'将来負担比率（分子）の構造'!K$46</f>
        <v>17356</v>
      </c>
      <c r="I61" s="181"/>
      <c r="J61" s="181"/>
      <c r="K61" s="181">
        <f>'将来負担比率（分子）の構造'!L$46</f>
        <v>18602</v>
      </c>
      <c r="L61" s="181"/>
      <c r="M61" s="181"/>
      <c r="N61" s="181">
        <f>'将来負担比率（分子）の構造'!M$46</f>
        <v>15476</v>
      </c>
      <c r="O61" s="181"/>
      <c r="P61" s="181"/>
    </row>
    <row r="62" spans="1:16" x14ac:dyDescent="0.15">
      <c r="A62" s="181" t="s">
        <v>35</v>
      </c>
      <c r="B62" s="181">
        <f>'将来負担比率（分子）の構造'!I$45</f>
        <v>62213</v>
      </c>
      <c r="C62" s="181"/>
      <c r="D62" s="181"/>
      <c r="E62" s="181">
        <f>'将来負担比率（分子）の構造'!J$45</f>
        <v>60683</v>
      </c>
      <c r="F62" s="181"/>
      <c r="G62" s="181"/>
      <c r="H62" s="181">
        <f>'将来負担比率（分子）の構造'!K$45</f>
        <v>103136</v>
      </c>
      <c r="I62" s="181"/>
      <c r="J62" s="181"/>
      <c r="K62" s="181">
        <f>'将来負担比率（分子）の構造'!L$45</f>
        <v>92791</v>
      </c>
      <c r="L62" s="181"/>
      <c r="M62" s="181"/>
      <c r="N62" s="181">
        <f>'将来負担比率（分子）の構造'!M$45</f>
        <v>91931</v>
      </c>
      <c r="O62" s="181"/>
      <c r="P62" s="181"/>
    </row>
    <row r="63" spans="1:16" x14ac:dyDescent="0.15">
      <c r="A63" s="181" t="s">
        <v>34</v>
      </c>
      <c r="B63" s="181">
        <f>'将来負担比率（分子）の構造'!I$44</f>
        <v>3887</v>
      </c>
      <c r="C63" s="181"/>
      <c r="D63" s="181"/>
      <c r="E63" s="181">
        <f>'将来負担比率（分子）の構造'!J$44</f>
        <v>3971</v>
      </c>
      <c r="F63" s="181"/>
      <c r="G63" s="181"/>
      <c r="H63" s="181">
        <f>'将来負担比率（分子）の構造'!K$44</f>
        <v>3919</v>
      </c>
      <c r="I63" s="181"/>
      <c r="J63" s="181"/>
      <c r="K63" s="181">
        <f>'将来負担比率（分子）の構造'!L$44</f>
        <v>3747</v>
      </c>
      <c r="L63" s="181"/>
      <c r="M63" s="181"/>
      <c r="N63" s="181">
        <f>'将来負担比率（分子）の構造'!M$44</f>
        <v>3458</v>
      </c>
      <c r="O63" s="181"/>
      <c r="P63" s="181"/>
    </row>
    <row r="64" spans="1:16" x14ac:dyDescent="0.15">
      <c r="A64" s="181" t="s">
        <v>33</v>
      </c>
      <c r="B64" s="181">
        <f>'将来負担比率（分子）の構造'!I$43</f>
        <v>311300</v>
      </c>
      <c r="C64" s="181"/>
      <c r="D64" s="181"/>
      <c r="E64" s="181">
        <f>'将来負担比率（分子）の構造'!J$43</f>
        <v>307050</v>
      </c>
      <c r="F64" s="181"/>
      <c r="G64" s="181"/>
      <c r="H64" s="181">
        <f>'将来負担比率（分子）の構造'!K$43</f>
        <v>300919</v>
      </c>
      <c r="I64" s="181"/>
      <c r="J64" s="181"/>
      <c r="K64" s="181">
        <f>'将来負担比率（分子）の構造'!L$43</f>
        <v>285198</v>
      </c>
      <c r="L64" s="181"/>
      <c r="M64" s="181"/>
      <c r="N64" s="181">
        <f>'将来負担比率（分子）の構造'!M$43</f>
        <v>269493</v>
      </c>
      <c r="O64" s="181"/>
      <c r="P64" s="181"/>
    </row>
    <row r="65" spans="1:16" x14ac:dyDescent="0.15">
      <c r="A65" s="181" t="s">
        <v>32</v>
      </c>
      <c r="B65" s="181">
        <f>'将来負担比率（分子）の構造'!I$42</f>
        <v>18774</v>
      </c>
      <c r="C65" s="181"/>
      <c r="D65" s="181"/>
      <c r="E65" s="181">
        <f>'将来負担比率（分子）の構造'!J$42</f>
        <v>19336</v>
      </c>
      <c r="F65" s="181"/>
      <c r="G65" s="181"/>
      <c r="H65" s="181">
        <f>'将来負担比率（分子）の構造'!K$42</f>
        <v>22028</v>
      </c>
      <c r="I65" s="181"/>
      <c r="J65" s="181"/>
      <c r="K65" s="181">
        <f>'将来負担比率（分子）の構造'!L$42</f>
        <v>32524</v>
      </c>
      <c r="L65" s="181"/>
      <c r="M65" s="181"/>
      <c r="N65" s="181">
        <f>'将来負担比率（分子）の構造'!M$42</f>
        <v>26964</v>
      </c>
      <c r="O65" s="181"/>
      <c r="P65" s="181"/>
    </row>
    <row r="66" spans="1:16" x14ac:dyDescent="0.15">
      <c r="A66" s="181" t="s">
        <v>31</v>
      </c>
      <c r="B66" s="181">
        <f>'将来負担比率（分子）の構造'!I$41</f>
        <v>1415368</v>
      </c>
      <c r="C66" s="181"/>
      <c r="D66" s="181"/>
      <c r="E66" s="181">
        <f>'将来負担比率（分子）の構造'!J$41</f>
        <v>1407427</v>
      </c>
      <c r="F66" s="181"/>
      <c r="G66" s="181"/>
      <c r="H66" s="181">
        <f>'将来負担比率（分子）の構造'!K$41</f>
        <v>1413133</v>
      </c>
      <c r="I66" s="181"/>
      <c r="J66" s="181"/>
      <c r="K66" s="181">
        <f>'将来負担比率（分子）の構造'!L$41</f>
        <v>1409307</v>
      </c>
      <c r="L66" s="181"/>
      <c r="M66" s="181"/>
      <c r="N66" s="181">
        <f>'将来負担比率（分子）の構造'!M$41</f>
        <v>1408879</v>
      </c>
      <c r="O66" s="181"/>
      <c r="P66" s="181"/>
    </row>
    <row r="67" spans="1:16" x14ac:dyDescent="0.15">
      <c r="A67" s="181" t="s">
        <v>75</v>
      </c>
      <c r="B67" s="181" t="e">
        <f>NA()</f>
        <v>#N/A</v>
      </c>
      <c r="C67" s="181">
        <f>IF(ISNUMBER('将来負担比率（分子）の構造'!I$53), IF('将来負担比率（分子）の構造'!I$53 &lt; 0, 0, '将来負担比率（分子）の構造'!I$53), NA())</f>
        <v>476280</v>
      </c>
      <c r="D67" s="181" t="e">
        <f>NA()</f>
        <v>#N/A</v>
      </c>
      <c r="E67" s="181" t="e">
        <f>NA()</f>
        <v>#N/A</v>
      </c>
      <c r="F67" s="181">
        <f>IF(ISNUMBER('将来負担比率（分子）の構造'!J$53), IF('将来負担比率（分子）の構造'!J$53 &lt; 0, 0, '将来負担比率（分子）の構造'!J$53), NA())</f>
        <v>453279</v>
      </c>
      <c r="G67" s="181" t="e">
        <f>NA()</f>
        <v>#N/A</v>
      </c>
      <c r="H67" s="181" t="e">
        <f>NA()</f>
        <v>#N/A</v>
      </c>
      <c r="I67" s="181">
        <f>IF(ISNUMBER('将来負担比率（分子）の構造'!K$53), IF('将来負担比率（分子）の構造'!K$53 &lt; 0, 0, '将来負担比率（分子）の構造'!K$53), NA())</f>
        <v>476954</v>
      </c>
      <c r="J67" s="181" t="e">
        <f>NA()</f>
        <v>#N/A</v>
      </c>
      <c r="K67" s="181" t="e">
        <f>NA()</f>
        <v>#N/A</v>
      </c>
      <c r="L67" s="181">
        <f>IF(ISNUMBER('将来負担比率（分子）の構造'!L$53), IF('将来負担比率（分子）の構造'!L$53 &lt; 0, 0, '将来負担比率（分子）の構造'!L$53), NA())</f>
        <v>440952</v>
      </c>
      <c r="M67" s="181" t="e">
        <f>NA()</f>
        <v>#N/A</v>
      </c>
      <c r="N67" s="181" t="e">
        <f>NA()</f>
        <v>#N/A</v>
      </c>
      <c r="O67" s="181">
        <f>IF(ISNUMBER('将来負担比率（分子）の構造'!M$53), IF('将来負担比率（分子）の構造'!M$53 &lt; 0, 0, '将来負担比率（分子）の構造'!M$53), NA())</f>
        <v>405131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27807</v>
      </c>
      <c r="C72" s="185">
        <f>基金残高に係る経年分析!G55</f>
        <v>31788</v>
      </c>
      <c r="D72" s="185">
        <f>基金残高に係る経年分析!H55</f>
        <v>34066</v>
      </c>
    </row>
    <row r="73" spans="1:16" x14ac:dyDescent="0.15">
      <c r="A73" s="184" t="s">
        <v>78</v>
      </c>
      <c r="B73" s="185">
        <f>基金残高に係る経年分析!F56</f>
        <v>5360</v>
      </c>
      <c r="C73" s="185">
        <f>基金残高に係る経年分析!G56</f>
        <v>5408</v>
      </c>
      <c r="D73" s="185">
        <f>基金残高に係る経年分析!H56</f>
        <v>5455</v>
      </c>
    </row>
    <row r="74" spans="1:16" x14ac:dyDescent="0.15">
      <c r="A74" s="184" t="s">
        <v>79</v>
      </c>
      <c r="B74" s="185">
        <f>基金残高に係る経年分析!F57</f>
        <v>28882</v>
      </c>
      <c r="C74" s="185">
        <f>基金残高に係る経年分析!G57</f>
        <v>31332</v>
      </c>
      <c r="D74" s="185">
        <f>基金残高に係る経年分析!H57</f>
        <v>30708</v>
      </c>
    </row>
  </sheetData>
  <sheetProtection algorithmName="SHA-512" hashValue="CS0MR3AEp8UUomeXcjk8G8mu69R9ofpgzQ7YbG0DA5A9+tG6/hGwE0OSPmMM02yN2SD4SeSx3Rl6jj/eh3mX5Q==" saltValue="VIFaLH2YUq/2fkeYaidR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344453594</v>
      </c>
      <c r="S5" s="635"/>
      <c r="T5" s="635"/>
      <c r="U5" s="635"/>
      <c r="V5" s="635"/>
      <c r="W5" s="635"/>
      <c r="X5" s="635"/>
      <c r="Y5" s="636"/>
      <c r="Z5" s="637">
        <v>39</v>
      </c>
      <c r="AA5" s="637"/>
      <c r="AB5" s="637"/>
      <c r="AC5" s="637"/>
      <c r="AD5" s="638">
        <v>319330870</v>
      </c>
      <c r="AE5" s="638"/>
      <c r="AF5" s="638"/>
      <c r="AG5" s="638"/>
      <c r="AH5" s="638"/>
      <c r="AI5" s="638"/>
      <c r="AJ5" s="638"/>
      <c r="AK5" s="638"/>
      <c r="AL5" s="639">
        <v>79</v>
      </c>
      <c r="AM5" s="640"/>
      <c r="AN5" s="640"/>
      <c r="AO5" s="641"/>
      <c r="AP5" s="631" t="s">
        <v>228</v>
      </c>
      <c r="AQ5" s="632"/>
      <c r="AR5" s="632"/>
      <c r="AS5" s="632"/>
      <c r="AT5" s="632"/>
      <c r="AU5" s="632"/>
      <c r="AV5" s="632"/>
      <c r="AW5" s="632"/>
      <c r="AX5" s="632"/>
      <c r="AY5" s="632"/>
      <c r="AZ5" s="632"/>
      <c r="BA5" s="632"/>
      <c r="BB5" s="632"/>
      <c r="BC5" s="632"/>
      <c r="BD5" s="632"/>
      <c r="BE5" s="632"/>
      <c r="BF5" s="633"/>
      <c r="BG5" s="645">
        <v>311229250</v>
      </c>
      <c r="BH5" s="646"/>
      <c r="BI5" s="646"/>
      <c r="BJ5" s="646"/>
      <c r="BK5" s="646"/>
      <c r="BL5" s="646"/>
      <c r="BM5" s="646"/>
      <c r="BN5" s="647"/>
      <c r="BO5" s="648">
        <v>90.4</v>
      </c>
      <c r="BP5" s="648"/>
      <c r="BQ5" s="648"/>
      <c r="BR5" s="648"/>
      <c r="BS5" s="649">
        <v>7889314</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6358356</v>
      </c>
      <c r="S6" s="646"/>
      <c r="T6" s="646"/>
      <c r="U6" s="646"/>
      <c r="V6" s="646"/>
      <c r="W6" s="646"/>
      <c r="X6" s="646"/>
      <c r="Y6" s="647"/>
      <c r="Z6" s="648">
        <v>0.7</v>
      </c>
      <c r="AA6" s="648"/>
      <c r="AB6" s="648"/>
      <c r="AC6" s="648"/>
      <c r="AD6" s="649">
        <v>6358356</v>
      </c>
      <c r="AE6" s="649"/>
      <c r="AF6" s="649"/>
      <c r="AG6" s="649"/>
      <c r="AH6" s="649"/>
      <c r="AI6" s="649"/>
      <c r="AJ6" s="649"/>
      <c r="AK6" s="649"/>
      <c r="AL6" s="650">
        <v>1.6</v>
      </c>
      <c r="AM6" s="651"/>
      <c r="AN6" s="651"/>
      <c r="AO6" s="652"/>
      <c r="AP6" s="642" t="s">
        <v>233</v>
      </c>
      <c r="AQ6" s="643"/>
      <c r="AR6" s="643"/>
      <c r="AS6" s="643"/>
      <c r="AT6" s="643"/>
      <c r="AU6" s="643"/>
      <c r="AV6" s="643"/>
      <c r="AW6" s="643"/>
      <c r="AX6" s="643"/>
      <c r="AY6" s="643"/>
      <c r="AZ6" s="643"/>
      <c r="BA6" s="643"/>
      <c r="BB6" s="643"/>
      <c r="BC6" s="643"/>
      <c r="BD6" s="643"/>
      <c r="BE6" s="643"/>
      <c r="BF6" s="644"/>
      <c r="BG6" s="645">
        <v>311229250</v>
      </c>
      <c r="BH6" s="646"/>
      <c r="BI6" s="646"/>
      <c r="BJ6" s="646"/>
      <c r="BK6" s="646"/>
      <c r="BL6" s="646"/>
      <c r="BM6" s="646"/>
      <c r="BN6" s="647"/>
      <c r="BO6" s="648">
        <v>90.4</v>
      </c>
      <c r="BP6" s="648"/>
      <c r="BQ6" s="648"/>
      <c r="BR6" s="648"/>
      <c r="BS6" s="649">
        <v>7889314</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1777301</v>
      </c>
      <c r="CS6" s="646"/>
      <c r="CT6" s="646"/>
      <c r="CU6" s="646"/>
      <c r="CV6" s="646"/>
      <c r="CW6" s="646"/>
      <c r="CX6" s="646"/>
      <c r="CY6" s="647"/>
      <c r="CZ6" s="639">
        <v>0.2</v>
      </c>
      <c r="DA6" s="640"/>
      <c r="DB6" s="640"/>
      <c r="DC6" s="659"/>
      <c r="DD6" s="654" t="s">
        <v>235</v>
      </c>
      <c r="DE6" s="646"/>
      <c r="DF6" s="646"/>
      <c r="DG6" s="646"/>
      <c r="DH6" s="646"/>
      <c r="DI6" s="646"/>
      <c r="DJ6" s="646"/>
      <c r="DK6" s="646"/>
      <c r="DL6" s="646"/>
      <c r="DM6" s="646"/>
      <c r="DN6" s="646"/>
      <c r="DO6" s="646"/>
      <c r="DP6" s="647"/>
      <c r="DQ6" s="654">
        <v>1777292</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161813</v>
      </c>
      <c r="S7" s="646"/>
      <c r="T7" s="646"/>
      <c r="U7" s="646"/>
      <c r="V7" s="646"/>
      <c r="W7" s="646"/>
      <c r="X7" s="646"/>
      <c r="Y7" s="647"/>
      <c r="Z7" s="648">
        <v>0</v>
      </c>
      <c r="AA7" s="648"/>
      <c r="AB7" s="648"/>
      <c r="AC7" s="648"/>
      <c r="AD7" s="649">
        <v>161813</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176379698</v>
      </c>
      <c r="BH7" s="646"/>
      <c r="BI7" s="646"/>
      <c r="BJ7" s="646"/>
      <c r="BK7" s="646"/>
      <c r="BL7" s="646"/>
      <c r="BM7" s="646"/>
      <c r="BN7" s="647"/>
      <c r="BO7" s="648">
        <v>51.2</v>
      </c>
      <c r="BP7" s="648"/>
      <c r="BQ7" s="648"/>
      <c r="BR7" s="648"/>
      <c r="BS7" s="649">
        <v>7889314</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50006575</v>
      </c>
      <c r="CS7" s="646"/>
      <c r="CT7" s="646"/>
      <c r="CU7" s="646"/>
      <c r="CV7" s="646"/>
      <c r="CW7" s="646"/>
      <c r="CX7" s="646"/>
      <c r="CY7" s="647"/>
      <c r="CZ7" s="648">
        <v>5.8</v>
      </c>
      <c r="DA7" s="648"/>
      <c r="DB7" s="648"/>
      <c r="DC7" s="648"/>
      <c r="DD7" s="654">
        <v>1009329</v>
      </c>
      <c r="DE7" s="646"/>
      <c r="DF7" s="646"/>
      <c r="DG7" s="646"/>
      <c r="DH7" s="646"/>
      <c r="DI7" s="646"/>
      <c r="DJ7" s="646"/>
      <c r="DK7" s="646"/>
      <c r="DL7" s="646"/>
      <c r="DM7" s="646"/>
      <c r="DN7" s="646"/>
      <c r="DO7" s="646"/>
      <c r="DP7" s="647"/>
      <c r="DQ7" s="654">
        <v>40857375</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929803</v>
      </c>
      <c r="S8" s="646"/>
      <c r="T8" s="646"/>
      <c r="U8" s="646"/>
      <c r="V8" s="646"/>
      <c r="W8" s="646"/>
      <c r="X8" s="646"/>
      <c r="Y8" s="647"/>
      <c r="Z8" s="648">
        <v>0.1</v>
      </c>
      <c r="AA8" s="648"/>
      <c r="AB8" s="648"/>
      <c r="AC8" s="648"/>
      <c r="AD8" s="649">
        <v>929803</v>
      </c>
      <c r="AE8" s="649"/>
      <c r="AF8" s="649"/>
      <c r="AG8" s="649"/>
      <c r="AH8" s="649"/>
      <c r="AI8" s="649"/>
      <c r="AJ8" s="649"/>
      <c r="AK8" s="649"/>
      <c r="AL8" s="650">
        <v>0.2</v>
      </c>
      <c r="AM8" s="651"/>
      <c r="AN8" s="651"/>
      <c r="AO8" s="652"/>
      <c r="AP8" s="642" t="s">
        <v>240</v>
      </c>
      <c r="AQ8" s="643"/>
      <c r="AR8" s="643"/>
      <c r="AS8" s="643"/>
      <c r="AT8" s="643"/>
      <c r="AU8" s="643"/>
      <c r="AV8" s="643"/>
      <c r="AW8" s="643"/>
      <c r="AX8" s="643"/>
      <c r="AY8" s="643"/>
      <c r="AZ8" s="643"/>
      <c r="BA8" s="643"/>
      <c r="BB8" s="643"/>
      <c r="BC8" s="643"/>
      <c r="BD8" s="643"/>
      <c r="BE8" s="643"/>
      <c r="BF8" s="644"/>
      <c r="BG8" s="645">
        <v>2640443</v>
      </c>
      <c r="BH8" s="646"/>
      <c r="BI8" s="646"/>
      <c r="BJ8" s="646"/>
      <c r="BK8" s="646"/>
      <c r="BL8" s="646"/>
      <c r="BM8" s="646"/>
      <c r="BN8" s="647"/>
      <c r="BO8" s="648">
        <v>0.8</v>
      </c>
      <c r="BP8" s="648"/>
      <c r="BQ8" s="648"/>
      <c r="BR8" s="648"/>
      <c r="BS8" s="654" t="s">
        <v>235</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302280937</v>
      </c>
      <c r="CS8" s="646"/>
      <c r="CT8" s="646"/>
      <c r="CU8" s="646"/>
      <c r="CV8" s="646"/>
      <c r="CW8" s="646"/>
      <c r="CX8" s="646"/>
      <c r="CY8" s="647"/>
      <c r="CZ8" s="648">
        <v>34.799999999999997</v>
      </c>
      <c r="DA8" s="648"/>
      <c r="DB8" s="648"/>
      <c r="DC8" s="648"/>
      <c r="DD8" s="654">
        <v>6103770</v>
      </c>
      <c r="DE8" s="646"/>
      <c r="DF8" s="646"/>
      <c r="DG8" s="646"/>
      <c r="DH8" s="646"/>
      <c r="DI8" s="646"/>
      <c r="DJ8" s="646"/>
      <c r="DK8" s="646"/>
      <c r="DL8" s="646"/>
      <c r="DM8" s="646"/>
      <c r="DN8" s="646"/>
      <c r="DO8" s="646"/>
      <c r="DP8" s="647"/>
      <c r="DQ8" s="654">
        <v>128170544</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568767</v>
      </c>
      <c r="S9" s="646"/>
      <c r="T9" s="646"/>
      <c r="U9" s="646"/>
      <c r="V9" s="646"/>
      <c r="W9" s="646"/>
      <c r="X9" s="646"/>
      <c r="Y9" s="647"/>
      <c r="Z9" s="648">
        <v>0.1</v>
      </c>
      <c r="AA9" s="648"/>
      <c r="AB9" s="648"/>
      <c r="AC9" s="648"/>
      <c r="AD9" s="649">
        <v>568767</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129573000</v>
      </c>
      <c r="BH9" s="646"/>
      <c r="BI9" s="646"/>
      <c r="BJ9" s="646"/>
      <c r="BK9" s="646"/>
      <c r="BL9" s="646"/>
      <c r="BM9" s="646"/>
      <c r="BN9" s="647"/>
      <c r="BO9" s="648">
        <v>37.6</v>
      </c>
      <c r="BP9" s="648"/>
      <c r="BQ9" s="648"/>
      <c r="BR9" s="648"/>
      <c r="BS9" s="654" t="s">
        <v>235</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53007536</v>
      </c>
      <c r="CS9" s="646"/>
      <c r="CT9" s="646"/>
      <c r="CU9" s="646"/>
      <c r="CV9" s="646"/>
      <c r="CW9" s="646"/>
      <c r="CX9" s="646"/>
      <c r="CY9" s="647"/>
      <c r="CZ9" s="648">
        <v>6.1</v>
      </c>
      <c r="DA9" s="648"/>
      <c r="DB9" s="648"/>
      <c r="DC9" s="648"/>
      <c r="DD9" s="654">
        <v>6969725</v>
      </c>
      <c r="DE9" s="646"/>
      <c r="DF9" s="646"/>
      <c r="DG9" s="646"/>
      <c r="DH9" s="646"/>
      <c r="DI9" s="646"/>
      <c r="DJ9" s="646"/>
      <c r="DK9" s="646"/>
      <c r="DL9" s="646"/>
      <c r="DM9" s="646"/>
      <c r="DN9" s="646"/>
      <c r="DO9" s="646"/>
      <c r="DP9" s="647"/>
      <c r="DQ9" s="654">
        <v>36835470</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v>328355</v>
      </c>
      <c r="S10" s="646"/>
      <c r="T10" s="646"/>
      <c r="U10" s="646"/>
      <c r="V10" s="646"/>
      <c r="W10" s="646"/>
      <c r="X10" s="646"/>
      <c r="Y10" s="647"/>
      <c r="Z10" s="648">
        <v>0</v>
      </c>
      <c r="AA10" s="648"/>
      <c r="AB10" s="648"/>
      <c r="AC10" s="648"/>
      <c r="AD10" s="649">
        <v>328355</v>
      </c>
      <c r="AE10" s="649"/>
      <c r="AF10" s="649"/>
      <c r="AG10" s="649"/>
      <c r="AH10" s="649"/>
      <c r="AI10" s="649"/>
      <c r="AJ10" s="649"/>
      <c r="AK10" s="649"/>
      <c r="AL10" s="650">
        <v>0.1</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9095069</v>
      </c>
      <c r="BH10" s="646"/>
      <c r="BI10" s="646"/>
      <c r="BJ10" s="646"/>
      <c r="BK10" s="646"/>
      <c r="BL10" s="646"/>
      <c r="BM10" s="646"/>
      <c r="BN10" s="647"/>
      <c r="BO10" s="648">
        <v>2.6</v>
      </c>
      <c r="BP10" s="648"/>
      <c r="BQ10" s="648"/>
      <c r="BR10" s="648"/>
      <c r="BS10" s="654">
        <v>1151970</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96987</v>
      </c>
      <c r="CS10" s="646"/>
      <c r="CT10" s="646"/>
      <c r="CU10" s="646"/>
      <c r="CV10" s="646"/>
      <c r="CW10" s="646"/>
      <c r="CX10" s="646"/>
      <c r="CY10" s="647"/>
      <c r="CZ10" s="648">
        <v>0</v>
      </c>
      <c r="DA10" s="648"/>
      <c r="DB10" s="648"/>
      <c r="DC10" s="648"/>
      <c r="DD10" s="654" t="s">
        <v>130</v>
      </c>
      <c r="DE10" s="646"/>
      <c r="DF10" s="646"/>
      <c r="DG10" s="646"/>
      <c r="DH10" s="646"/>
      <c r="DI10" s="646"/>
      <c r="DJ10" s="646"/>
      <c r="DK10" s="646"/>
      <c r="DL10" s="646"/>
      <c r="DM10" s="646"/>
      <c r="DN10" s="646"/>
      <c r="DO10" s="646"/>
      <c r="DP10" s="647"/>
      <c r="DQ10" s="654">
        <v>96987</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29394172</v>
      </c>
      <c r="S11" s="646"/>
      <c r="T11" s="646"/>
      <c r="U11" s="646"/>
      <c r="V11" s="646"/>
      <c r="W11" s="646"/>
      <c r="X11" s="646"/>
      <c r="Y11" s="647"/>
      <c r="Z11" s="650">
        <v>3.3</v>
      </c>
      <c r="AA11" s="651"/>
      <c r="AB11" s="651"/>
      <c r="AC11" s="663"/>
      <c r="AD11" s="654">
        <v>29394172</v>
      </c>
      <c r="AE11" s="646"/>
      <c r="AF11" s="646"/>
      <c r="AG11" s="646"/>
      <c r="AH11" s="646"/>
      <c r="AI11" s="646"/>
      <c r="AJ11" s="646"/>
      <c r="AK11" s="647"/>
      <c r="AL11" s="650">
        <v>7.3</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35071186</v>
      </c>
      <c r="BH11" s="646"/>
      <c r="BI11" s="646"/>
      <c r="BJ11" s="646"/>
      <c r="BK11" s="646"/>
      <c r="BL11" s="646"/>
      <c r="BM11" s="646"/>
      <c r="BN11" s="647"/>
      <c r="BO11" s="648">
        <v>10.199999999999999</v>
      </c>
      <c r="BP11" s="648"/>
      <c r="BQ11" s="648"/>
      <c r="BR11" s="648"/>
      <c r="BS11" s="654">
        <v>6737344</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4023859</v>
      </c>
      <c r="CS11" s="646"/>
      <c r="CT11" s="646"/>
      <c r="CU11" s="646"/>
      <c r="CV11" s="646"/>
      <c r="CW11" s="646"/>
      <c r="CX11" s="646"/>
      <c r="CY11" s="647"/>
      <c r="CZ11" s="648">
        <v>0.5</v>
      </c>
      <c r="DA11" s="648"/>
      <c r="DB11" s="648"/>
      <c r="DC11" s="648"/>
      <c r="DD11" s="654">
        <v>1229833</v>
      </c>
      <c r="DE11" s="646"/>
      <c r="DF11" s="646"/>
      <c r="DG11" s="646"/>
      <c r="DH11" s="646"/>
      <c r="DI11" s="646"/>
      <c r="DJ11" s="646"/>
      <c r="DK11" s="646"/>
      <c r="DL11" s="646"/>
      <c r="DM11" s="646"/>
      <c r="DN11" s="646"/>
      <c r="DO11" s="646"/>
      <c r="DP11" s="647"/>
      <c r="DQ11" s="654">
        <v>2454874</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38523</v>
      </c>
      <c r="S12" s="646"/>
      <c r="T12" s="646"/>
      <c r="U12" s="646"/>
      <c r="V12" s="646"/>
      <c r="W12" s="646"/>
      <c r="X12" s="646"/>
      <c r="Y12" s="647"/>
      <c r="Z12" s="648">
        <v>0</v>
      </c>
      <c r="AA12" s="648"/>
      <c r="AB12" s="648"/>
      <c r="AC12" s="648"/>
      <c r="AD12" s="649">
        <v>38523</v>
      </c>
      <c r="AE12" s="649"/>
      <c r="AF12" s="649"/>
      <c r="AG12" s="649"/>
      <c r="AH12" s="649"/>
      <c r="AI12" s="649"/>
      <c r="AJ12" s="649"/>
      <c r="AK12" s="649"/>
      <c r="AL12" s="650">
        <v>0</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120817334</v>
      </c>
      <c r="BH12" s="646"/>
      <c r="BI12" s="646"/>
      <c r="BJ12" s="646"/>
      <c r="BK12" s="646"/>
      <c r="BL12" s="646"/>
      <c r="BM12" s="646"/>
      <c r="BN12" s="647"/>
      <c r="BO12" s="648">
        <v>35.1</v>
      </c>
      <c r="BP12" s="648"/>
      <c r="BQ12" s="648"/>
      <c r="BR12" s="648"/>
      <c r="BS12" s="654" t="s">
        <v>235</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83020349</v>
      </c>
      <c r="CS12" s="646"/>
      <c r="CT12" s="646"/>
      <c r="CU12" s="646"/>
      <c r="CV12" s="646"/>
      <c r="CW12" s="646"/>
      <c r="CX12" s="646"/>
      <c r="CY12" s="647"/>
      <c r="CZ12" s="648">
        <v>9.6</v>
      </c>
      <c r="DA12" s="648"/>
      <c r="DB12" s="648"/>
      <c r="DC12" s="648"/>
      <c r="DD12" s="654">
        <v>1458977</v>
      </c>
      <c r="DE12" s="646"/>
      <c r="DF12" s="646"/>
      <c r="DG12" s="646"/>
      <c r="DH12" s="646"/>
      <c r="DI12" s="646"/>
      <c r="DJ12" s="646"/>
      <c r="DK12" s="646"/>
      <c r="DL12" s="646"/>
      <c r="DM12" s="646"/>
      <c r="DN12" s="646"/>
      <c r="DO12" s="646"/>
      <c r="DP12" s="647"/>
      <c r="DQ12" s="654">
        <v>8586234</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235</v>
      </c>
      <c r="S13" s="646"/>
      <c r="T13" s="646"/>
      <c r="U13" s="646"/>
      <c r="V13" s="646"/>
      <c r="W13" s="646"/>
      <c r="X13" s="646"/>
      <c r="Y13" s="647"/>
      <c r="Z13" s="648" t="s">
        <v>235</v>
      </c>
      <c r="AA13" s="648"/>
      <c r="AB13" s="648"/>
      <c r="AC13" s="648"/>
      <c r="AD13" s="649" t="s">
        <v>235</v>
      </c>
      <c r="AE13" s="649"/>
      <c r="AF13" s="649"/>
      <c r="AG13" s="649"/>
      <c r="AH13" s="649"/>
      <c r="AI13" s="649"/>
      <c r="AJ13" s="649"/>
      <c r="AK13" s="649"/>
      <c r="AL13" s="650" t="s">
        <v>235</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119916574</v>
      </c>
      <c r="BH13" s="646"/>
      <c r="BI13" s="646"/>
      <c r="BJ13" s="646"/>
      <c r="BK13" s="646"/>
      <c r="BL13" s="646"/>
      <c r="BM13" s="646"/>
      <c r="BN13" s="647"/>
      <c r="BO13" s="648">
        <v>34.799999999999997</v>
      </c>
      <c r="BP13" s="648"/>
      <c r="BQ13" s="648"/>
      <c r="BR13" s="648"/>
      <c r="BS13" s="654" t="s">
        <v>235</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102257949</v>
      </c>
      <c r="CS13" s="646"/>
      <c r="CT13" s="646"/>
      <c r="CU13" s="646"/>
      <c r="CV13" s="646"/>
      <c r="CW13" s="646"/>
      <c r="CX13" s="646"/>
      <c r="CY13" s="647"/>
      <c r="CZ13" s="648">
        <v>11.8</v>
      </c>
      <c r="DA13" s="648"/>
      <c r="DB13" s="648"/>
      <c r="DC13" s="648"/>
      <c r="DD13" s="654">
        <v>50904448</v>
      </c>
      <c r="DE13" s="646"/>
      <c r="DF13" s="646"/>
      <c r="DG13" s="646"/>
      <c r="DH13" s="646"/>
      <c r="DI13" s="646"/>
      <c r="DJ13" s="646"/>
      <c r="DK13" s="646"/>
      <c r="DL13" s="646"/>
      <c r="DM13" s="646"/>
      <c r="DN13" s="646"/>
      <c r="DO13" s="646"/>
      <c r="DP13" s="647"/>
      <c r="DQ13" s="654">
        <v>47805795</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707681</v>
      </c>
      <c r="S14" s="646"/>
      <c r="T14" s="646"/>
      <c r="U14" s="646"/>
      <c r="V14" s="646"/>
      <c r="W14" s="646"/>
      <c r="X14" s="646"/>
      <c r="Y14" s="647"/>
      <c r="Z14" s="648">
        <v>0.1</v>
      </c>
      <c r="AA14" s="648"/>
      <c r="AB14" s="648"/>
      <c r="AC14" s="648"/>
      <c r="AD14" s="649">
        <v>707681</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1921645</v>
      </c>
      <c r="BH14" s="646"/>
      <c r="BI14" s="646"/>
      <c r="BJ14" s="646"/>
      <c r="BK14" s="646"/>
      <c r="BL14" s="646"/>
      <c r="BM14" s="646"/>
      <c r="BN14" s="647"/>
      <c r="BO14" s="648">
        <v>0.6</v>
      </c>
      <c r="BP14" s="648"/>
      <c r="BQ14" s="648"/>
      <c r="BR14" s="648"/>
      <c r="BS14" s="654" t="s">
        <v>235</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15201208</v>
      </c>
      <c r="CS14" s="646"/>
      <c r="CT14" s="646"/>
      <c r="CU14" s="646"/>
      <c r="CV14" s="646"/>
      <c r="CW14" s="646"/>
      <c r="CX14" s="646"/>
      <c r="CY14" s="647"/>
      <c r="CZ14" s="648">
        <v>1.7</v>
      </c>
      <c r="DA14" s="648"/>
      <c r="DB14" s="648"/>
      <c r="DC14" s="648"/>
      <c r="DD14" s="654">
        <v>1601070</v>
      </c>
      <c r="DE14" s="646"/>
      <c r="DF14" s="646"/>
      <c r="DG14" s="646"/>
      <c r="DH14" s="646"/>
      <c r="DI14" s="646"/>
      <c r="DJ14" s="646"/>
      <c r="DK14" s="646"/>
      <c r="DL14" s="646"/>
      <c r="DM14" s="646"/>
      <c r="DN14" s="646"/>
      <c r="DO14" s="646"/>
      <c r="DP14" s="647"/>
      <c r="DQ14" s="654">
        <v>13441743</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v>4766915</v>
      </c>
      <c r="S15" s="646"/>
      <c r="T15" s="646"/>
      <c r="U15" s="646"/>
      <c r="V15" s="646"/>
      <c r="W15" s="646"/>
      <c r="X15" s="646"/>
      <c r="Y15" s="647"/>
      <c r="Z15" s="648">
        <v>0.5</v>
      </c>
      <c r="AA15" s="648"/>
      <c r="AB15" s="648"/>
      <c r="AC15" s="648"/>
      <c r="AD15" s="649">
        <v>4766915</v>
      </c>
      <c r="AE15" s="649"/>
      <c r="AF15" s="649"/>
      <c r="AG15" s="649"/>
      <c r="AH15" s="649"/>
      <c r="AI15" s="649"/>
      <c r="AJ15" s="649"/>
      <c r="AK15" s="649"/>
      <c r="AL15" s="650">
        <v>1.2</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12110573</v>
      </c>
      <c r="BH15" s="646"/>
      <c r="BI15" s="646"/>
      <c r="BJ15" s="646"/>
      <c r="BK15" s="646"/>
      <c r="BL15" s="646"/>
      <c r="BM15" s="646"/>
      <c r="BN15" s="647"/>
      <c r="BO15" s="648">
        <v>3.5</v>
      </c>
      <c r="BP15" s="648"/>
      <c r="BQ15" s="648"/>
      <c r="BR15" s="648"/>
      <c r="BS15" s="654" t="s">
        <v>235</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139859309</v>
      </c>
      <c r="CS15" s="646"/>
      <c r="CT15" s="646"/>
      <c r="CU15" s="646"/>
      <c r="CV15" s="646"/>
      <c r="CW15" s="646"/>
      <c r="CX15" s="646"/>
      <c r="CY15" s="647"/>
      <c r="CZ15" s="648">
        <v>16.100000000000001</v>
      </c>
      <c r="DA15" s="648"/>
      <c r="DB15" s="648"/>
      <c r="DC15" s="648"/>
      <c r="DD15" s="654">
        <v>16936292</v>
      </c>
      <c r="DE15" s="646"/>
      <c r="DF15" s="646"/>
      <c r="DG15" s="646"/>
      <c r="DH15" s="646"/>
      <c r="DI15" s="646"/>
      <c r="DJ15" s="646"/>
      <c r="DK15" s="646"/>
      <c r="DL15" s="646"/>
      <c r="DM15" s="646"/>
      <c r="DN15" s="646"/>
      <c r="DO15" s="646"/>
      <c r="DP15" s="647"/>
      <c r="DQ15" s="654">
        <v>97584215</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256983</v>
      </c>
      <c r="S16" s="646"/>
      <c r="T16" s="646"/>
      <c r="U16" s="646"/>
      <c r="V16" s="646"/>
      <c r="W16" s="646"/>
      <c r="X16" s="646"/>
      <c r="Y16" s="647"/>
      <c r="Z16" s="648">
        <v>0</v>
      </c>
      <c r="AA16" s="648"/>
      <c r="AB16" s="648"/>
      <c r="AC16" s="648"/>
      <c r="AD16" s="649">
        <v>256983</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235</v>
      </c>
      <c r="BH16" s="646"/>
      <c r="BI16" s="646"/>
      <c r="BJ16" s="646"/>
      <c r="BK16" s="646"/>
      <c r="BL16" s="646"/>
      <c r="BM16" s="646"/>
      <c r="BN16" s="647"/>
      <c r="BO16" s="648" t="s">
        <v>130</v>
      </c>
      <c r="BP16" s="648"/>
      <c r="BQ16" s="648"/>
      <c r="BR16" s="648"/>
      <c r="BS16" s="654" t="s">
        <v>235</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820878</v>
      </c>
      <c r="CS16" s="646"/>
      <c r="CT16" s="646"/>
      <c r="CU16" s="646"/>
      <c r="CV16" s="646"/>
      <c r="CW16" s="646"/>
      <c r="CX16" s="646"/>
      <c r="CY16" s="647"/>
      <c r="CZ16" s="648">
        <v>0.1</v>
      </c>
      <c r="DA16" s="648"/>
      <c r="DB16" s="648"/>
      <c r="DC16" s="648"/>
      <c r="DD16" s="654" t="s">
        <v>235</v>
      </c>
      <c r="DE16" s="646"/>
      <c r="DF16" s="646"/>
      <c r="DG16" s="646"/>
      <c r="DH16" s="646"/>
      <c r="DI16" s="646"/>
      <c r="DJ16" s="646"/>
      <c r="DK16" s="646"/>
      <c r="DL16" s="646"/>
      <c r="DM16" s="646"/>
      <c r="DN16" s="646"/>
      <c r="DO16" s="646"/>
      <c r="DP16" s="647"/>
      <c r="DQ16" s="654">
        <v>317070</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3060417</v>
      </c>
      <c r="S17" s="646"/>
      <c r="T17" s="646"/>
      <c r="U17" s="646"/>
      <c r="V17" s="646"/>
      <c r="W17" s="646"/>
      <c r="X17" s="646"/>
      <c r="Y17" s="647"/>
      <c r="Z17" s="648">
        <v>0.3</v>
      </c>
      <c r="AA17" s="648"/>
      <c r="AB17" s="648"/>
      <c r="AC17" s="648"/>
      <c r="AD17" s="649">
        <v>3060417</v>
      </c>
      <c r="AE17" s="649"/>
      <c r="AF17" s="649"/>
      <c r="AG17" s="649"/>
      <c r="AH17" s="649"/>
      <c r="AI17" s="649"/>
      <c r="AJ17" s="649"/>
      <c r="AK17" s="649"/>
      <c r="AL17" s="650">
        <v>0.8</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235</v>
      </c>
      <c r="BH17" s="646"/>
      <c r="BI17" s="646"/>
      <c r="BJ17" s="646"/>
      <c r="BK17" s="646"/>
      <c r="BL17" s="646"/>
      <c r="BM17" s="646"/>
      <c r="BN17" s="647"/>
      <c r="BO17" s="648" t="s">
        <v>235</v>
      </c>
      <c r="BP17" s="648"/>
      <c r="BQ17" s="648"/>
      <c r="BR17" s="648"/>
      <c r="BS17" s="654" t="s">
        <v>235</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106510580</v>
      </c>
      <c r="CS17" s="646"/>
      <c r="CT17" s="646"/>
      <c r="CU17" s="646"/>
      <c r="CV17" s="646"/>
      <c r="CW17" s="646"/>
      <c r="CX17" s="646"/>
      <c r="CY17" s="647"/>
      <c r="CZ17" s="648">
        <v>12.3</v>
      </c>
      <c r="DA17" s="648"/>
      <c r="DB17" s="648"/>
      <c r="DC17" s="648"/>
      <c r="DD17" s="654" t="s">
        <v>235</v>
      </c>
      <c r="DE17" s="646"/>
      <c r="DF17" s="646"/>
      <c r="DG17" s="646"/>
      <c r="DH17" s="646"/>
      <c r="DI17" s="646"/>
      <c r="DJ17" s="646"/>
      <c r="DK17" s="646"/>
      <c r="DL17" s="646"/>
      <c r="DM17" s="646"/>
      <c r="DN17" s="646"/>
      <c r="DO17" s="646"/>
      <c r="DP17" s="647"/>
      <c r="DQ17" s="654">
        <v>92525647</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1320897</v>
      </c>
      <c r="S18" s="646"/>
      <c r="T18" s="646"/>
      <c r="U18" s="646"/>
      <c r="V18" s="646"/>
      <c r="W18" s="646"/>
      <c r="X18" s="646"/>
      <c r="Y18" s="647"/>
      <c r="Z18" s="648">
        <v>0.1</v>
      </c>
      <c r="AA18" s="648"/>
      <c r="AB18" s="648"/>
      <c r="AC18" s="648"/>
      <c r="AD18" s="649">
        <v>1320897</v>
      </c>
      <c r="AE18" s="649"/>
      <c r="AF18" s="649"/>
      <c r="AG18" s="649"/>
      <c r="AH18" s="649"/>
      <c r="AI18" s="649"/>
      <c r="AJ18" s="649"/>
      <c r="AK18" s="649"/>
      <c r="AL18" s="650">
        <v>0.3</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235</v>
      </c>
      <c r="BH18" s="646"/>
      <c r="BI18" s="646"/>
      <c r="BJ18" s="646"/>
      <c r="BK18" s="646"/>
      <c r="BL18" s="646"/>
      <c r="BM18" s="646"/>
      <c r="BN18" s="647"/>
      <c r="BO18" s="648" t="s">
        <v>235</v>
      </c>
      <c r="BP18" s="648"/>
      <c r="BQ18" s="648"/>
      <c r="BR18" s="648"/>
      <c r="BS18" s="654" t="s">
        <v>235</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v>9797905</v>
      </c>
      <c r="CS18" s="646"/>
      <c r="CT18" s="646"/>
      <c r="CU18" s="646"/>
      <c r="CV18" s="646"/>
      <c r="CW18" s="646"/>
      <c r="CX18" s="646"/>
      <c r="CY18" s="647"/>
      <c r="CZ18" s="648">
        <v>1.1000000000000001</v>
      </c>
      <c r="DA18" s="648"/>
      <c r="DB18" s="648"/>
      <c r="DC18" s="648"/>
      <c r="DD18" s="654" t="s">
        <v>235</v>
      </c>
      <c r="DE18" s="646"/>
      <c r="DF18" s="646"/>
      <c r="DG18" s="646"/>
      <c r="DH18" s="646"/>
      <c r="DI18" s="646"/>
      <c r="DJ18" s="646"/>
      <c r="DK18" s="646"/>
      <c r="DL18" s="646"/>
      <c r="DM18" s="646"/>
      <c r="DN18" s="646"/>
      <c r="DO18" s="646"/>
      <c r="DP18" s="647"/>
      <c r="DQ18" s="654">
        <v>4911269</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123701</v>
      </c>
      <c r="S19" s="646"/>
      <c r="T19" s="646"/>
      <c r="U19" s="646"/>
      <c r="V19" s="646"/>
      <c r="W19" s="646"/>
      <c r="X19" s="646"/>
      <c r="Y19" s="647"/>
      <c r="Z19" s="648">
        <v>0</v>
      </c>
      <c r="AA19" s="648"/>
      <c r="AB19" s="648"/>
      <c r="AC19" s="648"/>
      <c r="AD19" s="649">
        <v>123701</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33224344</v>
      </c>
      <c r="BH19" s="646"/>
      <c r="BI19" s="646"/>
      <c r="BJ19" s="646"/>
      <c r="BK19" s="646"/>
      <c r="BL19" s="646"/>
      <c r="BM19" s="646"/>
      <c r="BN19" s="647"/>
      <c r="BO19" s="648">
        <v>9.6</v>
      </c>
      <c r="BP19" s="648"/>
      <c r="BQ19" s="648"/>
      <c r="BR19" s="648"/>
      <c r="BS19" s="654" t="s">
        <v>235</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235</v>
      </c>
      <c r="CS19" s="646"/>
      <c r="CT19" s="646"/>
      <c r="CU19" s="646"/>
      <c r="CV19" s="646"/>
      <c r="CW19" s="646"/>
      <c r="CX19" s="646"/>
      <c r="CY19" s="647"/>
      <c r="CZ19" s="648" t="s">
        <v>235</v>
      </c>
      <c r="DA19" s="648"/>
      <c r="DB19" s="648"/>
      <c r="DC19" s="648"/>
      <c r="DD19" s="654" t="s">
        <v>235</v>
      </c>
      <c r="DE19" s="646"/>
      <c r="DF19" s="646"/>
      <c r="DG19" s="646"/>
      <c r="DH19" s="646"/>
      <c r="DI19" s="646"/>
      <c r="DJ19" s="646"/>
      <c r="DK19" s="646"/>
      <c r="DL19" s="646"/>
      <c r="DM19" s="646"/>
      <c r="DN19" s="646"/>
      <c r="DO19" s="646"/>
      <c r="DP19" s="647"/>
      <c r="DQ19" s="654" t="s">
        <v>235</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14507</v>
      </c>
      <c r="S20" s="646"/>
      <c r="T20" s="646"/>
      <c r="U20" s="646"/>
      <c r="V20" s="646"/>
      <c r="W20" s="646"/>
      <c r="X20" s="646"/>
      <c r="Y20" s="647"/>
      <c r="Z20" s="648">
        <v>0</v>
      </c>
      <c r="AA20" s="648"/>
      <c r="AB20" s="648"/>
      <c r="AC20" s="648"/>
      <c r="AD20" s="649">
        <v>14507</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33224344</v>
      </c>
      <c r="BH20" s="646"/>
      <c r="BI20" s="646"/>
      <c r="BJ20" s="646"/>
      <c r="BK20" s="646"/>
      <c r="BL20" s="646"/>
      <c r="BM20" s="646"/>
      <c r="BN20" s="647"/>
      <c r="BO20" s="648">
        <v>9.6</v>
      </c>
      <c r="BP20" s="648"/>
      <c r="BQ20" s="648"/>
      <c r="BR20" s="648"/>
      <c r="BS20" s="654" t="s">
        <v>235</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868661373</v>
      </c>
      <c r="CS20" s="646"/>
      <c r="CT20" s="646"/>
      <c r="CU20" s="646"/>
      <c r="CV20" s="646"/>
      <c r="CW20" s="646"/>
      <c r="CX20" s="646"/>
      <c r="CY20" s="647"/>
      <c r="CZ20" s="648">
        <v>100</v>
      </c>
      <c r="DA20" s="648"/>
      <c r="DB20" s="648"/>
      <c r="DC20" s="648"/>
      <c r="DD20" s="654">
        <v>86213444</v>
      </c>
      <c r="DE20" s="646"/>
      <c r="DF20" s="646"/>
      <c r="DG20" s="646"/>
      <c r="DH20" s="646"/>
      <c r="DI20" s="646"/>
      <c r="DJ20" s="646"/>
      <c r="DK20" s="646"/>
      <c r="DL20" s="646"/>
      <c r="DM20" s="646"/>
      <c r="DN20" s="646"/>
      <c r="DO20" s="646"/>
      <c r="DP20" s="647"/>
      <c r="DQ20" s="654">
        <v>475364515</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1601312</v>
      </c>
      <c r="S21" s="646"/>
      <c r="T21" s="646"/>
      <c r="U21" s="646"/>
      <c r="V21" s="646"/>
      <c r="W21" s="646"/>
      <c r="X21" s="646"/>
      <c r="Y21" s="647"/>
      <c r="Z21" s="648">
        <v>0.2</v>
      </c>
      <c r="AA21" s="648"/>
      <c r="AB21" s="648"/>
      <c r="AC21" s="648"/>
      <c r="AD21" s="649">
        <v>1601312</v>
      </c>
      <c r="AE21" s="649"/>
      <c r="AF21" s="649"/>
      <c r="AG21" s="649"/>
      <c r="AH21" s="649"/>
      <c r="AI21" s="649"/>
      <c r="AJ21" s="649"/>
      <c r="AK21" s="649"/>
      <c r="AL21" s="650">
        <v>0.4</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60358</v>
      </c>
      <c r="BH21" s="646"/>
      <c r="BI21" s="646"/>
      <c r="BJ21" s="646"/>
      <c r="BK21" s="646"/>
      <c r="BL21" s="646"/>
      <c r="BM21" s="646"/>
      <c r="BN21" s="647"/>
      <c r="BO21" s="648">
        <v>0</v>
      </c>
      <c r="BP21" s="648"/>
      <c r="BQ21" s="648"/>
      <c r="BR21" s="648"/>
      <c r="BS21" s="654" t="s">
        <v>235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35364545</v>
      </c>
      <c r="S22" s="646"/>
      <c r="T22" s="646"/>
      <c r="U22" s="646"/>
      <c r="V22" s="646"/>
      <c r="W22" s="646"/>
      <c r="X22" s="646"/>
      <c r="Y22" s="647"/>
      <c r="Z22" s="648">
        <v>4</v>
      </c>
      <c r="AA22" s="648"/>
      <c r="AB22" s="648"/>
      <c r="AC22" s="648"/>
      <c r="AD22" s="649">
        <v>33961281</v>
      </c>
      <c r="AE22" s="649"/>
      <c r="AF22" s="649"/>
      <c r="AG22" s="649"/>
      <c r="AH22" s="649"/>
      <c r="AI22" s="649"/>
      <c r="AJ22" s="649"/>
      <c r="AK22" s="649"/>
      <c r="AL22" s="650">
        <v>8.4</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v>8041262</v>
      </c>
      <c r="BH22" s="646"/>
      <c r="BI22" s="646"/>
      <c r="BJ22" s="646"/>
      <c r="BK22" s="646"/>
      <c r="BL22" s="646"/>
      <c r="BM22" s="646"/>
      <c r="BN22" s="647"/>
      <c r="BO22" s="648">
        <v>2.2999999999999998</v>
      </c>
      <c r="BP22" s="648"/>
      <c r="BQ22" s="648"/>
      <c r="BR22" s="648"/>
      <c r="BS22" s="654" t="s">
        <v>235</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33961281</v>
      </c>
      <c r="S23" s="646"/>
      <c r="T23" s="646"/>
      <c r="U23" s="646"/>
      <c r="V23" s="646"/>
      <c r="W23" s="646"/>
      <c r="X23" s="646"/>
      <c r="Y23" s="647"/>
      <c r="Z23" s="648">
        <v>3.8</v>
      </c>
      <c r="AA23" s="648"/>
      <c r="AB23" s="648"/>
      <c r="AC23" s="648"/>
      <c r="AD23" s="649">
        <v>33961281</v>
      </c>
      <c r="AE23" s="649"/>
      <c r="AF23" s="649"/>
      <c r="AG23" s="649"/>
      <c r="AH23" s="649"/>
      <c r="AI23" s="649"/>
      <c r="AJ23" s="649"/>
      <c r="AK23" s="649"/>
      <c r="AL23" s="650">
        <v>8.4</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25122724</v>
      </c>
      <c r="BH23" s="646"/>
      <c r="BI23" s="646"/>
      <c r="BJ23" s="646"/>
      <c r="BK23" s="646"/>
      <c r="BL23" s="646"/>
      <c r="BM23" s="646"/>
      <c r="BN23" s="647"/>
      <c r="BO23" s="648">
        <v>7.3</v>
      </c>
      <c r="BP23" s="648"/>
      <c r="BQ23" s="648"/>
      <c r="BR23" s="648"/>
      <c r="BS23" s="654" t="s">
        <v>235</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1403194</v>
      </c>
      <c r="S24" s="646"/>
      <c r="T24" s="646"/>
      <c r="U24" s="646"/>
      <c r="V24" s="646"/>
      <c r="W24" s="646"/>
      <c r="X24" s="646"/>
      <c r="Y24" s="647"/>
      <c r="Z24" s="648">
        <v>0.2</v>
      </c>
      <c r="AA24" s="648"/>
      <c r="AB24" s="648"/>
      <c r="AC24" s="648"/>
      <c r="AD24" s="649" t="s">
        <v>235</v>
      </c>
      <c r="AE24" s="649"/>
      <c r="AF24" s="649"/>
      <c r="AG24" s="649"/>
      <c r="AH24" s="649"/>
      <c r="AI24" s="649"/>
      <c r="AJ24" s="649"/>
      <c r="AK24" s="649"/>
      <c r="AL24" s="650" t="s">
        <v>235</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235</v>
      </c>
      <c r="BH24" s="646"/>
      <c r="BI24" s="646"/>
      <c r="BJ24" s="646"/>
      <c r="BK24" s="646"/>
      <c r="BL24" s="646"/>
      <c r="BM24" s="646"/>
      <c r="BN24" s="647"/>
      <c r="BO24" s="648" t="s">
        <v>235</v>
      </c>
      <c r="BP24" s="648"/>
      <c r="BQ24" s="648"/>
      <c r="BR24" s="648"/>
      <c r="BS24" s="654" t="s">
        <v>235</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472419533</v>
      </c>
      <c r="CS24" s="635"/>
      <c r="CT24" s="635"/>
      <c r="CU24" s="635"/>
      <c r="CV24" s="635"/>
      <c r="CW24" s="635"/>
      <c r="CX24" s="635"/>
      <c r="CY24" s="636"/>
      <c r="CZ24" s="639">
        <v>54.4</v>
      </c>
      <c r="DA24" s="640"/>
      <c r="DB24" s="640"/>
      <c r="DC24" s="659"/>
      <c r="DD24" s="684">
        <v>281657394</v>
      </c>
      <c r="DE24" s="635"/>
      <c r="DF24" s="635"/>
      <c r="DG24" s="635"/>
      <c r="DH24" s="635"/>
      <c r="DI24" s="635"/>
      <c r="DJ24" s="635"/>
      <c r="DK24" s="636"/>
      <c r="DL24" s="684">
        <v>273943509</v>
      </c>
      <c r="DM24" s="635"/>
      <c r="DN24" s="635"/>
      <c r="DO24" s="635"/>
      <c r="DP24" s="635"/>
      <c r="DQ24" s="635"/>
      <c r="DR24" s="635"/>
      <c r="DS24" s="635"/>
      <c r="DT24" s="635"/>
      <c r="DU24" s="635"/>
      <c r="DV24" s="636"/>
      <c r="DW24" s="639">
        <v>62.9</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v>70</v>
      </c>
      <c r="S25" s="646"/>
      <c r="T25" s="646"/>
      <c r="U25" s="646"/>
      <c r="V25" s="646"/>
      <c r="W25" s="646"/>
      <c r="X25" s="646"/>
      <c r="Y25" s="647"/>
      <c r="Z25" s="648">
        <v>0</v>
      </c>
      <c r="AA25" s="648"/>
      <c r="AB25" s="648"/>
      <c r="AC25" s="648"/>
      <c r="AD25" s="649" t="s">
        <v>235</v>
      </c>
      <c r="AE25" s="649"/>
      <c r="AF25" s="649"/>
      <c r="AG25" s="649"/>
      <c r="AH25" s="649"/>
      <c r="AI25" s="649"/>
      <c r="AJ25" s="649"/>
      <c r="AK25" s="649"/>
      <c r="AL25" s="650" t="s">
        <v>235</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235</v>
      </c>
      <c r="BH25" s="646"/>
      <c r="BI25" s="646"/>
      <c r="BJ25" s="646"/>
      <c r="BK25" s="646"/>
      <c r="BL25" s="646"/>
      <c r="BM25" s="646"/>
      <c r="BN25" s="647"/>
      <c r="BO25" s="648" t="s">
        <v>235</v>
      </c>
      <c r="BP25" s="648"/>
      <c r="BQ25" s="648"/>
      <c r="BR25" s="648"/>
      <c r="BS25" s="654" t="s">
        <v>235</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139341544</v>
      </c>
      <c r="CS25" s="681"/>
      <c r="CT25" s="681"/>
      <c r="CU25" s="681"/>
      <c r="CV25" s="681"/>
      <c r="CW25" s="681"/>
      <c r="CX25" s="681"/>
      <c r="CY25" s="682"/>
      <c r="CZ25" s="650">
        <v>16</v>
      </c>
      <c r="DA25" s="679"/>
      <c r="DB25" s="679"/>
      <c r="DC25" s="683"/>
      <c r="DD25" s="654">
        <v>118633267</v>
      </c>
      <c r="DE25" s="681"/>
      <c r="DF25" s="681"/>
      <c r="DG25" s="681"/>
      <c r="DH25" s="681"/>
      <c r="DI25" s="681"/>
      <c r="DJ25" s="681"/>
      <c r="DK25" s="682"/>
      <c r="DL25" s="654">
        <v>110969383</v>
      </c>
      <c r="DM25" s="681"/>
      <c r="DN25" s="681"/>
      <c r="DO25" s="681"/>
      <c r="DP25" s="681"/>
      <c r="DQ25" s="681"/>
      <c r="DR25" s="681"/>
      <c r="DS25" s="681"/>
      <c r="DT25" s="681"/>
      <c r="DU25" s="681"/>
      <c r="DV25" s="682"/>
      <c r="DW25" s="650">
        <v>25.5</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426389924</v>
      </c>
      <c r="S26" s="646"/>
      <c r="T26" s="646"/>
      <c r="U26" s="646"/>
      <c r="V26" s="646"/>
      <c r="W26" s="646"/>
      <c r="X26" s="646"/>
      <c r="Y26" s="647"/>
      <c r="Z26" s="648">
        <v>48.3</v>
      </c>
      <c r="AA26" s="648"/>
      <c r="AB26" s="648"/>
      <c r="AC26" s="648"/>
      <c r="AD26" s="649">
        <v>399863936</v>
      </c>
      <c r="AE26" s="649"/>
      <c r="AF26" s="649"/>
      <c r="AG26" s="649"/>
      <c r="AH26" s="649"/>
      <c r="AI26" s="649"/>
      <c r="AJ26" s="649"/>
      <c r="AK26" s="649"/>
      <c r="AL26" s="650">
        <v>98.9</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235</v>
      </c>
      <c r="BH26" s="646"/>
      <c r="BI26" s="646"/>
      <c r="BJ26" s="646"/>
      <c r="BK26" s="646"/>
      <c r="BL26" s="646"/>
      <c r="BM26" s="646"/>
      <c r="BN26" s="647"/>
      <c r="BO26" s="648" t="s">
        <v>235</v>
      </c>
      <c r="BP26" s="648"/>
      <c r="BQ26" s="648"/>
      <c r="BR26" s="648"/>
      <c r="BS26" s="654" t="s">
        <v>235</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97901082</v>
      </c>
      <c r="CS26" s="646"/>
      <c r="CT26" s="646"/>
      <c r="CU26" s="646"/>
      <c r="CV26" s="646"/>
      <c r="CW26" s="646"/>
      <c r="CX26" s="646"/>
      <c r="CY26" s="647"/>
      <c r="CZ26" s="650">
        <v>11.3</v>
      </c>
      <c r="DA26" s="679"/>
      <c r="DB26" s="679"/>
      <c r="DC26" s="683"/>
      <c r="DD26" s="654">
        <v>93776379</v>
      </c>
      <c r="DE26" s="646"/>
      <c r="DF26" s="646"/>
      <c r="DG26" s="646"/>
      <c r="DH26" s="646"/>
      <c r="DI26" s="646"/>
      <c r="DJ26" s="646"/>
      <c r="DK26" s="647"/>
      <c r="DL26" s="654" t="s">
        <v>235</v>
      </c>
      <c r="DM26" s="646"/>
      <c r="DN26" s="646"/>
      <c r="DO26" s="646"/>
      <c r="DP26" s="646"/>
      <c r="DQ26" s="646"/>
      <c r="DR26" s="646"/>
      <c r="DS26" s="646"/>
      <c r="DT26" s="646"/>
      <c r="DU26" s="646"/>
      <c r="DV26" s="647"/>
      <c r="DW26" s="650" t="s">
        <v>235</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560586</v>
      </c>
      <c r="S27" s="646"/>
      <c r="T27" s="646"/>
      <c r="U27" s="646"/>
      <c r="V27" s="646"/>
      <c r="W27" s="646"/>
      <c r="X27" s="646"/>
      <c r="Y27" s="647"/>
      <c r="Z27" s="648">
        <v>0.1</v>
      </c>
      <c r="AA27" s="648"/>
      <c r="AB27" s="648"/>
      <c r="AC27" s="648"/>
      <c r="AD27" s="649">
        <v>560586</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344453594</v>
      </c>
      <c r="BH27" s="646"/>
      <c r="BI27" s="646"/>
      <c r="BJ27" s="646"/>
      <c r="BK27" s="646"/>
      <c r="BL27" s="646"/>
      <c r="BM27" s="646"/>
      <c r="BN27" s="647"/>
      <c r="BO27" s="648">
        <v>100</v>
      </c>
      <c r="BP27" s="648"/>
      <c r="BQ27" s="648"/>
      <c r="BR27" s="648"/>
      <c r="BS27" s="654">
        <v>7889314</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226978339</v>
      </c>
      <c r="CS27" s="681"/>
      <c r="CT27" s="681"/>
      <c r="CU27" s="681"/>
      <c r="CV27" s="681"/>
      <c r="CW27" s="681"/>
      <c r="CX27" s="681"/>
      <c r="CY27" s="682"/>
      <c r="CZ27" s="650">
        <v>26.1</v>
      </c>
      <c r="DA27" s="679"/>
      <c r="DB27" s="679"/>
      <c r="DC27" s="683"/>
      <c r="DD27" s="654">
        <v>70909159</v>
      </c>
      <c r="DE27" s="681"/>
      <c r="DF27" s="681"/>
      <c r="DG27" s="681"/>
      <c r="DH27" s="681"/>
      <c r="DI27" s="681"/>
      <c r="DJ27" s="681"/>
      <c r="DK27" s="682"/>
      <c r="DL27" s="654">
        <v>70859527</v>
      </c>
      <c r="DM27" s="681"/>
      <c r="DN27" s="681"/>
      <c r="DO27" s="681"/>
      <c r="DP27" s="681"/>
      <c r="DQ27" s="681"/>
      <c r="DR27" s="681"/>
      <c r="DS27" s="681"/>
      <c r="DT27" s="681"/>
      <c r="DU27" s="681"/>
      <c r="DV27" s="682"/>
      <c r="DW27" s="650">
        <v>16.3</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13364651</v>
      </c>
      <c r="S28" s="646"/>
      <c r="T28" s="646"/>
      <c r="U28" s="646"/>
      <c r="V28" s="646"/>
      <c r="W28" s="646"/>
      <c r="X28" s="646"/>
      <c r="Y28" s="647"/>
      <c r="Z28" s="648">
        <v>1.5</v>
      </c>
      <c r="AA28" s="648"/>
      <c r="AB28" s="648"/>
      <c r="AC28" s="648"/>
      <c r="AD28" s="649" t="s">
        <v>235</v>
      </c>
      <c r="AE28" s="649"/>
      <c r="AF28" s="649"/>
      <c r="AG28" s="649"/>
      <c r="AH28" s="649"/>
      <c r="AI28" s="649"/>
      <c r="AJ28" s="649"/>
      <c r="AK28" s="649"/>
      <c r="AL28" s="650" t="s">
        <v>235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106099650</v>
      </c>
      <c r="CS28" s="646"/>
      <c r="CT28" s="646"/>
      <c r="CU28" s="646"/>
      <c r="CV28" s="646"/>
      <c r="CW28" s="646"/>
      <c r="CX28" s="646"/>
      <c r="CY28" s="647"/>
      <c r="CZ28" s="650">
        <v>12.2</v>
      </c>
      <c r="DA28" s="679"/>
      <c r="DB28" s="679"/>
      <c r="DC28" s="683"/>
      <c r="DD28" s="654">
        <v>92114968</v>
      </c>
      <c r="DE28" s="646"/>
      <c r="DF28" s="646"/>
      <c r="DG28" s="646"/>
      <c r="DH28" s="646"/>
      <c r="DI28" s="646"/>
      <c r="DJ28" s="646"/>
      <c r="DK28" s="647"/>
      <c r="DL28" s="654">
        <v>92114599</v>
      </c>
      <c r="DM28" s="646"/>
      <c r="DN28" s="646"/>
      <c r="DO28" s="646"/>
      <c r="DP28" s="646"/>
      <c r="DQ28" s="646"/>
      <c r="DR28" s="646"/>
      <c r="DS28" s="646"/>
      <c r="DT28" s="646"/>
      <c r="DU28" s="646"/>
      <c r="DV28" s="647"/>
      <c r="DW28" s="650">
        <v>21.2</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17523215</v>
      </c>
      <c r="S29" s="646"/>
      <c r="T29" s="646"/>
      <c r="U29" s="646"/>
      <c r="V29" s="646"/>
      <c r="W29" s="646"/>
      <c r="X29" s="646"/>
      <c r="Y29" s="647"/>
      <c r="Z29" s="648">
        <v>2</v>
      </c>
      <c r="AA29" s="648"/>
      <c r="AB29" s="648"/>
      <c r="AC29" s="648"/>
      <c r="AD29" s="649">
        <v>2937160</v>
      </c>
      <c r="AE29" s="649"/>
      <c r="AF29" s="649"/>
      <c r="AG29" s="649"/>
      <c r="AH29" s="649"/>
      <c r="AI29" s="649"/>
      <c r="AJ29" s="649"/>
      <c r="AK29" s="649"/>
      <c r="AL29" s="650">
        <v>0.7</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306</v>
      </c>
      <c r="CG29" s="661"/>
      <c r="CH29" s="661"/>
      <c r="CI29" s="661"/>
      <c r="CJ29" s="661"/>
      <c r="CK29" s="661"/>
      <c r="CL29" s="661"/>
      <c r="CM29" s="661"/>
      <c r="CN29" s="661"/>
      <c r="CO29" s="661"/>
      <c r="CP29" s="661"/>
      <c r="CQ29" s="662"/>
      <c r="CR29" s="645">
        <v>106089853</v>
      </c>
      <c r="CS29" s="681"/>
      <c r="CT29" s="681"/>
      <c r="CU29" s="681"/>
      <c r="CV29" s="681"/>
      <c r="CW29" s="681"/>
      <c r="CX29" s="681"/>
      <c r="CY29" s="682"/>
      <c r="CZ29" s="650">
        <v>12.2</v>
      </c>
      <c r="DA29" s="679"/>
      <c r="DB29" s="679"/>
      <c r="DC29" s="683"/>
      <c r="DD29" s="654">
        <v>92105171</v>
      </c>
      <c r="DE29" s="681"/>
      <c r="DF29" s="681"/>
      <c r="DG29" s="681"/>
      <c r="DH29" s="681"/>
      <c r="DI29" s="681"/>
      <c r="DJ29" s="681"/>
      <c r="DK29" s="682"/>
      <c r="DL29" s="654">
        <v>92104802</v>
      </c>
      <c r="DM29" s="681"/>
      <c r="DN29" s="681"/>
      <c r="DO29" s="681"/>
      <c r="DP29" s="681"/>
      <c r="DQ29" s="681"/>
      <c r="DR29" s="681"/>
      <c r="DS29" s="681"/>
      <c r="DT29" s="681"/>
      <c r="DU29" s="681"/>
      <c r="DV29" s="682"/>
      <c r="DW29" s="650">
        <v>21.2</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8411893</v>
      </c>
      <c r="S30" s="646"/>
      <c r="T30" s="646"/>
      <c r="U30" s="646"/>
      <c r="V30" s="646"/>
      <c r="W30" s="646"/>
      <c r="X30" s="646"/>
      <c r="Y30" s="647"/>
      <c r="Z30" s="648">
        <v>1</v>
      </c>
      <c r="AA30" s="648"/>
      <c r="AB30" s="648"/>
      <c r="AC30" s="648"/>
      <c r="AD30" s="649">
        <v>25007</v>
      </c>
      <c r="AE30" s="649"/>
      <c r="AF30" s="649"/>
      <c r="AG30" s="649"/>
      <c r="AH30" s="649"/>
      <c r="AI30" s="649"/>
      <c r="AJ30" s="649"/>
      <c r="AK30" s="649"/>
      <c r="AL30" s="650">
        <v>0</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94740780</v>
      </c>
      <c r="CS30" s="646"/>
      <c r="CT30" s="646"/>
      <c r="CU30" s="646"/>
      <c r="CV30" s="646"/>
      <c r="CW30" s="646"/>
      <c r="CX30" s="646"/>
      <c r="CY30" s="647"/>
      <c r="CZ30" s="650">
        <v>10.9</v>
      </c>
      <c r="DA30" s="679"/>
      <c r="DB30" s="679"/>
      <c r="DC30" s="683"/>
      <c r="DD30" s="654">
        <v>81563464</v>
      </c>
      <c r="DE30" s="646"/>
      <c r="DF30" s="646"/>
      <c r="DG30" s="646"/>
      <c r="DH30" s="646"/>
      <c r="DI30" s="646"/>
      <c r="DJ30" s="646"/>
      <c r="DK30" s="647"/>
      <c r="DL30" s="654">
        <v>81563095</v>
      </c>
      <c r="DM30" s="646"/>
      <c r="DN30" s="646"/>
      <c r="DO30" s="646"/>
      <c r="DP30" s="646"/>
      <c r="DQ30" s="646"/>
      <c r="DR30" s="646"/>
      <c r="DS30" s="646"/>
      <c r="DT30" s="646"/>
      <c r="DU30" s="646"/>
      <c r="DV30" s="647"/>
      <c r="DW30" s="650">
        <v>18.7</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169199734</v>
      </c>
      <c r="S31" s="646"/>
      <c r="T31" s="646"/>
      <c r="U31" s="646"/>
      <c r="V31" s="646"/>
      <c r="W31" s="646"/>
      <c r="X31" s="646"/>
      <c r="Y31" s="647"/>
      <c r="Z31" s="648">
        <v>19.2</v>
      </c>
      <c r="AA31" s="648"/>
      <c r="AB31" s="648"/>
      <c r="AC31" s="648"/>
      <c r="AD31" s="649" t="s">
        <v>235</v>
      </c>
      <c r="AE31" s="649"/>
      <c r="AF31" s="649"/>
      <c r="AG31" s="649"/>
      <c r="AH31" s="649"/>
      <c r="AI31" s="649"/>
      <c r="AJ31" s="649"/>
      <c r="AK31" s="649"/>
      <c r="AL31" s="650" t="s">
        <v>235</v>
      </c>
      <c r="AM31" s="651"/>
      <c r="AN31" s="651"/>
      <c r="AO31" s="652"/>
      <c r="AP31" s="702" t="s">
        <v>312</v>
      </c>
      <c r="AQ31" s="703"/>
      <c r="AR31" s="703"/>
      <c r="AS31" s="703"/>
      <c r="AT31" s="708" t="s">
        <v>313</v>
      </c>
      <c r="AU31" s="231"/>
      <c r="AV31" s="231"/>
      <c r="AW31" s="231"/>
      <c r="AX31" s="631" t="s">
        <v>187</v>
      </c>
      <c r="AY31" s="632"/>
      <c r="AZ31" s="632"/>
      <c r="BA31" s="632"/>
      <c r="BB31" s="632"/>
      <c r="BC31" s="632"/>
      <c r="BD31" s="632"/>
      <c r="BE31" s="632"/>
      <c r="BF31" s="633"/>
      <c r="BG31" s="713">
        <v>99.4</v>
      </c>
      <c r="BH31" s="700"/>
      <c r="BI31" s="700"/>
      <c r="BJ31" s="700"/>
      <c r="BK31" s="700"/>
      <c r="BL31" s="700"/>
      <c r="BM31" s="640">
        <v>98.7</v>
      </c>
      <c r="BN31" s="700"/>
      <c r="BO31" s="700"/>
      <c r="BP31" s="700"/>
      <c r="BQ31" s="701"/>
      <c r="BR31" s="713">
        <v>99.4</v>
      </c>
      <c r="BS31" s="700"/>
      <c r="BT31" s="700"/>
      <c r="BU31" s="700"/>
      <c r="BV31" s="700"/>
      <c r="BW31" s="700"/>
      <c r="BX31" s="640">
        <v>98.7</v>
      </c>
      <c r="BY31" s="700"/>
      <c r="BZ31" s="700"/>
      <c r="CA31" s="700"/>
      <c r="CB31" s="701"/>
      <c r="CD31" s="687"/>
      <c r="CE31" s="688"/>
      <c r="CF31" s="660" t="s">
        <v>314</v>
      </c>
      <c r="CG31" s="661"/>
      <c r="CH31" s="661"/>
      <c r="CI31" s="661"/>
      <c r="CJ31" s="661"/>
      <c r="CK31" s="661"/>
      <c r="CL31" s="661"/>
      <c r="CM31" s="661"/>
      <c r="CN31" s="661"/>
      <c r="CO31" s="661"/>
      <c r="CP31" s="661"/>
      <c r="CQ31" s="662"/>
      <c r="CR31" s="645">
        <v>11349073</v>
      </c>
      <c r="CS31" s="681"/>
      <c r="CT31" s="681"/>
      <c r="CU31" s="681"/>
      <c r="CV31" s="681"/>
      <c r="CW31" s="681"/>
      <c r="CX31" s="681"/>
      <c r="CY31" s="682"/>
      <c r="CZ31" s="650">
        <v>1.3</v>
      </c>
      <c r="DA31" s="679"/>
      <c r="DB31" s="679"/>
      <c r="DC31" s="683"/>
      <c r="DD31" s="654">
        <v>10541707</v>
      </c>
      <c r="DE31" s="681"/>
      <c r="DF31" s="681"/>
      <c r="DG31" s="681"/>
      <c r="DH31" s="681"/>
      <c r="DI31" s="681"/>
      <c r="DJ31" s="681"/>
      <c r="DK31" s="682"/>
      <c r="DL31" s="654">
        <v>10541707</v>
      </c>
      <c r="DM31" s="681"/>
      <c r="DN31" s="681"/>
      <c r="DO31" s="681"/>
      <c r="DP31" s="681"/>
      <c r="DQ31" s="681"/>
      <c r="DR31" s="681"/>
      <c r="DS31" s="681"/>
      <c r="DT31" s="681"/>
      <c r="DU31" s="681"/>
      <c r="DV31" s="682"/>
      <c r="DW31" s="650">
        <v>2.4</v>
      </c>
      <c r="DX31" s="679"/>
      <c r="DY31" s="679"/>
      <c r="DZ31" s="679"/>
      <c r="EA31" s="679"/>
      <c r="EB31" s="679"/>
      <c r="EC31" s="680"/>
    </row>
    <row r="32" spans="2:133" ht="11.25" customHeight="1" x14ac:dyDescent="0.15">
      <c r="B32" s="691" t="s">
        <v>315</v>
      </c>
      <c r="C32" s="692"/>
      <c r="D32" s="692"/>
      <c r="E32" s="692"/>
      <c r="F32" s="692"/>
      <c r="G32" s="692"/>
      <c r="H32" s="692"/>
      <c r="I32" s="692"/>
      <c r="J32" s="692"/>
      <c r="K32" s="692"/>
      <c r="L32" s="692"/>
      <c r="M32" s="692"/>
      <c r="N32" s="692"/>
      <c r="O32" s="692"/>
      <c r="P32" s="692"/>
      <c r="Q32" s="693"/>
      <c r="R32" s="645">
        <v>29197</v>
      </c>
      <c r="S32" s="646"/>
      <c r="T32" s="646"/>
      <c r="U32" s="646"/>
      <c r="V32" s="646"/>
      <c r="W32" s="646"/>
      <c r="X32" s="646"/>
      <c r="Y32" s="647"/>
      <c r="Z32" s="648">
        <v>0</v>
      </c>
      <c r="AA32" s="648"/>
      <c r="AB32" s="648"/>
      <c r="AC32" s="648"/>
      <c r="AD32" s="649">
        <v>29197</v>
      </c>
      <c r="AE32" s="649"/>
      <c r="AF32" s="649"/>
      <c r="AG32" s="649"/>
      <c r="AH32" s="649"/>
      <c r="AI32" s="649"/>
      <c r="AJ32" s="649"/>
      <c r="AK32" s="649"/>
      <c r="AL32" s="650">
        <v>0</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99.2</v>
      </c>
      <c r="BH32" s="681"/>
      <c r="BI32" s="681"/>
      <c r="BJ32" s="681"/>
      <c r="BK32" s="681"/>
      <c r="BL32" s="681"/>
      <c r="BM32" s="651">
        <v>98.3</v>
      </c>
      <c r="BN32" s="711"/>
      <c r="BO32" s="711"/>
      <c r="BP32" s="711"/>
      <c r="BQ32" s="712"/>
      <c r="BR32" s="714">
        <v>99.2</v>
      </c>
      <c r="BS32" s="681"/>
      <c r="BT32" s="681"/>
      <c r="BU32" s="681"/>
      <c r="BV32" s="681"/>
      <c r="BW32" s="681"/>
      <c r="BX32" s="651">
        <v>98.3</v>
      </c>
      <c r="BY32" s="711"/>
      <c r="BZ32" s="711"/>
      <c r="CA32" s="711"/>
      <c r="CB32" s="712"/>
      <c r="CD32" s="689"/>
      <c r="CE32" s="690"/>
      <c r="CF32" s="660" t="s">
        <v>318</v>
      </c>
      <c r="CG32" s="661"/>
      <c r="CH32" s="661"/>
      <c r="CI32" s="661"/>
      <c r="CJ32" s="661"/>
      <c r="CK32" s="661"/>
      <c r="CL32" s="661"/>
      <c r="CM32" s="661"/>
      <c r="CN32" s="661"/>
      <c r="CO32" s="661"/>
      <c r="CP32" s="661"/>
      <c r="CQ32" s="662"/>
      <c r="CR32" s="645">
        <v>9797</v>
      </c>
      <c r="CS32" s="646"/>
      <c r="CT32" s="646"/>
      <c r="CU32" s="646"/>
      <c r="CV32" s="646"/>
      <c r="CW32" s="646"/>
      <c r="CX32" s="646"/>
      <c r="CY32" s="647"/>
      <c r="CZ32" s="650">
        <v>0</v>
      </c>
      <c r="DA32" s="679"/>
      <c r="DB32" s="679"/>
      <c r="DC32" s="683"/>
      <c r="DD32" s="654">
        <v>9797</v>
      </c>
      <c r="DE32" s="646"/>
      <c r="DF32" s="646"/>
      <c r="DG32" s="646"/>
      <c r="DH32" s="646"/>
      <c r="DI32" s="646"/>
      <c r="DJ32" s="646"/>
      <c r="DK32" s="647"/>
      <c r="DL32" s="654">
        <v>9797</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38271976</v>
      </c>
      <c r="S33" s="646"/>
      <c r="T33" s="646"/>
      <c r="U33" s="646"/>
      <c r="V33" s="646"/>
      <c r="W33" s="646"/>
      <c r="X33" s="646"/>
      <c r="Y33" s="647"/>
      <c r="Z33" s="648">
        <v>4.3</v>
      </c>
      <c r="AA33" s="648"/>
      <c r="AB33" s="648"/>
      <c r="AC33" s="648"/>
      <c r="AD33" s="649" t="s">
        <v>235</v>
      </c>
      <c r="AE33" s="649"/>
      <c r="AF33" s="649"/>
      <c r="AG33" s="649"/>
      <c r="AH33" s="649"/>
      <c r="AI33" s="649"/>
      <c r="AJ33" s="649"/>
      <c r="AK33" s="649"/>
      <c r="AL33" s="650" t="s">
        <v>235</v>
      </c>
      <c r="AM33" s="651"/>
      <c r="AN33" s="651"/>
      <c r="AO33" s="652"/>
      <c r="AP33" s="706"/>
      <c r="AQ33" s="707"/>
      <c r="AR33" s="707"/>
      <c r="AS33" s="707"/>
      <c r="AT33" s="710"/>
      <c r="AU33" s="232"/>
      <c r="AV33" s="232"/>
      <c r="AW33" s="232"/>
      <c r="AX33" s="695" t="s">
        <v>320</v>
      </c>
      <c r="AY33" s="696"/>
      <c r="AZ33" s="696"/>
      <c r="BA33" s="696"/>
      <c r="BB33" s="696"/>
      <c r="BC33" s="696"/>
      <c r="BD33" s="696"/>
      <c r="BE33" s="696"/>
      <c r="BF33" s="697"/>
      <c r="BG33" s="715">
        <v>99.6</v>
      </c>
      <c r="BH33" s="716"/>
      <c r="BI33" s="716"/>
      <c r="BJ33" s="716"/>
      <c r="BK33" s="716"/>
      <c r="BL33" s="716"/>
      <c r="BM33" s="717">
        <v>99.2</v>
      </c>
      <c r="BN33" s="716"/>
      <c r="BO33" s="716"/>
      <c r="BP33" s="716"/>
      <c r="BQ33" s="718"/>
      <c r="BR33" s="715">
        <v>99.7</v>
      </c>
      <c r="BS33" s="716"/>
      <c r="BT33" s="716"/>
      <c r="BU33" s="716"/>
      <c r="BV33" s="716"/>
      <c r="BW33" s="716"/>
      <c r="BX33" s="717">
        <v>99.1</v>
      </c>
      <c r="BY33" s="716"/>
      <c r="BZ33" s="716"/>
      <c r="CA33" s="716"/>
      <c r="CB33" s="718"/>
      <c r="CD33" s="660" t="s">
        <v>321</v>
      </c>
      <c r="CE33" s="661"/>
      <c r="CF33" s="661"/>
      <c r="CG33" s="661"/>
      <c r="CH33" s="661"/>
      <c r="CI33" s="661"/>
      <c r="CJ33" s="661"/>
      <c r="CK33" s="661"/>
      <c r="CL33" s="661"/>
      <c r="CM33" s="661"/>
      <c r="CN33" s="661"/>
      <c r="CO33" s="661"/>
      <c r="CP33" s="661"/>
      <c r="CQ33" s="662"/>
      <c r="CR33" s="645">
        <v>309207518</v>
      </c>
      <c r="CS33" s="681"/>
      <c r="CT33" s="681"/>
      <c r="CU33" s="681"/>
      <c r="CV33" s="681"/>
      <c r="CW33" s="681"/>
      <c r="CX33" s="681"/>
      <c r="CY33" s="682"/>
      <c r="CZ33" s="650">
        <v>35.6</v>
      </c>
      <c r="DA33" s="679"/>
      <c r="DB33" s="679"/>
      <c r="DC33" s="683"/>
      <c r="DD33" s="654">
        <v>169174504</v>
      </c>
      <c r="DE33" s="681"/>
      <c r="DF33" s="681"/>
      <c r="DG33" s="681"/>
      <c r="DH33" s="681"/>
      <c r="DI33" s="681"/>
      <c r="DJ33" s="681"/>
      <c r="DK33" s="682"/>
      <c r="DL33" s="654">
        <v>130440602</v>
      </c>
      <c r="DM33" s="681"/>
      <c r="DN33" s="681"/>
      <c r="DO33" s="681"/>
      <c r="DP33" s="681"/>
      <c r="DQ33" s="681"/>
      <c r="DR33" s="681"/>
      <c r="DS33" s="681"/>
      <c r="DT33" s="681"/>
      <c r="DU33" s="681"/>
      <c r="DV33" s="682"/>
      <c r="DW33" s="650">
        <v>30</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6343635</v>
      </c>
      <c r="S34" s="646"/>
      <c r="T34" s="646"/>
      <c r="U34" s="646"/>
      <c r="V34" s="646"/>
      <c r="W34" s="646"/>
      <c r="X34" s="646"/>
      <c r="Y34" s="647"/>
      <c r="Z34" s="648">
        <v>0.7</v>
      </c>
      <c r="AA34" s="648"/>
      <c r="AB34" s="648"/>
      <c r="AC34" s="648"/>
      <c r="AD34" s="649">
        <v>786697</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88781560</v>
      </c>
      <c r="CS34" s="646"/>
      <c r="CT34" s="646"/>
      <c r="CU34" s="646"/>
      <c r="CV34" s="646"/>
      <c r="CW34" s="646"/>
      <c r="CX34" s="646"/>
      <c r="CY34" s="647"/>
      <c r="CZ34" s="650">
        <v>10.199999999999999</v>
      </c>
      <c r="DA34" s="679"/>
      <c r="DB34" s="679"/>
      <c r="DC34" s="683"/>
      <c r="DD34" s="654">
        <v>61378335</v>
      </c>
      <c r="DE34" s="646"/>
      <c r="DF34" s="646"/>
      <c r="DG34" s="646"/>
      <c r="DH34" s="646"/>
      <c r="DI34" s="646"/>
      <c r="DJ34" s="646"/>
      <c r="DK34" s="647"/>
      <c r="DL34" s="654">
        <v>53338027</v>
      </c>
      <c r="DM34" s="646"/>
      <c r="DN34" s="646"/>
      <c r="DO34" s="646"/>
      <c r="DP34" s="646"/>
      <c r="DQ34" s="646"/>
      <c r="DR34" s="646"/>
      <c r="DS34" s="646"/>
      <c r="DT34" s="646"/>
      <c r="DU34" s="646"/>
      <c r="DV34" s="647"/>
      <c r="DW34" s="650">
        <v>12.3</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447841</v>
      </c>
      <c r="S35" s="646"/>
      <c r="T35" s="646"/>
      <c r="U35" s="646"/>
      <c r="V35" s="646"/>
      <c r="W35" s="646"/>
      <c r="X35" s="646"/>
      <c r="Y35" s="647"/>
      <c r="Z35" s="648">
        <v>0.1</v>
      </c>
      <c r="AA35" s="648"/>
      <c r="AB35" s="648"/>
      <c r="AC35" s="648"/>
      <c r="AD35" s="649" t="s">
        <v>235</v>
      </c>
      <c r="AE35" s="649"/>
      <c r="AF35" s="649"/>
      <c r="AG35" s="649"/>
      <c r="AH35" s="649"/>
      <c r="AI35" s="649"/>
      <c r="AJ35" s="649"/>
      <c r="AK35" s="649"/>
      <c r="AL35" s="650" t="s">
        <v>235</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10463730</v>
      </c>
      <c r="CS35" s="681"/>
      <c r="CT35" s="681"/>
      <c r="CU35" s="681"/>
      <c r="CV35" s="681"/>
      <c r="CW35" s="681"/>
      <c r="CX35" s="681"/>
      <c r="CY35" s="682"/>
      <c r="CZ35" s="650">
        <v>1.2</v>
      </c>
      <c r="DA35" s="679"/>
      <c r="DB35" s="679"/>
      <c r="DC35" s="683"/>
      <c r="DD35" s="654">
        <v>6840115</v>
      </c>
      <c r="DE35" s="681"/>
      <c r="DF35" s="681"/>
      <c r="DG35" s="681"/>
      <c r="DH35" s="681"/>
      <c r="DI35" s="681"/>
      <c r="DJ35" s="681"/>
      <c r="DK35" s="682"/>
      <c r="DL35" s="654">
        <v>6839959</v>
      </c>
      <c r="DM35" s="681"/>
      <c r="DN35" s="681"/>
      <c r="DO35" s="681"/>
      <c r="DP35" s="681"/>
      <c r="DQ35" s="681"/>
      <c r="DR35" s="681"/>
      <c r="DS35" s="681"/>
      <c r="DT35" s="681"/>
      <c r="DU35" s="681"/>
      <c r="DV35" s="682"/>
      <c r="DW35" s="650">
        <v>1.6</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17209976</v>
      </c>
      <c r="S36" s="646"/>
      <c r="T36" s="646"/>
      <c r="U36" s="646"/>
      <c r="V36" s="646"/>
      <c r="W36" s="646"/>
      <c r="X36" s="646"/>
      <c r="Y36" s="647"/>
      <c r="Z36" s="648">
        <v>2</v>
      </c>
      <c r="AA36" s="648"/>
      <c r="AB36" s="648"/>
      <c r="AC36" s="648"/>
      <c r="AD36" s="649" t="s">
        <v>235</v>
      </c>
      <c r="AE36" s="649"/>
      <c r="AF36" s="649"/>
      <c r="AG36" s="649"/>
      <c r="AH36" s="649"/>
      <c r="AI36" s="649"/>
      <c r="AJ36" s="649"/>
      <c r="AK36" s="649"/>
      <c r="AL36" s="650" t="s">
        <v>235</v>
      </c>
      <c r="AM36" s="651"/>
      <c r="AN36" s="651"/>
      <c r="AO36" s="652"/>
      <c r="AP36" s="235"/>
      <c r="AQ36" s="719" t="s">
        <v>329</v>
      </c>
      <c r="AR36" s="720"/>
      <c r="AS36" s="720"/>
      <c r="AT36" s="720"/>
      <c r="AU36" s="720"/>
      <c r="AV36" s="720"/>
      <c r="AW36" s="720"/>
      <c r="AX36" s="720"/>
      <c r="AY36" s="721"/>
      <c r="AZ36" s="634">
        <v>88981709</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2356349</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58557353</v>
      </c>
      <c r="CS36" s="646"/>
      <c r="CT36" s="646"/>
      <c r="CU36" s="646"/>
      <c r="CV36" s="646"/>
      <c r="CW36" s="646"/>
      <c r="CX36" s="646"/>
      <c r="CY36" s="647"/>
      <c r="CZ36" s="650">
        <v>6.7</v>
      </c>
      <c r="DA36" s="679"/>
      <c r="DB36" s="679"/>
      <c r="DC36" s="683"/>
      <c r="DD36" s="654">
        <v>43985596</v>
      </c>
      <c r="DE36" s="646"/>
      <c r="DF36" s="646"/>
      <c r="DG36" s="646"/>
      <c r="DH36" s="646"/>
      <c r="DI36" s="646"/>
      <c r="DJ36" s="646"/>
      <c r="DK36" s="647"/>
      <c r="DL36" s="654">
        <v>31493624</v>
      </c>
      <c r="DM36" s="646"/>
      <c r="DN36" s="646"/>
      <c r="DO36" s="646"/>
      <c r="DP36" s="646"/>
      <c r="DQ36" s="646"/>
      <c r="DR36" s="646"/>
      <c r="DS36" s="646"/>
      <c r="DT36" s="646"/>
      <c r="DU36" s="646"/>
      <c r="DV36" s="647"/>
      <c r="DW36" s="650">
        <v>7.2</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14007880</v>
      </c>
      <c r="S37" s="646"/>
      <c r="T37" s="646"/>
      <c r="U37" s="646"/>
      <c r="V37" s="646"/>
      <c r="W37" s="646"/>
      <c r="X37" s="646"/>
      <c r="Y37" s="647"/>
      <c r="Z37" s="648">
        <v>1.6</v>
      </c>
      <c r="AA37" s="648"/>
      <c r="AB37" s="648"/>
      <c r="AC37" s="648"/>
      <c r="AD37" s="649" t="s">
        <v>235</v>
      </c>
      <c r="AE37" s="649"/>
      <c r="AF37" s="649"/>
      <c r="AG37" s="649"/>
      <c r="AH37" s="649"/>
      <c r="AI37" s="649"/>
      <c r="AJ37" s="649"/>
      <c r="AK37" s="649"/>
      <c r="AL37" s="650" t="s">
        <v>235</v>
      </c>
      <c r="AM37" s="651"/>
      <c r="AN37" s="651"/>
      <c r="AO37" s="652"/>
      <c r="AQ37" s="723" t="s">
        <v>333</v>
      </c>
      <c r="AR37" s="724"/>
      <c r="AS37" s="724"/>
      <c r="AT37" s="724"/>
      <c r="AU37" s="724"/>
      <c r="AV37" s="724"/>
      <c r="AW37" s="724"/>
      <c r="AX37" s="724"/>
      <c r="AY37" s="725"/>
      <c r="AZ37" s="645">
        <v>20899277</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-1438664</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405998</v>
      </c>
      <c r="CS37" s="681"/>
      <c r="CT37" s="681"/>
      <c r="CU37" s="681"/>
      <c r="CV37" s="681"/>
      <c r="CW37" s="681"/>
      <c r="CX37" s="681"/>
      <c r="CY37" s="682"/>
      <c r="CZ37" s="650">
        <v>0</v>
      </c>
      <c r="DA37" s="679"/>
      <c r="DB37" s="679"/>
      <c r="DC37" s="683"/>
      <c r="DD37" s="654">
        <v>405998</v>
      </c>
      <c r="DE37" s="681"/>
      <c r="DF37" s="681"/>
      <c r="DG37" s="681"/>
      <c r="DH37" s="681"/>
      <c r="DI37" s="681"/>
      <c r="DJ37" s="681"/>
      <c r="DK37" s="682"/>
      <c r="DL37" s="654">
        <v>402986</v>
      </c>
      <c r="DM37" s="681"/>
      <c r="DN37" s="681"/>
      <c r="DO37" s="681"/>
      <c r="DP37" s="681"/>
      <c r="DQ37" s="681"/>
      <c r="DR37" s="681"/>
      <c r="DS37" s="681"/>
      <c r="DT37" s="681"/>
      <c r="DU37" s="681"/>
      <c r="DV37" s="682"/>
      <c r="DW37" s="650">
        <v>0.1</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96288859</v>
      </c>
      <c r="S38" s="646"/>
      <c r="T38" s="646"/>
      <c r="U38" s="646"/>
      <c r="V38" s="646"/>
      <c r="W38" s="646"/>
      <c r="X38" s="646"/>
      <c r="Y38" s="647"/>
      <c r="Z38" s="648">
        <v>10.9</v>
      </c>
      <c r="AA38" s="648"/>
      <c r="AB38" s="648"/>
      <c r="AC38" s="648"/>
      <c r="AD38" s="649">
        <v>279</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9797905</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213237</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57907921</v>
      </c>
      <c r="CS38" s="646"/>
      <c r="CT38" s="646"/>
      <c r="CU38" s="646"/>
      <c r="CV38" s="646"/>
      <c r="CW38" s="646"/>
      <c r="CX38" s="646"/>
      <c r="CY38" s="647"/>
      <c r="CZ38" s="650">
        <v>6.7</v>
      </c>
      <c r="DA38" s="679"/>
      <c r="DB38" s="679"/>
      <c r="DC38" s="683"/>
      <c r="DD38" s="654">
        <v>47676464</v>
      </c>
      <c r="DE38" s="646"/>
      <c r="DF38" s="646"/>
      <c r="DG38" s="646"/>
      <c r="DH38" s="646"/>
      <c r="DI38" s="646"/>
      <c r="DJ38" s="646"/>
      <c r="DK38" s="647"/>
      <c r="DL38" s="654">
        <v>38767100</v>
      </c>
      <c r="DM38" s="646"/>
      <c r="DN38" s="646"/>
      <c r="DO38" s="646"/>
      <c r="DP38" s="646"/>
      <c r="DQ38" s="646"/>
      <c r="DR38" s="646"/>
      <c r="DS38" s="646"/>
      <c r="DT38" s="646"/>
      <c r="DU38" s="646"/>
      <c r="DV38" s="647"/>
      <c r="DW38" s="650">
        <v>8.9</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74361800</v>
      </c>
      <c r="S39" s="646"/>
      <c r="T39" s="646"/>
      <c r="U39" s="646"/>
      <c r="V39" s="646"/>
      <c r="W39" s="646"/>
      <c r="X39" s="646"/>
      <c r="Y39" s="647"/>
      <c r="Z39" s="648">
        <v>8.4</v>
      </c>
      <c r="AA39" s="648"/>
      <c r="AB39" s="648"/>
      <c r="AC39" s="648"/>
      <c r="AD39" s="649" t="s">
        <v>235</v>
      </c>
      <c r="AE39" s="649"/>
      <c r="AF39" s="649"/>
      <c r="AG39" s="649"/>
      <c r="AH39" s="649"/>
      <c r="AI39" s="649"/>
      <c r="AJ39" s="649"/>
      <c r="AK39" s="649"/>
      <c r="AL39" s="650" t="s">
        <v>235</v>
      </c>
      <c r="AM39" s="651"/>
      <c r="AN39" s="651"/>
      <c r="AO39" s="652"/>
      <c r="AQ39" s="723" t="s">
        <v>341</v>
      </c>
      <c r="AR39" s="724"/>
      <c r="AS39" s="724"/>
      <c r="AT39" s="724"/>
      <c r="AU39" s="724"/>
      <c r="AV39" s="724"/>
      <c r="AW39" s="724"/>
      <c r="AX39" s="724"/>
      <c r="AY39" s="725"/>
      <c r="AZ39" s="645">
        <v>2066537</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312570</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14023151</v>
      </c>
      <c r="CS39" s="681"/>
      <c r="CT39" s="681"/>
      <c r="CU39" s="681"/>
      <c r="CV39" s="681"/>
      <c r="CW39" s="681"/>
      <c r="CX39" s="681"/>
      <c r="CY39" s="682"/>
      <c r="CZ39" s="650">
        <v>1.6</v>
      </c>
      <c r="DA39" s="679"/>
      <c r="DB39" s="679"/>
      <c r="DC39" s="683"/>
      <c r="DD39" s="654">
        <v>8842354</v>
      </c>
      <c r="DE39" s="681"/>
      <c r="DF39" s="681"/>
      <c r="DG39" s="681"/>
      <c r="DH39" s="681"/>
      <c r="DI39" s="681"/>
      <c r="DJ39" s="681"/>
      <c r="DK39" s="682"/>
      <c r="DL39" s="654" t="s">
        <v>235</v>
      </c>
      <c r="DM39" s="681"/>
      <c r="DN39" s="681"/>
      <c r="DO39" s="681"/>
      <c r="DP39" s="681"/>
      <c r="DQ39" s="681"/>
      <c r="DR39" s="681"/>
      <c r="DS39" s="681"/>
      <c r="DT39" s="681"/>
      <c r="DU39" s="681"/>
      <c r="DV39" s="682"/>
      <c r="DW39" s="650" t="s">
        <v>235</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235</v>
      </c>
      <c r="S40" s="646"/>
      <c r="T40" s="646"/>
      <c r="U40" s="646"/>
      <c r="V40" s="646"/>
      <c r="W40" s="646"/>
      <c r="X40" s="646"/>
      <c r="Y40" s="647"/>
      <c r="Z40" s="648" t="s">
        <v>235</v>
      </c>
      <c r="AA40" s="648"/>
      <c r="AB40" s="648"/>
      <c r="AC40" s="648"/>
      <c r="AD40" s="649" t="s">
        <v>130</v>
      </c>
      <c r="AE40" s="649"/>
      <c r="AF40" s="649"/>
      <c r="AG40" s="649"/>
      <c r="AH40" s="649"/>
      <c r="AI40" s="649"/>
      <c r="AJ40" s="649"/>
      <c r="AK40" s="649"/>
      <c r="AL40" s="650" t="s">
        <v>235</v>
      </c>
      <c r="AM40" s="651"/>
      <c r="AN40" s="651"/>
      <c r="AO40" s="652"/>
      <c r="AQ40" s="723" t="s">
        <v>345</v>
      </c>
      <c r="AR40" s="724"/>
      <c r="AS40" s="724"/>
      <c r="AT40" s="724"/>
      <c r="AU40" s="724"/>
      <c r="AV40" s="724"/>
      <c r="AW40" s="724"/>
      <c r="AX40" s="724"/>
      <c r="AY40" s="725"/>
      <c r="AZ40" s="645">
        <v>1293345</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88</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79473803</v>
      </c>
      <c r="CS40" s="646"/>
      <c r="CT40" s="646"/>
      <c r="CU40" s="646"/>
      <c r="CV40" s="646"/>
      <c r="CW40" s="646"/>
      <c r="CX40" s="646"/>
      <c r="CY40" s="647"/>
      <c r="CZ40" s="650">
        <v>9.1</v>
      </c>
      <c r="DA40" s="679"/>
      <c r="DB40" s="679"/>
      <c r="DC40" s="683"/>
      <c r="DD40" s="654">
        <v>451640</v>
      </c>
      <c r="DE40" s="646"/>
      <c r="DF40" s="646"/>
      <c r="DG40" s="646"/>
      <c r="DH40" s="646"/>
      <c r="DI40" s="646"/>
      <c r="DJ40" s="646"/>
      <c r="DK40" s="647"/>
      <c r="DL40" s="654">
        <v>1892</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31139000</v>
      </c>
      <c r="S41" s="646"/>
      <c r="T41" s="646"/>
      <c r="U41" s="646"/>
      <c r="V41" s="646"/>
      <c r="W41" s="646"/>
      <c r="X41" s="646"/>
      <c r="Y41" s="647"/>
      <c r="Z41" s="648">
        <v>3.5</v>
      </c>
      <c r="AA41" s="648"/>
      <c r="AB41" s="648"/>
      <c r="AC41" s="648"/>
      <c r="AD41" s="649" t="s">
        <v>235</v>
      </c>
      <c r="AE41" s="649"/>
      <c r="AF41" s="649"/>
      <c r="AG41" s="649"/>
      <c r="AH41" s="649"/>
      <c r="AI41" s="649"/>
      <c r="AJ41" s="649"/>
      <c r="AK41" s="649"/>
      <c r="AL41" s="650" t="s">
        <v>235</v>
      </c>
      <c r="AM41" s="651"/>
      <c r="AN41" s="651"/>
      <c r="AO41" s="652"/>
      <c r="AQ41" s="723" t="s">
        <v>350</v>
      </c>
      <c r="AR41" s="724"/>
      <c r="AS41" s="724"/>
      <c r="AT41" s="724"/>
      <c r="AU41" s="724"/>
      <c r="AV41" s="724"/>
      <c r="AW41" s="724"/>
      <c r="AX41" s="724"/>
      <c r="AY41" s="725"/>
      <c r="AZ41" s="645">
        <v>17285481</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t="s">
        <v>235</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235</v>
      </c>
      <c r="CS41" s="681"/>
      <c r="CT41" s="681"/>
      <c r="CU41" s="681"/>
      <c r="CV41" s="681"/>
      <c r="CW41" s="681"/>
      <c r="CX41" s="681"/>
      <c r="CY41" s="682"/>
      <c r="CZ41" s="650" t="s">
        <v>235</v>
      </c>
      <c r="DA41" s="679"/>
      <c r="DB41" s="679"/>
      <c r="DC41" s="683"/>
      <c r="DD41" s="654" t="s">
        <v>235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353</v>
      </c>
      <c r="C42" s="696"/>
      <c r="D42" s="696"/>
      <c r="E42" s="696"/>
      <c r="F42" s="696"/>
      <c r="G42" s="696"/>
      <c r="H42" s="696"/>
      <c r="I42" s="696"/>
      <c r="J42" s="696"/>
      <c r="K42" s="696"/>
      <c r="L42" s="696"/>
      <c r="M42" s="696"/>
      <c r="N42" s="696"/>
      <c r="O42" s="696"/>
      <c r="P42" s="696"/>
      <c r="Q42" s="697"/>
      <c r="R42" s="730">
        <v>882411167</v>
      </c>
      <c r="S42" s="731"/>
      <c r="T42" s="731"/>
      <c r="U42" s="731"/>
      <c r="V42" s="731"/>
      <c r="W42" s="731"/>
      <c r="X42" s="731"/>
      <c r="Y42" s="739"/>
      <c r="Z42" s="740">
        <v>100</v>
      </c>
      <c r="AA42" s="740"/>
      <c r="AB42" s="740"/>
      <c r="AC42" s="740"/>
      <c r="AD42" s="741">
        <v>404202862</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37639164</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295</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87034322</v>
      </c>
      <c r="CS42" s="646"/>
      <c r="CT42" s="646"/>
      <c r="CU42" s="646"/>
      <c r="CV42" s="646"/>
      <c r="CW42" s="646"/>
      <c r="CX42" s="646"/>
      <c r="CY42" s="647"/>
      <c r="CZ42" s="650">
        <v>10</v>
      </c>
      <c r="DA42" s="651"/>
      <c r="DB42" s="651"/>
      <c r="DC42" s="663"/>
      <c r="DD42" s="654">
        <v>24532617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3600634</v>
      </c>
      <c r="CS43" s="681"/>
      <c r="CT43" s="681"/>
      <c r="CU43" s="681"/>
      <c r="CV43" s="681"/>
      <c r="CW43" s="681"/>
      <c r="CX43" s="681"/>
      <c r="CY43" s="682"/>
      <c r="CZ43" s="650">
        <v>0.4</v>
      </c>
      <c r="DA43" s="679"/>
      <c r="DB43" s="679"/>
      <c r="DC43" s="683"/>
      <c r="DD43" s="654">
        <v>3436996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86213444</v>
      </c>
      <c r="CS44" s="646"/>
      <c r="CT44" s="646"/>
      <c r="CU44" s="646"/>
      <c r="CV44" s="646"/>
      <c r="CW44" s="646"/>
      <c r="CX44" s="646"/>
      <c r="CY44" s="647"/>
      <c r="CZ44" s="650">
        <v>9.9</v>
      </c>
      <c r="DA44" s="651"/>
      <c r="DB44" s="651"/>
      <c r="DC44" s="663"/>
      <c r="DD44" s="654">
        <v>24215547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41708709</v>
      </c>
      <c r="CS45" s="681"/>
      <c r="CT45" s="681"/>
      <c r="CU45" s="681"/>
      <c r="CV45" s="681"/>
      <c r="CW45" s="681"/>
      <c r="CX45" s="681"/>
      <c r="CY45" s="682"/>
      <c r="CZ45" s="650">
        <v>4.8</v>
      </c>
      <c r="DA45" s="679"/>
      <c r="DB45" s="679"/>
      <c r="DC45" s="683"/>
      <c r="DD45" s="654">
        <v>3368808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40559371</v>
      </c>
      <c r="CS46" s="646"/>
      <c r="CT46" s="646"/>
      <c r="CU46" s="646"/>
      <c r="CV46" s="646"/>
      <c r="CW46" s="646"/>
      <c r="CX46" s="646"/>
      <c r="CY46" s="647"/>
      <c r="CZ46" s="650">
        <v>4.7</v>
      </c>
      <c r="DA46" s="651"/>
      <c r="DB46" s="651"/>
      <c r="DC46" s="663"/>
      <c r="DD46" s="654">
        <v>20448375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820878</v>
      </c>
      <c r="CS47" s="681"/>
      <c r="CT47" s="681"/>
      <c r="CU47" s="681"/>
      <c r="CV47" s="681"/>
      <c r="CW47" s="681"/>
      <c r="CX47" s="681"/>
      <c r="CY47" s="682"/>
      <c r="CZ47" s="650">
        <v>0.1</v>
      </c>
      <c r="DA47" s="679"/>
      <c r="DB47" s="679"/>
      <c r="DC47" s="683"/>
      <c r="DD47" s="654">
        <v>317070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130</v>
      </c>
      <c r="CS48" s="646"/>
      <c r="CT48" s="646"/>
      <c r="CU48" s="646"/>
      <c r="CV48" s="646"/>
      <c r="CW48" s="646"/>
      <c r="CX48" s="646"/>
      <c r="CY48" s="647"/>
      <c r="CZ48" s="650" t="s">
        <v>130</v>
      </c>
      <c r="DA48" s="651"/>
      <c r="DB48" s="651"/>
      <c r="DC48" s="663"/>
      <c r="DD48" s="654" t="s">
        <v>130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366</v>
      </c>
      <c r="CE49" s="696"/>
      <c r="CF49" s="696"/>
      <c r="CG49" s="696"/>
      <c r="CH49" s="696"/>
      <c r="CI49" s="696"/>
      <c r="CJ49" s="696"/>
      <c r="CK49" s="696"/>
      <c r="CL49" s="696"/>
      <c r="CM49" s="696"/>
      <c r="CN49" s="696"/>
      <c r="CO49" s="696"/>
      <c r="CP49" s="696"/>
      <c r="CQ49" s="697"/>
      <c r="CR49" s="730">
        <v>868661373</v>
      </c>
      <c r="CS49" s="716"/>
      <c r="CT49" s="716"/>
      <c r="CU49" s="716"/>
      <c r="CV49" s="716"/>
      <c r="CW49" s="716"/>
      <c r="CX49" s="716"/>
      <c r="CY49" s="747"/>
      <c r="CZ49" s="742">
        <v>100</v>
      </c>
      <c r="DA49" s="748"/>
      <c r="DB49" s="748"/>
      <c r="DC49" s="749"/>
      <c r="DD49" s="750">
        <v>475364515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reSHhHqYHvXWUt4dx5i/2mv0vh2p+0pDHyDf0+yY3TYd5dk/+N1Wpche5Ux5f1WTtEUKmF7O/8xsJm/IDILrpA==" saltValue="LKI3pCpGLP1wol+xHDGpM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8" zoomScaleNormal="48"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877246</v>
      </c>
      <c r="R7" s="781"/>
      <c r="S7" s="781"/>
      <c r="T7" s="781"/>
      <c r="U7" s="781"/>
      <c r="V7" s="781">
        <v>864576</v>
      </c>
      <c r="W7" s="781"/>
      <c r="X7" s="781"/>
      <c r="Y7" s="781"/>
      <c r="Z7" s="781"/>
      <c r="AA7" s="781">
        <v>12670</v>
      </c>
      <c r="AB7" s="781"/>
      <c r="AC7" s="781"/>
      <c r="AD7" s="781"/>
      <c r="AE7" s="782"/>
      <c r="AF7" s="783">
        <v>9344</v>
      </c>
      <c r="AG7" s="784"/>
      <c r="AH7" s="784"/>
      <c r="AI7" s="784"/>
      <c r="AJ7" s="785"/>
      <c r="AK7" s="820">
        <v>14311</v>
      </c>
      <c r="AL7" s="821"/>
      <c r="AM7" s="821"/>
      <c r="AN7" s="821"/>
      <c r="AO7" s="821"/>
      <c r="AP7" s="821">
        <v>1364473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595</v>
      </c>
      <c r="BT7" s="825" t="s">
        <v>595</v>
      </c>
      <c r="BU7" s="825" t="s">
        <v>595</v>
      </c>
      <c r="BV7" s="825" t="s">
        <v>595</v>
      </c>
      <c r="BW7" s="825" t="s">
        <v>595</v>
      </c>
      <c r="BX7" s="825" t="s">
        <v>595</v>
      </c>
      <c r="BY7" s="825" t="s">
        <v>595</v>
      </c>
      <c r="BZ7" s="825" t="s">
        <v>595</v>
      </c>
      <c r="CA7" s="825" t="s">
        <v>595</v>
      </c>
      <c r="CB7" s="825" t="s">
        <v>595</v>
      </c>
      <c r="CC7" s="825" t="s">
        <v>595</v>
      </c>
      <c r="CD7" s="825" t="s">
        <v>595</v>
      </c>
      <c r="CE7" s="825" t="s">
        <v>595</v>
      </c>
      <c r="CF7" s="825" t="s">
        <v>595</v>
      </c>
      <c r="CG7" s="826" t="s">
        <v>595</v>
      </c>
      <c r="CH7" s="817">
        <v>5</v>
      </c>
      <c r="CI7" s="818"/>
      <c r="CJ7" s="818"/>
      <c r="CK7" s="818"/>
      <c r="CL7" s="819"/>
      <c r="CM7" s="817">
        <v>1548</v>
      </c>
      <c r="CN7" s="818"/>
      <c r="CO7" s="818"/>
      <c r="CP7" s="818"/>
      <c r="CQ7" s="819"/>
      <c r="CR7" s="817">
        <v>35</v>
      </c>
      <c r="CS7" s="818"/>
      <c r="CT7" s="818"/>
      <c r="CU7" s="818"/>
      <c r="CV7" s="819"/>
      <c r="CW7" s="817" t="s">
        <v>580</v>
      </c>
      <c r="CX7" s="818"/>
      <c r="CY7" s="818"/>
      <c r="CZ7" s="818"/>
      <c r="DA7" s="819"/>
      <c r="DB7" s="817" t="s">
        <v>580</v>
      </c>
      <c r="DC7" s="818"/>
      <c r="DD7" s="818"/>
      <c r="DE7" s="818"/>
      <c r="DF7" s="819"/>
      <c r="DG7" s="817" t="s">
        <v>580</v>
      </c>
      <c r="DH7" s="818"/>
      <c r="DI7" s="818"/>
      <c r="DJ7" s="818"/>
      <c r="DK7" s="819"/>
      <c r="DL7" s="817" t="s">
        <v>580</v>
      </c>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1402</v>
      </c>
      <c r="R8" s="805"/>
      <c r="S8" s="805"/>
      <c r="T8" s="805"/>
      <c r="U8" s="805"/>
      <c r="V8" s="805">
        <v>514</v>
      </c>
      <c r="W8" s="805"/>
      <c r="X8" s="805"/>
      <c r="Y8" s="805"/>
      <c r="Z8" s="805"/>
      <c r="AA8" s="805">
        <v>888</v>
      </c>
      <c r="AB8" s="805"/>
      <c r="AC8" s="805"/>
      <c r="AD8" s="805"/>
      <c r="AE8" s="806"/>
      <c r="AF8" s="807" t="s">
        <v>391</v>
      </c>
      <c r="AG8" s="808"/>
      <c r="AH8" s="808"/>
      <c r="AI8" s="808"/>
      <c r="AJ8" s="809"/>
      <c r="AK8" s="810">
        <v>18</v>
      </c>
      <c r="AL8" s="811"/>
      <c r="AM8" s="811"/>
      <c r="AN8" s="811"/>
      <c r="AO8" s="811"/>
      <c r="AP8" s="811">
        <v>4989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631</v>
      </c>
      <c r="BS8" s="814" t="s">
        <v>596</v>
      </c>
      <c r="BT8" s="815"/>
      <c r="BU8" s="815"/>
      <c r="BV8" s="815"/>
      <c r="BW8" s="815"/>
      <c r="BX8" s="815"/>
      <c r="BY8" s="815"/>
      <c r="BZ8" s="815"/>
      <c r="CA8" s="815"/>
      <c r="CB8" s="815"/>
      <c r="CC8" s="815"/>
      <c r="CD8" s="815"/>
      <c r="CE8" s="815"/>
      <c r="CF8" s="815"/>
      <c r="CG8" s="816"/>
      <c r="CH8" s="827">
        <v>513</v>
      </c>
      <c r="CI8" s="828"/>
      <c r="CJ8" s="828"/>
      <c r="CK8" s="828"/>
      <c r="CL8" s="829"/>
      <c r="CM8" s="827">
        <v>11285</v>
      </c>
      <c r="CN8" s="828"/>
      <c r="CO8" s="828"/>
      <c r="CP8" s="828"/>
      <c r="CQ8" s="829"/>
      <c r="CR8" s="827">
        <v>185</v>
      </c>
      <c r="CS8" s="828"/>
      <c r="CT8" s="828"/>
      <c r="CU8" s="828"/>
      <c r="CV8" s="829"/>
      <c r="CW8" s="827">
        <v>560</v>
      </c>
      <c r="CX8" s="828"/>
      <c r="CY8" s="828"/>
      <c r="CZ8" s="828"/>
      <c r="DA8" s="829"/>
      <c r="DB8" s="827" t="s">
        <v>580</v>
      </c>
      <c r="DC8" s="828"/>
      <c r="DD8" s="828"/>
      <c r="DE8" s="828"/>
      <c r="DF8" s="829"/>
      <c r="DG8" s="827" t="s">
        <v>580</v>
      </c>
      <c r="DH8" s="828"/>
      <c r="DI8" s="828"/>
      <c r="DJ8" s="828"/>
      <c r="DK8" s="829"/>
      <c r="DL8" s="827">
        <v>1527</v>
      </c>
      <c r="DM8" s="828"/>
      <c r="DN8" s="828"/>
      <c r="DO8" s="828"/>
      <c r="DP8" s="829"/>
      <c r="DQ8" s="827">
        <v>1527</v>
      </c>
      <c r="DR8" s="828"/>
      <c r="DS8" s="828"/>
      <c r="DT8" s="828"/>
      <c r="DU8" s="829"/>
      <c r="DV8" s="830"/>
      <c r="DW8" s="831"/>
      <c r="DX8" s="831"/>
      <c r="DY8" s="831"/>
      <c r="DZ8" s="832"/>
      <c r="EA8" s="255"/>
    </row>
    <row r="9" spans="1:131" s="256" customFormat="1" ht="26.25" customHeight="1" x14ac:dyDescent="0.15">
      <c r="A9" s="262">
        <v>3</v>
      </c>
      <c r="B9" s="801" t="s">
        <v>392</v>
      </c>
      <c r="C9" s="802"/>
      <c r="D9" s="802"/>
      <c r="E9" s="802"/>
      <c r="F9" s="802"/>
      <c r="G9" s="802"/>
      <c r="H9" s="802"/>
      <c r="I9" s="802"/>
      <c r="J9" s="802"/>
      <c r="K9" s="802"/>
      <c r="L9" s="802"/>
      <c r="M9" s="802"/>
      <c r="N9" s="802"/>
      <c r="O9" s="802"/>
      <c r="P9" s="803"/>
      <c r="Q9" s="804">
        <v>666</v>
      </c>
      <c r="R9" s="805"/>
      <c r="S9" s="805"/>
      <c r="T9" s="805"/>
      <c r="U9" s="805"/>
      <c r="V9" s="805">
        <v>666</v>
      </c>
      <c r="W9" s="805"/>
      <c r="X9" s="805"/>
      <c r="Y9" s="805"/>
      <c r="Z9" s="805"/>
      <c r="AA9" s="805">
        <v>0</v>
      </c>
      <c r="AB9" s="805"/>
      <c r="AC9" s="805"/>
      <c r="AD9" s="805"/>
      <c r="AE9" s="806"/>
      <c r="AF9" s="807" t="s">
        <v>391</v>
      </c>
      <c r="AG9" s="808"/>
      <c r="AH9" s="808"/>
      <c r="AI9" s="808"/>
      <c r="AJ9" s="809"/>
      <c r="AK9" s="810">
        <v>641</v>
      </c>
      <c r="AL9" s="811"/>
      <c r="AM9" s="811"/>
      <c r="AN9" s="811"/>
      <c r="AO9" s="811"/>
      <c r="AP9" s="811">
        <v>10649</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597</v>
      </c>
      <c r="BT9" s="815" t="s">
        <v>597</v>
      </c>
      <c r="BU9" s="815" t="s">
        <v>597</v>
      </c>
      <c r="BV9" s="815" t="s">
        <v>597</v>
      </c>
      <c r="BW9" s="815" t="s">
        <v>597</v>
      </c>
      <c r="BX9" s="815" t="s">
        <v>597</v>
      </c>
      <c r="BY9" s="815" t="s">
        <v>597</v>
      </c>
      <c r="BZ9" s="815" t="s">
        <v>597</v>
      </c>
      <c r="CA9" s="815" t="s">
        <v>597</v>
      </c>
      <c r="CB9" s="815" t="s">
        <v>597</v>
      </c>
      <c r="CC9" s="815" t="s">
        <v>597</v>
      </c>
      <c r="CD9" s="815" t="s">
        <v>597</v>
      </c>
      <c r="CE9" s="815" t="s">
        <v>597</v>
      </c>
      <c r="CF9" s="815" t="s">
        <v>597</v>
      </c>
      <c r="CG9" s="816" t="s">
        <v>597</v>
      </c>
      <c r="CH9" s="827">
        <v>3</v>
      </c>
      <c r="CI9" s="828"/>
      <c r="CJ9" s="828"/>
      <c r="CK9" s="828"/>
      <c r="CL9" s="829"/>
      <c r="CM9" s="827">
        <v>246</v>
      </c>
      <c r="CN9" s="828"/>
      <c r="CO9" s="828"/>
      <c r="CP9" s="828"/>
      <c r="CQ9" s="829"/>
      <c r="CR9" s="827">
        <v>10</v>
      </c>
      <c r="CS9" s="828"/>
      <c r="CT9" s="828"/>
      <c r="CU9" s="828"/>
      <c r="CV9" s="829"/>
      <c r="CW9" s="827" t="s">
        <v>580</v>
      </c>
      <c r="CX9" s="828"/>
      <c r="CY9" s="828"/>
      <c r="CZ9" s="828"/>
      <c r="DA9" s="829"/>
      <c r="DB9" s="827" t="s">
        <v>580</v>
      </c>
      <c r="DC9" s="828"/>
      <c r="DD9" s="828"/>
      <c r="DE9" s="828"/>
      <c r="DF9" s="829"/>
      <c r="DG9" s="827" t="s">
        <v>580</v>
      </c>
      <c r="DH9" s="828"/>
      <c r="DI9" s="828"/>
      <c r="DJ9" s="828"/>
      <c r="DK9" s="829"/>
      <c r="DL9" s="827" t="s">
        <v>580</v>
      </c>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t="s">
        <v>393</v>
      </c>
      <c r="C10" s="802"/>
      <c r="D10" s="802"/>
      <c r="E10" s="802"/>
      <c r="F10" s="802"/>
      <c r="G10" s="802"/>
      <c r="H10" s="802"/>
      <c r="I10" s="802"/>
      <c r="J10" s="802"/>
      <c r="K10" s="802"/>
      <c r="L10" s="802"/>
      <c r="M10" s="802"/>
      <c r="N10" s="802"/>
      <c r="O10" s="802"/>
      <c r="P10" s="803"/>
      <c r="Q10" s="804">
        <v>2675</v>
      </c>
      <c r="R10" s="805"/>
      <c r="S10" s="805"/>
      <c r="T10" s="805"/>
      <c r="U10" s="805"/>
      <c r="V10" s="805">
        <v>2483</v>
      </c>
      <c r="W10" s="805"/>
      <c r="X10" s="805"/>
      <c r="Y10" s="805"/>
      <c r="Z10" s="805"/>
      <c r="AA10" s="805">
        <v>192</v>
      </c>
      <c r="AB10" s="805"/>
      <c r="AC10" s="805"/>
      <c r="AD10" s="805"/>
      <c r="AE10" s="806"/>
      <c r="AF10" s="807" t="s">
        <v>130</v>
      </c>
      <c r="AG10" s="808"/>
      <c r="AH10" s="808"/>
      <c r="AI10" s="808"/>
      <c r="AJ10" s="809"/>
      <c r="AK10" s="810">
        <v>1546</v>
      </c>
      <c r="AL10" s="811"/>
      <c r="AM10" s="811"/>
      <c r="AN10" s="811"/>
      <c r="AO10" s="811"/>
      <c r="AP10" s="811">
        <v>14960</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598</v>
      </c>
      <c r="BT10" s="815" t="s">
        <v>598</v>
      </c>
      <c r="BU10" s="815" t="s">
        <v>598</v>
      </c>
      <c r="BV10" s="815" t="s">
        <v>598</v>
      </c>
      <c r="BW10" s="815" t="s">
        <v>598</v>
      </c>
      <c r="BX10" s="815" t="s">
        <v>598</v>
      </c>
      <c r="BY10" s="815" t="s">
        <v>598</v>
      </c>
      <c r="BZ10" s="815" t="s">
        <v>598</v>
      </c>
      <c r="CA10" s="815" t="s">
        <v>598</v>
      </c>
      <c r="CB10" s="815" t="s">
        <v>598</v>
      </c>
      <c r="CC10" s="815" t="s">
        <v>598</v>
      </c>
      <c r="CD10" s="815" t="s">
        <v>598</v>
      </c>
      <c r="CE10" s="815" t="s">
        <v>598</v>
      </c>
      <c r="CF10" s="815" t="s">
        <v>598</v>
      </c>
      <c r="CG10" s="816" t="s">
        <v>598</v>
      </c>
      <c r="CH10" s="827">
        <v>-2</v>
      </c>
      <c r="CI10" s="828"/>
      <c r="CJ10" s="828"/>
      <c r="CK10" s="828"/>
      <c r="CL10" s="829"/>
      <c r="CM10" s="827">
        <v>833</v>
      </c>
      <c r="CN10" s="828"/>
      <c r="CO10" s="828"/>
      <c r="CP10" s="828"/>
      <c r="CQ10" s="829"/>
      <c r="CR10" s="827">
        <v>755</v>
      </c>
      <c r="CS10" s="828"/>
      <c r="CT10" s="828"/>
      <c r="CU10" s="828"/>
      <c r="CV10" s="829"/>
      <c r="CW10" s="827" t="s">
        <v>580</v>
      </c>
      <c r="CX10" s="828"/>
      <c r="CY10" s="828"/>
      <c r="CZ10" s="828"/>
      <c r="DA10" s="829"/>
      <c r="DB10" s="827" t="s">
        <v>580</v>
      </c>
      <c r="DC10" s="828"/>
      <c r="DD10" s="828"/>
      <c r="DE10" s="828"/>
      <c r="DF10" s="829"/>
      <c r="DG10" s="827" t="s">
        <v>580</v>
      </c>
      <c r="DH10" s="828"/>
      <c r="DI10" s="828"/>
      <c r="DJ10" s="828"/>
      <c r="DK10" s="829"/>
      <c r="DL10" s="827" t="s">
        <v>580</v>
      </c>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t="s">
        <v>394</v>
      </c>
      <c r="C11" s="802"/>
      <c r="D11" s="802"/>
      <c r="E11" s="802"/>
      <c r="F11" s="802"/>
      <c r="G11" s="802"/>
      <c r="H11" s="802"/>
      <c r="I11" s="802"/>
      <c r="J11" s="802"/>
      <c r="K11" s="802"/>
      <c r="L11" s="802"/>
      <c r="M11" s="802"/>
      <c r="N11" s="802"/>
      <c r="O11" s="802"/>
      <c r="P11" s="803"/>
      <c r="Q11" s="804">
        <v>140</v>
      </c>
      <c r="R11" s="805"/>
      <c r="S11" s="805"/>
      <c r="T11" s="805"/>
      <c r="U11" s="805"/>
      <c r="V11" s="805">
        <v>140</v>
      </c>
      <c r="W11" s="805"/>
      <c r="X11" s="805"/>
      <c r="Y11" s="805"/>
      <c r="Z11" s="805"/>
      <c r="AA11" s="805">
        <v>0</v>
      </c>
      <c r="AB11" s="805"/>
      <c r="AC11" s="805"/>
      <c r="AD11" s="805"/>
      <c r="AE11" s="806"/>
      <c r="AF11" s="807" t="s">
        <v>391</v>
      </c>
      <c r="AG11" s="808"/>
      <c r="AH11" s="808"/>
      <c r="AI11" s="808"/>
      <c r="AJ11" s="809"/>
      <c r="AK11" s="810">
        <v>0</v>
      </c>
      <c r="AL11" s="811"/>
      <c r="AM11" s="811"/>
      <c r="AN11" s="811"/>
      <c r="AO11" s="811"/>
      <c r="AP11" s="811">
        <v>275</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599</v>
      </c>
      <c r="BT11" s="815" t="s">
        <v>599</v>
      </c>
      <c r="BU11" s="815" t="s">
        <v>599</v>
      </c>
      <c r="BV11" s="815" t="s">
        <v>599</v>
      </c>
      <c r="BW11" s="815" t="s">
        <v>599</v>
      </c>
      <c r="BX11" s="815" t="s">
        <v>599</v>
      </c>
      <c r="BY11" s="815" t="s">
        <v>599</v>
      </c>
      <c r="BZ11" s="815" t="s">
        <v>599</v>
      </c>
      <c r="CA11" s="815" t="s">
        <v>599</v>
      </c>
      <c r="CB11" s="815" t="s">
        <v>599</v>
      </c>
      <c r="CC11" s="815" t="s">
        <v>599</v>
      </c>
      <c r="CD11" s="815" t="s">
        <v>599</v>
      </c>
      <c r="CE11" s="815" t="s">
        <v>599</v>
      </c>
      <c r="CF11" s="815" t="s">
        <v>599</v>
      </c>
      <c r="CG11" s="816" t="s">
        <v>599</v>
      </c>
      <c r="CH11" s="827">
        <v>-2</v>
      </c>
      <c r="CI11" s="828"/>
      <c r="CJ11" s="828"/>
      <c r="CK11" s="828"/>
      <c r="CL11" s="829"/>
      <c r="CM11" s="827">
        <v>16</v>
      </c>
      <c r="CN11" s="828"/>
      <c r="CO11" s="828"/>
      <c r="CP11" s="828"/>
      <c r="CQ11" s="829"/>
      <c r="CR11" s="827">
        <v>10</v>
      </c>
      <c r="CS11" s="828"/>
      <c r="CT11" s="828"/>
      <c r="CU11" s="828"/>
      <c r="CV11" s="829"/>
      <c r="CW11" s="827" t="s">
        <v>580</v>
      </c>
      <c r="CX11" s="828"/>
      <c r="CY11" s="828"/>
      <c r="CZ11" s="828"/>
      <c r="DA11" s="829"/>
      <c r="DB11" s="827" t="s">
        <v>580</v>
      </c>
      <c r="DC11" s="828"/>
      <c r="DD11" s="828"/>
      <c r="DE11" s="828"/>
      <c r="DF11" s="829"/>
      <c r="DG11" s="827" t="s">
        <v>580</v>
      </c>
      <c r="DH11" s="828"/>
      <c r="DI11" s="828"/>
      <c r="DJ11" s="828"/>
      <c r="DK11" s="829"/>
      <c r="DL11" s="827" t="s">
        <v>580</v>
      </c>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t="s">
        <v>395</v>
      </c>
      <c r="C12" s="802"/>
      <c r="D12" s="802"/>
      <c r="E12" s="802"/>
      <c r="F12" s="802"/>
      <c r="G12" s="802"/>
      <c r="H12" s="802"/>
      <c r="I12" s="802"/>
      <c r="J12" s="802"/>
      <c r="K12" s="802"/>
      <c r="L12" s="802"/>
      <c r="M12" s="802"/>
      <c r="N12" s="802"/>
      <c r="O12" s="802"/>
      <c r="P12" s="803"/>
      <c r="Q12" s="804">
        <v>1593</v>
      </c>
      <c r="R12" s="805"/>
      <c r="S12" s="805"/>
      <c r="T12" s="805"/>
      <c r="U12" s="805"/>
      <c r="V12" s="805">
        <v>1593</v>
      </c>
      <c r="W12" s="805"/>
      <c r="X12" s="805"/>
      <c r="Y12" s="805"/>
      <c r="Z12" s="805"/>
      <c r="AA12" s="805">
        <v>0</v>
      </c>
      <c r="AB12" s="805"/>
      <c r="AC12" s="805"/>
      <c r="AD12" s="805"/>
      <c r="AE12" s="806"/>
      <c r="AF12" s="807" t="s">
        <v>130</v>
      </c>
      <c r="AG12" s="808"/>
      <c r="AH12" s="808"/>
      <c r="AI12" s="808"/>
      <c r="AJ12" s="809"/>
      <c r="AK12" s="810">
        <v>0</v>
      </c>
      <c r="AL12" s="811"/>
      <c r="AM12" s="811"/>
      <c r="AN12" s="811"/>
      <c r="AO12" s="811"/>
      <c r="AP12" s="811">
        <v>13533</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t="s">
        <v>631</v>
      </c>
      <c r="BS12" s="814" t="s">
        <v>600</v>
      </c>
      <c r="BT12" s="815"/>
      <c r="BU12" s="815"/>
      <c r="BV12" s="815"/>
      <c r="BW12" s="815"/>
      <c r="BX12" s="815"/>
      <c r="BY12" s="815"/>
      <c r="BZ12" s="815"/>
      <c r="CA12" s="815"/>
      <c r="CB12" s="815"/>
      <c r="CC12" s="815"/>
      <c r="CD12" s="815"/>
      <c r="CE12" s="815"/>
      <c r="CF12" s="815"/>
      <c r="CG12" s="816"/>
      <c r="CH12" s="827">
        <v>-41</v>
      </c>
      <c r="CI12" s="828"/>
      <c r="CJ12" s="828"/>
      <c r="CK12" s="828"/>
      <c r="CL12" s="829"/>
      <c r="CM12" s="827">
        <v>466</v>
      </c>
      <c r="CN12" s="828"/>
      <c r="CO12" s="828"/>
      <c r="CP12" s="828"/>
      <c r="CQ12" s="829"/>
      <c r="CR12" s="827">
        <v>10</v>
      </c>
      <c r="CS12" s="828"/>
      <c r="CT12" s="828"/>
      <c r="CU12" s="828"/>
      <c r="CV12" s="829"/>
      <c r="CW12" s="827">
        <v>210</v>
      </c>
      <c r="CX12" s="828"/>
      <c r="CY12" s="828"/>
      <c r="CZ12" s="828"/>
      <c r="DA12" s="829"/>
      <c r="DB12" s="827" t="s">
        <v>580</v>
      </c>
      <c r="DC12" s="828"/>
      <c r="DD12" s="828"/>
      <c r="DE12" s="828"/>
      <c r="DF12" s="829"/>
      <c r="DG12" s="827" t="s">
        <v>580</v>
      </c>
      <c r="DH12" s="828"/>
      <c r="DI12" s="828"/>
      <c r="DJ12" s="828"/>
      <c r="DK12" s="829"/>
      <c r="DL12" s="827" t="s">
        <v>580</v>
      </c>
      <c r="DM12" s="828"/>
      <c r="DN12" s="828"/>
      <c r="DO12" s="828"/>
      <c r="DP12" s="829"/>
      <c r="DQ12" s="827"/>
      <c r="DR12" s="828"/>
      <c r="DS12" s="828"/>
      <c r="DT12" s="828"/>
      <c r="DU12" s="829"/>
      <c r="DV12" s="830" t="s">
        <v>630</v>
      </c>
      <c r="DW12" s="831"/>
      <c r="DX12" s="831"/>
      <c r="DY12" s="831"/>
      <c r="DZ12" s="832"/>
      <c r="EA12" s="255"/>
    </row>
    <row r="13" spans="1:131" s="256" customFormat="1" ht="26.25" customHeight="1" x14ac:dyDescent="0.15">
      <c r="A13" s="262">
        <v>7</v>
      </c>
      <c r="B13" s="801" t="s">
        <v>396</v>
      </c>
      <c r="C13" s="802"/>
      <c r="D13" s="802"/>
      <c r="E13" s="802"/>
      <c r="F13" s="802"/>
      <c r="G13" s="802"/>
      <c r="H13" s="802"/>
      <c r="I13" s="802"/>
      <c r="J13" s="802"/>
      <c r="K13" s="802"/>
      <c r="L13" s="802"/>
      <c r="M13" s="802"/>
      <c r="N13" s="802"/>
      <c r="O13" s="802"/>
      <c r="P13" s="803"/>
      <c r="Q13" s="804">
        <v>432071</v>
      </c>
      <c r="R13" s="805"/>
      <c r="S13" s="805"/>
      <c r="T13" s="805"/>
      <c r="U13" s="805"/>
      <c r="V13" s="805">
        <v>432071</v>
      </c>
      <c r="W13" s="805"/>
      <c r="X13" s="805"/>
      <c r="Y13" s="805"/>
      <c r="Z13" s="805"/>
      <c r="AA13" s="805">
        <v>0</v>
      </c>
      <c r="AB13" s="805"/>
      <c r="AC13" s="805"/>
      <c r="AD13" s="805"/>
      <c r="AE13" s="806"/>
      <c r="AF13" s="807" t="s">
        <v>391</v>
      </c>
      <c r="AG13" s="808"/>
      <c r="AH13" s="808"/>
      <c r="AI13" s="808"/>
      <c r="AJ13" s="809"/>
      <c r="AK13" s="810">
        <v>239436</v>
      </c>
      <c r="AL13" s="811"/>
      <c r="AM13" s="811"/>
      <c r="AN13" s="811"/>
      <c r="AO13" s="811"/>
      <c r="AP13" s="811">
        <v>0</v>
      </c>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601</v>
      </c>
      <c r="BT13" s="815" t="s">
        <v>601</v>
      </c>
      <c r="BU13" s="815" t="s">
        <v>601</v>
      </c>
      <c r="BV13" s="815" t="s">
        <v>601</v>
      </c>
      <c r="BW13" s="815" t="s">
        <v>601</v>
      </c>
      <c r="BX13" s="815" t="s">
        <v>601</v>
      </c>
      <c r="BY13" s="815" t="s">
        <v>601</v>
      </c>
      <c r="BZ13" s="815" t="s">
        <v>601</v>
      </c>
      <c r="CA13" s="815" t="s">
        <v>601</v>
      </c>
      <c r="CB13" s="815" t="s">
        <v>601</v>
      </c>
      <c r="CC13" s="815" t="s">
        <v>601</v>
      </c>
      <c r="CD13" s="815" t="s">
        <v>601</v>
      </c>
      <c r="CE13" s="815" t="s">
        <v>601</v>
      </c>
      <c r="CF13" s="815" t="s">
        <v>601</v>
      </c>
      <c r="CG13" s="816" t="s">
        <v>601</v>
      </c>
      <c r="CH13" s="827">
        <v>55</v>
      </c>
      <c r="CI13" s="828"/>
      <c r="CJ13" s="828"/>
      <c r="CK13" s="828"/>
      <c r="CL13" s="829"/>
      <c r="CM13" s="827">
        <v>435</v>
      </c>
      <c r="CN13" s="828"/>
      <c r="CO13" s="828"/>
      <c r="CP13" s="828"/>
      <c r="CQ13" s="829"/>
      <c r="CR13" s="827">
        <v>10</v>
      </c>
      <c r="CS13" s="828"/>
      <c r="CT13" s="828"/>
      <c r="CU13" s="828"/>
      <c r="CV13" s="829"/>
      <c r="CW13" s="827" t="s">
        <v>580</v>
      </c>
      <c r="CX13" s="828"/>
      <c r="CY13" s="828"/>
      <c r="CZ13" s="828"/>
      <c r="DA13" s="829"/>
      <c r="DB13" s="827" t="s">
        <v>580</v>
      </c>
      <c r="DC13" s="828"/>
      <c r="DD13" s="828"/>
      <c r="DE13" s="828"/>
      <c r="DF13" s="829"/>
      <c r="DG13" s="827" t="s">
        <v>580</v>
      </c>
      <c r="DH13" s="828"/>
      <c r="DI13" s="828"/>
      <c r="DJ13" s="828"/>
      <c r="DK13" s="829"/>
      <c r="DL13" s="827" t="s">
        <v>580</v>
      </c>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t="s">
        <v>632</v>
      </c>
      <c r="BS14" s="814" t="s">
        <v>602</v>
      </c>
      <c r="BT14" s="815" t="s">
        <v>602</v>
      </c>
      <c r="BU14" s="815" t="s">
        <v>602</v>
      </c>
      <c r="BV14" s="815" t="s">
        <v>602</v>
      </c>
      <c r="BW14" s="815" t="s">
        <v>602</v>
      </c>
      <c r="BX14" s="815" t="s">
        <v>602</v>
      </c>
      <c r="BY14" s="815" t="s">
        <v>602</v>
      </c>
      <c r="BZ14" s="815" t="s">
        <v>602</v>
      </c>
      <c r="CA14" s="815" t="s">
        <v>602</v>
      </c>
      <c r="CB14" s="815" t="s">
        <v>602</v>
      </c>
      <c r="CC14" s="815" t="s">
        <v>602</v>
      </c>
      <c r="CD14" s="815" t="s">
        <v>602</v>
      </c>
      <c r="CE14" s="815" t="s">
        <v>602</v>
      </c>
      <c r="CF14" s="815" t="s">
        <v>602</v>
      </c>
      <c r="CG14" s="816" t="s">
        <v>602</v>
      </c>
      <c r="CH14" s="827">
        <v>-1</v>
      </c>
      <c r="CI14" s="828"/>
      <c r="CJ14" s="828"/>
      <c r="CK14" s="828"/>
      <c r="CL14" s="829"/>
      <c r="CM14" s="827">
        <v>1158</v>
      </c>
      <c r="CN14" s="828"/>
      <c r="CO14" s="828"/>
      <c r="CP14" s="828"/>
      <c r="CQ14" s="829"/>
      <c r="CR14" s="827">
        <v>29</v>
      </c>
      <c r="CS14" s="828"/>
      <c r="CT14" s="828"/>
      <c r="CU14" s="828"/>
      <c r="CV14" s="829"/>
      <c r="CW14" s="827">
        <v>51</v>
      </c>
      <c r="CX14" s="828"/>
      <c r="CY14" s="828"/>
      <c r="CZ14" s="828"/>
      <c r="DA14" s="829"/>
      <c r="DB14" s="827" t="s">
        <v>580</v>
      </c>
      <c r="DC14" s="828"/>
      <c r="DD14" s="828"/>
      <c r="DE14" s="828"/>
      <c r="DF14" s="829"/>
      <c r="DG14" s="827" t="s">
        <v>580</v>
      </c>
      <c r="DH14" s="828"/>
      <c r="DI14" s="828"/>
      <c r="DJ14" s="828"/>
      <c r="DK14" s="829"/>
      <c r="DL14" s="827" t="s">
        <v>580</v>
      </c>
      <c r="DM14" s="828"/>
      <c r="DN14" s="828"/>
      <c r="DO14" s="828"/>
      <c r="DP14" s="829"/>
      <c r="DQ14" s="827">
        <v>575</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603</v>
      </c>
      <c r="BT15" s="815" t="s">
        <v>603</v>
      </c>
      <c r="BU15" s="815" t="s">
        <v>603</v>
      </c>
      <c r="BV15" s="815" t="s">
        <v>603</v>
      </c>
      <c r="BW15" s="815" t="s">
        <v>603</v>
      </c>
      <c r="BX15" s="815" t="s">
        <v>603</v>
      </c>
      <c r="BY15" s="815" t="s">
        <v>603</v>
      </c>
      <c r="BZ15" s="815" t="s">
        <v>603</v>
      </c>
      <c r="CA15" s="815" t="s">
        <v>603</v>
      </c>
      <c r="CB15" s="815" t="s">
        <v>603</v>
      </c>
      <c r="CC15" s="815" t="s">
        <v>603</v>
      </c>
      <c r="CD15" s="815" t="s">
        <v>603</v>
      </c>
      <c r="CE15" s="815" t="s">
        <v>603</v>
      </c>
      <c r="CF15" s="815" t="s">
        <v>603</v>
      </c>
      <c r="CG15" s="816" t="s">
        <v>603</v>
      </c>
      <c r="CH15" s="827">
        <v>24</v>
      </c>
      <c r="CI15" s="828"/>
      <c r="CJ15" s="828"/>
      <c r="CK15" s="828"/>
      <c r="CL15" s="829"/>
      <c r="CM15" s="827">
        <v>275</v>
      </c>
      <c r="CN15" s="828"/>
      <c r="CO15" s="828"/>
      <c r="CP15" s="828"/>
      <c r="CQ15" s="829"/>
      <c r="CR15" s="827">
        <v>160</v>
      </c>
      <c r="CS15" s="828"/>
      <c r="CT15" s="828"/>
      <c r="CU15" s="828"/>
      <c r="CV15" s="829"/>
      <c r="CW15" s="827">
        <v>83</v>
      </c>
      <c r="CX15" s="828"/>
      <c r="CY15" s="828"/>
      <c r="CZ15" s="828"/>
      <c r="DA15" s="829"/>
      <c r="DB15" s="827" t="s">
        <v>580</v>
      </c>
      <c r="DC15" s="828"/>
      <c r="DD15" s="828"/>
      <c r="DE15" s="828"/>
      <c r="DF15" s="829"/>
      <c r="DG15" s="827" t="s">
        <v>580</v>
      </c>
      <c r="DH15" s="828"/>
      <c r="DI15" s="828"/>
      <c r="DJ15" s="828"/>
      <c r="DK15" s="829"/>
      <c r="DL15" s="827" t="s">
        <v>580</v>
      </c>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604</v>
      </c>
      <c r="BT16" s="815" t="s">
        <v>604</v>
      </c>
      <c r="BU16" s="815" t="s">
        <v>604</v>
      </c>
      <c r="BV16" s="815" t="s">
        <v>604</v>
      </c>
      <c r="BW16" s="815" t="s">
        <v>604</v>
      </c>
      <c r="BX16" s="815" t="s">
        <v>604</v>
      </c>
      <c r="BY16" s="815" t="s">
        <v>604</v>
      </c>
      <c r="BZ16" s="815" t="s">
        <v>604</v>
      </c>
      <c r="CA16" s="815" t="s">
        <v>604</v>
      </c>
      <c r="CB16" s="815" t="s">
        <v>604</v>
      </c>
      <c r="CC16" s="815" t="s">
        <v>604</v>
      </c>
      <c r="CD16" s="815" t="s">
        <v>604</v>
      </c>
      <c r="CE16" s="815" t="s">
        <v>604</v>
      </c>
      <c r="CF16" s="815" t="s">
        <v>604</v>
      </c>
      <c r="CG16" s="816" t="s">
        <v>604</v>
      </c>
      <c r="CH16" s="827">
        <v>-10</v>
      </c>
      <c r="CI16" s="828"/>
      <c r="CJ16" s="828"/>
      <c r="CK16" s="828"/>
      <c r="CL16" s="829"/>
      <c r="CM16" s="827">
        <v>647</v>
      </c>
      <c r="CN16" s="828"/>
      <c r="CO16" s="828"/>
      <c r="CP16" s="828"/>
      <c r="CQ16" s="829"/>
      <c r="CR16" s="827">
        <v>200</v>
      </c>
      <c r="CS16" s="828"/>
      <c r="CT16" s="828"/>
      <c r="CU16" s="828"/>
      <c r="CV16" s="829"/>
      <c r="CW16" s="827">
        <v>120</v>
      </c>
      <c r="CX16" s="828"/>
      <c r="CY16" s="828"/>
      <c r="CZ16" s="828"/>
      <c r="DA16" s="829"/>
      <c r="DB16" s="827" t="s">
        <v>580</v>
      </c>
      <c r="DC16" s="828"/>
      <c r="DD16" s="828"/>
      <c r="DE16" s="828"/>
      <c r="DF16" s="829"/>
      <c r="DG16" s="827" t="s">
        <v>580</v>
      </c>
      <c r="DH16" s="828"/>
      <c r="DI16" s="828"/>
      <c r="DJ16" s="828"/>
      <c r="DK16" s="829"/>
      <c r="DL16" s="827" t="s">
        <v>580</v>
      </c>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605</v>
      </c>
      <c r="BT17" s="815" t="s">
        <v>605</v>
      </c>
      <c r="BU17" s="815" t="s">
        <v>605</v>
      </c>
      <c r="BV17" s="815" t="s">
        <v>605</v>
      </c>
      <c r="BW17" s="815" t="s">
        <v>605</v>
      </c>
      <c r="BX17" s="815" t="s">
        <v>605</v>
      </c>
      <c r="BY17" s="815" t="s">
        <v>605</v>
      </c>
      <c r="BZ17" s="815" t="s">
        <v>605</v>
      </c>
      <c r="CA17" s="815" t="s">
        <v>605</v>
      </c>
      <c r="CB17" s="815" t="s">
        <v>605</v>
      </c>
      <c r="CC17" s="815" t="s">
        <v>605</v>
      </c>
      <c r="CD17" s="815" t="s">
        <v>605</v>
      </c>
      <c r="CE17" s="815" t="s">
        <v>605</v>
      </c>
      <c r="CF17" s="815" t="s">
        <v>605</v>
      </c>
      <c r="CG17" s="816" t="s">
        <v>605</v>
      </c>
      <c r="CH17" s="827">
        <v>-2</v>
      </c>
      <c r="CI17" s="828"/>
      <c r="CJ17" s="828"/>
      <c r="CK17" s="828"/>
      <c r="CL17" s="829"/>
      <c r="CM17" s="827">
        <v>17</v>
      </c>
      <c r="CN17" s="828"/>
      <c r="CO17" s="828"/>
      <c r="CP17" s="828"/>
      <c r="CQ17" s="829"/>
      <c r="CR17" s="827">
        <v>5</v>
      </c>
      <c r="CS17" s="828"/>
      <c r="CT17" s="828"/>
      <c r="CU17" s="828"/>
      <c r="CV17" s="829"/>
      <c r="CW17" s="827" t="s">
        <v>580</v>
      </c>
      <c r="CX17" s="828"/>
      <c r="CY17" s="828"/>
      <c r="CZ17" s="828"/>
      <c r="DA17" s="829"/>
      <c r="DB17" s="827" t="s">
        <v>580</v>
      </c>
      <c r="DC17" s="828"/>
      <c r="DD17" s="828"/>
      <c r="DE17" s="828"/>
      <c r="DF17" s="829"/>
      <c r="DG17" s="827" t="s">
        <v>580</v>
      </c>
      <c r="DH17" s="828"/>
      <c r="DI17" s="828"/>
      <c r="DJ17" s="828"/>
      <c r="DK17" s="829"/>
      <c r="DL17" s="827" t="s">
        <v>580</v>
      </c>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606</v>
      </c>
      <c r="BT18" s="815" t="s">
        <v>606</v>
      </c>
      <c r="BU18" s="815" t="s">
        <v>606</v>
      </c>
      <c r="BV18" s="815" t="s">
        <v>606</v>
      </c>
      <c r="BW18" s="815" t="s">
        <v>606</v>
      </c>
      <c r="BX18" s="815" t="s">
        <v>606</v>
      </c>
      <c r="BY18" s="815" t="s">
        <v>606</v>
      </c>
      <c r="BZ18" s="815" t="s">
        <v>606</v>
      </c>
      <c r="CA18" s="815" t="s">
        <v>606</v>
      </c>
      <c r="CB18" s="815" t="s">
        <v>606</v>
      </c>
      <c r="CC18" s="815" t="s">
        <v>606</v>
      </c>
      <c r="CD18" s="815" t="s">
        <v>606</v>
      </c>
      <c r="CE18" s="815" t="s">
        <v>606</v>
      </c>
      <c r="CF18" s="815" t="s">
        <v>606</v>
      </c>
      <c r="CG18" s="816" t="s">
        <v>606</v>
      </c>
      <c r="CH18" s="827">
        <v>-7</v>
      </c>
      <c r="CI18" s="828"/>
      <c r="CJ18" s="828"/>
      <c r="CK18" s="828"/>
      <c r="CL18" s="829"/>
      <c r="CM18" s="827">
        <v>531</v>
      </c>
      <c r="CN18" s="828"/>
      <c r="CO18" s="828"/>
      <c r="CP18" s="828"/>
      <c r="CQ18" s="829"/>
      <c r="CR18" s="827">
        <v>250</v>
      </c>
      <c r="CS18" s="828"/>
      <c r="CT18" s="828"/>
      <c r="CU18" s="828"/>
      <c r="CV18" s="829"/>
      <c r="CW18" s="827">
        <v>308</v>
      </c>
      <c r="CX18" s="828"/>
      <c r="CY18" s="828"/>
      <c r="CZ18" s="828"/>
      <c r="DA18" s="829"/>
      <c r="DB18" s="827" t="s">
        <v>580</v>
      </c>
      <c r="DC18" s="828"/>
      <c r="DD18" s="828"/>
      <c r="DE18" s="828"/>
      <c r="DF18" s="829"/>
      <c r="DG18" s="827" t="s">
        <v>580</v>
      </c>
      <c r="DH18" s="828"/>
      <c r="DI18" s="828"/>
      <c r="DJ18" s="828"/>
      <c r="DK18" s="829"/>
      <c r="DL18" s="827" t="s">
        <v>580</v>
      </c>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607</v>
      </c>
      <c r="BT19" s="815" t="s">
        <v>608</v>
      </c>
      <c r="BU19" s="815" t="s">
        <v>608</v>
      </c>
      <c r="BV19" s="815" t="s">
        <v>608</v>
      </c>
      <c r="BW19" s="815" t="s">
        <v>608</v>
      </c>
      <c r="BX19" s="815" t="s">
        <v>608</v>
      </c>
      <c r="BY19" s="815" t="s">
        <v>608</v>
      </c>
      <c r="BZ19" s="815" t="s">
        <v>608</v>
      </c>
      <c r="CA19" s="815" t="s">
        <v>608</v>
      </c>
      <c r="CB19" s="815" t="s">
        <v>608</v>
      </c>
      <c r="CC19" s="815" t="s">
        <v>608</v>
      </c>
      <c r="CD19" s="815" t="s">
        <v>608</v>
      </c>
      <c r="CE19" s="815" t="s">
        <v>608</v>
      </c>
      <c r="CF19" s="815" t="s">
        <v>608</v>
      </c>
      <c r="CG19" s="816" t="s">
        <v>608</v>
      </c>
      <c r="CH19" s="827">
        <v>-1</v>
      </c>
      <c r="CI19" s="828"/>
      <c r="CJ19" s="828"/>
      <c r="CK19" s="828"/>
      <c r="CL19" s="829"/>
      <c r="CM19" s="827">
        <v>4055</v>
      </c>
      <c r="CN19" s="828"/>
      <c r="CO19" s="828"/>
      <c r="CP19" s="828"/>
      <c r="CQ19" s="829"/>
      <c r="CR19" s="827">
        <v>900</v>
      </c>
      <c r="CS19" s="828"/>
      <c r="CT19" s="828"/>
      <c r="CU19" s="828"/>
      <c r="CV19" s="829"/>
      <c r="CW19" s="827">
        <v>106</v>
      </c>
      <c r="CX19" s="828"/>
      <c r="CY19" s="828"/>
      <c r="CZ19" s="828"/>
      <c r="DA19" s="829"/>
      <c r="DB19" s="827" t="s">
        <v>580</v>
      </c>
      <c r="DC19" s="828"/>
      <c r="DD19" s="828"/>
      <c r="DE19" s="828"/>
      <c r="DF19" s="829"/>
      <c r="DG19" s="827" t="s">
        <v>580</v>
      </c>
      <c r="DH19" s="828"/>
      <c r="DI19" s="828"/>
      <c r="DJ19" s="828"/>
      <c r="DK19" s="829"/>
      <c r="DL19" s="827" t="s">
        <v>580</v>
      </c>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609</v>
      </c>
      <c r="BT20" s="815" t="s">
        <v>609</v>
      </c>
      <c r="BU20" s="815" t="s">
        <v>609</v>
      </c>
      <c r="BV20" s="815" t="s">
        <v>609</v>
      </c>
      <c r="BW20" s="815" t="s">
        <v>609</v>
      </c>
      <c r="BX20" s="815" t="s">
        <v>609</v>
      </c>
      <c r="BY20" s="815" t="s">
        <v>609</v>
      </c>
      <c r="BZ20" s="815" t="s">
        <v>609</v>
      </c>
      <c r="CA20" s="815" t="s">
        <v>609</v>
      </c>
      <c r="CB20" s="815" t="s">
        <v>609</v>
      </c>
      <c r="CC20" s="815" t="s">
        <v>609</v>
      </c>
      <c r="CD20" s="815" t="s">
        <v>609</v>
      </c>
      <c r="CE20" s="815" t="s">
        <v>609</v>
      </c>
      <c r="CF20" s="815" t="s">
        <v>609</v>
      </c>
      <c r="CG20" s="816" t="s">
        <v>609</v>
      </c>
      <c r="CH20" s="827">
        <v>0</v>
      </c>
      <c r="CI20" s="828"/>
      <c r="CJ20" s="828"/>
      <c r="CK20" s="828"/>
      <c r="CL20" s="829"/>
      <c r="CM20" s="827">
        <v>31</v>
      </c>
      <c r="CN20" s="828"/>
      <c r="CO20" s="828"/>
      <c r="CP20" s="828"/>
      <c r="CQ20" s="829"/>
      <c r="CR20" s="827">
        <v>30</v>
      </c>
      <c r="CS20" s="828"/>
      <c r="CT20" s="828"/>
      <c r="CU20" s="828"/>
      <c r="CV20" s="829"/>
      <c r="CW20" s="827">
        <v>75</v>
      </c>
      <c r="CX20" s="828"/>
      <c r="CY20" s="828"/>
      <c r="CZ20" s="828"/>
      <c r="DA20" s="829"/>
      <c r="DB20" s="827" t="s">
        <v>580</v>
      </c>
      <c r="DC20" s="828"/>
      <c r="DD20" s="828"/>
      <c r="DE20" s="828"/>
      <c r="DF20" s="829"/>
      <c r="DG20" s="827" t="s">
        <v>580</v>
      </c>
      <c r="DH20" s="828"/>
      <c r="DI20" s="828"/>
      <c r="DJ20" s="828"/>
      <c r="DK20" s="829"/>
      <c r="DL20" s="827" t="s">
        <v>580</v>
      </c>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t="s">
        <v>610</v>
      </c>
      <c r="BT21" s="815" t="s">
        <v>610</v>
      </c>
      <c r="BU21" s="815" t="s">
        <v>610</v>
      </c>
      <c r="BV21" s="815" t="s">
        <v>610</v>
      </c>
      <c r="BW21" s="815" t="s">
        <v>610</v>
      </c>
      <c r="BX21" s="815" t="s">
        <v>610</v>
      </c>
      <c r="BY21" s="815" t="s">
        <v>610</v>
      </c>
      <c r="BZ21" s="815" t="s">
        <v>610</v>
      </c>
      <c r="CA21" s="815" t="s">
        <v>610</v>
      </c>
      <c r="CB21" s="815" t="s">
        <v>610</v>
      </c>
      <c r="CC21" s="815" t="s">
        <v>610</v>
      </c>
      <c r="CD21" s="815" t="s">
        <v>610</v>
      </c>
      <c r="CE21" s="815" t="s">
        <v>610</v>
      </c>
      <c r="CF21" s="815" t="s">
        <v>610</v>
      </c>
      <c r="CG21" s="816" t="s">
        <v>610</v>
      </c>
      <c r="CH21" s="827">
        <v>0</v>
      </c>
      <c r="CI21" s="828"/>
      <c r="CJ21" s="828"/>
      <c r="CK21" s="828"/>
      <c r="CL21" s="829"/>
      <c r="CM21" s="827">
        <v>592</v>
      </c>
      <c r="CN21" s="828"/>
      <c r="CO21" s="828"/>
      <c r="CP21" s="828"/>
      <c r="CQ21" s="829"/>
      <c r="CR21" s="827">
        <v>491</v>
      </c>
      <c r="CS21" s="828"/>
      <c r="CT21" s="828"/>
      <c r="CU21" s="828"/>
      <c r="CV21" s="829"/>
      <c r="CW21" s="827" t="s">
        <v>580</v>
      </c>
      <c r="CX21" s="828"/>
      <c r="CY21" s="828"/>
      <c r="CZ21" s="828"/>
      <c r="DA21" s="829"/>
      <c r="DB21" s="827" t="s">
        <v>580</v>
      </c>
      <c r="DC21" s="828"/>
      <c r="DD21" s="828"/>
      <c r="DE21" s="828"/>
      <c r="DF21" s="829"/>
      <c r="DG21" s="827" t="s">
        <v>580</v>
      </c>
      <c r="DH21" s="828"/>
      <c r="DI21" s="828"/>
      <c r="DJ21" s="828"/>
      <c r="DK21" s="829"/>
      <c r="DL21" s="827" t="s">
        <v>580</v>
      </c>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397</v>
      </c>
      <c r="BA22" s="852"/>
      <c r="BB22" s="852"/>
      <c r="BC22" s="852"/>
      <c r="BD22" s="853"/>
      <c r="BE22" s="254"/>
      <c r="BF22" s="254"/>
      <c r="BG22" s="254"/>
      <c r="BH22" s="254"/>
      <c r="BI22" s="254"/>
      <c r="BJ22" s="254"/>
      <c r="BK22" s="254"/>
      <c r="BL22" s="254"/>
      <c r="BM22" s="254"/>
      <c r="BN22" s="254"/>
      <c r="BO22" s="254"/>
      <c r="BP22" s="254"/>
      <c r="BQ22" s="263">
        <v>16</v>
      </c>
      <c r="BR22" s="264" t="s">
        <v>631</v>
      </c>
      <c r="BS22" s="814" t="s">
        <v>611</v>
      </c>
      <c r="BT22" s="815"/>
      <c r="BU22" s="815"/>
      <c r="BV22" s="815"/>
      <c r="BW22" s="815"/>
      <c r="BX22" s="815"/>
      <c r="BY22" s="815"/>
      <c r="BZ22" s="815"/>
      <c r="CA22" s="815"/>
      <c r="CB22" s="815"/>
      <c r="CC22" s="815"/>
      <c r="CD22" s="815"/>
      <c r="CE22" s="815"/>
      <c r="CF22" s="815"/>
      <c r="CG22" s="816"/>
      <c r="CH22" s="827">
        <v>-10</v>
      </c>
      <c r="CI22" s="828"/>
      <c r="CJ22" s="828"/>
      <c r="CK22" s="828"/>
      <c r="CL22" s="829"/>
      <c r="CM22" s="827">
        <v>103</v>
      </c>
      <c r="CN22" s="828"/>
      <c r="CO22" s="828"/>
      <c r="CP22" s="828"/>
      <c r="CQ22" s="829"/>
      <c r="CR22" s="827">
        <v>200</v>
      </c>
      <c r="CS22" s="828"/>
      <c r="CT22" s="828"/>
      <c r="CU22" s="828"/>
      <c r="CV22" s="829"/>
      <c r="CW22" s="827" t="s">
        <v>580</v>
      </c>
      <c r="CX22" s="828"/>
      <c r="CY22" s="828"/>
      <c r="CZ22" s="828"/>
      <c r="DA22" s="829"/>
      <c r="DB22" s="827" t="s">
        <v>580</v>
      </c>
      <c r="DC22" s="828"/>
      <c r="DD22" s="828"/>
      <c r="DE22" s="828"/>
      <c r="DF22" s="829"/>
      <c r="DG22" s="827" t="s">
        <v>580</v>
      </c>
      <c r="DH22" s="828"/>
      <c r="DI22" s="828"/>
      <c r="DJ22" s="828"/>
      <c r="DK22" s="829"/>
      <c r="DL22" s="827">
        <v>11884</v>
      </c>
      <c r="DM22" s="828"/>
      <c r="DN22" s="828"/>
      <c r="DO22" s="828"/>
      <c r="DP22" s="829"/>
      <c r="DQ22" s="827">
        <v>11884</v>
      </c>
      <c r="DR22" s="828"/>
      <c r="DS22" s="828"/>
      <c r="DT22" s="828"/>
      <c r="DU22" s="829"/>
      <c r="DV22" s="830"/>
      <c r="DW22" s="831"/>
      <c r="DX22" s="831"/>
      <c r="DY22" s="831"/>
      <c r="DZ22" s="832"/>
      <c r="EA22" s="255"/>
    </row>
    <row r="23" spans="1:131" s="256" customFormat="1" ht="26.25" customHeight="1" thickBot="1" x14ac:dyDescent="0.2">
      <c r="A23" s="265" t="s">
        <v>398</v>
      </c>
      <c r="B23" s="836" t="s">
        <v>399</v>
      </c>
      <c r="C23" s="837"/>
      <c r="D23" s="837"/>
      <c r="E23" s="837"/>
      <c r="F23" s="837"/>
      <c r="G23" s="837"/>
      <c r="H23" s="837"/>
      <c r="I23" s="837"/>
      <c r="J23" s="837"/>
      <c r="K23" s="837"/>
      <c r="L23" s="837"/>
      <c r="M23" s="837"/>
      <c r="N23" s="837"/>
      <c r="O23" s="837"/>
      <c r="P23" s="838"/>
      <c r="Q23" s="839">
        <v>981812</v>
      </c>
      <c r="R23" s="840"/>
      <c r="S23" s="840"/>
      <c r="T23" s="840"/>
      <c r="U23" s="840"/>
      <c r="V23" s="840">
        <v>968062</v>
      </c>
      <c r="W23" s="840"/>
      <c r="X23" s="840"/>
      <c r="Y23" s="840"/>
      <c r="Z23" s="840"/>
      <c r="AA23" s="840">
        <v>13750</v>
      </c>
      <c r="AB23" s="840"/>
      <c r="AC23" s="840"/>
      <c r="AD23" s="840"/>
      <c r="AE23" s="841"/>
      <c r="AF23" s="842">
        <v>9344</v>
      </c>
      <c r="AG23" s="840"/>
      <c r="AH23" s="840"/>
      <c r="AI23" s="840"/>
      <c r="AJ23" s="843"/>
      <c r="AK23" s="844"/>
      <c r="AL23" s="845"/>
      <c r="AM23" s="845"/>
      <c r="AN23" s="845"/>
      <c r="AO23" s="845"/>
      <c r="AP23" s="840">
        <v>1408879</v>
      </c>
      <c r="AQ23" s="840"/>
      <c r="AR23" s="840"/>
      <c r="AS23" s="840"/>
      <c r="AT23" s="840"/>
      <c r="AU23" s="846"/>
      <c r="AV23" s="846"/>
      <c r="AW23" s="846"/>
      <c r="AX23" s="846"/>
      <c r="AY23" s="847"/>
      <c r="AZ23" s="855" t="s">
        <v>130</v>
      </c>
      <c r="BA23" s="856"/>
      <c r="BB23" s="856"/>
      <c r="BC23" s="856"/>
      <c r="BD23" s="857"/>
      <c r="BE23" s="254"/>
      <c r="BF23" s="254"/>
      <c r="BG23" s="254"/>
      <c r="BH23" s="254"/>
      <c r="BI23" s="254"/>
      <c r="BJ23" s="254"/>
      <c r="BK23" s="254"/>
      <c r="BL23" s="254"/>
      <c r="BM23" s="254"/>
      <c r="BN23" s="254"/>
      <c r="BO23" s="254"/>
      <c r="BP23" s="254"/>
      <c r="BQ23" s="263">
        <v>17</v>
      </c>
      <c r="BR23" s="264"/>
      <c r="BS23" s="814" t="s">
        <v>612</v>
      </c>
      <c r="BT23" s="815" t="s">
        <v>612</v>
      </c>
      <c r="BU23" s="815" t="s">
        <v>612</v>
      </c>
      <c r="BV23" s="815" t="s">
        <v>612</v>
      </c>
      <c r="BW23" s="815" t="s">
        <v>612</v>
      </c>
      <c r="BX23" s="815" t="s">
        <v>612</v>
      </c>
      <c r="BY23" s="815" t="s">
        <v>612</v>
      </c>
      <c r="BZ23" s="815" t="s">
        <v>612</v>
      </c>
      <c r="CA23" s="815" t="s">
        <v>612</v>
      </c>
      <c r="CB23" s="815" t="s">
        <v>612</v>
      </c>
      <c r="CC23" s="815" t="s">
        <v>612</v>
      </c>
      <c r="CD23" s="815" t="s">
        <v>612</v>
      </c>
      <c r="CE23" s="815" t="s">
        <v>612</v>
      </c>
      <c r="CF23" s="815" t="s">
        <v>612</v>
      </c>
      <c r="CG23" s="816" t="s">
        <v>612</v>
      </c>
      <c r="CH23" s="827">
        <v>-8</v>
      </c>
      <c r="CI23" s="828"/>
      <c r="CJ23" s="828"/>
      <c r="CK23" s="828"/>
      <c r="CL23" s="829"/>
      <c r="CM23" s="827">
        <v>15923</v>
      </c>
      <c r="CN23" s="828"/>
      <c r="CO23" s="828"/>
      <c r="CP23" s="828"/>
      <c r="CQ23" s="829"/>
      <c r="CR23" s="827">
        <v>3264</v>
      </c>
      <c r="CS23" s="828"/>
      <c r="CT23" s="828"/>
      <c r="CU23" s="828"/>
      <c r="CV23" s="829"/>
      <c r="CW23" s="827" t="s">
        <v>580</v>
      </c>
      <c r="CX23" s="828"/>
      <c r="CY23" s="828"/>
      <c r="CZ23" s="828"/>
      <c r="DA23" s="829"/>
      <c r="DB23" s="827" t="s">
        <v>580</v>
      </c>
      <c r="DC23" s="828"/>
      <c r="DD23" s="828"/>
      <c r="DE23" s="828"/>
      <c r="DF23" s="829"/>
      <c r="DG23" s="827" t="s">
        <v>580</v>
      </c>
      <c r="DH23" s="828"/>
      <c r="DI23" s="828"/>
      <c r="DJ23" s="828"/>
      <c r="DK23" s="829"/>
      <c r="DL23" s="827" t="s">
        <v>580</v>
      </c>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t="s">
        <v>613</v>
      </c>
      <c r="BT24" s="815" t="s">
        <v>613</v>
      </c>
      <c r="BU24" s="815" t="s">
        <v>613</v>
      </c>
      <c r="BV24" s="815" t="s">
        <v>613</v>
      </c>
      <c r="BW24" s="815" t="s">
        <v>613</v>
      </c>
      <c r="BX24" s="815" t="s">
        <v>613</v>
      </c>
      <c r="BY24" s="815" t="s">
        <v>613</v>
      </c>
      <c r="BZ24" s="815" t="s">
        <v>613</v>
      </c>
      <c r="CA24" s="815" t="s">
        <v>613</v>
      </c>
      <c r="CB24" s="815" t="s">
        <v>613</v>
      </c>
      <c r="CC24" s="815" t="s">
        <v>613</v>
      </c>
      <c r="CD24" s="815" t="s">
        <v>613</v>
      </c>
      <c r="CE24" s="815" t="s">
        <v>613</v>
      </c>
      <c r="CF24" s="815" t="s">
        <v>613</v>
      </c>
      <c r="CG24" s="816" t="s">
        <v>613</v>
      </c>
      <c r="CH24" s="827">
        <v>77</v>
      </c>
      <c r="CI24" s="828"/>
      <c r="CJ24" s="828"/>
      <c r="CK24" s="828"/>
      <c r="CL24" s="829"/>
      <c r="CM24" s="827">
        <v>4046</v>
      </c>
      <c r="CN24" s="828"/>
      <c r="CO24" s="828"/>
      <c r="CP24" s="828"/>
      <c r="CQ24" s="829"/>
      <c r="CR24" s="827">
        <v>1000</v>
      </c>
      <c r="CS24" s="828"/>
      <c r="CT24" s="828"/>
      <c r="CU24" s="828"/>
      <c r="CV24" s="829"/>
      <c r="CW24" s="827" t="s">
        <v>580</v>
      </c>
      <c r="CX24" s="828"/>
      <c r="CY24" s="828"/>
      <c r="CZ24" s="828"/>
      <c r="DA24" s="829"/>
      <c r="DB24" s="827" t="s">
        <v>580</v>
      </c>
      <c r="DC24" s="828"/>
      <c r="DD24" s="828"/>
      <c r="DE24" s="828"/>
      <c r="DF24" s="829"/>
      <c r="DG24" s="827" t="s">
        <v>580</v>
      </c>
      <c r="DH24" s="828"/>
      <c r="DI24" s="828"/>
      <c r="DJ24" s="828"/>
      <c r="DK24" s="829"/>
      <c r="DL24" s="827" t="s">
        <v>580</v>
      </c>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t="s">
        <v>614</v>
      </c>
      <c r="BT25" s="815" t="s">
        <v>614</v>
      </c>
      <c r="BU25" s="815" t="s">
        <v>614</v>
      </c>
      <c r="BV25" s="815" t="s">
        <v>614</v>
      </c>
      <c r="BW25" s="815" t="s">
        <v>614</v>
      </c>
      <c r="BX25" s="815" t="s">
        <v>614</v>
      </c>
      <c r="BY25" s="815" t="s">
        <v>614</v>
      </c>
      <c r="BZ25" s="815" t="s">
        <v>614</v>
      </c>
      <c r="CA25" s="815" t="s">
        <v>614</v>
      </c>
      <c r="CB25" s="815" t="s">
        <v>614</v>
      </c>
      <c r="CC25" s="815" t="s">
        <v>614</v>
      </c>
      <c r="CD25" s="815" t="s">
        <v>614</v>
      </c>
      <c r="CE25" s="815" t="s">
        <v>614</v>
      </c>
      <c r="CF25" s="815" t="s">
        <v>614</v>
      </c>
      <c r="CG25" s="816" t="s">
        <v>614</v>
      </c>
      <c r="CH25" s="827">
        <v>54</v>
      </c>
      <c r="CI25" s="828"/>
      <c r="CJ25" s="828"/>
      <c r="CK25" s="828"/>
      <c r="CL25" s="829"/>
      <c r="CM25" s="827">
        <v>5411</v>
      </c>
      <c r="CN25" s="828"/>
      <c r="CO25" s="828"/>
      <c r="CP25" s="828"/>
      <c r="CQ25" s="829"/>
      <c r="CR25" s="827">
        <v>3270</v>
      </c>
      <c r="CS25" s="828"/>
      <c r="CT25" s="828"/>
      <c r="CU25" s="828"/>
      <c r="CV25" s="829"/>
      <c r="CW25" s="827" t="s">
        <v>580</v>
      </c>
      <c r="CX25" s="828"/>
      <c r="CY25" s="828"/>
      <c r="CZ25" s="828"/>
      <c r="DA25" s="829"/>
      <c r="DB25" s="827" t="s">
        <v>580</v>
      </c>
      <c r="DC25" s="828"/>
      <c r="DD25" s="828"/>
      <c r="DE25" s="828"/>
      <c r="DF25" s="829"/>
      <c r="DG25" s="827" t="s">
        <v>580</v>
      </c>
      <c r="DH25" s="828"/>
      <c r="DI25" s="828"/>
      <c r="DJ25" s="828"/>
      <c r="DK25" s="829"/>
      <c r="DL25" s="827" t="s">
        <v>580</v>
      </c>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402</v>
      </c>
      <c r="R26" s="764"/>
      <c r="S26" s="764"/>
      <c r="T26" s="764"/>
      <c r="U26" s="765"/>
      <c r="V26" s="763" t="s">
        <v>403</v>
      </c>
      <c r="W26" s="764"/>
      <c r="X26" s="764"/>
      <c r="Y26" s="764"/>
      <c r="Z26" s="765"/>
      <c r="AA26" s="763" t="s">
        <v>404</v>
      </c>
      <c r="AB26" s="764"/>
      <c r="AC26" s="764"/>
      <c r="AD26" s="764"/>
      <c r="AE26" s="764"/>
      <c r="AF26" s="858" t="s">
        <v>405</v>
      </c>
      <c r="AG26" s="859"/>
      <c r="AH26" s="859"/>
      <c r="AI26" s="859"/>
      <c r="AJ26" s="860"/>
      <c r="AK26" s="764" t="s">
        <v>406</v>
      </c>
      <c r="AL26" s="764"/>
      <c r="AM26" s="764"/>
      <c r="AN26" s="764"/>
      <c r="AO26" s="765"/>
      <c r="AP26" s="763" t="s">
        <v>407</v>
      </c>
      <c r="AQ26" s="764"/>
      <c r="AR26" s="764"/>
      <c r="AS26" s="764"/>
      <c r="AT26" s="765"/>
      <c r="AU26" s="763" t="s">
        <v>408</v>
      </c>
      <c r="AV26" s="764"/>
      <c r="AW26" s="764"/>
      <c r="AX26" s="764"/>
      <c r="AY26" s="765"/>
      <c r="AZ26" s="763" t="s">
        <v>409</v>
      </c>
      <c r="BA26" s="764"/>
      <c r="BB26" s="764"/>
      <c r="BC26" s="764"/>
      <c r="BD26" s="765"/>
      <c r="BE26" s="763" t="s">
        <v>379</v>
      </c>
      <c r="BF26" s="764"/>
      <c r="BG26" s="764"/>
      <c r="BH26" s="764"/>
      <c r="BI26" s="775"/>
      <c r="BJ26" s="253"/>
      <c r="BK26" s="253"/>
      <c r="BL26" s="253"/>
      <c r="BM26" s="253"/>
      <c r="BN26" s="253"/>
      <c r="BO26" s="266"/>
      <c r="BP26" s="266"/>
      <c r="BQ26" s="263">
        <v>20</v>
      </c>
      <c r="BR26" s="264"/>
      <c r="BS26" s="814" t="s">
        <v>615</v>
      </c>
      <c r="BT26" s="815" t="s">
        <v>615</v>
      </c>
      <c r="BU26" s="815" t="s">
        <v>615</v>
      </c>
      <c r="BV26" s="815" t="s">
        <v>615</v>
      </c>
      <c r="BW26" s="815" t="s">
        <v>615</v>
      </c>
      <c r="BX26" s="815" t="s">
        <v>615</v>
      </c>
      <c r="BY26" s="815" t="s">
        <v>615</v>
      </c>
      <c r="BZ26" s="815" t="s">
        <v>615</v>
      </c>
      <c r="CA26" s="815" t="s">
        <v>615</v>
      </c>
      <c r="CB26" s="815" t="s">
        <v>615</v>
      </c>
      <c r="CC26" s="815" t="s">
        <v>615</v>
      </c>
      <c r="CD26" s="815" t="s">
        <v>615</v>
      </c>
      <c r="CE26" s="815" t="s">
        <v>615</v>
      </c>
      <c r="CF26" s="815" t="s">
        <v>615</v>
      </c>
      <c r="CG26" s="816" t="s">
        <v>615</v>
      </c>
      <c r="CH26" s="827">
        <v>1054</v>
      </c>
      <c r="CI26" s="828"/>
      <c r="CJ26" s="828"/>
      <c r="CK26" s="828"/>
      <c r="CL26" s="829"/>
      <c r="CM26" s="827">
        <v>12928</v>
      </c>
      <c r="CN26" s="828"/>
      <c r="CO26" s="828"/>
      <c r="CP26" s="828"/>
      <c r="CQ26" s="829"/>
      <c r="CR26" s="827">
        <v>2550</v>
      </c>
      <c r="CS26" s="828"/>
      <c r="CT26" s="828"/>
      <c r="CU26" s="828"/>
      <c r="CV26" s="829"/>
      <c r="CW26" s="827" t="s">
        <v>580</v>
      </c>
      <c r="CX26" s="828"/>
      <c r="CY26" s="828"/>
      <c r="CZ26" s="828"/>
      <c r="DA26" s="829"/>
      <c r="DB26" s="827" t="s">
        <v>580</v>
      </c>
      <c r="DC26" s="828"/>
      <c r="DD26" s="828"/>
      <c r="DE26" s="828"/>
      <c r="DF26" s="829"/>
      <c r="DG26" s="827" t="s">
        <v>580</v>
      </c>
      <c r="DH26" s="828"/>
      <c r="DI26" s="828"/>
      <c r="DJ26" s="828"/>
      <c r="DK26" s="829"/>
      <c r="DL26" s="827" t="s">
        <v>580</v>
      </c>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t="s">
        <v>616</v>
      </c>
      <c r="BT27" s="815" t="s">
        <v>616</v>
      </c>
      <c r="BU27" s="815" t="s">
        <v>616</v>
      </c>
      <c r="BV27" s="815" t="s">
        <v>616</v>
      </c>
      <c r="BW27" s="815" t="s">
        <v>616</v>
      </c>
      <c r="BX27" s="815" t="s">
        <v>616</v>
      </c>
      <c r="BY27" s="815" t="s">
        <v>616</v>
      </c>
      <c r="BZ27" s="815" t="s">
        <v>616</v>
      </c>
      <c r="CA27" s="815" t="s">
        <v>616</v>
      </c>
      <c r="CB27" s="815" t="s">
        <v>616</v>
      </c>
      <c r="CC27" s="815" t="s">
        <v>616</v>
      </c>
      <c r="CD27" s="815" t="s">
        <v>616</v>
      </c>
      <c r="CE27" s="815" t="s">
        <v>616</v>
      </c>
      <c r="CF27" s="815" t="s">
        <v>616</v>
      </c>
      <c r="CG27" s="816" t="s">
        <v>616</v>
      </c>
      <c r="CH27" s="827">
        <v>216</v>
      </c>
      <c r="CI27" s="828"/>
      <c r="CJ27" s="828"/>
      <c r="CK27" s="828"/>
      <c r="CL27" s="829"/>
      <c r="CM27" s="827">
        <v>5796</v>
      </c>
      <c r="CN27" s="828"/>
      <c r="CO27" s="828"/>
      <c r="CP27" s="828"/>
      <c r="CQ27" s="829"/>
      <c r="CR27" s="827">
        <v>357</v>
      </c>
      <c r="CS27" s="828"/>
      <c r="CT27" s="828"/>
      <c r="CU27" s="828"/>
      <c r="CV27" s="829"/>
      <c r="CW27" s="827" t="s">
        <v>580</v>
      </c>
      <c r="CX27" s="828"/>
      <c r="CY27" s="828"/>
      <c r="CZ27" s="828"/>
      <c r="DA27" s="829"/>
      <c r="DB27" s="827" t="s">
        <v>580</v>
      </c>
      <c r="DC27" s="828"/>
      <c r="DD27" s="828"/>
      <c r="DE27" s="828"/>
      <c r="DF27" s="829"/>
      <c r="DG27" s="827" t="s">
        <v>580</v>
      </c>
      <c r="DH27" s="828"/>
      <c r="DI27" s="828"/>
      <c r="DJ27" s="828"/>
      <c r="DK27" s="829"/>
      <c r="DL27" s="827" t="s">
        <v>580</v>
      </c>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410</v>
      </c>
      <c r="C28" s="778"/>
      <c r="D28" s="778"/>
      <c r="E28" s="778"/>
      <c r="F28" s="778"/>
      <c r="G28" s="778"/>
      <c r="H28" s="778"/>
      <c r="I28" s="778"/>
      <c r="J28" s="778"/>
      <c r="K28" s="778"/>
      <c r="L28" s="778"/>
      <c r="M28" s="778"/>
      <c r="N28" s="778"/>
      <c r="O28" s="778"/>
      <c r="P28" s="779"/>
      <c r="Q28" s="868">
        <v>18765</v>
      </c>
      <c r="R28" s="869"/>
      <c r="S28" s="869"/>
      <c r="T28" s="869"/>
      <c r="U28" s="869"/>
      <c r="V28" s="869">
        <v>18666</v>
      </c>
      <c r="W28" s="869"/>
      <c r="X28" s="869"/>
      <c r="Y28" s="869"/>
      <c r="Z28" s="869"/>
      <c r="AA28" s="869">
        <v>99</v>
      </c>
      <c r="AB28" s="869"/>
      <c r="AC28" s="869"/>
      <c r="AD28" s="869"/>
      <c r="AE28" s="870"/>
      <c r="AF28" s="871">
        <v>99</v>
      </c>
      <c r="AG28" s="869"/>
      <c r="AH28" s="869"/>
      <c r="AI28" s="869"/>
      <c r="AJ28" s="872"/>
      <c r="AK28" s="873">
        <v>3823</v>
      </c>
      <c r="AL28" s="864"/>
      <c r="AM28" s="864"/>
      <c r="AN28" s="864"/>
      <c r="AO28" s="864"/>
      <c r="AP28" s="864">
        <v>0</v>
      </c>
      <c r="AQ28" s="864"/>
      <c r="AR28" s="864"/>
      <c r="AS28" s="864"/>
      <c r="AT28" s="864"/>
      <c r="AU28" s="864">
        <v>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t="s">
        <v>617</v>
      </c>
      <c r="BT28" s="815" t="s">
        <v>617</v>
      </c>
      <c r="BU28" s="815" t="s">
        <v>617</v>
      </c>
      <c r="BV28" s="815" t="s">
        <v>617</v>
      </c>
      <c r="BW28" s="815" t="s">
        <v>617</v>
      </c>
      <c r="BX28" s="815" t="s">
        <v>617</v>
      </c>
      <c r="BY28" s="815" t="s">
        <v>617</v>
      </c>
      <c r="BZ28" s="815" t="s">
        <v>617</v>
      </c>
      <c r="CA28" s="815" t="s">
        <v>617</v>
      </c>
      <c r="CB28" s="815" t="s">
        <v>617</v>
      </c>
      <c r="CC28" s="815" t="s">
        <v>617</v>
      </c>
      <c r="CD28" s="815" t="s">
        <v>617</v>
      </c>
      <c r="CE28" s="815" t="s">
        <v>617</v>
      </c>
      <c r="CF28" s="815" t="s">
        <v>617</v>
      </c>
      <c r="CG28" s="816" t="s">
        <v>617</v>
      </c>
      <c r="CH28" s="827" t="s">
        <v>629</v>
      </c>
      <c r="CI28" s="828"/>
      <c r="CJ28" s="828"/>
      <c r="CK28" s="828"/>
      <c r="CL28" s="829"/>
      <c r="CM28" s="827">
        <v>164</v>
      </c>
      <c r="CN28" s="828"/>
      <c r="CO28" s="828"/>
      <c r="CP28" s="828"/>
      <c r="CQ28" s="829"/>
      <c r="CR28" s="827">
        <v>300</v>
      </c>
      <c r="CS28" s="828"/>
      <c r="CT28" s="828"/>
      <c r="CU28" s="828"/>
      <c r="CV28" s="829"/>
      <c r="CW28" s="827" t="s">
        <v>580</v>
      </c>
      <c r="CX28" s="828"/>
      <c r="CY28" s="828"/>
      <c r="CZ28" s="828"/>
      <c r="DA28" s="829"/>
      <c r="DB28" s="827" t="s">
        <v>580</v>
      </c>
      <c r="DC28" s="828"/>
      <c r="DD28" s="828"/>
      <c r="DE28" s="828"/>
      <c r="DF28" s="829"/>
      <c r="DG28" s="827" t="s">
        <v>580</v>
      </c>
      <c r="DH28" s="828"/>
      <c r="DI28" s="828"/>
      <c r="DJ28" s="828"/>
      <c r="DK28" s="829"/>
      <c r="DL28" s="827" t="s">
        <v>580</v>
      </c>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411</v>
      </c>
      <c r="C29" s="802"/>
      <c r="D29" s="802"/>
      <c r="E29" s="802"/>
      <c r="F29" s="802"/>
      <c r="G29" s="802"/>
      <c r="H29" s="802"/>
      <c r="I29" s="802"/>
      <c r="J29" s="802"/>
      <c r="K29" s="802"/>
      <c r="L29" s="802"/>
      <c r="M29" s="802"/>
      <c r="N29" s="802"/>
      <c r="O29" s="802"/>
      <c r="P29" s="803"/>
      <c r="Q29" s="804">
        <v>142497</v>
      </c>
      <c r="R29" s="805"/>
      <c r="S29" s="805"/>
      <c r="T29" s="805"/>
      <c r="U29" s="805"/>
      <c r="V29" s="805">
        <v>140141</v>
      </c>
      <c r="W29" s="805"/>
      <c r="X29" s="805"/>
      <c r="Y29" s="805"/>
      <c r="Z29" s="805"/>
      <c r="AA29" s="805">
        <v>2356</v>
      </c>
      <c r="AB29" s="805"/>
      <c r="AC29" s="805"/>
      <c r="AD29" s="805"/>
      <c r="AE29" s="806"/>
      <c r="AF29" s="807">
        <v>2356</v>
      </c>
      <c r="AG29" s="808"/>
      <c r="AH29" s="808"/>
      <c r="AI29" s="808"/>
      <c r="AJ29" s="809"/>
      <c r="AK29" s="876">
        <v>17285</v>
      </c>
      <c r="AL29" s="877"/>
      <c r="AM29" s="877"/>
      <c r="AN29" s="877"/>
      <c r="AO29" s="877"/>
      <c r="AP29" s="877">
        <v>0</v>
      </c>
      <c r="AQ29" s="877"/>
      <c r="AR29" s="877"/>
      <c r="AS29" s="877"/>
      <c r="AT29" s="877"/>
      <c r="AU29" s="877">
        <v>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t="s">
        <v>618</v>
      </c>
      <c r="BT29" s="815" t="s">
        <v>618</v>
      </c>
      <c r="BU29" s="815" t="s">
        <v>618</v>
      </c>
      <c r="BV29" s="815" t="s">
        <v>618</v>
      </c>
      <c r="BW29" s="815" t="s">
        <v>618</v>
      </c>
      <c r="BX29" s="815" t="s">
        <v>618</v>
      </c>
      <c r="BY29" s="815" t="s">
        <v>618</v>
      </c>
      <c r="BZ29" s="815" t="s">
        <v>618</v>
      </c>
      <c r="CA29" s="815" t="s">
        <v>618</v>
      </c>
      <c r="CB29" s="815" t="s">
        <v>618</v>
      </c>
      <c r="CC29" s="815" t="s">
        <v>618</v>
      </c>
      <c r="CD29" s="815" t="s">
        <v>618</v>
      </c>
      <c r="CE29" s="815" t="s">
        <v>618</v>
      </c>
      <c r="CF29" s="815" t="s">
        <v>618</v>
      </c>
      <c r="CG29" s="816" t="s">
        <v>618</v>
      </c>
      <c r="CH29" s="827">
        <v>11</v>
      </c>
      <c r="CI29" s="828"/>
      <c r="CJ29" s="828"/>
      <c r="CK29" s="828"/>
      <c r="CL29" s="829"/>
      <c r="CM29" s="827">
        <v>163</v>
      </c>
      <c r="CN29" s="828"/>
      <c r="CO29" s="828"/>
      <c r="CP29" s="828"/>
      <c r="CQ29" s="829"/>
      <c r="CR29" s="827">
        <v>15</v>
      </c>
      <c r="CS29" s="828"/>
      <c r="CT29" s="828"/>
      <c r="CU29" s="828"/>
      <c r="CV29" s="829"/>
      <c r="CW29" s="827" t="s">
        <v>580</v>
      </c>
      <c r="CX29" s="828"/>
      <c r="CY29" s="828"/>
      <c r="CZ29" s="828"/>
      <c r="DA29" s="829"/>
      <c r="DB29" s="827" t="s">
        <v>580</v>
      </c>
      <c r="DC29" s="828"/>
      <c r="DD29" s="828"/>
      <c r="DE29" s="828"/>
      <c r="DF29" s="829"/>
      <c r="DG29" s="827" t="s">
        <v>580</v>
      </c>
      <c r="DH29" s="828"/>
      <c r="DI29" s="828"/>
      <c r="DJ29" s="828"/>
      <c r="DK29" s="829"/>
      <c r="DL29" s="827" t="s">
        <v>580</v>
      </c>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412</v>
      </c>
      <c r="C30" s="802"/>
      <c r="D30" s="802"/>
      <c r="E30" s="802"/>
      <c r="F30" s="802"/>
      <c r="G30" s="802"/>
      <c r="H30" s="802"/>
      <c r="I30" s="802"/>
      <c r="J30" s="802"/>
      <c r="K30" s="802"/>
      <c r="L30" s="802"/>
      <c r="M30" s="802"/>
      <c r="N30" s="802"/>
      <c r="O30" s="802"/>
      <c r="P30" s="803"/>
      <c r="Q30" s="804">
        <v>107179</v>
      </c>
      <c r="R30" s="805"/>
      <c r="S30" s="805"/>
      <c r="T30" s="805"/>
      <c r="U30" s="805"/>
      <c r="V30" s="805">
        <v>106689</v>
      </c>
      <c r="W30" s="805"/>
      <c r="X30" s="805"/>
      <c r="Y30" s="805"/>
      <c r="Z30" s="805"/>
      <c r="AA30" s="805">
        <v>490</v>
      </c>
      <c r="AB30" s="805"/>
      <c r="AC30" s="805"/>
      <c r="AD30" s="805"/>
      <c r="AE30" s="806"/>
      <c r="AF30" s="807">
        <v>490</v>
      </c>
      <c r="AG30" s="808"/>
      <c r="AH30" s="808"/>
      <c r="AI30" s="808"/>
      <c r="AJ30" s="809"/>
      <c r="AK30" s="876">
        <v>16581</v>
      </c>
      <c r="AL30" s="877"/>
      <c r="AM30" s="877"/>
      <c r="AN30" s="877"/>
      <c r="AO30" s="877"/>
      <c r="AP30" s="877">
        <v>0</v>
      </c>
      <c r="AQ30" s="877"/>
      <c r="AR30" s="877"/>
      <c r="AS30" s="877"/>
      <c r="AT30" s="877"/>
      <c r="AU30" s="877">
        <v>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t="s">
        <v>619</v>
      </c>
      <c r="BT30" s="815" t="s">
        <v>619</v>
      </c>
      <c r="BU30" s="815" t="s">
        <v>619</v>
      </c>
      <c r="BV30" s="815" t="s">
        <v>619</v>
      </c>
      <c r="BW30" s="815" t="s">
        <v>619</v>
      </c>
      <c r="BX30" s="815" t="s">
        <v>619</v>
      </c>
      <c r="BY30" s="815" t="s">
        <v>619</v>
      </c>
      <c r="BZ30" s="815" t="s">
        <v>619</v>
      </c>
      <c r="CA30" s="815" t="s">
        <v>619</v>
      </c>
      <c r="CB30" s="815" t="s">
        <v>619</v>
      </c>
      <c r="CC30" s="815" t="s">
        <v>619</v>
      </c>
      <c r="CD30" s="815" t="s">
        <v>619</v>
      </c>
      <c r="CE30" s="815" t="s">
        <v>619</v>
      </c>
      <c r="CF30" s="815" t="s">
        <v>619</v>
      </c>
      <c r="CG30" s="816" t="s">
        <v>619</v>
      </c>
      <c r="CH30" s="827">
        <v>357</v>
      </c>
      <c r="CI30" s="828"/>
      <c r="CJ30" s="828"/>
      <c r="CK30" s="828"/>
      <c r="CL30" s="829"/>
      <c r="CM30" s="827">
        <v>12613</v>
      </c>
      <c r="CN30" s="828"/>
      <c r="CO30" s="828"/>
      <c r="CP30" s="828"/>
      <c r="CQ30" s="829"/>
      <c r="CR30" s="827">
        <v>3600</v>
      </c>
      <c r="CS30" s="828"/>
      <c r="CT30" s="828"/>
      <c r="CU30" s="828"/>
      <c r="CV30" s="829"/>
      <c r="CW30" s="827" t="s">
        <v>580</v>
      </c>
      <c r="CX30" s="828"/>
      <c r="CY30" s="828"/>
      <c r="CZ30" s="828"/>
      <c r="DA30" s="829"/>
      <c r="DB30" s="827" t="s">
        <v>580</v>
      </c>
      <c r="DC30" s="828"/>
      <c r="DD30" s="828"/>
      <c r="DE30" s="828"/>
      <c r="DF30" s="829"/>
      <c r="DG30" s="827" t="s">
        <v>580</v>
      </c>
      <c r="DH30" s="828"/>
      <c r="DI30" s="828"/>
      <c r="DJ30" s="828"/>
      <c r="DK30" s="829"/>
      <c r="DL30" s="827" t="s">
        <v>580</v>
      </c>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413</v>
      </c>
      <c r="C31" s="802"/>
      <c r="D31" s="802"/>
      <c r="E31" s="802"/>
      <c r="F31" s="802"/>
      <c r="G31" s="802"/>
      <c r="H31" s="802"/>
      <c r="I31" s="802"/>
      <c r="J31" s="802"/>
      <c r="K31" s="802"/>
      <c r="L31" s="802"/>
      <c r="M31" s="802"/>
      <c r="N31" s="802"/>
      <c r="O31" s="802"/>
      <c r="P31" s="803"/>
      <c r="Q31" s="804">
        <v>575</v>
      </c>
      <c r="R31" s="805"/>
      <c r="S31" s="805"/>
      <c r="T31" s="805"/>
      <c r="U31" s="805"/>
      <c r="V31" s="805">
        <v>575</v>
      </c>
      <c r="W31" s="805"/>
      <c r="X31" s="805"/>
      <c r="Y31" s="805"/>
      <c r="Z31" s="805"/>
      <c r="AA31" s="805">
        <v>0</v>
      </c>
      <c r="AB31" s="805"/>
      <c r="AC31" s="805"/>
      <c r="AD31" s="805"/>
      <c r="AE31" s="806"/>
      <c r="AF31" s="807" t="s">
        <v>414</v>
      </c>
      <c r="AG31" s="808"/>
      <c r="AH31" s="808"/>
      <c r="AI31" s="808"/>
      <c r="AJ31" s="809"/>
      <c r="AK31" s="876">
        <v>44</v>
      </c>
      <c r="AL31" s="877"/>
      <c r="AM31" s="877"/>
      <c r="AN31" s="877"/>
      <c r="AO31" s="877"/>
      <c r="AP31" s="877">
        <v>364</v>
      </c>
      <c r="AQ31" s="877"/>
      <c r="AR31" s="877"/>
      <c r="AS31" s="877"/>
      <c r="AT31" s="877"/>
      <c r="AU31" s="877">
        <v>6</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t="s">
        <v>620</v>
      </c>
      <c r="BT31" s="815" t="s">
        <v>620</v>
      </c>
      <c r="BU31" s="815" t="s">
        <v>620</v>
      </c>
      <c r="BV31" s="815" t="s">
        <v>620</v>
      </c>
      <c r="BW31" s="815" t="s">
        <v>620</v>
      </c>
      <c r="BX31" s="815" t="s">
        <v>620</v>
      </c>
      <c r="BY31" s="815" t="s">
        <v>620</v>
      </c>
      <c r="BZ31" s="815" t="s">
        <v>620</v>
      </c>
      <c r="CA31" s="815" t="s">
        <v>620</v>
      </c>
      <c r="CB31" s="815" t="s">
        <v>620</v>
      </c>
      <c r="CC31" s="815" t="s">
        <v>620</v>
      </c>
      <c r="CD31" s="815" t="s">
        <v>620</v>
      </c>
      <c r="CE31" s="815" t="s">
        <v>620</v>
      </c>
      <c r="CF31" s="815" t="s">
        <v>620</v>
      </c>
      <c r="CG31" s="816" t="s">
        <v>620</v>
      </c>
      <c r="CH31" s="827">
        <v>201</v>
      </c>
      <c r="CI31" s="828"/>
      <c r="CJ31" s="828"/>
      <c r="CK31" s="828"/>
      <c r="CL31" s="829"/>
      <c r="CM31" s="827">
        <v>3804</v>
      </c>
      <c r="CN31" s="828"/>
      <c r="CO31" s="828"/>
      <c r="CP31" s="828"/>
      <c r="CQ31" s="829"/>
      <c r="CR31" s="827">
        <v>10</v>
      </c>
      <c r="CS31" s="828"/>
      <c r="CT31" s="828"/>
      <c r="CU31" s="828"/>
      <c r="CV31" s="829"/>
      <c r="CW31" s="827">
        <v>0</v>
      </c>
      <c r="CX31" s="828"/>
      <c r="CY31" s="828"/>
      <c r="CZ31" s="828"/>
      <c r="DA31" s="829"/>
      <c r="DB31" s="827" t="s">
        <v>580</v>
      </c>
      <c r="DC31" s="828"/>
      <c r="DD31" s="828"/>
      <c r="DE31" s="828"/>
      <c r="DF31" s="829"/>
      <c r="DG31" s="827" t="s">
        <v>580</v>
      </c>
      <c r="DH31" s="828"/>
      <c r="DI31" s="828"/>
      <c r="DJ31" s="828"/>
      <c r="DK31" s="829"/>
      <c r="DL31" s="827" t="s">
        <v>580</v>
      </c>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415</v>
      </c>
      <c r="C32" s="802"/>
      <c r="D32" s="802"/>
      <c r="E32" s="802"/>
      <c r="F32" s="802"/>
      <c r="G32" s="802"/>
      <c r="H32" s="802"/>
      <c r="I32" s="802"/>
      <c r="J32" s="802"/>
      <c r="K32" s="802"/>
      <c r="L32" s="802"/>
      <c r="M32" s="802"/>
      <c r="N32" s="802"/>
      <c r="O32" s="802"/>
      <c r="P32" s="803"/>
      <c r="Q32" s="804">
        <v>51554</v>
      </c>
      <c r="R32" s="805"/>
      <c r="S32" s="805"/>
      <c r="T32" s="805"/>
      <c r="U32" s="805"/>
      <c r="V32" s="805">
        <v>48318</v>
      </c>
      <c r="W32" s="805"/>
      <c r="X32" s="805"/>
      <c r="Y32" s="805"/>
      <c r="Z32" s="805"/>
      <c r="AA32" s="805">
        <v>3236</v>
      </c>
      <c r="AB32" s="805"/>
      <c r="AC32" s="805"/>
      <c r="AD32" s="805"/>
      <c r="AE32" s="806"/>
      <c r="AF32" s="807">
        <v>10884</v>
      </c>
      <c r="AG32" s="808"/>
      <c r="AH32" s="808"/>
      <c r="AI32" s="808"/>
      <c r="AJ32" s="809"/>
      <c r="AK32" s="876">
        <v>0</v>
      </c>
      <c r="AL32" s="877"/>
      <c r="AM32" s="877"/>
      <c r="AN32" s="877"/>
      <c r="AO32" s="877"/>
      <c r="AP32" s="877">
        <v>0</v>
      </c>
      <c r="AQ32" s="877"/>
      <c r="AR32" s="877"/>
      <c r="AS32" s="877"/>
      <c r="AT32" s="877"/>
      <c r="AU32" s="877">
        <v>0</v>
      </c>
      <c r="AV32" s="877"/>
      <c r="AW32" s="877"/>
      <c r="AX32" s="877"/>
      <c r="AY32" s="877"/>
      <c r="AZ32" s="878"/>
      <c r="BA32" s="878"/>
      <c r="BB32" s="878"/>
      <c r="BC32" s="878"/>
      <c r="BD32" s="878"/>
      <c r="BE32" s="874" t="s">
        <v>416</v>
      </c>
      <c r="BF32" s="874"/>
      <c r="BG32" s="874"/>
      <c r="BH32" s="874"/>
      <c r="BI32" s="875"/>
      <c r="BJ32" s="253"/>
      <c r="BK32" s="253"/>
      <c r="BL32" s="253"/>
      <c r="BM32" s="253"/>
      <c r="BN32" s="253"/>
      <c r="BO32" s="266"/>
      <c r="BP32" s="266"/>
      <c r="BQ32" s="263">
        <v>26</v>
      </c>
      <c r="BR32" s="264"/>
      <c r="BS32" s="814" t="s">
        <v>621</v>
      </c>
      <c r="BT32" s="815" t="s">
        <v>621</v>
      </c>
      <c r="BU32" s="815" t="s">
        <v>621</v>
      </c>
      <c r="BV32" s="815" t="s">
        <v>621</v>
      </c>
      <c r="BW32" s="815" t="s">
        <v>621</v>
      </c>
      <c r="BX32" s="815" t="s">
        <v>621</v>
      </c>
      <c r="BY32" s="815" t="s">
        <v>621</v>
      </c>
      <c r="BZ32" s="815" t="s">
        <v>621</v>
      </c>
      <c r="CA32" s="815" t="s">
        <v>621</v>
      </c>
      <c r="CB32" s="815" t="s">
        <v>621</v>
      </c>
      <c r="CC32" s="815" t="s">
        <v>621</v>
      </c>
      <c r="CD32" s="815" t="s">
        <v>621</v>
      </c>
      <c r="CE32" s="815" t="s">
        <v>621</v>
      </c>
      <c r="CF32" s="815" t="s">
        <v>621</v>
      </c>
      <c r="CG32" s="816" t="s">
        <v>621</v>
      </c>
      <c r="CH32" s="827">
        <v>-32</v>
      </c>
      <c r="CI32" s="828"/>
      <c r="CJ32" s="828"/>
      <c r="CK32" s="828"/>
      <c r="CL32" s="829"/>
      <c r="CM32" s="827">
        <v>1957</v>
      </c>
      <c r="CN32" s="828"/>
      <c r="CO32" s="828"/>
      <c r="CP32" s="828"/>
      <c r="CQ32" s="829"/>
      <c r="CR32" s="827">
        <v>40</v>
      </c>
      <c r="CS32" s="828"/>
      <c r="CT32" s="828"/>
      <c r="CU32" s="828"/>
      <c r="CV32" s="829"/>
      <c r="CW32" s="827" t="s">
        <v>580</v>
      </c>
      <c r="CX32" s="828"/>
      <c r="CY32" s="828"/>
      <c r="CZ32" s="828"/>
      <c r="DA32" s="829"/>
      <c r="DB32" s="827" t="s">
        <v>580</v>
      </c>
      <c r="DC32" s="828"/>
      <c r="DD32" s="828"/>
      <c r="DE32" s="828"/>
      <c r="DF32" s="829"/>
      <c r="DG32" s="827">
        <v>1054</v>
      </c>
      <c r="DH32" s="828"/>
      <c r="DI32" s="828"/>
      <c r="DJ32" s="828"/>
      <c r="DK32" s="829"/>
      <c r="DL32" s="827" t="s">
        <v>580</v>
      </c>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417</v>
      </c>
      <c r="C33" s="802"/>
      <c r="D33" s="802"/>
      <c r="E33" s="802"/>
      <c r="F33" s="802"/>
      <c r="G33" s="802"/>
      <c r="H33" s="802"/>
      <c r="I33" s="802"/>
      <c r="J33" s="802"/>
      <c r="K33" s="802"/>
      <c r="L33" s="802"/>
      <c r="M33" s="802"/>
      <c r="N33" s="802"/>
      <c r="O33" s="802"/>
      <c r="P33" s="803"/>
      <c r="Q33" s="804">
        <v>54572</v>
      </c>
      <c r="R33" s="805"/>
      <c r="S33" s="805"/>
      <c r="T33" s="805"/>
      <c r="U33" s="805"/>
      <c r="V33" s="805">
        <v>46549</v>
      </c>
      <c r="W33" s="805"/>
      <c r="X33" s="805"/>
      <c r="Y33" s="805"/>
      <c r="Z33" s="805"/>
      <c r="AA33" s="805">
        <v>8023</v>
      </c>
      <c r="AB33" s="805"/>
      <c r="AC33" s="805"/>
      <c r="AD33" s="805"/>
      <c r="AE33" s="806"/>
      <c r="AF33" s="807">
        <v>15885</v>
      </c>
      <c r="AG33" s="808"/>
      <c r="AH33" s="808"/>
      <c r="AI33" s="808"/>
      <c r="AJ33" s="809"/>
      <c r="AK33" s="876">
        <v>20551</v>
      </c>
      <c r="AL33" s="877"/>
      <c r="AM33" s="877"/>
      <c r="AN33" s="877"/>
      <c r="AO33" s="877"/>
      <c r="AP33" s="877">
        <v>353642</v>
      </c>
      <c r="AQ33" s="877"/>
      <c r="AR33" s="877"/>
      <c r="AS33" s="877"/>
      <c r="AT33" s="877"/>
      <c r="AU33" s="877">
        <v>182833</v>
      </c>
      <c r="AV33" s="877"/>
      <c r="AW33" s="877"/>
      <c r="AX33" s="877"/>
      <c r="AY33" s="877"/>
      <c r="AZ33" s="878"/>
      <c r="BA33" s="878"/>
      <c r="BB33" s="878"/>
      <c r="BC33" s="878"/>
      <c r="BD33" s="878"/>
      <c r="BE33" s="874" t="s">
        <v>418</v>
      </c>
      <c r="BF33" s="874"/>
      <c r="BG33" s="874"/>
      <c r="BH33" s="874"/>
      <c r="BI33" s="875"/>
      <c r="BJ33" s="253"/>
      <c r="BK33" s="253"/>
      <c r="BL33" s="253"/>
      <c r="BM33" s="253"/>
      <c r="BN33" s="253"/>
      <c r="BO33" s="266"/>
      <c r="BP33" s="266"/>
      <c r="BQ33" s="263">
        <v>27</v>
      </c>
      <c r="BR33" s="264"/>
      <c r="BS33" s="814" t="s">
        <v>622</v>
      </c>
      <c r="BT33" s="815" t="s">
        <v>622</v>
      </c>
      <c r="BU33" s="815" t="s">
        <v>622</v>
      </c>
      <c r="BV33" s="815" t="s">
        <v>622</v>
      </c>
      <c r="BW33" s="815" t="s">
        <v>622</v>
      </c>
      <c r="BX33" s="815" t="s">
        <v>622</v>
      </c>
      <c r="BY33" s="815" t="s">
        <v>622</v>
      </c>
      <c r="BZ33" s="815" t="s">
        <v>622</v>
      </c>
      <c r="CA33" s="815" t="s">
        <v>622</v>
      </c>
      <c r="CB33" s="815" t="s">
        <v>622</v>
      </c>
      <c r="CC33" s="815" t="s">
        <v>622</v>
      </c>
      <c r="CD33" s="815" t="s">
        <v>622</v>
      </c>
      <c r="CE33" s="815" t="s">
        <v>622</v>
      </c>
      <c r="CF33" s="815" t="s">
        <v>622</v>
      </c>
      <c r="CG33" s="816" t="s">
        <v>622</v>
      </c>
      <c r="CH33" s="827">
        <v>16</v>
      </c>
      <c r="CI33" s="828"/>
      <c r="CJ33" s="828"/>
      <c r="CK33" s="828"/>
      <c r="CL33" s="829"/>
      <c r="CM33" s="827">
        <v>2465</v>
      </c>
      <c r="CN33" s="828"/>
      <c r="CO33" s="828"/>
      <c r="CP33" s="828"/>
      <c r="CQ33" s="829"/>
      <c r="CR33" s="827">
        <v>20</v>
      </c>
      <c r="CS33" s="828"/>
      <c r="CT33" s="828"/>
      <c r="CU33" s="828"/>
      <c r="CV33" s="829"/>
      <c r="CW33" s="827">
        <v>0</v>
      </c>
      <c r="CX33" s="828"/>
      <c r="CY33" s="828"/>
      <c r="CZ33" s="828"/>
      <c r="DA33" s="829"/>
      <c r="DB33" s="827" t="s">
        <v>580</v>
      </c>
      <c r="DC33" s="828"/>
      <c r="DD33" s="828"/>
      <c r="DE33" s="828"/>
      <c r="DF33" s="829"/>
      <c r="DG33" s="827" t="s">
        <v>580</v>
      </c>
      <c r="DH33" s="828"/>
      <c r="DI33" s="828"/>
      <c r="DJ33" s="828"/>
      <c r="DK33" s="829"/>
      <c r="DL33" s="827" t="s">
        <v>580</v>
      </c>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419</v>
      </c>
      <c r="C34" s="802"/>
      <c r="D34" s="802"/>
      <c r="E34" s="802"/>
      <c r="F34" s="802"/>
      <c r="G34" s="802"/>
      <c r="H34" s="802"/>
      <c r="I34" s="802"/>
      <c r="J34" s="802"/>
      <c r="K34" s="802"/>
      <c r="L34" s="802"/>
      <c r="M34" s="802"/>
      <c r="N34" s="802"/>
      <c r="O34" s="802"/>
      <c r="P34" s="803"/>
      <c r="Q34" s="804">
        <v>36113</v>
      </c>
      <c r="R34" s="805"/>
      <c r="S34" s="805"/>
      <c r="T34" s="805"/>
      <c r="U34" s="805"/>
      <c r="V34" s="805">
        <v>29793</v>
      </c>
      <c r="W34" s="805"/>
      <c r="X34" s="805"/>
      <c r="Y34" s="805"/>
      <c r="Z34" s="805"/>
      <c r="AA34" s="805">
        <v>6320</v>
      </c>
      <c r="AB34" s="805"/>
      <c r="AC34" s="805"/>
      <c r="AD34" s="805"/>
      <c r="AE34" s="806"/>
      <c r="AF34" s="807">
        <v>9218</v>
      </c>
      <c r="AG34" s="808"/>
      <c r="AH34" s="808"/>
      <c r="AI34" s="808"/>
      <c r="AJ34" s="809"/>
      <c r="AK34" s="876">
        <v>1293</v>
      </c>
      <c r="AL34" s="877"/>
      <c r="AM34" s="877"/>
      <c r="AN34" s="877"/>
      <c r="AO34" s="877"/>
      <c r="AP34" s="877">
        <v>107166</v>
      </c>
      <c r="AQ34" s="877"/>
      <c r="AR34" s="877"/>
      <c r="AS34" s="877"/>
      <c r="AT34" s="877"/>
      <c r="AU34" s="877">
        <v>1393</v>
      </c>
      <c r="AV34" s="877"/>
      <c r="AW34" s="877"/>
      <c r="AX34" s="877"/>
      <c r="AY34" s="877"/>
      <c r="AZ34" s="878"/>
      <c r="BA34" s="878"/>
      <c r="BB34" s="878"/>
      <c r="BC34" s="878"/>
      <c r="BD34" s="878"/>
      <c r="BE34" s="874" t="s">
        <v>416</v>
      </c>
      <c r="BF34" s="874"/>
      <c r="BG34" s="874"/>
      <c r="BH34" s="874"/>
      <c r="BI34" s="875"/>
      <c r="BJ34" s="253"/>
      <c r="BK34" s="253"/>
      <c r="BL34" s="253"/>
      <c r="BM34" s="253"/>
      <c r="BN34" s="253"/>
      <c r="BO34" s="266"/>
      <c r="BP34" s="266"/>
      <c r="BQ34" s="263">
        <v>28</v>
      </c>
      <c r="BR34" s="264"/>
      <c r="BS34" s="814" t="s">
        <v>623</v>
      </c>
      <c r="BT34" s="815" t="s">
        <v>623</v>
      </c>
      <c r="BU34" s="815" t="s">
        <v>623</v>
      </c>
      <c r="BV34" s="815" t="s">
        <v>623</v>
      </c>
      <c r="BW34" s="815" t="s">
        <v>623</v>
      </c>
      <c r="BX34" s="815" t="s">
        <v>623</v>
      </c>
      <c r="BY34" s="815" t="s">
        <v>623</v>
      </c>
      <c r="BZ34" s="815" t="s">
        <v>623</v>
      </c>
      <c r="CA34" s="815" t="s">
        <v>623</v>
      </c>
      <c r="CB34" s="815" t="s">
        <v>623</v>
      </c>
      <c r="CC34" s="815" t="s">
        <v>623</v>
      </c>
      <c r="CD34" s="815" t="s">
        <v>623</v>
      </c>
      <c r="CE34" s="815" t="s">
        <v>623</v>
      </c>
      <c r="CF34" s="815" t="s">
        <v>623</v>
      </c>
      <c r="CG34" s="816" t="s">
        <v>623</v>
      </c>
      <c r="CH34" s="827">
        <v>-2</v>
      </c>
      <c r="CI34" s="828"/>
      <c r="CJ34" s="828"/>
      <c r="CK34" s="828"/>
      <c r="CL34" s="829"/>
      <c r="CM34" s="827">
        <v>222</v>
      </c>
      <c r="CN34" s="828"/>
      <c r="CO34" s="828"/>
      <c r="CP34" s="828"/>
      <c r="CQ34" s="829"/>
      <c r="CR34" s="827">
        <v>21</v>
      </c>
      <c r="CS34" s="828"/>
      <c r="CT34" s="828"/>
      <c r="CU34" s="828"/>
      <c r="CV34" s="829"/>
      <c r="CW34" s="827" t="s">
        <v>580</v>
      </c>
      <c r="CX34" s="828"/>
      <c r="CY34" s="828"/>
      <c r="CZ34" s="828"/>
      <c r="DA34" s="829"/>
      <c r="DB34" s="827" t="s">
        <v>580</v>
      </c>
      <c r="DC34" s="828"/>
      <c r="DD34" s="828"/>
      <c r="DE34" s="828"/>
      <c r="DF34" s="829"/>
      <c r="DG34" s="827" t="s">
        <v>580</v>
      </c>
      <c r="DH34" s="828"/>
      <c r="DI34" s="828"/>
      <c r="DJ34" s="828"/>
      <c r="DK34" s="829"/>
      <c r="DL34" s="827" t="s">
        <v>580</v>
      </c>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420</v>
      </c>
      <c r="C35" s="802"/>
      <c r="D35" s="802"/>
      <c r="E35" s="802"/>
      <c r="F35" s="802"/>
      <c r="G35" s="802"/>
      <c r="H35" s="802"/>
      <c r="I35" s="802"/>
      <c r="J35" s="802"/>
      <c r="K35" s="802"/>
      <c r="L35" s="802"/>
      <c r="M35" s="802"/>
      <c r="N35" s="802"/>
      <c r="O35" s="802"/>
      <c r="P35" s="803"/>
      <c r="Q35" s="804">
        <v>237</v>
      </c>
      <c r="R35" s="805"/>
      <c r="S35" s="805"/>
      <c r="T35" s="805"/>
      <c r="U35" s="805"/>
      <c r="V35" s="805">
        <v>194</v>
      </c>
      <c r="W35" s="805"/>
      <c r="X35" s="805"/>
      <c r="Y35" s="805"/>
      <c r="Z35" s="805"/>
      <c r="AA35" s="805">
        <v>43</v>
      </c>
      <c r="AB35" s="805"/>
      <c r="AC35" s="805"/>
      <c r="AD35" s="805"/>
      <c r="AE35" s="806"/>
      <c r="AF35" s="807">
        <v>356</v>
      </c>
      <c r="AG35" s="808"/>
      <c r="AH35" s="808"/>
      <c r="AI35" s="808"/>
      <c r="AJ35" s="809"/>
      <c r="AK35" s="876">
        <v>0</v>
      </c>
      <c r="AL35" s="877"/>
      <c r="AM35" s="877"/>
      <c r="AN35" s="877"/>
      <c r="AO35" s="877"/>
      <c r="AP35" s="877">
        <v>1210</v>
      </c>
      <c r="AQ35" s="877"/>
      <c r="AR35" s="877"/>
      <c r="AS35" s="877"/>
      <c r="AT35" s="877"/>
      <c r="AU35" s="877">
        <v>0</v>
      </c>
      <c r="AV35" s="877"/>
      <c r="AW35" s="877"/>
      <c r="AX35" s="877"/>
      <c r="AY35" s="877"/>
      <c r="AZ35" s="878"/>
      <c r="BA35" s="878"/>
      <c r="BB35" s="878"/>
      <c r="BC35" s="878"/>
      <c r="BD35" s="878"/>
      <c r="BE35" s="874" t="s">
        <v>421</v>
      </c>
      <c r="BF35" s="874"/>
      <c r="BG35" s="874"/>
      <c r="BH35" s="874"/>
      <c r="BI35" s="875"/>
      <c r="BJ35" s="253"/>
      <c r="BK35" s="253"/>
      <c r="BL35" s="253"/>
      <c r="BM35" s="253"/>
      <c r="BN35" s="253"/>
      <c r="BO35" s="266"/>
      <c r="BP35" s="266"/>
      <c r="BQ35" s="263">
        <v>29</v>
      </c>
      <c r="BR35" s="264"/>
      <c r="BS35" s="814" t="s">
        <v>624</v>
      </c>
      <c r="BT35" s="815" t="s">
        <v>624</v>
      </c>
      <c r="BU35" s="815" t="s">
        <v>624</v>
      </c>
      <c r="BV35" s="815" t="s">
        <v>624</v>
      </c>
      <c r="BW35" s="815" t="s">
        <v>624</v>
      </c>
      <c r="BX35" s="815" t="s">
        <v>624</v>
      </c>
      <c r="BY35" s="815" t="s">
        <v>624</v>
      </c>
      <c r="BZ35" s="815" t="s">
        <v>624</v>
      </c>
      <c r="CA35" s="815" t="s">
        <v>624</v>
      </c>
      <c r="CB35" s="815" t="s">
        <v>624</v>
      </c>
      <c r="CC35" s="815" t="s">
        <v>624</v>
      </c>
      <c r="CD35" s="815" t="s">
        <v>624</v>
      </c>
      <c r="CE35" s="815" t="s">
        <v>624</v>
      </c>
      <c r="CF35" s="815" t="s">
        <v>624</v>
      </c>
      <c r="CG35" s="816" t="s">
        <v>624</v>
      </c>
      <c r="CH35" s="827">
        <v>604</v>
      </c>
      <c r="CI35" s="828"/>
      <c r="CJ35" s="828"/>
      <c r="CK35" s="828"/>
      <c r="CL35" s="829"/>
      <c r="CM35" s="827">
        <v>7089</v>
      </c>
      <c r="CN35" s="828"/>
      <c r="CO35" s="828"/>
      <c r="CP35" s="828"/>
      <c r="CQ35" s="829"/>
      <c r="CR35" s="827">
        <v>663</v>
      </c>
      <c r="CS35" s="828"/>
      <c r="CT35" s="828"/>
      <c r="CU35" s="828"/>
      <c r="CV35" s="829"/>
      <c r="CW35" s="827">
        <v>1544</v>
      </c>
      <c r="CX35" s="828"/>
      <c r="CY35" s="828"/>
      <c r="CZ35" s="828"/>
      <c r="DA35" s="829"/>
      <c r="DB35" s="827">
        <v>13533</v>
      </c>
      <c r="DC35" s="828"/>
      <c r="DD35" s="828"/>
      <c r="DE35" s="828"/>
      <c r="DF35" s="829"/>
      <c r="DG35" s="827" t="s">
        <v>580</v>
      </c>
      <c r="DH35" s="828"/>
      <c r="DI35" s="828"/>
      <c r="DJ35" s="828"/>
      <c r="DK35" s="829"/>
      <c r="DL35" s="827" t="s">
        <v>580</v>
      </c>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422</v>
      </c>
      <c r="C36" s="802"/>
      <c r="D36" s="802"/>
      <c r="E36" s="802"/>
      <c r="F36" s="802"/>
      <c r="G36" s="802"/>
      <c r="H36" s="802"/>
      <c r="I36" s="802"/>
      <c r="J36" s="802"/>
      <c r="K36" s="802"/>
      <c r="L36" s="802"/>
      <c r="M36" s="802"/>
      <c r="N36" s="802"/>
      <c r="O36" s="802"/>
      <c r="P36" s="803"/>
      <c r="Q36" s="804">
        <v>37424</v>
      </c>
      <c r="R36" s="805"/>
      <c r="S36" s="805"/>
      <c r="T36" s="805"/>
      <c r="U36" s="805"/>
      <c r="V36" s="805">
        <v>30245</v>
      </c>
      <c r="W36" s="805"/>
      <c r="X36" s="805"/>
      <c r="Y36" s="805"/>
      <c r="Z36" s="805"/>
      <c r="AA36" s="805">
        <v>7179</v>
      </c>
      <c r="AB36" s="805"/>
      <c r="AC36" s="805"/>
      <c r="AD36" s="805"/>
      <c r="AE36" s="806"/>
      <c r="AF36" s="807" t="s">
        <v>130</v>
      </c>
      <c r="AG36" s="808"/>
      <c r="AH36" s="808"/>
      <c r="AI36" s="808"/>
      <c r="AJ36" s="809"/>
      <c r="AK36" s="876">
        <v>9229</v>
      </c>
      <c r="AL36" s="877"/>
      <c r="AM36" s="877"/>
      <c r="AN36" s="877"/>
      <c r="AO36" s="877"/>
      <c r="AP36" s="877">
        <v>231504</v>
      </c>
      <c r="AQ36" s="877"/>
      <c r="AR36" s="877"/>
      <c r="AS36" s="877"/>
      <c r="AT36" s="877"/>
      <c r="AU36" s="877">
        <v>72229</v>
      </c>
      <c r="AV36" s="877"/>
      <c r="AW36" s="877"/>
      <c r="AX36" s="877"/>
      <c r="AY36" s="877"/>
      <c r="AZ36" s="878"/>
      <c r="BA36" s="878"/>
      <c r="BB36" s="878"/>
      <c r="BC36" s="878"/>
      <c r="BD36" s="878"/>
      <c r="BE36" s="874" t="s">
        <v>416</v>
      </c>
      <c r="BF36" s="874"/>
      <c r="BG36" s="874"/>
      <c r="BH36" s="874"/>
      <c r="BI36" s="875"/>
      <c r="BJ36" s="253"/>
      <c r="BK36" s="253"/>
      <c r="BL36" s="253"/>
      <c r="BM36" s="253"/>
      <c r="BN36" s="253"/>
      <c r="BO36" s="266"/>
      <c r="BP36" s="266"/>
      <c r="BQ36" s="263">
        <v>30</v>
      </c>
      <c r="BR36" s="264"/>
      <c r="BS36" s="814" t="s">
        <v>625</v>
      </c>
      <c r="BT36" s="815"/>
      <c r="BU36" s="815"/>
      <c r="BV36" s="815"/>
      <c r="BW36" s="815"/>
      <c r="BX36" s="815"/>
      <c r="BY36" s="815"/>
      <c r="BZ36" s="815"/>
      <c r="CA36" s="815"/>
      <c r="CB36" s="815"/>
      <c r="CC36" s="815"/>
      <c r="CD36" s="815"/>
      <c r="CE36" s="815"/>
      <c r="CF36" s="815"/>
      <c r="CG36" s="816"/>
      <c r="CH36" s="827">
        <v>24</v>
      </c>
      <c r="CI36" s="828"/>
      <c r="CJ36" s="828"/>
      <c r="CK36" s="828"/>
      <c r="CL36" s="829"/>
      <c r="CM36" s="827">
        <v>224758</v>
      </c>
      <c r="CN36" s="828"/>
      <c r="CO36" s="828"/>
      <c r="CP36" s="828"/>
      <c r="CQ36" s="829"/>
      <c r="CR36" s="827">
        <v>83082</v>
      </c>
      <c r="CS36" s="828"/>
      <c r="CT36" s="828"/>
      <c r="CU36" s="828"/>
      <c r="CV36" s="829"/>
      <c r="CW36" s="827" t="s">
        <v>580</v>
      </c>
      <c r="CX36" s="828"/>
      <c r="CY36" s="828"/>
      <c r="CZ36" s="828"/>
      <c r="DA36" s="829"/>
      <c r="DB36" s="827">
        <v>19142</v>
      </c>
      <c r="DC36" s="828"/>
      <c r="DD36" s="828"/>
      <c r="DE36" s="828"/>
      <c r="DF36" s="829"/>
      <c r="DG36" s="827">
        <v>116313</v>
      </c>
      <c r="DH36" s="828"/>
      <c r="DI36" s="828"/>
      <c r="DJ36" s="828"/>
      <c r="DK36" s="829"/>
      <c r="DL36" s="827" t="s">
        <v>580</v>
      </c>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423</v>
      </c>
      <c r="C37" s="802"/>
      <c r="D37" s="802"/>
      <c r="E37" s="802"/>
      <c r="F37" s="802"/>
      <c r="G37" s="802"/>
      <c r="H37" s="802"/>
      <c r="I37" s="802"/>
      <c r="J37" s="802"/>
      <c r="K37" s="802"/>
      <c r="L37" s="802"/>
      <c r="M37" s="802"/>
      <c r="N37" s="802"/>
      <c r="O37" s="802"/>
      <c r="P37" s="803"/>
      <c r="Q37" s="804">
        <v>621</v>
      </c>
      <c r="R37" s="805"/>
      <c r="S37" s="805"/>
      <c r="T37" s="805"/>
      <c r="U37" s="805"/>
      <c r="V37" s="805">
        <v>621</v>
      </c>
      <c r="W37" s="805"/>
      <c r="X37" s="805"/>
      <c r="Y37" s="805"/>
      <c r="Z37" s="805"/>
      <c r="AA37" s="805">
        <v>0</v>
      </c>
      <c r="AB37" s="805"/>
      <c r="AC37" s="805"/>
      <c r="AD37" s="805"/>
      <c r="AE37" s="806"/>
      <c r="AF37" s="807" t="s">
        <v>414</v>
      </c>
      <c r="AG37" s="808"/>
      <c r="AH37" s="808"/>
      <c r="AI37" s="808"/>
      <c r="AJ37" s="809"/>
      <c r="AK37" s="876">
        <v>348</v>
      </c>
      <c r="AL37" s="877"/>
      <c r="AM37" s="877"/>
      <c r="AN37" s="877"/>
      <c r="AO37" s="877"/>
      <c r="AP37" s="877">
        <v>1586</v>
      </c>
      <c r="AQ37" s="877"/>
      <c r="AR37" s="877"/>
      <c r="AS37" s="877"/>
      <c r="AT37" s="877"/>
      <c r="AU37" s="877">
        <v>1586</v>
      </c>
      <c r="AV37" s="877"/>
      <c r="AW37" s="877"/>
      <c r="AX37" s="877"/>
      <c r="AY37" s="877"/>
      <c r="AZ37" s="878"/>
      <c r="BA37" s="878"/>
      <c r="BB37" s="878"/>
      <c r="BC37" s="878"/>
      <c r="BD37" s="878"/>
      <c r="BE37" s="874" t="s">
        <v>424</v>
      </c>
      <c r="BF37" s="874"/>
      <c r="BG37" s="874"/>
      <c r="BH37" s="874"/>
      <c r="BI37" s="875"/>
      <c r="BJ37" s="253"/>
      <c r="BK37" s="253"/>
      <c r="BL37" s="253"/>
      <c r="BM37" s="253"/>
      <c r="BN37" s="253"/>
      <c r="BO37" s="266"/>
      <c r="BP37" s="266"/>
      <c r="BQ37" s="263">
        <v>31</v>
      </c>
      <c r="BR37" s="264"/>
      <c r="BS37" s="814" t="s">
        <v>626</v>
      </c>
      <c r="BT37" s="815"/>
      <c r="BU37" s="815"/>
      <c r="BV37" s="815"/>
      <c r="BW37" s="815"/>
      <c r="BX37" s="815"/>
      <c r="BY37" s="815"/>
      <c r="BZ37" s="815"/>
      <c r="CA37" s="815"/>
      <c r="CB37" s="815"/>
      <c r="CC37" s="815"/>
      <c r="CD37" s="815"/>
      <c r="CE37" s="815"/>
      <c r="CF37" s="815"/>
      <c r="CG37" s="816"/>
      <c r="CH37" s="827">
        <v>0</v>
      </c>
      <c r="CI37" s="828"/>
      <c r="CJ37" s="828"/>
      <c r="CK37" s="828"/>
      <c r="CL37" s="829"/>
      <c r="CM37" s="827">
        <v>22865</v>
      </c>
      <c r="CN37" s="828"/>
      <c r="CO37" s="828"/>
      <c r="CP37" s="828"/>
      <c r="CQ37" s="829"/>
      <c r="CR37" s="827">
        <v>7389.75</v>
      </c>
      <c r="CS37" s="828"/>
      <c r="CT37" s="828"/>
      <c r="CU37" s="828"/>
      <c r="CV37" s="829"/>
      <c r="CW37" s="827" t="s">
        <v>580</v>
      </c>
      <c r="CX37" s="828"/>
      <c r="CY37" s="828"/>
      <c r="CZ37" s="828"/>
      <c r="DA37" s="829"/>
      <c r="DB37" s="827" t="s">
        <v>580</v>
      </c>
      <c r="DC37" s="828"/>
      <c r="DD37" s="828"/>
      <c r="DE37" s="828"/>
      <c r="DF37" s="829"/>
      <c r="DG37" s="827" t="s">
        <v>580</v>
      </c>
      <c r="DH37" s="828"/>
      <c r="DI37" s="828"/>
      <c r="DJ37" s="828"/>
      <c r="DK37" s="829"/>
      <c r="DL37" s="827">
        <v>325</v>
      </c>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425</v>
      </c>
      <c r="C38" s="802"/>
      <c r="D38" s="802"/>
      <c r="E38" s="802"/>
      <c r="F38" s="802"/>
      <c r="G38" s="802"/>
      <c r="H38" s="802"/>
      <c r="I38" s="802"/>
      <c r="J38" s="802"/>
      <c r="K38" s="802"/>
      <c r="L38" s="802"/>
      <c r="M38" s="802"/>
      <c r="N38" s="802"/>
      <c r="O38" s="802"/>
      <c r="P38" s="803"/>
      <c r="Q38" s="804">
        <v>7196</v>
      </c>
      <c r="R38" s="805"/>
      <c r="S38" s="805"/>
      <c r="T38" s="805"/>
      <c r="U38" s="805"/>
      <c r="V38" s="805">
        <v>7195</v>
      </c>
      <c r="W38" s="805"/>
      <c r="X38" s="805"/>
      <c r="Y38" s="805"/>
      <c r="Z38" s="805"/>
      <c r="AA38" s="805">
        <v>1</v>
      </c>
      <c r="AB38" s="805"/>
      <c r="AC38" s="805"/>
      <c r="AD38" s="805"/>
      <c r="AE38" s="806"/>
      <c r="AF38" s="807" t="s">
        <v>130</v>
      </c>
      <c r="AG38" s="808"/>
      <c r="AH38" s="808"/>
      <c r="AI38" s="808"/>
      <c r="AJ38" s="809"/>
      <c r="AK38" s="876">
        <v>2267</v>
      </c>
      <c r="AL38" s="877"/>
      <c r="AM38" s="877"/>
      <c r="AN38" s="877"/>
      <c r="AO38" s="877"/>
      <c r="AP38" s="877">
        <v>21540</v>
      </c>
      <c r="AQ38" s="877"/>
      <c r="AR38" s="877"/>
      <c r="AS38" s="877"/>
      <c r="AT38" s="877"/>
      <c r="AU38" s="877">
        <v>8939</v>
      </c>
      <c r="AV38" s="877"/>
      <c r="AW38" s="877"/>
      <c r="AX38" s="877"/>
      <c r="AY38" s="877"/>
      <c r="AZ38" s="878"/>
      <c r="BA38" s="878"/>
      <c r="BB38" s="878"/>
      <c r="BC38" s="878"/>
      <c r="BD38" s="878"/>
      <c r="BE38" s="874" t="s">
        <v>424</v>
      </c>
      <c r="BF38" s="874"/>
      <c r="BG38" s="874"/>
      <c r="BH38" s="874"/>
      <c r="BI38" s="875"/>
      <c r="BJ38" s="253"/>
      <c r="BK38" s="253"/>
      <c r="BL38" s="253"/>
      <c r="BM38" s="253"/>
      <c r="BN38" s="253"/>
      <c r="BO38" s="266"/>
      <c r="BP38" s="266"/>
      <c r="BQ38" s="263">
        <v>32</v>
      </c>
      <c r="BR38" s="264"/>
      <c r="BS38" s="814" t="s">
        <v>627</v>
      </c>
      <c r="BT38" s="815"/>
      <c r="BU38" s="815"/>
      <c r="BV38" s="815"/>
      <c r="BW38" s="815"/>
      <c r="BX38" s="815"/>
      <c r="BY38" s="815"/>
      <c r="BZ38" s="815"/>
      <c r="CA38" s="815"/>
      <c r="CB38" s="815"/>
      <c r="CC38" s="815"/>
      <c r="CD38" s="815"/>
      <c r="CE38" s="815"/>
      <c r="CF38" s="815"/>
      <c r="CG38" s="816"/>
      <c r="CH38" s="827">
        <v>-42</v>
      </c>
      <c r="CI38" s="828"/>
      <c r="CJ38" s="828"/>
      <c r="CK38" s="828"/>
      <c r="CL38" s="829"/>
      <c r="CM38" s="827">
        <v>894</v>
      </c>
      <c r="CN38" s="828"/>
      <c r="CO38" s="828"/>
      <c r="CP38" s="828"/>
      <c r="CQ38" s="829"/>
      <c r="CR38" s="827">
        <v>5</v>
      </c>
      <c r="CS38" s="828"/>
      <c r="CT38" s="828"/>
      <c r="CU38" s="828"/>
      <c r="CV38" s="829"/>
      <c r="CW38" s="827">
        <v>96</v>
      </c>
      <c r="CX38" s="828"/>
      <c r="CY38" s="828"/>
      <c r="CZ38" s="828"/>
      <c r="DA38" s="829"/>
      <c r="DB38" s="827" t="s">
        <v>580</v>
      </c>
      <c r="DC38" s="828"/>
      <c r="DD38" s="828"/>
      <c r="DE38" s="828"/>
      <c r="DF38" s="829"/>
      <c r="DG38" s="827" t="s">
        <v>580</v>
      </c>
      <c r="DH38" s="828"/>
      <c r="DI38" s="828"/>
      <c r="DJ38" s="828"/>
      <c r="DK38" s="829"/>
      <c r="DL38" s="827" t="s">
        <v>580</v>
      </c>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t="s">
        <v>426</v>
      </c>
      <c r="C39" s="802"/>
      <c r="D39" s="802"/>
      <c r="E39" s="802"/>
      <c r="F39" s="802"/>
      <c r="G39" s="802"/>
      <c r="H39" s="802"/>
      <c r="I39" s="802"/>
      <c r="J39" s="802"/>
      <c r="K39" s="802"/>
      <c r="L39" s="802"/>
      <c r="M39" s="802"/>
      <c r="N39" s="802"/>
      <c r="O39" s="802"/>
      <c r="P39" s="803"/>
      <c r="Q39" s="804">
        <v>1225</v>
      </c>
      <c r="R39" s="805"/>
      <c r="S39" s="805"/>
      <c r="T39" s="805"/>
      <c r="U39" s="805"/>
      <c r="V39" s="805">
        <v>1225</v>
      </c>
      <c r="W39" s="805"/>
      <c r="X39" s="805"/>
      <c r="Y39" s="805"/>
      <c r="Z39" s="805"/>
      <c r="AA39" s="805">
        <v>0</v>
      </c>
      <c r="AB39" s="805"/>
      <c r="AC39" s="805"/>
      <c r="AD39" s="805"/>
      <c r="AE39" s="806"/>
      <c r="AF39" s="807" t="s">
        <v>130</v>
      </c>
      <c r="AG39" s="808"/>
      <c r="AH39" s="808"/>
      <c r="AI39" s="808"/>
      <c r="AJ39" s="809"/>
      <c r="AK39" s="876">
        <v>569</v>
      </c>
      <c r="AL39" s="877"/>
      <c r="AM39" s="877"/>
      <c r="AN39" s="877"/>
      <c r="AO39" s="877"/>
      <c r="AP39" s="877">
        <v>1443</v>
      </c>
      <c r="AQ39" s="877"/>
      <c r="AR39" s="877"/>
      <c r="AS39" s="877"/>
      <c r="AT39" s="877"/>
      <c r="AU39" s="877">
        <v>677</v>
      </c>
      <c r="AV39" s="877"/>
      <c r="AW39" s="877"/>
      <c r="AX39" s="877"/>
      <c r="AY39" s="877"/>
      <c r="AZ39" s="878"/>
      <c r="BA39" s="878"/>
      <c r="BB39" s="878"/>
      <c r="BC39" s="878"/>
      <c r="BD39" s="878"/>
      <c r="BE39" s="874" t="s">
        <v>427</v>
      </c>
      <c r="BF39" s="874"/>
      <c r="BG39" s="874"/>
      <c r="BH39" s="874"/>
      <c r="BI39" s="875"/>
      <c r="BJ39" s="253"/>
      <c r="BK39" s="253"/>
      <c r="BL39" s="253"/>
      <c r="BM39" s="253"/>
      <c r="BN39" s="253"/>
      <c r="BO39" s="266"/>
      <c r="BP39" s="266"/>
      <c r="BQ39" s="263">
        <v>33</v>
      </c>
      <c r="BR39" s="264"/>
      <c r="BS39" s="814" t="s">
        <v>628</v>
      </c>
      <c r="BT39" s="815"/>
      <c r="BU39" s="815"/>
      <c r="BV39" s="815"/>
      <c r="BW39" s="815"/>
      <c r="BX39" s="815"/>
      <c r="BY39" s="815"/>
      <c r="BZ39" s="815"/>
      <c r="CA39" s="815"/>
      <c r="CB39" s="815"/>
      <c r="CC39" s="815"/>
      <c r="CD39" s="815"/>
      <c r="CE39" s="815"/>
      <c r="CF39" s="815"/>
      <c r="CG39" s="816"/>
      <c r="CH39" s="827">
        <v>-26</v>
      </c>
      <c r="CI39" s="828"/>
      <c r="CJ39" s="828"/>
      <c r="CK39" s="828"/>
      <c r="CL39" s="829"/>
      <c r="CM39" s="827">
        <v>636</v>
      </c>
      <c r="CN39" s="828"/>
      <c r="CO39" s="828"/>
      <c r="CP39" s="828"/>
      <c r="CQ39" s="829"/>
      <c r="CR39" s="827">
        <v>1</v>
      </c>
      <c r="CS39" s="828"/>
      <c r="CT39" s="828"/>
      <c r="CU39" s="828"/>
      <c r="CV39" s="829"/>
      <c r="CW39" s="827" t="s">
        <v>580</v>
      </c>
      <c r="CX39" s="828"/>
      <c r="CY39" s="828"/>
      <c r="CZ39" s="828"/>
      <c r="DA39" s="829"/>
      <c r="DB39" s="827" t="s">
        <v>580</v>
      </c>
      <c r="DC39" s="828"/>
      <c r="DD39" s="828"/>
      <c r="DE39" s="828"/>
      <c r="DF39" s="829"/>
      <c r="DG39" s="827" t="s">
        <v>580</v>
      </c>
      <c r="DH39" s="828"/>
      <c r="DI39" s="828"/>
      <c r="DJ39" s="828"/>
      <c r="DK39" s="829"/>
      <c r="DL39" s="827" t="s">
        <v>580</v>
      </c>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t="s">
        <v>428</v>
      </c>
      <c r="C40" s="802"/>
      <c r="D40" s="802"/>
      <c r="E40" s="802"/>
      <c r="F40" s="802"/>
      <c r="G40" s="802"/>
      <c r="H40" s="802"/>
      <c r="I40" s="802"/>
      <c r="J40" s="802"/>
      <c r="K40" s="802"/>
      <c r="L40" s="802"/>
      <c r="M40" s="802"/>
      <c r="N40" s="802"/>
      <c r="O40" s="802"/>
      <c r="P40" s="803"/>
      <c r="Q40" s="804">
        <v>25004</v>
      </c>
      <c r="R40" s="805"/>
      <c r="S40" s="805"/>
      <c r="T40" s="805"/>
      <c r="U40" s="805"/>
      <c r="V40" s="805">
        <v>24872</v>
      </c>
      <c r="W40" s="805"/>
      <c r="X40" s="805"/>
      <c r="Y40" s="805"/>
      <c r="Z40" s="805"/>
      <c r="AA40" s="805">
        <v>132</v>
      </c>
      <c r="AB40" s="805"/>
      <c r="AC40" s="805"/>
      <c r="AD40" s="805"/>
      <c r="AE40" s="806"/>
      <c r="AF40" s="807" t="s">
        <v>429</v>
      </c>
      <c r="AG40" s="808"/>
      <c r="AH40" s="808"/>
      <c r="AI40" s="808"/>
      <c r="AJ40" s="809"/>
      <c r="AK40" s="876">
        <v>12631</v>
      </c>
      <c r="AL40" s="877"/>
      <c r="AM40" s="877"/>
      <c r="AN40" s="877"/>
      <c r="AO40" s="877"/>
      <c r="AP40" s="877">
        <v>95362</v>
      </c>
      <c r="AQ40" s="877"/>
      <c r="AR40" s="877"/>
      <c r="AS40" s="877"/>
      <c r="AT40" s="877"/>
      <c r="AU40" s="877">
        <v>0</v>
      </c>
      <c r="AV40" s="877"/>
      <c r="AW40" s="877"/>
      <c r="AX40" s="877"/>
      <c r="AY40" s="877"/>
      <c r="AZ40" s="878"/>
      <c r="BA40" s="878"/>
      <c r="BB40" s="878"/>
      <c r="BC40" s="878"/>
      <c r="BD40" s="878"/>
      <c r="BE40" s="874" t="s">
        <v>427</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430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398</v>
      </c>
      <c r="B63" s="836" t="s">
        <v>431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39289</v>
      </c>
      <c r="AG63" s="888"/>
      <c r="AH63" s="888"/>
      <c r="AI63" s="888"/>
      <c r="AJ63" s="889"/>
      <c r="AK63" s="890"/>
      <c r="AL63" s="885"/>
      <c r="AM63" s="885"/>
      <c r="AN63" s="885"/>
      <c r="AO63" s="885"/>
      <c r="AP63" s="888">
        <v>813817</v>
      </c>
      <c r="AQ63" s="888"/>
      <c r="AR63" s="888"/>
      <c r="AS63" s="888"/>
      <c r="AT63" s="888"/>
      <c r="AU63" s="888">
        <v>267662</v>
      </c>
      <c r="AV63" s="888"/>
      <c r="AW63" s="888"/>
      <c r="AX63" s="888"/>
      <c r="AY63" s="888"/>
      <c r="AZ63" s="892"/>
      <c r="BA63" s="892"/>
      <c r="BB63" s="892"/>
      <c r="BC63" s="892"/>
      <c r="BD63" s="892"/>
      <c r="BE63" s="893"/>
      <c r="BF63" s="893"/>
      <c r="BG63" s="893"/>
      <c r="BH63" s="893"/>
      <c r="BI63" s="894"/>
      <c r="BJ63" s="895" t="s">
        <v>432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433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434</v>
      </c>
      <c r="B66" s="787"/>
      <c r="C66" s="787"/>
      <c r="D66" s="787"/>
      <c r="E66" s="787"/>
      <c r="F66" s="787"/>
      <c r="G66" s="787"/>
      <c r="H66" s="787"/>
      <c r="I66" s="787"/>
      <c r="J66" s="787"/>
      <c r="K66" s="787"/>
      <c r="L66" s="787"/>
      <c r="M66" s="787"/>
      <c r="N66" s="787"/>
      <c r="O66" s="787"/>
      <c r="P66" s="788"/>
      <c r="Q66" s="763" t="s">
        <v>402</v>
      </c>
      <c r="R66" s="764"/>
      <c r="S66" s="764"/>
      <c r="T66" s="764"/>
      <c r="U66" s="765"/>
      <c r="V66" s="763" t="s">
        <v>435</v>
      </c>
      <c r="W66" s="764"/>
      <c r="X66" s="764"/>
      <c r="Y66" s="764"/>
      <c r="Z66" s="765"/>
      <c r="AA66" s="763" t="s">
        <v>404</v>
      </c>
      <c r="AB66" s="764"/>
      <c r="AC66" s="764"/>
      <c r="AD66" s="764"/>
      <c r="AE66" s="765"/>
      <c r="AF66" s="898" t="s">
        <v>405</v>
      </c>
      <c r="AG66" s="859"/>
      <c r="AH66" s="859"/>
      <c r="AI66" s="859"/>
      <c r="AJ66" s="899"/>
      <c r="AK66" s="763" t="s">
        <v>436</v>
      </c>
      <c r="AL66" s="787"/>
      <c r="AM66" s="787"/>
      <c r="AN66" s="787"/>
      <c r="AO66" s="788"/>
      <c r="AP66" s="763" t="s">
        <v>437</v>
      </c>
      <c r="AQ66" s="764"/>
      <c r="AR66" s="764"/>
      <c r="AS66" s="764"/>
      <c r="AT66" s="765"/>
      <c r="AU66" s="763" t="s">
        <v>438</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633</v>
      </c>
      <c r="C68" s="916"/>
      <c r="D68" s="916"/>
      <c r="E68" s="916"/>
      <c r="F68" s="916"/>
      <c r="G68" s="916"/>
      <c r="H68" s="916"/>
      <c r="I68" s="916"/>
      <c r="J68" s="916"/>
      <c r="K68" s="916"/>
      <c r="L68" s="916"/>
      <c r="M68" s="916"/>
      <c r="N68" s="916"/>
      <c r="O68" s="916"/>
      <c r="P68" s="917"/>
      <c r="Q68" s="918">
        <v>181</v>
      </c>
      <c r="R68" s="912"/>
      <c r="S68" s="912"/>
      <c r="T68" s="912"/>
      <c r="U68" s="912"/>
      <c r="V68" s="912">
        <v>158</v>
      </c>
      <c r="W68" s="912"/>
      <c r="X68" s="912"/>
      <c r="Y68" s="912"/>
      <c r="Z68" s="912"/>
      <c r="AA68" s="912">
        <v>23</v>
      </c>
      <c r="AB68" s="912"/>
      <c r="AC68" s="912"/>
      <c r="AD68" s="912"/>
      <c r="AE68" s="912"/>
      <c r="AF68" s="912">
        <v>0</v>
      </c>
      <c r="AG68" s="912"/>
      <c r="AH68" s="912"/>
      <c r="AI68" s="912"/>
      <c r="AJ68" s="912"/>
      <c r="AK68" s="912">
        <v>0</v>
      </c>
      <c r="AL68" s="912"/>
      <c r="AM68" s="912"/>
      <c r="AN68" s="912"/>
      <c r="AO68" s="912"/>
      <c r="AP68" s="912">
        <v>0</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634</v>
      </c>
      <c r="C69" s="920"/>
      <c r="D69" s="920"/>
      <c r="E69" s="920"/>
      <c r="F69" s="920"/>
      <c r="G69" s="920"/>
      <c r="H69" s="920"/>
      <c r="I69" s="920"/>
      <c r="J69" s="920"/>
      <c r="K69" s="920"/>
      <c r="L69" s="920"/>
      <c r="M69" s="920"/>
      <c r="N69" s="920"/>
      <c r="O69" s="920"/>
      <c r="P69" s="921"/>
      <c r="Q69" s="922">
        <v>3526</v>
      </c>
      <c r="R69" s="877"/>
      <c r="S69" s="877"/>
      <c r="T69" s="877"/>
      <c r="U69" s="877"/>
      <c r="V69" s="877">
        <v>3526</v>
      </c>
      <c r="W69" s="877"/>
      <c r="X69" s="877"/>
      <c r="Y69" s="877"/>
      <c r="Z69" s="877"/>
      <c r="AA69" s="877">
        <v>0</v>
      </c>
      <c r="AB69" s="877"/>
      <c r="AC69" s="877"/>
      <c r="AD69" s="877"/>
      <c r="AE69" s="877"/>
      <c r="AF69" s="877">
        <v>0</v>
      </c>
      <c r="AG69" s="877"/>
      <c r="AH69" s="877"/>
      <c r="AI69" s="877"/>
      <c r="AJ69" s="877"/>
      <c r="AK69" s="877">
        <v>0</v>
      </c>
      <c r="AL69" s="877"/>
      <c r="AM69" s="877"/>
      <c r="AN69" s="877"/>
      <c r="AO69" s="877"/>
      <c r="AP69" s="877">
        <v>0</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635</v>
      </c>
      <c r="C70" s="920"/>
      <c r="D70" s="920"/>
      <c r="E70" s="920"/>
      <c r="F70" s="920"/>
      <c r="G70" s="920"/>
      <c r="H70" s="920"/>
      <c r="I70" s="920"/>
      <c r="J70" s="920"/>
      <c r="K70" s="920"/>
      <c r="L70" s="920"/>
      <c r="M70" s="920"/>
      <c r="N70" s="920"/>
      <c r="O70" s="920"/>
      <c r="P70" s="921"/>
      <c r="Q70" s="922">
        <v>269</v>
      </c>
      <c r="R70" s="877"/>
      <c r="S70" s="877"/>
      <c r="T70" s="877"/>
      <c r="U70" s="877"/>
      <c r="V70" s="877">
        <v>261</v>
      </c>
      <c r="W70" s="877"/>
      <c r="X70" s="877"/>
      <c r="Y70" s="877"/>
      <c r="Z70" s="877"/>
      <c r="AA70" s="877">
        <v>8</v>
      </c>
      <c r="AB70" s="877"/>
      <c r="AC70" s="877"/>
      <c r="AD70" s="877"/>
      <c r="AE70" s="877"/>
      <c r="AF70" s="877">
        <v>8</v>
      </c>
      <c r="AG70" s="877"/>
      <c r="AH70" s="877"/>
      <c r="AI70" s="877"/>
      <c r="AJ70" s="877"/>
      <c r="AK70" s="877">
        <v>0</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636</v>
      </c>
      <c r="C71" s="920"/>
      <c r="D71" s="920"/>
      <c r="E71" s="920"/>
      <c r="F71" s="920"/>
      <c r="G71" s="920"/>
      <c r="H71" s="920"/>
      <c r="I71" s="920"/>
      <c r="J71" s="920"/>
      <c r="K71" s="920"/>
      <c r="L71" s="920"/>
      <c r="M71" s="920"/>
      <c r="N71" s="920"/>
      <c r="O71" s="920"/>
      <c r="P71" s="921"/>
      <c r="Q71" s="922">
        <v>103</v>
      </c>
      <c r="R71" s="877"/>
      <c r="S71" s="877"/>
      <c r="T71" s="877"/>
      <c r="U71" s="877"/>
      <c r="V71" s="877">
        <v>79</v>
      </c>
      <c r="W71" s="877"/>
      <c r="X71" s="877"/>
      <c r="Y71" s="877"/>
      <c r="Z71" s="877"/>
      <c r="AA71" s="877">
        <v>24</v>
      </c>
      <c r="AB71" s="877"/>
      <c r="AC71" s="877"/>
      <c r="AD71" s="877"/>
      <c r="AE71" s="877"/>
      <c r="AF71" s="877">
        <v>24</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637</v>
      </c>
      <c r="C72" s="920"/>
      <c r="D72" s="920"/>
      <c r="E72" s="920"/>
      <c r="F72" s="920"/>
      <c r="G72" s="920"/>
      <c r="H72" s="920"/>
      <c r="I72" s="920"/>
      <c r="J72" s="920"/>
      <c r="K72" s="920"/>
      <c r="L72" s="920"/>
      <c r="M72" s="920"/>
      <c r="N72" s="920"/>
      <c r="O72" s="920"/>
      <c r="P72" s="921"/>
      <c r="Q72" s="922">
        <v>419</v>
      </c>
      <c r="R72" s="877"/>
      <c r="S72" s="877"/>
      <c r="T72" s="877"/>
      <c r="U72" s="877"/>
      <c r="V72" s="877">
        <v>273</v>
      </c>
      <c r="W72" s="877"/>
      <c r="X72" s="877"/>
      <c r="Y72" s="877"/>
      <c r="Z72" s="877"/>
      <c r="AA72" s="877">
        <v>146</v>
      </c>
      <c r="AB72" s="877"/>
      <c r="AC72" s="877"/>
      <c r="AD72" s="877"/>
      <c r="AE72" s="877"/>
      <c r="AF72" s="877">
        <v>84</v>
      </c>
      <c r="AG72" s="877"/>
      <c r="AH72" s="877"/>
      <c r="AI72" s="877"/>
      <c r="AJ72" s="877"/>
      <c r="AK72" s="877">
        <v>0</v>
      </c>
      <c r="AL72" s="877"/>
      <c r="AM72" s="877"/>
      <c r="AN72" s="877"/>
      <c r="AO72" s="877"/>
      <c r="AP72" s="877">
        <v>21</v>
      </c>
      <c r="AQ72" s="877"/>
      <c r="AR72" s="877"/>
      <c r="AS72" s="877"/>
      <c r="AT72" s="877"/>
      <c r="AU72" s="877">
        <v>14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638</v>
      </c>
      <c r="C73" s="920"/>
      <c r="D73" s="920"/>
      <c r="E73" s="920"/>
      <c r="F73" s="920"/>
      <c r="G73" s="920"/>
      <c r="H73" s="920"/>
      <c r="I73" s="920"/>
      <c r="J73" s="920"/>
      <c r="K73" s="920"/>
      <c r="L73" s="920"/>
      <c r="M73" s="920"/>
      <c r="N73" s="920"/>
      <c r="O73" s="920"/>
      <c r="P73" s="921"/>
      <c r="Q73" s="922">
        <v>3510</v>
      </c>
      <c r="R73" s="877"/>
      <c r="S73" s="877"/>
      <c r="T73" s="877"/>
      <c r="U73" s="877"/>
      <c r="V73" s="877">
        <v>3197</v>
      </c>
      <c r="W73" s="877"/>
      <c r="X73" s="877"/>
      <c r="Y73" s="877"/>
      <c r="Z73" s="877"/>
      <c r="AA73" s="877">
        <v>313</v>
      </c>
      <c r="AB73" s="877"/>
      <c r="AC73" s="877"/>
      <c r="AD73" s="877"/>
      <c r="AE73" s="877"/>
      <c r="AF73" s="877">
        <v>252</v>
      </c>
      <c r="AG73" s="877"/>
      <c r="AH73" s="877"/>
      <c r="AI73" s="877"/>
      <c r="AJ73" s="877"/>
      <c r="AK73" s="877">
        <v>0</v>
      </c>
      <c r="AL73" s="877"/>
      <c r="AM73" s="877"/>
      <c r="AN73" s="877"/>
      <c r="AO73" s="877"/>
      <c r="AP73" s="877">
        <v>13432</v>
      </c>
      <c r="AQ73" s="877"/>
      <c r="AR73" s="877"/>
      <c r="AS73" s="877"/>
      <c r="AT73" s="877"/>
      <c r="AU73" s="877">
        <v>3452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639</v>
      </c>
      <c r="C74" s="920"/>
      <c r="D74" s="920"/>
      <c r="E74" s="920"/>
      <c r="F74" s="920"/>
      <c r="G74" s="920"/>
      <c r="H74" s="920"/>
      <c r="I74" s="920"/>
      <c r="J74" s="920"/>
      <c r="K74" s="920"/>
      <c r="L74" s="920"/>
      <c r="M74" s="920"/>
      <c r="N74" s="920"/>
      <c r="O74" s="920"/>
      <c r="P74" s="921"/>
      <c r="Q74" s="922">
        <v>10</v>
      </c>
      <c r="R74" s="877"/>
      <c r="S74" s="877"/>
      <c r="T74" s="877"/>
      <c r="U74" s="877"/>
      <c r="V74" s="877">
        <v>2</v>
      </c>
      <c r="W74" s="877"/>
      <c r="X74" s="877"/>
      <c r="Y74" s="877"/>
      <c r="Z74" s="877"/>
      <c r="AA74" s="877">
        <v>8</v>
      </c>
      <c r="AB74" s="877"/>
      <c r="AC74" s="877"/>
      <c r="AD74" s="877"/>
      <c r="AE74" s="877"/>
      <c r="AF74" s="877">
        <v>8</v>
      </c>
      <c r="AG74" s="877"/>
      <c r="AH74" s="877"/>
      <c r="AI74" s="877"/>
      <c r="AJ74" s="877"/>
      <c r="AK74" s="877">
        <v>0</v>
      </c>
      <c r="AL74" s="877"/>
      <c r="AM74" s="877"/>
      <c r="AN74" s="877"/>
      <c r="AO74" s="877"/>
      <c r="AP74" s="877">
        <v>0</v>
      </c>
      <c r="AQ74" s="877"/>
      <c r="AR74" s="877"/>
      <c r="AS74" s="877"/>
      <c r="AT74" s="877"/>
      <c r="AU74" s="877">
        <v>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640</v>
      </c>
      <c r="C75" s="920"/>
      <c r="D75" s="920"/>
      <c r="E75" s="920"/>
      <c r="F75" s="920"/>
      <c r="G75" s="920"/>
      <c r="H75" s="920"/>
      <c r="I75" s="920"/>
      <c r="J75" s="920"/>
      <c r="K75" s="920"/>
      <c r="L75" s="920"/>
      <c r="M75" s="920"/>
      <c r="N75" s="920"/>
      <c r="O75" s="920"/>
      <c r="P75" s="921"/>
      <c r="Q75" s="925">
        <v>173</v>
      </c>
      <c r="R75" s="926"/>
      <c r="S75" s="926"/>
      <c r="T75" s="926"/>
      <c r="U75" s="876"/>
      <c r="V75" s="927">
        <v>151</v>
      </c>
      <c r="W75" s="926"/>
      <c r="X75" s="926"/>
      <c r="Y75" s="926"/>
      <c r="Z75" s="876"/>
      <c r="AA75" s="927">
        <v>22</v>
      </c>
      <c r="AB75" s="926"/>
      <c r="AC75" s="926"/>
      <c r="AD75" s="926"/>
      <c r="AE75" s="876"/>
      <c r="AF75" s="927">
        <v>22</v>
      </c>
      <c r="AG75" s="926"/>
      <c r="AH75" s="926"/>
      <c r="AI75" s="926"/>
      <c r="AJ75" s="876"/>
      <c r="AK75" s="927">
        <v>0</v>
      </c>
      <c r="AL75" s="926"/>
      <c r="AM75" s="926"/>
      <c r="AN75" s="926"/>
      <c r="AO75" s="876"/>
      <c r="AP75" s="927">
        <v>0</v>
      </c>
      <c r="AQ75" s="926"/>
      <c r="AR75" s="926"/>
      <c r="AS75" s="926"/>
      <c r="AT75" s="876"/>
      <c r="AU75" s="927">
        <v>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641</v>
      </c>
      <c r="C76" s="920"/>
      <c r="D76" s="920"/>
      <c r="E76" s="920"/>
      <c r="F76" s="920"/>
      <c r="G76" s="920"/>
      <c r="H76" s="920"/>
      <c r="I76" s="920"/>
      <c r="J76" s="920"/>
      <c r="K76" s="920"/>
      <c r="L76" s="920"/>
      <c r="M76" s="920"/>
      <c r="N76" s="920"/>
      <c r="O76" s="920"/>
      <c r="P76" s="921"/>
      <c r="Q76" s="925">
        <v>11606</v>
      </c>
      <c r="R76" s="926"/>
      <c r="S76" s="926"/>
      <c r="T76" s="926"/>
      <c r="U76" s="876"/>
      <c r="V76" s="927">
        <v>10215</v>
      </c>
      <c r="W76" s="926"/>
      <c r="X76" s="926"/>
      <c r="Y76" s="926"/>
      <c r="Z76" s="876"/>
      <c r="AA76" s="927">
        <v>1391</v>
      </c>
      <c r="AB76" s="926"/>
      <c r="AC76" s="926"/>
      <c r="AD76" s="926"/>
      <c r="AE76" s="876"/>
      <c r="AF76" s="927">
        <v>5130</v>
      </c>
      <c r="AG76" s="926"/>
      <c r="AH76" s="926"/>
      <c r="AI76" s="926"/>
      <c r="AJ76" s="876"/>
      <c r="AK76" s="927">
        <v>97</v>
      </c>
      <c r="AL76" s="926"/>
      <c r="AM76" s="926"/>
      <c r="AN76" s="926"/>
      <c r="AO76" s="876"/>
      <c r="AP76" s="927">
        <v>13555</v>
      </c>
      <c r="AQ76" s="926"/>
      <c r="AR76" s="926"/>
      <c r="AS76" s="926"/>
      <c r="AT76" s="876"/>
      <c r="AU76" s="927">
        <v>0</v>
      </c>
      <c r="AV76" s="926"/>
      <c r="AW76" s="926"/>
      <c r="AX76" s="926"/>
      <c r="AY76" s="876"/>
      <c r="AZ76" s="923" t="s">
        <v>642</v>
      </c>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398</v>
      </c>
      <c r="B88" s="836" t="s">
        <v>439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5528</v>
      </c>
      <c r="AG88" s="888"/>
      <c r="AH88" s="888"/>
      <c r="AI88" s="888"/>
      <c r="AJ88" s="888"/>
      <c r="AK88" s="885"/>
      <c r="AL88" s="885"/>
      <c r="AM88" s="885"/>
      <c r="AN88" s="885"/>
      <c r="AO88" s="885"/>
      <c r="AP88" s="888">
        <v>27008</v>
      </c>
      <c r="AQ88" s="888"/>
      <c r="AR88" s="888"/>
      <c r="AS88" s="888"/>
      <c r="AT88" s="888"/>
      <c r="AU88" s="888">
        <v>3466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36" t="s">
        <v>440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108867.75</v>
      </c>
      <c r="CS102" s="896"/>
      <c r="CT102" s="896"/>
      <c r="CU102" s="896"/>
      <c r="CV102" s="939"/>
      <c r="CW102" s="938">
        <v>3153</v>
      </c>
      <c r="CX102" s="896"/>
      <c r="CY102" s="896"/>
      <c r="CZ102" s="896"/>
      <c r="DA102" s="939"/>
      <c r="DB102" s="938">
        <v>32675</v>
      </c>
      <c r="DC102" s="896"/>
      <c r="DD102" s="896"/>
      <c r="DE102" s="896"/>
      <c r="DF102" s="939"/>
      <c r="DG102" s="938">
        <v>117367</v>
      </c>
      <c r="DH102" s="896"/>
      <c r="DI102" s="896"/>
      <c r="DJ102" s="896"/>
      <c r="DK102" s="939"/>
      <c r="DL102" s="938">
        <v>13736</v>
      </c>
      <c r="DM102" s="896"/>
      <c r="DN102" s="896"/>
      <c r="DO102" s="896"/>
      <c r="DP102" s="939"/>
      <c r="DQ102" s="938">
        <v>13986</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441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442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445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448</v>
      </c>
      <c r="AB109" s="941"/>
      <c r="AC109" s="941"/>
      <c r="AD109" s="941"/>
      <c r="AE109" s="942"/>
      <c r="AF109" s="940" t="s">
        <v>309</v>
      </c>
      <c r="AG109" s="941"/>
      <c r="AH109" s="941"/>
      <c r="AI109" s="941"/>
      <c r="AJ109" s="942"/>
      <c r="AK109" s="940" t="s">
        <v>308</v>
      </c>
      <c r="AL109" s="941"/>
      <c r="AM109" s="941"/>
      <c r="AN109" s="941"/>
      <c r="AO109" s="942"/>
      <c r="AP109" s="940" t="s">
        <v>449</v>
      </c>
      <c r="AQ109" s="941"/>
      <c r="AR109" s="941"/>
      <c r="AS109" s="941"/>
      <c r="AT109" s="943"/>
      <c r="AU109" s="960" t="s">
        <v>447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448</v>
      </c>
      <c r="BR109" s="941"/>
      <c r="BS109" s="941"/>
      <c r="BT109" s="941"/>
      <c r="BU109" s="942"/>
      <c r="BV109" s="940" t="s">
        <v>309</v>
      </c>
      <c r="BW109" s="941"/>
      <c r="BX109" s="941"/>
      <c r="BY109" s="941"/>
      <c r="BZ109" s="942"/>
      <c r="CA109" s="940" t="s">
        <v>308</v>
      </c>
      <c r="CB109" s="941"/>
      <c r="CC109" s="941"/>
      <c r="CD109" s="941"/>
      <c r="CE109" s="942"/>
      <c r="CF109" s="961" t="s">
        <v>449</v>
      </c>
      <c r="CG109" s="961"/>
      <c r="CH109" s="961"/>
      <c r="CI109" s="961"/>
      <c r="CJ109" s="961"/>
      <c r="CK109" s="940" t="s">
        <v>450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448</v>
      </c>
      <c r="DH109" s="941"/>
      <c r="DI109" s="941"/>
      <c r="DJ109" s="941"/>
      <c r="DK109" s="942"/>
      <c r="DL109" s="940" t="s">
        <v>309</v>
      </c>
      <c r="DM109" s="941"/>
      <c r="DN109" s="941"/>
      <c r="DO109" s="941"/>
      <c r="DP109" s="942"/>
      <c r="DQ109" s="940" t="s">
        <v>308</v>
      </c>
      <c r="DR109" s="941"/>
      <c r="DS109" s="941"/>
      <c r="DT109" s="941"/>
      <c r="DU109" s="942"/>
      <c r="DV109" s="940" t="s">
        <v>449</v>
      </c>
      <c r="DW109" s="941"/>
      <c r="DX109" s="941"/>
      <c r="DY109" s="941"/>
      <c r="DZ109" s="943"/>
    </row>
    <row r="110" spans="1:131" s="247" customFormat="1" ht="26.25" customHeight="1" x14ac:dyDescent="0.15">
      <c r="A110" s="944" t="s">
        <v>451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53911569</v>
      </c>
      <c r="AB110" s="948"/>
      <c r="AC110" s="948"/>
      <c r="AD110" s="948"/>
      <c r="AE110" s="949"/>
      <c r="AF110" s="950">
        <v>54736722</v>
      </c>
      <c r="AG110" s="948"/>
      <c r="AH110" s="948"/>
      <c r="AI110" s="948"/>
      <c r="AJ110" s="949"/>
      <c r="AK110" s="950">
        <v>60634755</v>
      </c>
      <c r="AL110" s="948"/>
      <c r="AM110" s="948"/>
      <c r="AN110" s="948"/>
      <c r="AO110" s="949"/>
      <c r="AP110" s="951">
        <v>16.8</v>
      </c>
      <c r="AQ110" s="952"/>
      <c r="AR110" s="952"/>
      <c r="AS110" s="952"/>
      <c r="AT110" s="953"/>
      <c r="AU110" s="954" t="s">
        <v>73</v>
      </c>
      <c r="AV110" s="955"/>
      <c r="AW110" s="955"/>
      <c r="AX110" s="955"/>
      <c r="AY110" s="955"/>
      <c r="AZ110" s="996" t="s">
        <v>452</v>
      </c>
      <c r="BA110" s="945"/>
      <c r="BB110" s="945"/>
      <c r="BC110" s="945"/>
      <c r="BD110" s="945"/>
      <c r="BE110" s="945"/>
      <c r="BF110" s="945"/>
      <c r="BG110" s="945"/>
      <c r="BH110" s="945"/>
      <c r="BI110" s="945"/>
      <c r="BJ110" s="945"/>
      <c r="BK110" s="945"/>
      <c r="BL110" s="945"/>
      <c r="BM110" s="945"/>
      <c r="BN110" s="945"/>
      <c r="BO110" s="945"/>
      <c r="BP110" s="946"/>
      <c r="BQ110" s="982">
        <v>1413133142</v>
      </c>
      <c r="BR110" s="983"/>
      <c r="BS110" s="983"/>
      <c r="BT110" s="983"/>
      <c r="BU110" s="983"/>
      <c r="BV110" s="983">
        <v>1409307179</v>
      </c>
      <c r="BW110" s="983"/>
      <c r="BX110" s="983"/>
      <c r="BY110" s="983"/>
      <c r="BZ110" s="983"/>
      <c r="CA110" s="983">
        <v>1408879494</v>
      </c>
      <c r="CB110" s="983"/>
      <c r="CC110" s="983"/>
      <c r="CD110" s="983"/>
      <c r="CE110" s="983"/>
      <c r="CF110" s="997">
        <v>390.8</v>
      </c>
      <c r="CG110" s="998"/>
      <c r="CH110" s="998"/>
      <c r="CI110" s="998"/>
      <c r="CJ110" s="998"/>
      <c r="CK110" s="999" t="s">
        <v>453</v>
      </c>
      <c r="CL110" s="1000"/>
      <c r="CM110" s="979" t="s">
        <v>454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10247142</v>
      </c>
      <c r="DH110" s="983"/>
      <c r="DI110" s="983"/>
      <c r="DJ110" s="983"/>
      <c r="DK110" s="983"/>
      <c r="DL110" s="983">
        <v>23483249</v>
      </c>
      <c r="DM110" s="983"/>
      <c r="DN110" s="983"/>
      <c r="DO110" s="983"/>
      <c r="DP110" s="983"/>
      <c r="DQ110" s="983">
        <v>21836960</v>
      </c>
      <c r="DR110" s="983"/>
      <c r="DS110" s="983"/>
      <c r="DT110" s="983"/>
      <c r="DU110" s="983"/>
      <c r="DV110" s="984">
        <v>6.1</v>
      </c>
      <c r="DW110" s="984"/>
      <c r="DX110" s="984"/>
      <c r="DY110" s="984"/>
      <c r="DZ110" s="985"/>
    </row>
    <row r="111" spans="1:131" s="247" customFormat="1" ht="26.25" customHeight="1" x14ac:dyDescent="0.15">
      <c r="A111" s="986" t="s">
        <v>455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v>2773057</v>
      </c>
      <c r="AB111" s="990"/>
      <c r="AC111" s="990"/>
      <c r="AD111" s="990"/>
      <c r="AE111" s="991"/>
      <c r="AF111" s="992">
        <v>2260625</v>
      </c>
      <c r="AG111" s="990"/>
      <c r="AH111" s="990"/>
      <c r="AI111" s="990"/>
      <c r="AJ111" s="991"/>
      <c r="AK111" s="992">
        <v>605799</v>
      </c>
      <c r="AL111" s="990"/>
      <c r="AM111" s="990"/>
      <c r="AN111" s="990"/>
      <c r="AO111" s="991"/>
      <c r="AP111" s="993">
        <v>0.2</v>
      </c>
      <c r="AQ111" s="994"/>
      <c r="AR111" s="994"/>
      <c r="AS111" s="994"/>
      <c r="AT111" s="995"/>
      <c r="AU111" s="956"/>
      <c r="AV111" s="957"/>
      <c r="AW111" s="957"/>
      <c r="AX111" s="957"/>
      <c r="AY111" s="957"/>
      <c r="AZ111" s="1005" t="s">
        <v>456</v>
      </c>
      <c r="BA111" s="1006"/>
      <c r="BB111" s="1006"/>
      <c r="BC111" s="1006"/>
      <c r="BD111" s="1006"/>
      <c r="BE111" s="1006"/>
      <c r="BF111" s="1006"/>
      <c r="BG111" s="1006"/>
      <c r="BH111" s="1006"/>
      <c r="BI111" s="1006"/>
      <c r="BJ111" s="1006"/>
      <c r="BK111" s="1006"/>
      <c r="BL111" s="1006"/>
      <c r="BM111" s="1006"/>
      <c r="BN111" s="1006"/>
      <c r="BO111" s="1006"/>
      <c r="BP111" s="1007"/>
      <c r="BQ111" s="975">
        <v>22028417</v>
      </c>
      <c r="BR111" s="976"/>
      <c r="BS111" s="976"/>
      <c r="BT111" s="976"/>
      <c r="BU111" s="976"/>
      <c r="BV111" s="976">
        <v>32523738</v>
      </c>
      <c r="BW111" s="976"/>
      <c r="BX111" s="976"/>
      <c r="BY111" s="976"/>
      <c r="BZ111" s="976"/>
      <c r="CA111" s="976">
        <v>26964326</v>
      </c>
      <c r="CB111" s="976"/>
      <c r="CC111" s="976"/>
      <c r="CD111" s="976"/>
      <c r="CE111" s="976"/>
      <c r="CF111" s="970">
        <v>7.5</v>
      </c>
      <c r="CG111" s="971"/>
      <c r="CH111" s="971"/>
      <c r="CI111" s="971"/>
      <c r="CJ111" s="971"/>
      <c r="CK111" s="1001"/>
      <c r="CL111" s="1002"/>
      <c r="CM111" s="972" t="s">
        <v>457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130</v>
      </c>
      <c r="DH111" s="976"/>
      <c r="DI111" s="976"/>
      <c r="DJ111" s="976"/>
      <c r="DK111" s="976"/>
      <c r="DL111" s="976" t="s">
        <v>130</v>
      </c>
      <c r="DM111" s="976"/>
      <c r="DN111" s="976"/>
      <c r="DO111" s="976"/>
      <c r="DP111" s="976"/>
      <c r="DQ111" s="976" t="s">
        <v>130</v>
      </c>
      <c r="DR111" s="976"/>
      <c r="DS111" s="976"/>
      <c r="DT111" s="976"/>
      <c r="DU111" s="976"/>
      <c r="DV111" s="977" t="s">
        <v>130</v>
      </c>
      <c r="DW111" s="977"/>
      <c r="DX111" s="977"/>
      <c r="DY111" s="977"/>
      <c r="DZ111" s="978"/>
    </row>
    <row r="112" spans="1:131" s="247" customFormat="1" ht="26.25" customHeight="1" x14ac:dyDescent="0.15">
      <c r="A112" s="1008" t="s">
        <v>458</v>
      </c>
      <c r="B112" s="1009"/>
      <c r="C112" s="1006" t="s">
        <v>459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43099017</v>
      </c>
      <c r="AB112" s="1015"/>
      <c r="AC112" s="1015"/>
      <c r="AD112" s="1015"/>
      <c r="AE112" s="1016"/>
      <c r="AF112" s="1017">
        <v>41622271</v>
      </c>
      <c r="AG112" s="1015"/>
      <c r="AH112" s="1015"/>
      <c r="AI112" s="1015"/>
      <c r="AJ112" s="1016"/>
      <c r="AK112" s="1017">
        <v>41165101</v>
      </c>
      <c r="AL112" s="1015"/>
      <c r="AM112" s="1015"/>
      <c r="AN112" s="1015"/>
      <c r="AO112" s="1016"/>
      <c r="AP112" s="1018">
        <v>11.4</v>
      </c>
      <c r="AQ112" s="1019"/>
      <c r="AR112" s="1019"/>
      <c r="AS112" s="1019"/>
      <c r="AT112" s="1020"/>
      <c r="AU112" s="956"/>
      <c r="AV112" s="957"/>
      <c r="AW112" s="957"/>
      <c r="AX112" s="957"/>
      <c r="AY112" s="957"/>
      <c r="AZ112" s="1005" t="s">
        <v>460</v>
      </c>
      <c r="BA112" s="1006"/>
      <c r="BB112" s="1006"/>
      <c r="BC112" s="1006"/>
      <c r="BD112" s="1006"/>
      <c r="BE112" s="1006"/>
      <c r="BF112" s="1006"/>
      <c r="BG112" s="1006"/>
      <c r="BH112" s="1006"/>
      <c r="BI112" s="1006"/>
      <c r="BJ112" s="1006"/>
      <c r="BK112" s="1006"/>
      <c r="BL112" s="1006"/>
      <c r="BM112" s="1006"/>
      <c r="BN112" s="1006"/>
      <c r="BO112" s="1006"/>
      <c r="BP112" s="1007"/>
      <c r="BQ112" s="975">
        <v>300919059</v>
      </c>
      <c r="BR112" s="976"/>
      <c r="BS112" s="976"/>
      <c r="BT112" s="976"/>
      <c r="BU112" s="976"/>
      <c r="BV112" s="976">
        <v>285198485</v>
      </c>
      <c r="BW112" s="976"/>
      <c r="BX112" s="976"/>
      <c r="BY112" s="976"/>
      <c r="BZ112" s="976"/>
      <c r="CA112" s="976">
        <v>269492981</v>
      </c>
      <c r="CB112" s="976"/>
      <c r="CC112" s="976"/>
      <c r="CD112" s="976"/>
      <c r="CE112" s="976"/>
      <c r="CF112" s="970">
        <v>74.8</v>
      </c>
      <c r="CG112" s="971"/>
      <c r="CH112" s="971"/>
      <c r="CI112" s="971"/>
      <c r="CJ112" s="971"/>
      <c r="CK112" s="1001"/>
      <c r="CL112" s="1002"/>
      <c r="CM112" s="972" t="s">
        <v>461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130</v>
      </c>
      <c r="DH112" s="976"/>
      <c r="DI112" s="976"/>
      <c r="DJ112" s="976"/>
      <c r="DK112" s="976"/>
      <c r="DL112" s="976" t="s">
        <v>462</v>
      </c>
      <c r="DM112" s="976"/>
      <c r="DN112" s="976"/>
      <c r="DO112" s="976"/>
      <c r="DP112" s="976"/>
      <c r="DQ112" s="976" t="s">
        <v>130</v>
      </c>
      <c r="DR112" s="976"/>
      <c r="DS112" s="976"/>
      <c r="DT112" s="976"/>
      <c r="DU112" s="976"/>
      <c r="DV112" s="977" t="s">
        <v>130</v>
      </c>
      <c r="DW112" s="977"/>
      <c r="DX112" s="977"/>
      <c r="DY112" s="977"/>
      <c r="DZ112" s="978"/>
    </row>
    <row r="113" spans="1:130" s="247" customFormat="1" ht="26.25" customHeight="1" x14ac:dyDescent="0.15">
      <c r="A113" s="1010"/>
      <c r="B113" s="1011"/>
      <c r="C113" s="1006" t="s">
        <v>463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26072828</v>
      </c>
      <c r="AB113" s="990"/>
      <c r="AC113" s="990"/>
      <c r="AD113" s="990"/>
      <c r="AE113" s="991"/>
      <c r="AF113" s="992">
        <v>25284368</v>
      </c>
      <c r="AG113" s="990"/>
      <c r="AH113" s="990"/>
      <c r="AI113" s="990"/>
      <c r="AJ113" s="991"/>
      <c r="AK113" s="992">
        <v>23628661</v>
      </c>
      <c r="AL113" s="990"/>
      <c r="AM113" s="990"/>
      <c r="AN113" s="990"/>
      <c r="AO113" s="991"/>
      <c r="AP113" s="993">
        <v>6.6</v>
      </c>
      <c r="AQ113" s="994"/>
      <c r="AR113" s="994"/>
      <c r="AS113" s="994"/>
      <c r="AT113" s="995"/>
      <c r="AU113" s="956"/>
      <c r="AV113" s="957"/>
      <c r="AW113" s="957"/>
      <c r="AX113" s="957"/>
      <c r="AY113" s="957"/>
      <c r="AZ113" s="1005" t="s">
        <v>464</v>
      </c>
      <c r="BA113" s="1006"/>
      <c r="BB113" s="1006"/>
      <c r="BC113" s="1006"/>
      <c r="BD113" s="1006"/>
      <c r="BE113" s="1006"/>
      <c r="BF113" s="1006"/>
      <c r="BG113" s="1006"/>
      <c r="BH113" s="1006"/>
      <c r="BI113" s="1006"/>
      <c r="BJ113" s="1006"/>
      <c r="BK113" s="1006"/>
      <c r="BL113" s="1006"/>
      <c r="BM113" s="1006"/>
      <c r="BN113" s="1006"/>
      <c r="BO113" s="1006"/>
      <c r="BP113" s="1007"/>
      <c r="BQ113" s="975">
        <v>3919242</v>
      </c>
      <c r="BR113" s="976"/>
      <c r="BS113" s="976"/>
      <c r="BT113" s="976"/>
      <c r="BU113" s="976"/>
      <c r="BV113" s="976">
        <v>3746767</v>
      </c>
      <c r="BW113" s="976"/>
      <c r="BX113" s="976"/>
      <c r="BY113" s="976"/>
      <c r="BZ113" s="976"/>
      <c r="CA113" s="976">
        <v>3458442</v>
      </c>
      <c r="CB113" s="976"/>
      <c r="CC113" s="976"/>
      <c r="CD113" s="976"/>
      <c r="CE113" s="976"/>
      <c r="CF113" s="970">
        <v>1</v>
      </c>
      <c r="CG113" s="971"/>
      <c r="CH113" s="971"/>
      <c r="CI113" s="971"/>
      <c r="CJ113" s="971"/>
      <c r="CK113" s="1001"/>
      <c r="CL113" s="1002"/>
      <c r="CM113" s="972" t="s">
        <v>465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466</v>
      </c>
      <c r="DH113" s="1015"/>
      <c r="DI113" s="1015"/>
      <c r="DJ113" s="1015"/>
      <c r="DK113" s="1016"/>
      <c r="DL113" s="1017" t="s">
        <v>130</v>
      </c>
      <c r="DM113" s="1015"/>
      <c r="DN113" s="1015"/>
      <c r="DO113" s="1015"/>
      <c r="DP113" s="1016"/>
      <c r="DQ113" s="1017" t="s">
        <v>391</v>
      </c>
      <c r="DR113" s="1015"/>
      <c r="DS113" s="1015"/>
      <c r="DT113" s="1015"/>
      <c r="DU113" s="1016"/>
      <c r="DV113" s="1018" t="s">
        <v>130</v>
      </c>
      <c r="DW113" s="1019"/>
      <c r="DX113" s="1019"/>
      <c r="DY113" s="1019"/>
      <c r="DZ113" s="1020"/>
    </row>
    <row r="114" spans="1:130" s="247" customFormat="1" ht="26.25" customHeight="1" x14ac:dyDescent="0.15">
      <c r="A114" s="1010"/>
      <c r="B114" s="1011"/>
      <c r="C114" s="1006" t="s">
        <v>467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69785</v>
      </c>
      <c r="AB114" s="1015"/>
      <c r="AC114" s="1015"/>
      <c r="AD114" s="1015"/>
      <c r="AE114" s="1016"/>
      <c r="AF114" s="1017">
        <v>202871</v>
      </c>
      <c r="AG114" s="1015"/>
      <c r="AH114" s="1015"/>
      <c r="AI114" s="1015"/>
      <c r="AJ114" s="1016"/>
      <c r="AK114" s="1017">
        <v>348151</v>
      </c>
      <c r="AL114" s="1015"/>
      <c r="AM114" s="1015"/>
      <c r="AN114" s="1015"/>
      <c r="AO114" s="1016"/>
      <c r="AP114" s="1018">
        <v>0.1</v>
      </c>
      <c r="AQ114" s="1019"/>
      <c r="AR114" s="1019"/>
      <c r="AS114" s="1019"/>
      <c r="AT114" s="1020"/>
      <c r="AU114" s="956"/>
      <c r="AV114" s="957"/>
      <c r="AW114" s="957"/>
      <c r="AX114" s="957"/>
      <c r="AY114" s="957"/>
      <c r="AZ114" s="1005" t="s">
        <v>468</v>
      </c>
      <c r="BA114" s="1006"/>
      <c r="BB114" s="1006"/>
      <c r="BC114" s="1006"/>
      <c r="BD114" s="1006"/>
      <c r="BE114" s="1006"/>
      <c r="BF114" s="1006"/>
      <c r="BG114" s="1006"/>
      <c r="BH114" s="1006"/>
      <c r="BI114" s="1006"/>
      <c r="BJ114" s="1006"/>
      <c r="BK114" s="1006"/>
      <c r="BL114" s="1006"/>
      <c r="BM114" s="1006"/>
      <c r="BN114" s="1006"/>
      <c r="BO114" s="1006"/>
      <c r="BP114" s="1007"/>
      <c r="BQ114" s="975">
        <v>103136005</v>
      </c>
      <c r="BR114" s="976"/>
      <c r="BS114" s="976"/>
      <c r="BT114" s="976"/>
      <c r="BU114" s="976"/>
      <c r="BV114" s="976">
        <v>92791290</v>
      </c>
      <c r="BW114" s="976"/>
      <c r="BX114" s="976"/>
      <c r="BY114" s="976"/>
      <c r="BZ114" s="976"/>
      <c r="CA114" s="976">
        <v>91930706</v>
      </c>
      <c r="CB114" s="976"/>
      <c r="CC114" s="976"/>
      <c r="CD114" s="976"/>
      <c r="CE114" s="976"/>
      <c r="CF114" s="970">
        <v>25.5</v>
      </c>
      <c r="CG114" s="971"/>
      <c r="CH114" s="971"/>
      <c r="CI114" s="971"/>
      <c r="CJ114" s="971"/>
      <c r="CK114" s="1001"/>
      <c r="CL114" s="1002"/>
      <c r="CM114" s="972" t="s">
        <v>469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391</v>
      </c>
      <c r="DH114" s="1015"/>
      <c r="DI114" s="1015"/>
      <c r="DJ114" s="1015"/>
      <c r="DK114" s="1016"/>
      <c r="DL114" s="1017" t="s">
        <v>466</v>
      </c>
      <c r="DM114" s="1015"/>
      <c r="DN114" s="1015"/>
      <c r="DO114" s="1015"/>
      <c r="DP114" s="1016"/>
      <c r="DQ114" s="1017" t="s">
        <v>391</v>
      </c>
      <c r="DR114" s="1015"/>
      <c r="DS114" s="1015"/>
      <c r="DT114" s="1015"/>
      <c r="DU114" s="1016"/>
      <c r="DV114" s="1018" t="s">
        <v>391</v>
      </c>
      <c r="DW114" s="1019"/>
      <c r="DX114" s="1019"/>
      <c r="DY114" s="1019"/>
      <c r="DZ114" s="1020"/>
    </row>
    <row r="115" spans="1:130" s="247" customFormat="1" ht="26.25" customHeight="1" x14ac:dyDescent="0.15">
      <c r="A115" s="1010"/>
      <c r="B115" s="1011"/>
      <c r="C115" s="1006" t="s">
        <v>470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2897161</v>
      </c>
      <c r="AB115" s="990"/>
      <c r="AC115" s="990"/>
      <c r="AD115" s="990"/>
      <c r="AE115" s="991"/>
      <c r="AF115" s="992">
        <v>4049769</v>
      </c>
      <c r="AG115" s="990"/>
      <c r="AH115" s="990"/>
      <c r="AI115" s="990"/>
      <c r="AJ115" s="991"/>
      <c r="AK115" s="992">
        <v>4202378</v>
      </c>
      <c r="AL115" s="990"/>
      <c r="AM115" s="990"/>
      <c r="AN115" s="990"/>
      <c r="AO115" s="991"/>
      <c r="AP115" s="993">
        <v>1.2</v>
      </c>
      <c r="AQ115" s="994"/>
      <c r="AR115" s="994"/>
      <c r="AS115" s="994"/>
      <c r="AT115" s="995"/>
      <c r="AU115" s="956"/>
      <c r="AV115" s="957"/>
      <c r="AW115" s="957"/>
      <c r="AX115" s="957"/>
      <c r="AY115" s="957"/>
      <c r="AZ115" s="1005" t="s">
        <v>471</v>
      </c>
      <c r="BA115" s="1006"/>
      <c r="BB115" s="1006"/>
      <c r="BC115" s="1006"/>
      <c r="BD115" s="1006"/>
      <c r="BE115" s="1006"/>
      <c r="BF115" s="1006"/>
      <c r="BG115" s="1006"/>
      <c r="BH115" s="1006"/>
      <c r="BI115" s="1006"/>
      <c r="BJ115" s="1006"/>
      <c r="BK115" s="1006"/>
      <c r="BL115" s="1006"/>
      <c r="BM115" s="1006"/>
      <c r="BN115" s="1006"/>
      <c r="BO115" s="1006"/>
      <c r="BP115" s="1007"/>
      <c r="BQ115" s="975">
        <v>17356446</v>
      </c>
      <c r="BR115" s="976"/>
      <c r="BS115" s="976"/>
      <c r="BT115" s="976"/>
      <c r="BU115" s="976"/>
      <c r="BV115" s="976">
        <v>18601627</v>
      </c>
      <c r="BW115" s="976"/>
      <c r="BX115" s="976"/>
      <c r="BY115" s="976"/>
      <c r="BZ115" s="976"/>
      <c r="CA115" s="976">
        <v>15476476</v>
      </c>
      <c r="CB115" s="976"/>
      <c r="CC115" s="976"/>
      <c r="CD115" s="976"/>
      <c r="CE115" s="976"/>
      <c r="CF115" s="970">
        <v>4.3</v>
      </c>
      <c r="CG115" s="971"/>
      <c r="CH115" s="971"/>
      <c r="CI115" s="971"/>
      <c r="CJ115" s="971"/>
      <c r="CK115" s="1001"/>
      <c r="CL115" s="1002"/>
      <c r="CM115" s="1005" t="s">
        <v>472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3932947</v>
      </c>
      <c r="DH115" s="1015"/>
      <c r="DI115" s="1015"/>
      <c r="DJ115" s="1015"/>
      <c r="DK115" s="1016"/>
      <c r="DL115" s="1017">
        <v>3086070</v>
      </c>
      <c r="DM115" s="1015"/>
      <c r="DN115" s="1015"/>
      <c r="DO115" s="1015"/>
      <c r="DP115" s="1016"/>
      <c r="DQ115" s="1017">
        <v>1072304</v>
      </c>
      <c r="DR115" s="1015"/>
      <c r="DS115" s="1015"/>
      <c r="DT115" s="1015"/>
      <c r="DU115" s="1016"/>
      <c r="DV115" s="1018">
        <v>0.3</v>
      </c>
      <c r="DW115" s="1019"/>
      <c r="DX115" s="1019"/>
      <c r="DY115" s="1019"/>
      <c r="DZ115" s="1020"/>
    </row>
    <row r="116" spans="1:130" s="247" customFormat="1" ht="26.25" customHeight="1" x14ac:dyDescent="0.15">
      <c r="A116" s="1012"/>
      <c r="B116" s="1013"/>
      <c r="C116" s="1021" t="s">
        <v>473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10635</v>
      </c>
      <c r="AB116" s="1015"/>
      <c r="AC116" s="1015"/>
      <c r="AD116" s="1015"/>
      <c r="AE116" s="1016"/>
      <c r="AF116" s="1017">
        <v>8130</v>
      </c>
      <c r="AG116" s="1015"/>
      <c r="AH116" s="1015"/>
      <c r="AI116" s="1015"/>
      <c r="AJ116" s="1016"/>
      <c r="AK116" s="1017">
        <v>2528</v>
      </c>
      <c r="AL116" s="1015"/>
      <c r="AM116" s="1015"/>
      <c r="AN116" s="1015"/>
      <c r="AO116" s="1016"/>
      <c r="AP116" s="1018">
        <v>0</v>
      </c>
      <c r="AQ116" s="1019"/>
      <c r="AR116" s="1019"/>
      <c r="AS116" s="1019"/>
      <c r="AT116" s="1020"/>
      <c r="AU116" s="956"/>
      <c r="AV116" s="957"/>
      <c r="AW116" s="957"/>
      <c r="AX116" s="957"/>
      <c r="AY116" s="957"/>
      <c r="AZ116" s="1023" t="s">
        <v>474</v>
      </c>
      <c r="BA116" s="1024"/>
      <c r="BB116" s="1024"/>
      <c r="BC116" s="1024"/>
      <c r="BD116" s="1024"/>
      <c r="BE116" s="1024"/>
      <c r="BF116" s="1024"/>
      <c r="BG116" s="1024"/>
      <c r="BH116" s="1024"/>
      <c r="BI116" s="1024"/>
      <c r="BJ116" s="1024"/>
      <c r="BK116" s="1024"/>
      <c r="BL116" s="1024"/>
      <c r="BM116" s="1024"/>
      <c r="BN116" s="1024"/>
      <c r="BO116" s="1024"/>
      <c r="BP116" s="1025"/>
      <c r="BQ116" s="975" t="s">
        <v>462</v>
      </c>
      <c r="BR116" s="976"/>
      <c r="BS116" s="976"/>
      <c r="BT116" s="976"/>
      <c r="BU116" s="976"/>
      <c r="BV116" s="976" t="s">
        <v>130</v>
      </c>
      <c r="BW116" s="976"/>
      <c r="BX116" s="976"/>
      <c r="BY116" s="976"/>
      <c r="BZ116" s="976"/>
      <c r="CA116" s="976" t="s">
        <v>391</v>
      </c>
      <c r="CB116" s="976"/>
      <c r="CC116" s="976"/>
      <c r="CD116" s="976"/>
      <c r="CE116" s="976"/>
      <c r="CF116" s="970" t="s">
        <v>130</v>
      </c>
      <c r="CG116" s="971"/>
      <c r="CH116" s="971"/>
      <c r="CI116" s="971"/>
      <c r="CJ116" s="971"/>
      <c r="CK116" s="1001"/>
      <c r="CL116" s="1002"/>
      <c r="CM116" s="972" t="s">
        <v>475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130</v>
      </c>
      <c r="DH116" s="1015"/>
      <c r="DI116" s="1015"/>
      <c r="DJ116" s="1015"/>
      <c r="DK116" s="1016"/>
      <c r="DL116" s="1017" t="s">
        <v>130</v>
      </c>
      <c r="DM116" s="1015"/>
      <c r="DN116" s="1015"/>
      <c r="DO116" s="1015"/>
      <c r="DP116" s="1016"/>
      <c r="DQ116" s="1017" t="s">
        <v>130</v>
      </c>
      <c r="DR116" s="1015"/>
      <c r="DS116" s="1015"/>
      <c r="DT116" s="1015"/>
      <c r="DU116" s="1016"/>
      <c r="DV116" s="1018" t="s">
        <v>130</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476</v>
      </c>
      <c r="Z117" s="942"/>
      <c r="AA117" s="1032">
        <v>128834052</v>
      </c>
      <c r="AB117" s="1033"/>
      <c r="AC117" s="1033"/>
      <c r="AD117" s="1033"/>
      <c r="AE117" s="1034"/>
      <c r="AF117" s="1035">
        <v>128164756</v>
      </c>
      <c r="AG117" s="1033"/>
      <c r="AH117" s="1033"/>
      <c r="AI117" s="1033"/>
      <c r="AJ117" s="1034"/>
      <c r="AK117" s="1035">
        <v>130587373</v>
      </c>
      <c r="AL117" s="1033"/>
      <c r="AM117" s="1033"/>
      <c r="AN117" s="1033"/>
      <c r="AO117" s="1034"/>
      <c r="AP117" s="1036"/>
      <c r="AQ117" s="1037"/>
      <c r="AR117" s="1037"/>
      <c r="AS117" s="1037"/>
      <c r="AT117" s="1038"/>
      <c r="AU117" s="956"/>
      <c r="AV117" s="957"/>
      <c r="AW117" s="957"/>
      <c r="AX117" s="957"/>
      <c r="AY117" s="957"/>
      <c r="AZ117" s="1023" t="s">
        <v>477</v>
      </c>
      <c r="BA117" s="1024"/>
      <c r="BB117" s="1024"/>
      <c r="BC117" s="1024"/>
      <c r="BD117" s="1024"/>
      <c r="BE117" s="1024"/>
      <c r="BF117" s="1024"/>
      <c r="BG117" s="1024"/>
      <c r="BH117" s="1024"/>
      <c r="BI117" s="1024"/>
      <c r="BJ117" s="1024"/>
      <c r="BK117" s="1024"/>
      <c r="BL117" s="1024"/>
      <c r="BM117" s="1024"/>
      <c r="BN117" s="1024"/>
      <c r="BO117" s="1024"/>
      <c r="BP117" s="1025"/>
      <c r="BQ117" s="975" t="s">
        <v>130</v>
      </c>
      <c r="BR117" s="976"/>
      <c r="BS117" s="976"/>
      <c r="BT117" s="976"/>
      <c r="BU117" s="976"/>
      <c r="BV117" s="976" t="s">
        <v>130</v>
      </c>
      <c r="BW117" s="976"/>
      <c r="BX117" s="976"/>
      <c r="BY117" s="976"/>
      <c r="BZ117" s="976"/>
      <c r="CA117" s="976" t="s">
        <v>130</v>
      </c>
      <c r="CB117" s="976"/>
      <c r="CC117" s="976"/>
      <c r="CD117" s="976"/>
      <c r="CE117" s="976"/>
      <c r="CF117" s="970" t="s">
        <v>130</v>
      </c>
      <c r="CG117" s="971"/>
      <c r="CH117" s="971"/>
      <c r="CI117" s="971"/>
      <c r="CJ117" s="971"/>
      <c r="CK117" s="1001"/>
      <c r="CL117" s="1002"/>
      <c r="CM117" s="972" t="s">
        <v>478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466</v>
      </c>
      <c r="DH117" s="1015"/>
      <c r="DI117" s="1015"/>
      <c r="DJ117" s="1015"/>
      <c r="DK117" s="1016"/>
      <c r="DL117" s="1017" t="s">
        <v>479</v>
      </c>
      <c r="DM117" s="1015"/>
      <c r="DN117" s="1015"/>
      <c r="DO117" s="1015"/>
      <c r="DP117" s="1016"/>
      <c r="DQ117" s="1017" t="s">
        <v>130</v>
      </c>
      <c r="DR117" s="1015"/>
      <c r="DS117" s="1015"/>
      <c r="DT117" s="1015"/>
      <c r="DU117" s="1016"/>
      <c r="DV117" s="1018" t="s">
        <v>130</v>
      </c>
      <c r="DW117" s="1019"/>
      <c r="DX117" s="1019"/>
      <c r="DY117" s="1019"/>
      <c r="DZ117" s="1020"/>
    </row>
    <row r="118" spans="1:130" s="247" customFormat="1" ht="26.25" customHeight="1" x14ac:dyDescent="0.15">
      <c r="A118" s="960" t="s">
        <v>450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448</v>
      </c>
      <c r="AB118" s="941"/>
      <c r="AC118" s="941"/>
      <c r="AD118" s="941"/>
      <c r="AE118" s="942"/>
      <c r="AF118" s="940" t="s">
        <v>309</v>
      </c>
      <c r="AG118" s="941"/>
      <c r="AH118" s="941"/>
      <c r="AI118" s="941"/>
      <c r="AJ118" s="942"/>
      <c r="AK118" s="940" t="s">
        <v>308</v>
      </c>
      <c r="AL118" s="941"/>
      <c r="AM118" s="941"/>
      <c r="AN118" s="941"/>
      <c r="AO118" s="942"/>
      <c r="AP118" s="1027" t="s">
        <v>449</v>
      </c>
      <c r="AQ118" s="1028"/>
      <c r="AR118" s="1028"/>
      <c r="AS118" s="1028"/>
      <c r="AT118" s="1029"/>
      <c r="AU118" s="956"/>
      <c r="AV118" s="957"/>
      <c r="AW118" s="957"/>
      <c r="AX118" s="957"/>
      <c r="AY118" s="957"/>
      <c r="AZ118" s="1030" t="s">
        <v>480</v>
      </c>
      <c r="BA118" s="1021"/>
      <c r="BB118" s="1021"/>
      <c r="BC118" s="1021"/>
      <c r="BD118" s="1021"/>
      <c r="BE118" s="1021"/>
      <c r="BF118" s="1021"/>
      <c r="BG118" s="1021"/>
      <c r="BH118" s="1021"/>
      <c r="BI118" s="1021"/>
      <c r="BJ118" s="1021"/>
      <c r="BK118" s="1021"/>
      <c r="BL118" s="1021"/>
      <c r="BM118" s="1021"/>
      <c r="BN118" s="1021"/>
      <c r="BO118" s="1021"/>
      <c r="BP118" s="1022"/>
      <c r="BQ118" s="1053" t="s">
        <v>130</v>
      </c>
      <c r="BR118" s="1054"/>
      <c r="BS118" s="1054"/>
      <c r="BT118" s="1054"/>
      <c r="BU118" s="1054"/>
      <c r="BV118" s="1054" t="s">
        <v>130</v>
      </c>
      <c r="BW118" s="1054"/>
      <c r="BX118" s="1054"/>
      <c r="BY118" s="1054"/>
      <c r="BZ118" s="1054"/>
      <c r="CA118" s="1054" t="s">
        <v>391</v>
      </c>
      <c r="CB118" s="1054"/>
      <c r="CC118" s="1054"/>
      <c r="CD118" s="1054"/>
      <c r="CE118" s="1054"/>
      <c r="CF118" s="970" t="s">
        <v>391</v>
      </c>
      <c r="CG118" s="971"/>
      <c r="CH118" s="971"/>
      <c r="CI118" s="971"/>
      <c r="CJ118" s="971"/>
      <c r="CK118" s="1001"/>
      <c r="CL118" s="1002"/>
      <c r="CM118" s="972" t="s">
        <v>481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391</v>
      </c>
      <c r="DM118" s="1015"/>
      <c r="DN118" s="1015"/>
      <c r="DO118" s="1015"/>
      <c r="DP118" s="1016"/>
      <c r="DQ118" s="1017" t="s">
        <v>130</v>
      </c>
      <c r="DR118" s="1015"/>
      <c r="DS118" s="1015"/>
      <c r="DT118" s="1015"/>
      <c r="DU118" s="1016"/>
      <c r="DV118" s="1018" t="s">
        <v>130</v>
      </c>
      <c r="DW118" s="1019"/>
      <c r="DX118" s="1019"/>
      <c r="DY118" s="1019"/>
      <c r="DZ118" s="1020"/>
    </row>
    <row r="119" spans="1:130" s="247" customFormat="1" ht="26.25" customHeight="1" x14ac:dyDescent="0.15">
      <c r="A119" s="1114" t="s">
        <v>453</v>
      </c>
      <c r="B119" s="1000"/>
      <c r="C119" s="979" t="s">
        <v>454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798558</v>
      </c>
      <c r="AB119" s="948"/>
      <c r="AC119" s="948"/>
      <c r="AD119" s="948"/>
      <c r="AE119" s="949"/>
      <c r="AF119" s="950">
        <v>1978744</v>
      </c>
      <c r="AG119" s="948"/>
      <c r="AH119" s="948"/>
      <c r="AI119" s="948"/>
      <c r="AJ119" s="949"/>
      <c r="AK119" s="950">
        <v>2045502</v>
      </c>
      <c r="AL119" s="948"/>
      <c r="AM119" s="948"/>
      <c r="AN119" s="948"/>
      <c r="AO119" s="949"/>
      <c r="AP119" s="951">
        <v>0.6</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482</v>
      </c>
      <c r="BP119" s="1062"/>
      <c r="BQ119" s="1053">
        <v>1860492311</v>
      </c>
      <c r="BR119" s="1054"/>
      <c r="BS119" s="1054"/>
      <c r="BT119" s="1054"/>
      <c r="BU119" s="1054"/>
      <c r="BV119" s="1054">
        <v>1842169086</v>
      </c>
      <c r="BW119" s="1054"/>
      <c r="BX119" s="1054"/>
      <c r="BY119" s="1054"/>
      <c r="BZ119" s="1054"/>
      <c r="CA119" s="1054">
        <v>1816202425</v>
      </c>
      <c r="CB119" s="1054"/>
      <c r="CC119" s="1054"/>
      <c r="CD119" s="1054"/>
      <c r="CE119" s="1054"/>
      <c r="CF119" s="1055"/>
      <c r="CG119" s="1056"/>
      <c r="CH119" s="1056"/>
      <c r="CI119" s="1056"/>
      <c r="CJ119" s="1057"/>
      <c r="CK119" s="1003"/>
      <c r="CL119" s="1004"/>
      <c r="CM119" s="1058" t="s">
        <v>483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7848328</v>
      </c>
      <c r="DH119" s="1040"/>
      <c r="DI119" s="1040"/>
      <c r="DJ119" s="1040"/>
      <c r="DK119" s="1041"/>
      <c r="DL119" s="1039">
        <v>5954419</v>
      </c>
      <c r="DM119" s="1040"/>
      <c r="DN119" s="1040"/>
      <c r="DO119" s="1040"/>
      <c r="DP119" s="1041"/>
      <c r="DQ119" s="1039">
        <v>4055062</v>
      </c>
      <c r="DR119" s="1040"/>
      <c r="DS119" s="1040"/>
      <c r="DT119" s="1040"/>
      <c r="DU119" s="1041"/>
      <c r="DV119" s="1042">
        <v>1.1000000000000001</v>
      </c>
      <c r="DW119" s="1043"/>
      <c r="DX119" s="1043"/>
      <c r="DY119" s="1043"/>
      <c r="DZ119" s="1044"/>
    </row>
    <row r="120" spans="1:130" s="247" customFormat="1" ht="26.25" customHeight="1" x14ac:dyDescent="0.15">
      <c r="A120" s="1115"/>
      <c r="B120" s="1002"/>
      <c r="C120" s="972" t="s">
        <v>457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v>338990</v>
      </c>
      <c r="AB120" s="1015"/>
      <c r="AC120" s="1015"/>
      <c r="AD120" s="1015"/>
      <c r="AE120" s="1016"/>
      <c r="AF120" s="1017">
        <v>338990</v>
      </c>
      <c r="AG120" s="1015"/>
      <c r="AH120" s="1015"/>
      <c r="AI120" s="1015"/>
      <c r="AJ120" s="1016"/>
      <c r="AK120" s="1017">
        <v>338990</v>
      </c>
      <c r="AL120" s="1015"/>
      <c r="AM120" s="1015"/>
      <c r="AN120" s="1015"/>
      <c r="AO120" s="1016"/>
      <c r="AP120" s="1018">
        <v>0.1</v>
      </c>
      <c r="AQ120" s="1019"/>
      <c r="AR120" s="1019"/>
      <c r="AS120" s="1019"/>
      <c r="AT120" s="1020"/>
      <c r="AU120" s="1045" t="s">
        <v>484</v>
      </c>
      <c r="AV120" s="1046"/>
      <c r="AW120" s="1046"/>
      <c r="AX120" s="1046"/>
      <c r="AY120" s="1047"/>
      <c r="AZ120" s="996" t="s">
        <v>485</v>
      </c>
      <c r="BA120" s="945"/>
      <c r="BB120" s="945"/>
      <c r="BC120" s="945"/>
      <c r="BD120" s="945"/>
      <c r="BE120" s="945"/>
      <c r="BF120" s="945"/>
      <c r="BG120" s="945"/>
      <c r="BH120" s="945"/>
      <c r="BI120" s="945"/>
      <c r="BJ120" s="945"/>
      <c r="BK120" s="945"/>
      <c r="BL120" s="945"/>
      <c r="BM120" s="945"/>
      <c r="BN120" s="945"/>
      <c r="BO120" s="945"/>
      <c r="BP120" s="946"/>
      <c r="BQ120" s="982">
        <v>239456486</v>
      </c>
      <c r="BR120" s="983"/>
      <c r="BS120" s="983"/>
      <c r="BT120" s="983"/>
      <c r="BU120" s="983"/>
      <c r="BV120" s="983">
        <v>256369538</v>
      </c>
      <c r="BW120" s="983"/>
      <c r="BX120" s="983"/>
      <c r="BY120" s="983"/>
      <c r="BZ120" s="983"/>
      <c r="CA120" s="983">
        <v>282212070</v>
      </c>
      <c r="CB120" s="983"/>
      <c r="CC120" s="983"/>
      <c r="CD120" s="983"/>
      <c r="CE120" s="983"/>
      <c r="CF120" s="997">
        <v>78.3</v>
      </c>
      <c r="CG120" s="998"/>
      <c r="CH120" s="998"/>
      <c r="CI120" s="998"/>
      <c r="CJ120" s="998"/>
      <c r="CK120" s="1063" t="s">
        <v>486</v>
      </c>
      <c r="CL120" s="1064"/>
      <c r="CM120" s="1064"/>
      <c r="CN120" s="1064"/>
      <c r="CO120" s="1065"/>
      <c r="CP120" s="1071" t="s">
        <v>487</v>
      </c>
      <c r="CQ120" s="1072"/>
      <c r="CR120" s="1072"/>
      <c r="CS120" s="1072"/>
      <c r="CT120" s="1072"/>
      <c r="CU120" s="1072"/>
      <c r="CV120" s="1072"/>
      <c r="CW120" s="1072"/>
      <c r="CX120" s="1072"/>
      <c r="CY120" s="1072"/>
      <c r="CZ120" s="1072"/>
      <c r="DA120" s="1072"/>
      <c r="DB120" s="1072"/>
      <c r="DC120" s="1072"/>
      <c r="DD120" s="1072"/>
      <c r="DE120" s="1072"/>
      <c r="DF120" s="1073"/>
      <c r="DG120" s="982">
        <v>189519307</v>
      </c>
      <c r="DH120" s="983"/>
      <c r="DI120" s="983"/>
      <c r="DJ120" s="983"/>
      <c r="DK120" s="983"/>
      <c r="DL120" s="983">
        <v>187272106</v>
      </c>
      <c r="DM120" s="983"/>
      <c r="DN120" s="983"/>
      <c r="DO120" s="983"/>
      <c r="DP120" s="983"/>
      <c r="DQ120" s="983">
        <v>182832674</v>
      </c>
      <c r="DR120" s="983"/>
      <c r="DS120" s="983"/>
      <c r="DT120" s="983"/>
      <c r="DU120" s="983"/>
      <c r="DV120" s="984">
        <v>50.7</v>
      </c>
      <c r="DW120" s="984"/>
      <c r="DX120" s="984"/>
      <c r="DY120" s="984"/>
      <c r="DZ120" s="985"/>
    </row>
    <row r="121" spans="1:130" s="247" customFormat="1" ht="26.25" customHeight="1" x14ac:dyDescent="0.15">
      <c r="A121" s="1115"/>
      <c r="B121" s="1002"/>
      <c r="C121" s="1023" t="s">
        <v>488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391</v>
      </c>
      <c r="AB121" s="1015"/>
      <c r="AC121" s="1015"/>
      <c r="AD121" s="1015"/>
      <c r="AE121" s="1016"/>
      <c r="AF121" s="1017" t="s">
        <v>466</v>
      </c>
      <c r="AG121" s="1015"/>
      <c r="AH121" s="1015"/>
      <c r="AI121" s="1015"/>
      <c r="AJ121" s="1016"/>
      <c r="AK121" s="1017" t="s">
        <v>130</v>
      </c>
      <c r="AL121" s="1015"/>
      <c r="AM121" s="1015"/>
      <c r="AN121" s="1015"/>
      <c r="AO121" s="1016"/>
      <c r="AP121" s="1018" t="s">
        <v>391</v>
      </c>
      <c r="AQ121" s="1019"/>
      <c r="AR121" s="1019"/>
      <c r="AS121" s="1019"/>
      <c r="AT121" s="1020"/>
      <c r="AU121" s="1048"/>
      <c r="AV121" s="1049"/>
      <c r="AW121" s="1049"/>
      <c r="AX121" s="1049"/>
      <c r="AY121" s="1050"/>
      <c r="AZ121" s="1005" t="s">
        <v>489</v>
      </c>
      <c r="BA121" s="1006"/>
      <c r="BB121" s="1006"/>
      <c r="BC121" s="1006"/>
      <c r="BD121" s="1006"/>
      <c r="BE121" s="1006"/>
      <c r="BF121" s="1006"/>
      <c r="BG121" s="1006"/>
      <c r="BH121" s="1006"/>
      <c r="BI121" s="1006"/>
      <c r="BJ121" s="1006"/>
      <c r="BK121" s="1006"/>
      <c r="BL121" s="1006"/>
      <c r="BM121" s="1006"/>
      <c r="BN121" s="1006"/>
      <c r="BO121" s="1006"/>
      <c r="BP121" s="1007"/>
      <c r="BQ121" s="975">
        <v>295295188</v>
      </c>
      <c r="BR121" s="976"/>
      <c r="BS121" s="976"/>
      <c r="BT121" s="976"/>
      <c r="BU121" s="976"/>
      <c r="BV121" s="976">
        <v>293341975</v>
      </c>
      <c r="BW121" s="976"/>
      <c r="BX121" s="976"/>
      <c r="BY121" s="976"/>
      <c r="BZ121" s="976"/>
      <c r="CA121" s="976">
        <v>283457607</v>
      </c>
      <c r="CB121" s="976"/>
      <c r="CC121" s="976"/>
      <c r="CD121" s="976"/>
      <c r="CE121" s="976"/>
      <c r="CF121" s="970">
        <v>78.599999999999994</v>
      </c>
      <c r="CG121" s="971"/>
      <c r="CH121" s="971"/>
      <c r="CI121" s="971"/>
      <c r="CJ121" s="971"/>
      <c r="CK121" s="1066"/>
      <c r="CL121" s="1067"/>
      <c r="CM121" s="1067"/>
      <c r="CN121" s="1067"/>
      <c r="CO121" s="1068"/>
      <c r="CP121" s="1076" t="s">
        <v>490</v>
      </c>
      <c r="CQ121" s="1077"/>
      <c r="CR121" s="1077"/>
      <c r="CS121" s="1077"/>
      <c r="CT121" s="1077"/>
      <c r="CU121" s="1077"/>
      <c r="CV121" s="1077"/>
      <c r="CW121" s="1077"/>
      <c r="CX121" s="1077"/>
      <c r="CY121" s="1077"/>
      <c r="CZ121" s="1077"/>
      <c r="DA121" s="1077"/>
      <c r="DB121" s="1077"/>
      <c r="DC121" s="1077"/>
      <c r="DD121" s="1077"/>
      <c r="DE121" s="1077"/>
      <c r="DF121" s="1078"/>
      <c r="DG121" s="975">
        <v>86787617</v>
      </c>
      <c r="DH121" s="976"/>
      <c r="DI121" s="976"/>
      <c r="DJ121" s="976"/>
      <c r="DK121" s="976"/>
      <c r="DL121" s="976">
        <v>82655240</v>
      </c>
      <c r="DM121" s="976"/>
      <c r="DN121" s="976"/>
      <c r="DO121" s="976"/>
      <c r="DP121" s="976"/>
      <c r="DQ121" s="976">
        <v>72229195</v>
      </c>
      <c r="DR121" s="976"/>
      <c r="DS121" s="976"/>
      <c r="DT121" s="976"/>
      <c r="DU121" s="976"/>
      <c r="DV121" s="977">
        <v>20</v>
      </c>
      <c r="DW121" s="977"/>
      <c r="DX121" s="977"/>
      <c r="DY121" s="977"/>
      <c r="DZ121" s="978"/>
    </row>
    <row r="122" spans="1:130" s="247" customFormat="1" ht="26.25" customHeight="1" x14ac:dyDescent="0.15">
      <c r="A122" s="1115"/>
      <c r="B122" s="1002"/>
      <c r="C122" s="972" t="s">
        <v>469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130</v>
      </c>
      <c r="AG122" s="1015"/>
      <c r="AH122" s="1015"/>
      <c r="AI122" s="1015"/>
      <c r="AJ122" s="1016"/>
      <c r="AK122" s="1017" t="s">
        <v>130</v>
      </c>
      <c r="AL122" s="1015"/>
      <c r="AM122" s="1015"/>
      <c r="AN122" s="1015"/>
      <c r="AO122" s="1016"/>
      <c r="AP122" s="1018" t="s">
        <v>391</v>
      </c>
      <c r="AQ122" s="1019"/>
      <c r="AR122" s="1019"/>
      <c r="AS122" s="1019"/>
      <c r="AT122" s="1020"/>
      <c r="AU122" s="1048"/>
      <c r="AV122" s="1049"/>
      <c r="AW122" s="1049"/>
      <c r="AX122" s="1049"/>
      <c r="AY122" s="1050"/>
      <c r="AZ122" s="1030" t="s">
        <v>491</v>
      </c>
      <c r="BA122" s="1021"/>
      <c r="BB122" s="1021"/>
      <c r="BC122" s="1021"/>
      <c r="BD122" s="1021"/>
      <c r="BE122" s="1021"/>
      <c r="BF122" s="1021"/>
      <c r="BG122" s="1021"/>
      <c r="BH122" s="1021"/>
      <c r="BI122" s="1021"/>
      <c r="BJ122" s="1021"/>
      <c r="BK122" s="1021"/>
      <c r="BL122" s="1021"/>
      <c r="BM122" s="1021"/>
      <c r="BN122" s="1021"/>
      <c r="BO122" s="1021"/>
      <c r="BP122" s="1022"/>
      <c r="BQ122" s="1053">
        <v>848786671</v>
      </c>
      <c r="BR122" s="1054"/>
      <c r="BS122" s="1054"/>
      <c r="BT122" s="1054"/>
      <c r="BU122" s="1054"/>
      <c r="BV122" s="1054">
        <v>851505930</v>
      </c>
      <c r="BW122" s="1054"/>
      <c r="BX122" s="1054"/>
      <c r="BY122" s="1054"/>
      <c r="BZ122" s="1054"/>
      <c r="CA122" s="1054">
        <v>845401556</v>
      </c>
      <c r="CB122" s="1054"/>
      <c r="CC122" s="1054"/>
      <c r="CD122" s="1054"/>
      <c r="CE122" s="1054"/>
      <c r="CF122" s="1074">
        <v>234.5</v>
      </c>
      <c r="CG122" s="1075"/>
      <c r="CH122" s="1075"/>
      <c r="CI122" s="1075"/>
      <c r="CJ122" s="1075"/>
      <c r="CK122" s="1066"/>
      <c r="CL122" s="1067"/>
      <c r="CM122" s="1067"/>
      <c r="CN122" s="1067"/>
      <c r="CO122" s="1068"/>
      <c r="CP122" s="1076" t="s">
        <v>492</v>
      </c>
      <c r="CQ122" s="1077"/>
      <c r="CR122" s="1077"/>
      <c r="CS122" s="1077"/>
      <c r="CT122" s="1077"/>
      <c r="CU122" s="1077"/>
      <c r="CV122" s="1077"/>
      <c r="CW122" s="1077"/>
      <c r="CX122" s="1077"/>
      <c r="CY122" s="1077"/>
      <c r="CZ122" s="1077"/>
      <c r="DA122" s="1077"/>
      <c r="DB122" s="1077"/>
      <c r="DC122" s="1077"/>
      <c r="DD122" s="1077"/>
      <c r="DE122" s="1077"/>
      <c r="DF122" s="1078"/>
      <c r="DG122" s="975">
        <v>20341423</v>
      </c>
      <c r="DH122" s="976"/>
      <c r="DI122" s="976"/>
      <c r="DJ122" s="976"/>
      <c r="DK122" s="976"/>
      <c r="DL122" s="976">
        <v>11243028</v>
      </c>
      <c r="DM122" s="976"/>
      <c r="DN122" s="976"/>
      <c r="DO122" s="976"/>
      <c r="DP122" s="976"/>
      <c r="DQ122" s="976">
        <v>10769956</v>
      </c>
      <c r="DR122" s="976"/>
      <c r="DS122" s="976"/>
      <c r="DT122" s="976"/>
      <c r="DU122" s="976"/>
      <c r="DV122" s="977">
        <v>3</v>
      </c>
      <c r="DW122" s="977"/>
      <c r="DX122" s="977"/>
      <c r="DY122" s="977"/>
      <c r="DZ122" s="978"/>
    </row>
    <row r="123" spans="1:130" s="247" customFormat="1" ht="26.25" customHeight="1" x14ac:dyDescent="0.15">
      <c r="A123" s="1115"/>
      <c r="B123" s="1002"/>
      <c r="C123" s="972" t="s">
        <v>475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130</v>
      </c>
      <c r="AB123" s="1015"/>
      <c r="AC123" s="1015"/>
      <c r="AD123" s="1015"/>
      <c r="AE123" s="1016"/>
      <c r="AF123" s="1017" t="s">
        <v>391</v>
      </c>
      <c r="AG123" s="1015"/>
      <c r="AH123" s="1015"/>
      <c r="AI123" s="1015"/>
      <c r="AJ123" s="1016"/>
      <c r="AK123" s="1017" t="s">
        <v>130</v>
      </c>
      <c r="AL123" s="1015"/>
      <c r="AM123" s="1015"/>
      <c r="AN123" s="1015"/>
      <c r="AO123" s="1016"/>
      <c r="AP123" s="1018" t="s">
        <v>130</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493</v>
      </c>
      <c r="BP123" s="1062"/>
      <c r="BQ123" s="1121">
        <v>1383538345</v>
      </c>
      <c r="BR123" s="1122"/>
      <c r="BS123" s="1122"/>
      <c r="BT123" s="1122"/>
      <c r="BU123" s="1122"/>
      <c r="BV123" s="1122">
        <v>1401217443</v>
      </c>
      <c r="BW123" s="1122"/>
      <c r="BX123" s="1122"/>
      <c r="BY123" s="1122"/>
      <c r="BZ123" s="1122"/>
      <c r="CA123" s="1122">
        <v>1411071233</v>
      </c>
      <c r="CB123" s="1122"/>
      <c r="CC123" s="1122"/>
      <c r="CD123" s="1122"/>
      <c r="CE123" s="1122"/>
      <c r="CF123" s="1055"/>
      <c r="CG123" s="1056"/>
      <c r="CH123" s="1056"/>
      <c r="CI123" s="1056"/>
      <c r="CJ123" s="1057"/>
      <c r="CK123" s="1066"/>
      <c r="CL123" s="1067"/>
      <c r="CM123" s="1067"/>
      <c r="CN123" s="1067"/>
      <c r="CO123" s="1068"/>
      <c r="CP123" s="1076" t="s">
        <v>494</v>
      </c>
      <c r="CQ123" s="1077"/>
      <c r="CR123" s="1077"/>
      <c r="CS123" s="1077"/>
      <c r="CT123" s="1077"/>
      <c r="CU123" s="1077"/>
      <c r="CV123" s="1077"/>
      <c r="CW123" s="1077"/>
      <c r="CX123" s="1077"/>
      <c r="CY123" s="1077"/>
      <c r="CZ123" s="1077"/>
      <c r="DA123" s="1077"/>
      <c r="DB123" s="1077"/>
      <c r="DC123" s="1077"/>
      <c r="DD123" s="1077"/>
      <c r="DE123" s="1077"/>
      <c r="DF123" s="1078"/>
      <c r="DG123" s="1014">
        <v>1683707</v>
      </c>
      <c r="DH123" s="1015"/>
      <c r="DI123" s="1015"/>
      <c r="DJ123" s="1015"/>
      <c r="DK123" s="1016"/>
      <c r="DL123" s="1017">
        <v>1656721</v>
      </c>
      <c r="DM123" s="1015"/>
      <c r="DN123" s="1015"/>
      <c r="DO123" s="1015"/>
      <c r="DP123" s="1016"/>
      <c r="DQ123" s="1017">
        <v>1585599</v>
      </c>
      <c r="DR123" s="1015"/>
      <c r="DS123" s="1015"/>
      <c r="DT123" s="1015"/>
      <c r="DU123" s="1016"/>
      <c r="DV123" s="1018">
        <v>0.4</v>
      </c>
      <c r="DW123" s="1019"/>
      <c r="DX123" s="1019"/>
      <c r="DY123" s="1019"/>
      <c r="DZ123" s="1020"/>
    </row>
    <row r="124" spans="1:130" s="247" customFormat="1" ht="26.25" customHeight="1" thickBot="1" x14ac:dyDescent="0.2">
      <c r="A124" s="1115"/>
      <c r="B124" s="1002"/>
      <c r="C124" s="972" t="s">
        <v>478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130</v>
      </c>
      <c r="AB124" s="1015"/>
      <c r="AC124" s="1015"/>
      <c r="AD124" s="1015"/>
      <c r="AE124" s="1016"/>
      <c r="AF124" s="1017" t="s">
        <v>391</v>
      </c>
      <c r="AG124" s="1015"/>
      <c r="AH124" s="1015"/>
      <c r="AI124" s="1015"/>
      <c r="AJ124" s="1016"/>
      <c r="AK124" s="1017" t="s">
        <v>130</v>
      </c>
      <c r="AL124" s="1015"/>
      <c r="AM124" s="1015"/>
      <c r="AN124" s="1015"/>
      <c r="AO124" s="1016"/>
      <c r="AP124" s="1018" t="s">
        <v>130</v>
      </c>
      <c r="AQ124" s="1019"/>
      <c r="AR124" s="1019"/>
      <c r="AS124" s="1019"/>
      <c r="AT124" s="1020"/>
      <c r="AU124" s="1117" t="s">
        <v>495</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135.5</v>
      </c>
      <c r="BR124" s="1084"/>
      <c r="BS124" s="1084"/>
      <c r="BT124" s="1084"/>
      <c r="BU124" s="1084"/>
      <c r="BV124" s="1084">
        <v>123.2</v>
      </c>
      <c r="BW124" s="1084"/>
      <c r="BX124" s="1084"/>
      <c r="BY124" s="1084"/>
      <c r="BZ124" s="1084"/>
      <c r="CA124" s="1084">
        <v>112.3</v>
      </c>
      <c r="CB124" s="1084"/>
      <c r="CC124" s="1084"/>
      <c r="CD124" s="1084"/>
      <c r="CE124" s="1084"/>
      <c r="CF124" s="1085"/>
      <c r="CG124" s="1086"/>
      <c r="CH124" s="1086"/>
      <c r="CI124" s="1086"/>
      <c r="CJ124" s="1087"/>
      <c r="CK124" s="1069"/>
      <c r="CL124" s="1069"/>
      <c r="CM124" s="1069"/>
      <c r="CN124" s="1069"/>
      <c r="CO124" s="1070"/>
      <c r="CP124" s="1076" t="s">
        <v>496</v>
      </c>
      <c r="CQ124" s="1077"/>
      <c r="CR124" s="1077"/>
      <c r="CS124" s="1077"/>
      <c r="CT124" s="1077"/>
      <c r="CU124" s="1077"/>
      <c r="CV124" s="1077"/>
      <c r="CW124" s="1077"/>
      <c r="CX124" s="1077"/>
      <c r="CY124" s="1077"/>
      <c r="CZ124" s="1077"/>
      <c r="DA124" s="1077"/>
      <c r="DB124" s="1077"/>
      <c r="DC124" s="1077"/>
      <c r="DD124" s="1077"/>
      <c r="DE124" s="1077"/>
      <c r="DF124" s="1078"/>
      <c r="DG124" s="1061">
        <v>2587005</v>
      </c>
      <c r="DH124" s="1040"/>
      <c r="DI124" s="1040"/>
      <c r="DJ124" s="1040"/>
      <c r="DK124" s="1041"/>
      <c r="DL124" s="1039">
        <v>2371390</v>
      </c>
      <c r="DM124" s="1040"/>
      <c r="DN124" s="1040"/>
      <c r="DO124" s="1040"/>
      <c r="DP124" s="1041"/>
      <c r="DQ124" s="1039">
        <v>2075557</v>
      </c>
      <c r="DR124" s="1040"/>
      <c r="DS124" s="1040"/>
      <c r="DT124" s="1040"/>
      <c r="DU124" s="1041"/>
      <c r="DV124" s="1042">
        <v>0.6</v>
      </c>
      <c r="DW124" s="1043"/>
      <c r="DX124" s="1043"/>
      <c r="DY124" s="1043"/>
      <c r="DZ124" s="1044"/>
    </row>
    <row r="125" spans="1:130" s="247" customFormat="1" ht="26.25" customHeight="1" x14ac:dyDescent="0.15">
      <c r="A125" s="1115"/>
      <c r="B125" s="1002"/>
      <c r="C125" s="972" t="s">
        <v>481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v>1759613</v>
      </c>
      <c r="AB125" s="1015"/>
      <c r="AC125" s="1015"/>
      <c r="AD125" s="1015"/>
      <c r="AE125" s="1016"/>
      <c r="AF125" s="1017">
        <v>1732035</v>
      </c>
      <c r="AG125" s="1015"/>
      <c r="AH125" s="1015"/>
      <c r="AI125" s="1015"/>
      <c r="AJ125" s="1016"/>
      <c r="AK125" s="1017">
        <v>1817886</v>
      </c>
      <c r="AL125" s="1015"/>
      <c r="AM125" s="1015"/>
      <c r="AN125" s="1015"/>
      <c r="AO125" s="1016"/>
      <c r="AP125" s="1018">
        <v>0.5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497</v>
      </c>
      <c r="CL125" s="1064"/>
      <c r="CM125" s="1064"/>
      <c r="CN125" s="1064"/>
      <c r="CO125" s="1065"/>
      <c r="CP125" s="996" t="s">
        <v>498</v>
      </c>
      <c r="CQ125" s="945"/>
      <c r="CR125" s="945"/>
      <c r="CS125" s="945"/>
      <c r="CT125" s="945"/>
      <c r="CU125" s="945"/>
      <c r="CV125" s="945"/>
      <c r="CW125" s="945"/>
      <c r="CX125" s="945"/>
      <c r="CY125" s="945"/>
      <c r="CZ125" s="945"/>
      <c r="DA125" s="945"/>
      <c r="DB125" s="945"/>
      <c r="DC125" s="945"/>
      <c r="DD125" s="945"/>
      <c r="DE125" s="945"/>
      <c r="DF125" s="946"/>
      <c r="DG125" s="982" t="s">
        <v>391</v>
      </c>
      <c r="DH125" s="983"/>
      <c r="DI125" s="983"/>
      <c r="DJ125" s="983"/>
      <c r="DK125" s="983"/>
      <c r="DL125" s="983" t="s">
        <v>130</v>
      </c>
      <c r="DM125" s="983"/>
      <c r="DN125" s="983"/>
      <c r="DO125" s="983"/>
      <c r="DP125" s="983"/>
      <c r="DQ125" s="983" t="s">
        <v>391</v>
      </c>
      <c r="DR125" s="983"/>
      <c r="DS125" s="983"/>
      <c r="DT125" s="983"/>
      <c r="DU125" s="983"/>
      <c r="DV125" s="984" t="s">
        <v>130</v>
      </c>
      <c r="DW125" s="984"/>
      <c r="DX125" s="984"/>
      <c r="DY125" s="984"/>
      <c r="DZ125" s="985"/>
    </row>
    <row r="126" spans="1:130" s="247" customFormat="1" ht="26.25" customHeight="1" thickBot="1" x14ac:dyDescent="0.2">
      <c r="A126" s="1115"/>
      <c r="B126" s="1002"/>
      <c r="C126" s="972" t="s">
        <v>483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130</v>
      </c>
      <c r="AB126" s="1015"/>
      <c r="AC126" s="1015"/>
      <c r="AD126" s="1015"/>
      <c r="AE126" s="1016"/>
      <c r="AF126" s="1017" t="s">
        <v>130</v>
      </c>
      <c r="AG126" s="1015"/>
      <c r="AH126" s="1015"/>
      <c r="AI126" s="1015"/>
      <c r="AJ126" s="1016"/>
      <c r="AK126" s="1017" t="s">
        <v>130</v>
      </c>
      <c r="AL126" s="1015"/>
      <c r="AM126" s="1015"/>
      <c r="AN126" s="1015"/>
      <c r="AO126" s="1016"/>
      <c r="AP126" s="1018" t="s">
        <v>130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499</v>
      </c>
      <c r="CQ126" s="1006"/>
      <c r="CR126" s="1006"/>
      <c r="CS126" s="1006"/>
      <c r="CT126" s="1006"/>
      <c r="CU126" s="1006"/>
      <c r="CV126" s="1006"/>
      <c r="CW126" s="1006"/>
      <c r="CX126" s="1006"/>
      <c r="CY126" s="1006"/>
      <c r="CZ126" s="1006"/>
      <c r="DA126" s="1006"/>
      <c r="DB126" s="1006"/>
      <c r="DC126" s="1006"/>
      <c r="DD126" s="1006"/>
      <c r="DE126" s="1006"/>
      <c r="DF126" s="1007"/>
      <c r="DG126" s="975" t="s">
        <v>391</v>
      </c>
      <c r="DH126" s="976"/>
      <c r="DI126" s="976"/>
      <c r="DJ126" s="976"/>
      <c r="DK126" s="976"/>
      <c r="DL126" s="976" t="s">
        <v>130</v>
      </c>
      <c r="DM126" s="976"/>
      <c r="DN126" s="976"/>
      <c r="DO126" s="976"/>
      <c r="DP126" s="976"/>
      <c r="DQ126" s="976" t="s">
        <v>391</v>
      </c>
      <c r="DR126" s="976"/>
      <c r="DS126" s="976"/>
      <c r="DT126" s="976"/>
      <c r="DU126" s="976"/>
      <c r="DV126" s="977" t="s">
        <v>130</v>
      </c>
      <c r="DW126" s="977"/>
      <c r="DX126" s="977"/>
      <c r="DY126" s="977"/>
      <c r="DZ126" s="978"/>
    </row>
    <row r="127" spans="1:130" s="247" customFormat="1" ht="26.25" customHeight="1" x14ac:dyDescent="0.15">
      <c r="A127" s="1116"/>
      <c r="B127" s="1004"/>
      <c r="C127" s="1058" t="s">
        <v>500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391</v>
      </c>
      <c r="AB127" s="1015"/>
      <c r="AC127" s="1015"/>
      <c r="AD127" s="1015"/>
      <c r="AE127" s="1016"/>
      <c r="AF127" s="1017" t="s">
        <v>391</v>
      </c>
      <c r="AG127" s="1015"/>
      <c r="AH127" s="1015"/>
      <c r="AI127" s="1015"/>
      <c r="AJ127" s="1016"/>
      <c r="AK127" s="1017" t="s">
        <v>391</v>
      </c>
      <c r="AL127" s="1015"/>
      <c r="AM127" s="1015"/>
      <c r="AN127" s="1015"/>
      <c r="AO127" s="1016"/>
      <c r="AP127" s="1018" t="s">
        <v>130</v>
      </c>
      <c r="AQ127" s="1019"/>
      <c r="AR127" s="1019"/>
      <c r="AS127" s="1019"/>
      <c r="AT127" s="1020"/>
      <c r="AU127" s="283"/>
      <c r="AV127" s="283"/>
      <c r="AW127" s="283"/>
      <c r="AX127" s="1088" t="s">
        <v>501</v>
      </c>
      <c r="AY127" s="1089"/>
      <c r="AZ127" s="1089"/>
      <c r="BA127" s="1089"/>
      <c r="BB127" s="1089"/>
      <c r="BC127" s="1089"/>
      <c r="BD127" s="1089"/>
      <c r="BE127" s="1090"/>
      <c r="BF127" s="1091" t="s">
        <v>502</v>
      </c>
      <c r="BG127" s="1089"/>
      <c r="BH127" s="1089"/>
      <c r="BI127" s="1089"/>
      <c r="BJ127" s="1089"/>
      <c r="BK127" s="1089"/>
      <c r="BL127" s="1090"/>
      <c r="BM127" s="1091" t="s">
        <v>503</v>
      </c>
      <c r="BN127" s="1089"/>
      <c r="BO127" s="1089"/>
      <c r="BP127" s="1089"/>
      <c r="BQ127" s="1089"/>
      <c r="BR127" s="1089"/>
      <c r="BS127" s="1090"/>
      <c r="BT127" s="1091" t="s">
        <v>504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505</v>
      </c>
      <c r="CQ127" s="1006"/>
      <c r="CR127" s="1006"/>
      <c r="CS127" s="1006"/>
      <c r="CT127" s="1006"/>
      <c r="CU127" s="1006"/>
      <c r="CV127" s="1006"/>
      <c r="CW127" s="1006"/>
      <c r="CX127" s="1006"/>
      <c r="CY127" s="1006"/>
      <c r="CZ127" s="1006"/>
      <c r="DA127" s="1006"/>
      <c r="DB127" s="1006"/>
      <c r="DC127" s="1006"/>
      <c r="DD127" s="1006"/>
      <c r="DE127" s="1006"/>
      <c r="DF127" s="1007"/>
      <c r="DG127" s="975" t="s">
        <v>391</v>
      </c>
      <c r="DH127" s="976"/>
      <c r="DI127" s="976"/>
      <c r="DJ127" s="976"/>
      <c r="DK127" s="976"/>
      <c r="DL127" s="976" t="s">
        <v>391</v>
      </c>
      <c r="DM127" s="976"/>
      <c r="DN127" s="976"/>
      <c r="DO127" s="976"/>
      <c r="DP127" s="976"/>
      <c r="DQ127" s="976" t="s">
        <v>130</v>
      </c>
      <c r="DR127" s="976"/>
      <c r="DS127" s="976"/>
      <c r="DT127" s="976"/>
      <c r="DU127" s="976"/>
      <c r="DV127" s="977" t="s">
        <v>130</v>
      </c>
      <c r="DW127" s="977"/>
      <c r="DX127" s="977"/>
      <c r="DY127" s="977"/>
      <c r="DZ127" s="978"/>
    </row>
    <row r="128" spans="1:130" s="247" customFormat="1" ht="26.25" customHeight="1" thickBot="1" x14ac:dyDescent="0.2">
      <c r="A128" s="1099" t="s">
        <v>506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507</v>
      </c>
      <c r="X128" s="1101"/>
      <c r="Y128" s="1101"/>
      <c r="Z128" s="1102"/>
      <c r="AA128" s="1103">
        <v>28936996</v>
      </c>
      <c r="AB128" s="1104"/>
      <c r="AC128" s="1104"/>
      <c r="AD128" s="1104"/>
      <c r="AE128" s="1105"/>
      <c r="AF128" s="1106">
        <v>29278394</v>
      </c>
      <c r="AG128" s="1104"/>
      <c r="AH128" s="1104"/>
      <c r="AI128" s="1104"/>
      <c r="AJ128" s="1105"/>
      <c r="AK128" s="1106">
        <v>35026628</v>
      </c>
      <c r="AL128" s="1104"/>
      <c r="AM128" s="1104"/>
      <c r="AN128" s="1104"/>
      <c r="AO128" s="1105"/>
      <c r="AP128" s="1107"/>
      <c r="AQ128" s="1108"/>
      <c r="AR128" s="1108"/>
      <c r="AS128" s="1108"/>
      <c r="AT128" s="1109"/>
      <c r="AU128" s="283"/>
      <c r="AV128" s="283"/>
      <c r="AW128" s="283"/>
      <c r="AX128" s="944" t="s">
        <v>508</v>
      </c>
      <c r="AY128" s="945"/>
      <c r="AZ128" s="945"/>
      <c r="BA128" s="945"/>
      <c r="BB128" s="945"/>
      <c r="BC128" s="945"/>
      <c r="BD128" s="945"/>
      <c r="BE128" s="946"/>
      <c r="BF128" s="1110" t="s">
        <v>130</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509</v>
      </c>
      <c r="CQ128" s="1093"/>
      <c r="CR128" s="1093"/>
      <c r="CS128" s="1093"/>
      <c r="CT128" s="1093"/>
      <c r="CU128" s="1093"/>
      <c r="CV128" s="1093"/>
      <c r="CW128" s="1093"/>
      <c r="CX128" s="1093"/>
      <c r="CY128" s="1093"/>
      <c r="CZ128" s="1093"/>
      <c r="DA128" s="1093"/>
      <c r="DB128" s="1093"/>
      <c r="DC128" s="1093"/>
      <c r="DD128" s="1093"/>
      <c r="DE128" s="1093"/>
      <c r="DF128" s="1094"/>
      <c r="DG128" s="1095">
        <v>17356446</v>
      </c>
      <c r="DH128" s="1096"/>
      <c r="DI128" s="1096"/>
      <c r="DJ128" s="1096"/>
      <c r="DK128" s="1096"/>
      <c r="DL128" s="1096">
        <v>18601627</v>
      </c>
      <c r="DM128" s="1096"/>
      <c r="DN128" s="1096"/>
      <c r="DO128" s="1096"/>
      <c r="DP128" s="1096"/>
      <c r="DQ128" s="1096">
        <v>15476476</v>
      </c>
      <c r="DR128" s="1096"/>
      <c r="DS128" s="1096"/>
      <c r="DT128" s="1096"/>
      <c r="DU128" s="1096"/>
      <c r="DV128" s="1097">
        <v>4.3</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510</v>
      </c>
      <c r="X129" s="1130"/>
      <c r="Y129" s="1130"/>
      <c r="Z129" s="1131"/>
      <c r="AA129" s="1014">
        <v>414380729</v>
      </c>
      <c r="AB129" s="1015"/>
      <c r="AC129" s="1015"/>
      <c r="AD129" s="1015"/>
      <c r="AE129" s="1016"/>
      <c r="AF129" s="1017">
        <v>419057590</v>
      </c>
      <c r="AG129" s="1015"/>
      <c r="AH129" s="1015"/>
      <c r="AI129" s="1015"/>
      <c r="AJ129" s="1016"/>
      <c r="AK129" s="1017">
        <v>421511166</v>
      </c>
      <c r="AL129" s="1015"/>
      <c r="AM129" s="1015"/>
      <c r="AN129" s="1015"/>
      <c r="AO129" s="1016"/>
      <c r="AP129" s="1132"/>
      <c r="AQ129" s="1133"/>
      <c r="AR129" s="1133"/>
      <c r="AS129" s="1133"/>
      <c r="AT129" s="1134"/>
      <c r="AU129" s="285"/>
      <c r="AV129" s="285"/>
      <c r="AW129" s="285"/>
      <c r="AX129" s="1123" t="s">
        <v>511</v>
      </c>
      <c r="AY129" s="1006"/>
      <c r="AZ129" s="1006"/>
      <c r="BA129" s="1006"/>
      <c r="BB129" s="1006"/>
      <c r="BC129" s="1006"/>
      <c r="BD129" s="1006"/>
      <c r="BE129" s="1007"/>
      <c r="BF129" s="1124" t="s">
        <v>130</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513</v>
      </c>
      <c r="X130" s="1130"/>
      <c r="Y130" s="1130"/>
      <c r="Z130" s="1131"/>
      <c r="AA130" s="1014">
        <v>62639990</v>
      </c>
      <c r="AB130" s="1015"/>
      <c r="AC130" s="1015"/>
      <c r="AD130" s="1015"/>
      <c r="AE130" s="1016"/>
      <c r="AF130" s="1017">
        <v>61365047</v>
      </c>
      <c r="AG130" s="1015"/>
      <c r="AH130" s="1015"/>
      <c r="AI130" s="1015"/>
      <c r="AJ130" s="1016"/>
      <c r="AK130" s="1017">
        <v>61013993</v>
      </c>
      <c r="AL130" s="1015"/>
      <c r="AM130" s="1015"/>
      <c r="AN130" s="1015"/>
      <c r="AO130" s="1016"/>
      <c r="AP130" s="1132"/>
      <c r="AQ130" s="1133"/>
      <c r="AR130" s="1133"/>
      <c r="AS130" s="1133"/>
      <c r="AT130" s="1134"/>
      <c r="AU130" s="285"/>
      <c r="AV130" s="285"/>
      <c r="AW130" s="285"/>
      <c r="AX130" s="1123" t="s">
        <v>514</v>
      </c>
      <c r="AY130" s="1006"/>
      <c r="AZ130" s="1006"/>
      <c r="BA130" s="1006"/>
      <c r="BB130" s="1006"/>
      <c r="BC130" s="1006"/>
      <c r="BD130" s="1006"/>
      <c r="BE130" s="1007"/>
      <c r="BF130" s="1160">
        <v>10.199999999999999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515</v>
      </c>
      <c r="X131" s="1168"/>
      <c r="Y131" s="1168"/>
      <c r="Z131" s="1169"/>
      <c r="AA131" s="1061">
        <v>351740739</v>
      </c>
      <c r="AB131" s="1040"/>
      <c r="AC131" s="1040"/>
      <c r="AD131" s="1040"/>
      <c r="AE131" s="1041"/>
      <c r="AF131" s="1039">
        <v>357692543</v>
      </c>
      <c r="AG131" s="1040"/>
      <c r="AH131" s="1040"/>
      <c r="AI131" s="1040"/>
      <c r="AJ131" s="1041"/>
      <c r="AK131" s="1039">
        <v>360497173</v>
      </c>
      <c r="AL131" s="1040"/>
      <c r="AM131" s="1040"/>
      <c r="AN131" s="1040"/>
      <c r="AO131" s="1041"/>
      <c r="AP131" s="1170"/>
      <c r="AQ131" s="1171"/>
      <c r="AR131" s="1171"/>
      <c r="AS131" s="1171"/>
      <c r="AT131" s="1172"/>
      <c r="AU131" s="285"/>
      <c r="AV131" s="285"/>
      <c r="AW131" s="285"/>
      <c r="AX131" s="1142" t="s">
        <v>516</v>
      </c>
      <c r="AY131" s="1093"/>
      <c r="AZ131" s="1093"/>
      <c r="BA131" s="1093"/>
      <c r="BB131" s="1093"/>
      <c r="BC131" s="1093"/>
      <c r="BD131" s="1093"/>
      <c r="BE131" s="1094"/>
      <c r="BF131" s="1143">
        <v>112.3</v>
      </c>
      <c r="BG131" s="1144"/>
      <c r="BH131" s="1144"/>
      <c r="BI131" s="1144"/>
      <c r="BJ131" s="1144"/>
      <c r="BK131" s="1144"/>
      <c r="BL131" s="1145"/>
      <c r="BM131" s="1143">
        <v>400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518</v>
      </c>
      <c r="W132" s="1153"/>
      <c r="X132" s="1153"/>
      <c r="Y132" s="1153"/>
      <c r="Z132" s="1154"/>
      <c r="AA132" s="1155">
        <v>10.592195289999999</v>
      </c>
      <c r="AB132" s="1156"/>
      <c r="AC132" s="1156"/>
      <c r="AD132" s="1156"/>
      <c r="AE132" s="1157"/>
      <c r="AF132" s="1158">
        <v>10.489823100000001</v>
      </c>
      <c r="AG132" s="1156"/>
      <c r="AH132" s="1156"/>
      <c r="AI132" s="1156"/>
      <c r="AJ132" s="1157"/>
      <c r="AK132" s="1158">
        <v>9.5830854129999992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519</v>
      </c>
      <c r="W133" s="1136"/>
      <c r="X133" s="1136"/>
      <c r="Y133" s="1136"/>
      <c r="Z133" s="1137"/>
      <c r="AA133" s="1138">
        <v>11.7</v>
      </c>
      <c r="AB133" s="1139"/>
      <c r="AC133" s="1139"/>
      <c r="AD133" s="1139"/>
      <c r="AE133" s="1140"/>
      <c r="AF133" s="1138">
        <v>11</v>
      </c>
      <c r="AG133" s="1139"/>
      <c r="AH133" s="1139"/>
      <c r="AI133" s="1139"/>
      <c r="AJ133" s="1140"/>
      <c r="AK133" s="1138">
        <v>10.199999999999999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u+basMlFHV0Lce9PYWmRACmQ9HVr9UpACDkJ5gbui6oRcSk879TalJr+L1CZqMDyfPYtlVkjGfJDsuC7mfIg==" saltValue="pD1Rb3ReP13lZldDZ4gs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4" zoomScaleNormal="85" zoomScaleSheetLayoutView="54"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6UF7lInjpzNgVyYIntjq2GIY70JkVb7JWfyrLc0vUBNZXo359XtXSmpNJWuWQ9o/ufEgqPfXWqELbQFSOTgQ==" saltValue="4IG7A1UkJQnYKmTbY0/+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HJaY/QuGmGQPOxhTD/oTQ5Jhq3v5/mKlhpchBLASttHaqgRWRCmGF7xGk1TMMzZ6JEp56jMQSpm95TuUPn6rw==" saltValue="RNq8pc+qgCHZEJZWhBYn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528</v>
      </c>
      <c r="AL9" s="1179"/>
      <c r="AM9" s="1179"/>
      <c r="AN9" s="1180"/>
      <c r="AO9" s="313">
        <v>139341544</v>
      </c>
      <c r="AP9" s="313">
        <v>89653</v>
      </c>
      <c r="AQ9" s="314">
        <v>103263</v>
      </c>
      <c r="AR9" s="315">
        <v>-13.2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529</v>
      </c>
      <c r="AL10" s="1179"/>
      <c r="AM10" s="1179"/>
      <c r="AN10" s="1180"/>
      <c r="AO10" s="316">
        <v>2191210</v>
      </c>
      <c r="AP10" s="316">
        <v>1410</v>
      </c>
      <c r="AQ10" s="317">
        <v>1458</v>
      </c>
      <c r="AR10" s="318">
        <v>-3.3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530</v>
      </c>
      <c r="AL11" s="1179"/>
      <c r="AM11" s="1179"/>
      <c r="AN11" s="1180"/>
      <c r="AO11" s="316">
        <v>43704</v>
      </c>
      <c r="AP11" s="316">
        <v>28</v>
      </c>
      <c r="AQ11" s="317">
        <v>119</v>
      </c>
      <c r="AR11" s="318">
        <v>-76.5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531</v>
      </c>
      <c r="AL12" s="1179"/>
      <c r="AM12" s="1179"/>
      <c r="AN12" s="1180"/>
      <c r="AO12" s="316">
        <v>642978</v>
      </c>
      <c r="AP12" s="316">
        <v>414</v>
      </c>
      <c r="AQ12" s="317">
        <v>1204</v>
      </c>
      <c r="AR12" s="318">
        <v>-65.599999999999994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532</v>
      </c>
      <c r="AL13" s="1179"/>
      <c r="AM13" s="1179"/>
      <c r="AN13" s="1180"/>
      <c r="AO13" s="316">
        <v>97000</v>
      </c>
      <c r="AP13" s="316">
        <v>62</v>
      </c>
      <c r="AQ13" s="317">
        <v>5</v>
      </c>
      <c r="AR13" s="318">
        <v>1140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533</v>
      </c>
      <c r="AL14" s="1179"/>
      <c r="AM14" s="1179"/>
      <c r="AN14" s="1180"/>
      <c r="AO14" s="316">
        <v>616604</v>
      </c>
      <c r="AP14" s="316">
        <v>397</v>
      </c>
      <c r="AQ14" s="317">
        <v>1915</v>
      </c>
      <c r="AR14" s="318">
        <v>-79.3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534</v>
      </c>
      <c r="AL15" s="1179"/>
      <c r="AM15" s="1179"/>
      <c r="AN15" s="1180"/>
      <c r="AO15" s="316">
        <v>3600634</v>
      </c>
      <c r="AP15" s="316">
        <v>2317</v>
      </c>
      <c r="AQ15" s="317">
        <v>1236</v>
      </c>
      <c r="AR15" s="318">
        <v>87.5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535</v>
      </c>
      <c r="AL16" s="1182"/>
      <c r="AM16" s="1182"/>
      <c r="AN16" s="1183"/>
      <c r="AO16" s="316">
        <v>-11447358</v>
      </c>
      <c r="AP16" s="316">
        <v>-7365</v>
      </c>
      <c r="AQ16" s="317">
        <v>-7821</v>
      </c>
      <c r="AR16" s="318">
        <v>-5.8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135086316</v>
      </c>
      <c r="AP17" s="316">
        <v>86915</v>
      </c>
      <c r="AQ17" s="317">
        <v>101379</v>
      </c>
      <c r="AR17" s="318">
        <v>-14.3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540</v>
      </c>
      <c r="AL21" s="1174"/>
      <c r="AM21" s="1174"/>
      <c r="AN21" s="1175"/>
      <c r="AO21" s="328">
        <v>9.59</v>
      </c>
      <c r="AP21" s="329">
        <v>10.89</v>
      </c>
      <c r="AQ21" s="330">
        <v>-1.3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541</v>
      </c>
      <c r="AL22" s="1174"/>
      <c r="AM22" s="1174"/>
      <c r="AN22" s="1175"/>
      <c r="AO22" s="333">
        <v>101.9</v>
      </c>
      <c r="AP22" s="334">
        <v>99.9</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545</v>
      </c>
      <c r="AL32" s="1190"/>
      <c r="AM32" s="1190"/>
      <c r="AN32" s="1191"/>
      <c r="AO32" s="343">
        <v>60634755</v>
      </c>
      <c r="AP32" s="343">
        <v>39013</v>
      </c>
      <c r="AQ32" s="344">
        <v>32340</v>
      </c>
      <c r="AR32" s="345">
        <v>20.6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546</v>
      </c>
      <c r="AL33" s="1190"/>
      <c r="AM33" s="1190"/>
      <c r="AN33" s="1191"/>
      <c r="AO33" s="343">
        <v>605799</v>
      </c>
      <c r="AP33" s="343">
        <v>390</v>
      </c>
      <c r="AQ33" s="344">
        <v>3070</v>
      </c>
      <c r="AR33" s="345">
        <v>-87.3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547</v>
      </c>
      <c r="AL34" s="1190"/>
      <c r="AM34" s="1190"/>
      <c r="AN34" s="1191"/>
      <c r="AO34" s="343">
        <v>41165101</v>
      </c>
      <c r="AP34" s="343">
        <v>26486</v>
      </c>
      <c r="AQ34" s="344">
        <v>20684</v>
      </c>
      <c r="AR34" s="345">
        <v>28.1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548</v>
      </c>
      <c r="AL35" s="1190"/>
      <c r="AM35" s="1190"/>
      <c r="AN35" s="1191"/>
      <c r="AO35" s="343">
        <v>23628661</v>
      </c>
      <c r="AP35" s="343">
        <v>15203</v>
      </c>
      <c r="AQ35" s="344">
        <v>10383</v>
      </c>
      <c r="AR35" s="345">
        <v>46.4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549</v>
      </c>
      <c r="AL36" s="1190"/>
      <c r="AM36" s="1190"/>
      <c r="AN36" s="1191"/>
      <c r="AO36" s="343">
        <v>348151</v>
      </c>
      <c r="AP36" s="343">
        <v>224</v>
      </c>
      <c r="AQ36" s="344">
        <v>181</v>
      </c>
      <c r="AR36" s="345">
        <v>23.8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550</v>
      </c>
      <c r="AL37" s="1190"/>
      <c r="AM37" s="1190"/>
      <c r="AN37" s="1191"/>
      <c r="AO37" s="343">
        <v>4202378</v>
      </c>
      <c r="AP37" s="343">
        <v>2704</v>
      </c>
      <c r="AQ37" s="344">
        <v>1161</v>
      </c>
      <c r="AR37" s="345">
        <v>132.9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551</v>
      </c>
      <c r="AL38" s="1193"/>
      <c r="AM38" s="1193"/>
      <c r="AN38" s="1194"/>
      <c r="AO38" s="346">
        <v>2528</v>
      </c>
      <c r="AP38" s="346">
        <v>2</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552</v>
      </c>
      <c r="AL39" s="1193"/>
      <c r="AM39" s="1193"/>
      <c r="AN39" s="1194"/>
      <c r="AO39" s="343">
        <v>-35026628</v>
      </c>
      <c r="AP39" s="343">
        <v>-22536</v>
      </c>
      <c r="AQ39" s="344">
        <v>-17790</v>
      </c>
      <c r="AR39" s="345">
        <v>26.7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553</v>
      </c>
      <c r="AL40" s="1190"/>
      <c r="AM40" s="1190"/>
      <c r="AN40" s="1191"/>
      <c r="AO40" s="343">
        <v>-61013993</v>
      </c>
      <c r="AP40" s="343">
        <v>-39257</v>
      </c>
      <c r="AQ40" s="344">
        <v>-32769</v>
      </c>
      <c r="AR40" s="345">
        <v>19.8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34546752</v>
      </c>
      <c r="AP41" s="343">
        <v>22228</v>
      </c>
      <c r="AQ41" s="344">
        <v>17259</v>
      </c>
      <c r="AR41" s="345">
        <v>28.8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523</v>
      </c>
      <c r="AN49" s="1186" t="s">
        <v>557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84445229</v>
      </c>
      <c r="AN51" s="365">
        <v>56261</v>
      </c>
      <c r="AO51" s="366">
        <v>-0.1</v>
      </c>
      <c r="AP51" s="367">
        <v>51898</v>
      </c>
      <c r="AQ51" s="368">
        <v>-3.1</v>
      </c>
      <c r="AR51" s="369">
        <v>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34665245</v>
      </c>
      <c r="AN52" s="373">
        <v>23095</v>
      </c>
      <c r="AO52" s="374">
        <v>0.3</v>
      </c>
      <c r="AP52" s="375">
        <v>25986</v>
      </c>
      <c r="AQ52" s="376">
        <v>2.9</v>
      </c>
      <c r="AR52" s="377">
        <v>-2.6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87765993</v>
      </c>
      <c r="AN53" s="365">
        <v>57934</v>
      </c>
      <c r="AO53" s="366">
        <v>3</v>
      </c>
      <c r="AP53" s="367">
        <v>51684</v>
      </c>
      <c r="AQ53" s="368">
        <v>-0.4</v>
      </c>
      <c r="AR53" s="369">
        <v>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39576091</v>
      </c>
      <c r="AN54" s="373">
        <v>26124</v>
      </c>
      <c r="AO54" s="374">
        <v>13.1</v>
      </c>
      <c r="AP54" s="375">
        <v>26671</v>
      </c>
      <c r="AQ54" s="376">
        <v>2.6</v>
      </c>
      <c r="AR54" s="377">
        <v>10.5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89024244</v>
      </c>
      <c r="AN55" s="365">
        <v>58222</v>
      </c>
      <c r="AO55" s="366">
        <v>0.5</v>
      </c>
      <c r="AP55" s="367">
        <v>52897</v>
      </c>
      <c r="AQ55" s="368">
        <v>2.2999999999999998</v>
      </c>
      <c r="AR55" s="369">
        <v>-1.8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41003574</v>
      </c>
      <c r="AN56" s="373">
        <v>26817</v>
      </c>
      <c r="AO56" s="374">
        <v>2.7</v>
      </c>
      <c r="AP56" s="375">
        <v>27013</v>
      </c>
      <c r="AQ56" s="376">
        <v>1.3</v>
      </c>
      <c r="AR56" s="377">
        <v>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81342066</v>
      </c>
      <c r="AN57" s="365">
        <v>52788</v>
      </c>
      <c r="AO57" s="366">
        <v>-9.3000000000000007</v>
      </c>
      <c r="AP57" s="367">
        <v>54945</v>
      </c>
      <c r="AQ57" s="368">
        <v>3.9</v>
      </c>
      <c r="AR57" s="369">
        <v>-13.2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39263119</v>
      </c>
      <c r="AN58" s="373">
        <v>25480</v>
      </c>
      <c r="AO58" s="374">
        <v>-5</v>
      </c>
      <c r="AP58" s="375">
        <v>29293</v>
      </c>
      <c r="AQ58" s="376">
        <v>8.4</v>
      </c>
      <c r="AR58" s="377">
        <v>-13.4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86213444</v>
      </c>
      <c r="AN59" s="365">
        <v>55470</v>
      </c>
      <c r="AO59" s="366">
        <v>5.0999999999999996</v>
      </c>
      <c r="AP59" s="367">
        <v>57132</v>
      </c>
      <c r="AQ59" s="368">
        <v>4</v>
      </c>
      <c r="AR59" s="369">
        <v>1.1000000000000001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40559371</v>
      </c>
      <c r="AN60" s="373">
        <v>26096</v>
      </c>
      <c r="AO60" s="374">
        <v>2.4</v>
      </c>
      <c r="AP60" s="375">
        <v>30126</v>
      </c>
      <c r="AQ60" s="376">
        <v>2.8</v>
      </c>
      <c r="AR60" s="377">
        <v>-0.4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85758195</v>
      </c>
      <c r="AN61" s="380">
        <v>56135</v>
      </c>
      <c r="AO61" s="381">
        <v>-0.2</v>
      </c>
      <c r="AP61" s="382">
        <v>53711</v>
      </c>
      <c r="AQ61" s="383">
        <v>1.3</v>
      </c>
      <c r="AR61" s="369">
        <v>-1.5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39013480</v>
      </c>
      <c r="AN62" s="373">
        <v>25522</v>
      </c>
      <c r="AO62" s="374">
        <v>2.7</v>
      </c>
      <c r="AP62" s="375">
        <v>27818</v>
      </c>
      <c r="AQ62" s="376">
        <v>3.6</v>
      </c>
      <c r="AR62" s="377">
        <v>-0.9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9SdUZyusEqXfUal/80HOr87XsOEyy7LMNsEmoM+Pmj997wFYHstthJDdfzDLBqhqZ0B0S0oXEb3m1Q3yMS3qQ==" saltValue="PSiGnaaDocpoKIT3wE0y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SzDxbm38h/mxCjGMmlpk5xTE/6jrVPV4nciezs5YcHAqCoDlaSOORSYCLF5uxeyTEdjAcMtRz1XfK8YZYvsLJw==" saltValue="Vh1RwLNswtjt7eeOmGib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amdAokVxheZ7bg5odAfEe/Jthu8ir9+A3OF74xWiXLUaPG8p64Gg9qKi5mA3GUs4ymA1SRPJGl3iAblTxkZsbg==" saltValue="ObiMIhMLeynfcz1n1oHV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98" t="s">
        <v>3</v>
      </c>
      <c r="D47" s="1198"/>
      <c r="E47" s="1199"/>
      <c r="F47" s="11">
        <v>6.26</v>
      </c>
      <c r="G47" s="12">
        <v>6.72</v>
      </c>
      <c r="H47" s="12">
        <v>6.71</v>
      </c>
      <c r="I47" s="12">
        <v>7.59</v>
      </c>
      <c r="J47" s="13">
        <v>8.08</v>
      </c>
    </row>
    <row r="48" spans="2:10" ht="57.75" customHeight="1" x14ac:dyDescent="0.15">
      <c r="B48" s="14"/>
      <c r="C48" s="1200" t="s">
        <v>4</v>
      </c>
      <c r="D48" s="1200"/>
      <c r="E48" s="1201"/>
      <c r="F48" s="15">
        <v>2.99</v>
      </c>
      <c r="G48" s="16">
        <v>2.62</v>
      </c>
      <c r="H48" s="16">
        <v>2.19</v>
      </c>
      <c r="I48" s="16">
        <v>2.38</v>
      </c>
      <c r="J48" s="17">
        <v>2.2200000000000002</v>
      </c>
    </row>
    <row r="49" spans="2:10" ht="57.75" customHeight="1" thickBot="1" x14ac:dyDescent="0.2">
      <c r="B49" s="18"/>
      <c r="C49" s="1202" t="s">
        <v>5</v>
      </c>
      <c r="D49" s="1202"/>
      <c r="E49" s="1203"/>
      <c r="F49" s="19">
        <v>1.59</v>
      </c>
      <c r="G49" s="20">
        <v>0.16</v>
      </c>
      <c r="H49" s="20">
        <v>0.77</v>
      </c>
      <c r="I49" s="20">
        <v>1.17</v>
      </c>
      <c r="J49" s="21">
        <v>0.39</v>
      </c>
    </row>
    <row r="50" spans="2:10" ht="13.5" customHeight="1" x14ac:dyDescent="0.15"/>
  </sheetData>
  <sheetProtection algorithmName="SHA-512" hashValue="XOeF11TY/j/MZVeKWuGRm3cjTtb4eZ1O7LVrZEaLu6l7IwTE9hIwv4EcvnkWp/2tcOlv3j0jFcpX09cFl1yWZg==" saltValue="122jlNM1n/JVaN+4sR7d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裕也</cp:lastModifiedBy>
  <cp:lastPrinted>2021-03-19T02:02:41Z</cp:lastPrinted>
  <dcterms:created xsi:type="dcterms:W3CDTF">2021-02-05T04:24:43Z</dcterms:created>
  <dcterms:modified xsi:type="dcterms:W3CDTF">2021-03-30T08:57:42Z</dcterms:modified>
  <cp:category/>
</cp:coreProperties>
</file>