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33\d\04.括弧書き局担当資料\05.福岡市決算\30n決算\02.決算担当者\09.財政状況資料集の作成について\05　回答\"/>
    </mc:Choice>
  </mc:AlternateContent>
  <bookViews>
    <workbookView xWindow="930" yWindow="0" windowWidth="28800" windowHeight="12210" tabRatio="8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U38" i="10"/>
  <c r="C38" i="10"/>
  <c r="U37" i="10"/>
  <c r="C37" i="10"/>
  <c r="AM36" i="10"/>
  <c r="AM37" i="10" s="1"/>
  <c r="U36" i="10"/>
  <c r="C36" i="10"/>
  <c r="AM35" i="10"/>
  <c r="U35" i="10"/>
  <c r="C35" i="10"/>
  <c r="AM34" i="10"/>
  <c r="U34" i="10"/>
  <c r="C34" i="10"/>
  <c r="AM38" i="10" l="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<sst xmlns="http://schemas.openxmlformats.org/spreadsheetml/2006/main" count="1452" uniqueCount="634">
  <si>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</si>
  <si>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</si>
  <si>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</si>
  <si>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</si>
  <si>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</si>
  <si>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</si>
  <si>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</si>
  <si>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</si>
  <si>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</si>
  <si>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</si>
  <si>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</si>
  <si>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</si>
  <si>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</si>
  <si>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</si>
  <si>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</si>
  <si>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</si>
  <si>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</si>
  <si>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</si>
  <si>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</si>
  <si>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</si>
  <si>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</si>
  <si>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</si>
  <si>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</si>
  <si>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</si>
  <si>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</si>
  <si>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</si>
  <si>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</si>
  <si>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</si>
  <si>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</si>
  <si>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</si>
  <si>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</si>
  <si>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</si>
  <si>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</si>
  <si>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</si>
  <si>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</si>
  <si>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</si>
  <si>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</si>
  <si>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</si>
  <si>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</si>
  <si>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</si>
  <si>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</si>
  <si>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</si>
  <si>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</si>
  <si>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</si>
  <si>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</si>
  <si>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</si>
  <si>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</si>
  <si>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</si>
  <si>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</si>
  <si>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</si>
  <si>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</si>
  <si>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</si>
  <si>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</si>
  <si>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</si>
  <si>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</si>
  <si>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</si>
  <si>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</si>
  <si>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</si>
  <si>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</si>
  <si>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</si>
  <si>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</si>
  <si>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</si>
  <si>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</si>
  <si>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</si>
  <si>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</si>
  <si>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</si>
  <si>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</si>
  <si>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</si>
  <si>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</si>
  <si>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</si>
  <si>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</si>
  <si>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</si>
  <si>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</si>
  <si>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</si>
  <si>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</si>
  <si>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</si>
  <si>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</si>
  <si>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</si>
  <si>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</si>
  <si>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</si>
  <si>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</si>
  <si>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</si>
  <si>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</si>
  <si>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</si>
  <si>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</si>
  <si>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</si>
  <si>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</si>
  <si>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</si>
  <si>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</si>
  <si>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</si>
  <si>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</si>
  <si>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</si>
  <si>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</si>
  <si>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</si>
  <si>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</si>
  <si>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</si>
  <si>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</si>
  <si>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</si>
  <si>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</si>
  <si>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</si>
  <si>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</si>
  <si>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</si>
  <si>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</si>
  <si>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</si>
  <si>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</si>
  <si>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</si>
  <si>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</si>
  <si>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</si>
  <si>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</si>
  <si>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</si>
  <si>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</si>
  <si>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</si>
  <si>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</si>
  <si>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</si>
  <si>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</si>
  <si>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</si>
  <si>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</si>
  <si>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</si>
  <si>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</si>
  <si>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</si>
  <si>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</si>
  <si>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</si>
  <si>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</si>
  <si>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</si>
  <si>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</si>
  <si>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</si>
  <si>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</si>
  <si>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</si>
  <si>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</si>
  <si>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</si>
  <si>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</si>
  <si>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</si>
  <si>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</si>
  <si>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</si>
  <si>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</si>
  <si>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</si>
  <si>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</si>
  <si>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</si>
  <si>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</si>
  <si>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</si>
  <si>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</si>
  <si>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</si>
  <si>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</si>
  <si>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</si>
  <si>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</si>
  <si>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</si>
  <si>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</si>
  <si>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</si>
  <si>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</si>
  <si>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</si>
  <si>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</si>
  <si>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</si>
  <si>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</si>
  <si>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</si>
  <si>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</si>
  <si>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</si>
  <si>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</si>
  <si>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</si>
  <si>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</si>
  <si>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</si>
  <si>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</si>
  <si>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</si>
  <si>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</si>
  <si>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</si>
  <si>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</si>
  <si>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</si>
  <si>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</si>
  <si>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</si>
  <si>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</si>
  <si>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</si>
  <si>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</si>
  <si>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</si>
  <si>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</si>
  <si>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</si>
  <si>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</si>
  <si>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</si>
  <si>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</si>
  <si>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</si>
  <si>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</si>
  <si>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</si>
  <si>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</si>
  <si>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</si>
  <si>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</si>
  <si>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</si>
  <si>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</si>
  <si>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</si>
  <si>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</si>
  <si>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</si>
  <si>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</si>
  <si>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</si>
  <si>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</si>
  <si>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</si>
  <si>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</si>
  <si>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</si>
  <si>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</si>
  <si>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</si>
  <si>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</si>
  <si>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</si>
  <si>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</si>
  <si>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</si>
  <si>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</si>
  <si>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</si>
  <si>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</si>
  <si>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</si>
  <si>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</si>
  <si>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</si>
  <si>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</si>
  <si>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</si>
  <si>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</si>
  <si>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</si>
  <si>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</si>
  <si>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福岡県福岡市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</si>
  <si>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</si>
  <si>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</si>
  <si>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</si>
  <si>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</si>
  <si>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</si>
  <si>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</si>
  <si>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</si>
  <si>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</si>
  <si>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</si>
  <si>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</si>
  <si>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</si>
  <si>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</si>
  <si>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</si>
  <si>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</si>
  <si>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</si>
  <si>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</si>
  <si>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</si>
  <si>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</si>
  <si>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</si>
  <si>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</si>
  <si>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</si>
  <si>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</si>
  <si>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</si>
  <si>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</si>
  <si>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</si>
  <si>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</si>
  <si>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</si>
  <si>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</si>
  <si>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</si>
  <si>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</si>
  <si>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</si>
  <si>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</si>
  <si>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</si>
  <si>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</si>
  <si>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</si>
  <si>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</si>
  <si>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</si>
  <si>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</si>
  <si>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</si>
  <si>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</si>
  <si>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</si>
  <si>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</si>
  <si>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</si>
  <si>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</si>
  <si>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</si>
  <si>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</si>
  <si>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</si>
  <si>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</si>
  <si>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</si>
  <si>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</si>
  <si>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</si>
  <si>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</si>
  <si>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</si>
  <si>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</si>
  <si>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</si>
  <si>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</si>
  <si>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</si>
  <si>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</si>
  <si>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</si>
  <si>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</si>
  <si>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</si>
  <si>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</si>
  <si>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</si>
  <si>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</si>
  <si>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</si>
  <si>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</si>
  <si>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</si>
  <si>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</si>
  <si>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</si>
  <si>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</si>
  <si>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</si>
  <si>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</si>
  <si>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</si>
  <si>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</si>
  <si>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</si>
  <si>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</si>
  <si>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</si>
  <si>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</si>
  <si>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</si>
  <si>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</si>
  <si>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</si>
  <si>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</si>
  <si>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</si>
  <si>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</si>
  <si>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</si>
  <si>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</si>
  <si>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</si>
  <si>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</si>
  <si>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</si>
  <si>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</si>
  <si>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</si>
  <si>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</si>
  <si>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</si>
  <si>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</si>
  <si>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</si>
  <si>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</si>
  <si>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</si>
  <si>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</si>
  <si>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</si>
  <si>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</si>
  <si>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</si>
  <si>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</si>
  <si>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</si>
  <si>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</si>
  <si>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</si>
  <si>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</si>
  <si>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</si>
  <si>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</si>
  <si>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</si>
  <si>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</si>
  <si>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</si>
  <si>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</si>
  <si>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</si>
  <si>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</si>
  <si>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</si>
  <si>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</si>
  <si>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</si>
  <si>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</si>
  <si>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</si>
  <si>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</si>
  <si>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</si>
  <si>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</si>
  <si>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</si>
  <si>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</si>
  <si>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</si>
  <si>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</si>
  <si>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</si>
  <si>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</si>
  <si>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</si>
  <si>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</si>
  <si>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</si>
  <si>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</si>
  <si>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</si>
  <si>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</si>
  <si>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</si>
  <si>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</si>
  <si>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</si>
  <si>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</si>
  <si>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</si>
  <si>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</si>
  <si>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</si>
  <si>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</si>
  <si>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</si>
  <si>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</si>
  <si>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</si>
  <si>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</si>
  <si>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</si>
  <si>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</si>
  <si>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</si>
  <si>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</si>
  <si>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福岡県福岡市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</si>
  <si>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</si>
  <si>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</si>
  <si>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</si>
  <si>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</si>
  <si>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</si>
  <si>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</si>
  <si>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</si>
  <si>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</si>
  <si>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</si>
  <si>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</si>
  <si>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</si>
  <si>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</si>
  <si>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</si>
  <si>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</si>
  <si>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</si>
  <si>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</si>
  <si>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</si>
  <si>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</si>
  <si>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</si>
  <si>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</si>
  <si>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</si>
  <si>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</si>
  <si>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</si>
  <si>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</si>
  <si>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</si>
  <si>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</si>
  <si>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</si>
  <si>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</si>
  <si>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</si>
  <si>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</si>
  <si>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</si>
  <si>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</si>
  <si>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</si>
  <si>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</si>
  <si>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</si>
  <si>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</si>
  <si>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</si>
  <si>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</si>
  <si>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</si>
  <si>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</si>
  <si>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</si>
  <si>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</si>
  <si>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</si>
  <si>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</si>
  <si>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モーターボート競走事業会計</t>
    <phoneticPr fontId="5"/>
  </si>
  <si>
    <t>法適用企業</t>
    <phoneticPr fontId="5"/>
  </si>
  <si>
    <t>下水道事業会計</t>
    <phoneticPr fontId="5"/>
  </si>
  <si>
    <t>法適用企業</t>
    <phoneticPr fontId="5"/>
  </si>
  <si>
    <t>工業用水道事業会計</t>
    <phoneticPr fontId="5"/>
  </si>
  <si>
    <t>高速鉄道事業会計</t>
    <phoneticPr fontId="5"/>
  </si>
  <si>
    <t>集落排水事業特別会計</t>
    <phoneticPr fontId="5"/>
  </si>
  <si>
    <t>法非適用企業</t>
    <phoneticPr fontId="5"/>
  </si>
  <si>
    <t>中央卸売市場特別会計</t>
    <phoneticPr fontId="5"/>
  </si>
  <si>
    <t>法非適用企業</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</si>
  <si>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</si>
  <si>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</si>
  <si>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</si>
  <si>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</si>
  <si>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</si>
  <si>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</si>
  <si>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</si>
  <si>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</si>
  <si>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</si>
  <si>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</si>
  <si>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</si>
  <si>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</si>
  <si>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</si>
  <si>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</si>
  <si>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</si>
  <si>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</si>
  <si>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</si>
  <si>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</si>
  <si>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</si>
  <si>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</si>
  <si>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</si>
  <si>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</si>
  <si>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</si>
  <si>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</si>
  <si>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</si>
  <si>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</si>
  <si>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</si>
  <si>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</si>
  <si>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</si>
  <si>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</si>
  <si>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</si>
  <si>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</si>
  <si>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</si>
  <si>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</si>
  <si>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</si>
  <si>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</si>
  <si>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</si>
  <si>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</si>
  <si>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</si>
  <si>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</si>
  <si>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</si>
  <si>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</si>
  <si>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</si>
  <si>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</si>
  <si>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</si>
  <si>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</si>
  <si>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</si>
  <si>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</si>
  <si>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</si>
  <si>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</si>
  <si>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</si>
  <si>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</si>
  <si>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</si>
  <si>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</si>
  <si>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</si>
  <si>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</si>
  <si>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</si>
  <si>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</si>
  <si>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</si>
  <si>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</si>
  <si>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</si>
  <si>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</si>
  <si>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</si>
  <si>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中央卸売市場特別会計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</si>
  <si>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</si>
  <si>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</si>
  <si>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</si>
  <si>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</si>
  <si>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</si>
  <si>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</si>
  <si>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</si>
  <si>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</si>
  <si>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</si>
  <si>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</si>
  <si>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</si>
  <si>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</si>
  <si>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</si>
  <si>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</si>
  <si>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</si>
  <si>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</si>
  <si>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</si>
  <si>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</si>
  <si>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</si>
  <si>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</si>
  <si>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</si>
  <si>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</si>
  <si>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</si>
  <si>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</si>
  <si>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</si>
  <si>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</si>
  <si>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</si>
  <si>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</si>
  <si>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</si>
  <si>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</si>
  <si>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</si>
  <si>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</si>
  <si>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</si>
  <si>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</si>
  <si>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</si>
  <si>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</si>
  <si>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</si>
  <si>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</si>
  <si>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</si>
  <si>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</si>
  <si>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</si>
  <si>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</si>
  <si>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</si>
  <si>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</si>
  <si>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</si>
  <si>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</si>
  <si>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</si>
  <si>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</si>
  <si>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</si>
  <si>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</si>
  <si>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</si>
  <si>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</si>
  <si>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</si>
  <si>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</si>
  <si>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</si>
  <si>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</si>
  <si>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</si>
  <si>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</si>
  <si>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</si>
  <si>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</si>
  <si>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</si>
  <si>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</si>
  <si>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</si>
  <si>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</si>
  <si>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</si>
  <si>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</si>
  <si>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</si>
  <si>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</si>
  <si>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</si>
  <si>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</si>
  <si>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</si>
  <si>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</si>
  <si>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</si>
  <si>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</si>
  <si>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</si>
  <si>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</si>
  <si>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</si>
  <si>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</si>
  <si>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</si>
  <si>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</si>
  <si>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</si>
  <si>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</si>
  <si>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</si>
  <si>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</si>
  <si>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0.40</t>
  </si>
  <si>
    <t>下水道事業会計</t>
  </si>
  <si>
    <t>モーターボート競走事業会計</t>
  </si>
  <si>
    <t>-</t>
  </si>
  <si>
    <t>一般会計</t>
  </si>
  <si>
    <t>水道事業会計</t>
  </si>
  <si>
    <t>国民健康保険事業特別会計</t>
  </si>
  <si>
    <t>介護保険事業特別会計</t>
  </si>
  <si>
    <t>工業用水道事業会計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</si>
  <si>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</si>
  <si>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</si>
  <si>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</si>
  <si>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</si>
  <si>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</si>
  <si>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</si>
  <si>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</si>
  <si>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</si>
  <si>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高速鉄道建設基金</t>
    <rPh sb="0" eb="2">
      <t>コウソク</t>
    </rPh>
    <rPh sb="2" eb="4">
      <t>テツドウ</t>
    </rPh>
    <rPh sb="4" eb="6">
      <t>ケンセツ</t>
    </rPh>
    <rPh sb="6" eb="8">
      <t>キキン</t>
    </rPh>
    <phoneticPr fontId="18"/>
  </si>
  <si>
    <t>ユニバーシアード福岡大会記念スポーツ振興基金</t>
    <rPh sb="8" eb="10">
      <t>フクオカ</t>
    </rPh>
    <rPh sb="10" eb="12">
      <t>タイカイ</t>
    </rPh>
    <rPh sb="12" eb="14">
      <t>キネン</t>
    </rPh>
    <rPh sb="18" eb="20">
      <t>シンコウ</t>
    </rPh>
    <rPh sb="20" eb="22">
      <t>キキン</t>
    </rPh>
    <phoneticPr fontId="2"/>
  </si>
  <si>
    <t>庁舎建設等資金積立金</t>
    <rPh sb="0" eb="2">
      <t>チョウシャ</t>
    </rPh>
    <rPh sb="2" eb="4">
      <t>ケンセツ</t>
    </rPh>
    <rPh sb="4" eb="5">
      <t>トウ</t>
    </rPh>
    <rPh sb="5" eb="7">
      <t>シキン</t>
    </rPh>
    <rPh sb="7" eb="9">
      <t>ツミタテ</t>
    </rPh>
    <rPh sb="9" eb="10">
      <t>キン</t>
    </rPh>
    <phoneticPr fontId="18"/>
  </si>
  <si>
    <t>こども未来基金</t>
    <rPh sb="3" eb="5">
      <t>ミライ</t>
    </rPh>
    <rPh sb="5" eb="7">
      <t>キキン</t>
    </rPh>
    <phoneticPr fontId="18"/>
  </si>
  <si>
    <t>市営住宅敷金基金</t>
    <rPh sb="0" eb="2">
      <t>シエイ</t>
    </rPh>
    <rPh sb="2" eb="4">
      <t>ジュウタク</t>
    </rPh>
    <rPh sb="4" eb="6">
      <t>シキキン</t>
    </rPh>
    <rPh sb="6" eb="8">
      <t>キキン</t>
    </rPh>
    <phoneticPr fontId="18"/>
  </si>
  <si>
    <t>○</t>
  </si>
  <si>
    <t>福岡市緑のまちづくり協会</t>
  </si>
  <si>
    <t>福岡コンベンションセンター</t>
    <rPh sb="0" eb="2">
      <t>フクオカ</t>
    </rPh>
    <phoneticPr fontId="5"/>
  </si>
  <si>
    <t>福岡市中小企業従業員福祉協会</t>
  </si>
  <si>
    <t>福岡観光コンベンションビューロー</t>
  </si>
  <si>
    <t>福岡市水道サービス公社</t>
  </si>
  <si>
    <t>福岡市水産加工公社</t>
    <rPh sb="0" eb="3">
      <t>フクオカシ</t>
    </rPh>
    <rPh sb="3" eb="5">
      <t>スイサン</t>
    </rPh>
    <rPh sb="5" eb="7">
      <t>カコウ</t>
    </rPh>
    <rPh sb="7" eb="9">
      <t>コウシャ</t>
    </rPh>
    <phoneticPr fontId="5"/>
  </si>
  <si>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</si>
  <si>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</si>
  <si>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</si>
  <si>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</si>
  <si>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</si>
  <si>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</si>
  <si>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3"/>
  </si>
  <si>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</si>
  <si>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</si>
  <si>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</si>
  <si>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5"/>
  </si>
  <si>
    <t>博多港開発</t>
  </si>
  <si>
    <t>福岡タワー</t>
  </si>
  <si>
    <t>福岡ソフトリサーチパーク</t>
  </si>
  <si>
    <t>福岡クリーンエナジー</t>
  </si>
  <si>
    <t>博多港ふ頭</t>
  </si>
  <si>
    <t>博多バスターミナル</t>
    <rPh sb="0" eb="2">
      <t>ハカタ</t>
    </rPh>
    <phoneticPr fontId="3"/>
  </si>
  <si>
    <t>福岡交通センター</t>
  </si>
  <si>
    <t>博多座</t>
  </si>
  <si>
    <t>福岡地下街開発</t>
  </si>
  <si>
    <t>福岡市住宅供給公社</t>
  </si>
  <si>
    <t>福岡市土地開発公社</t>
  </si>
  <si>
    <t>ふくおか環境財団</t>
  </si>
  <si>
    <t>博多海員会館</t>
  </si>
  <si>
    <t>福岡市立病院機構</t>
  </si>
  <si>
    <t>福岡北九州高速道路公社</t>
    <rPh sb="0" eb="2">
      <t>フクオカ</t>
    </rPh>
    <rPh sb="2" eb="5">
      <t>キタキュウシュウ</t>
    </rPh>
    <rPh sb="5" eb="7">
      <t>コウソク</t>
    </rPh>
    <rPh sb="7" eb="9">
      <t>ドウロ</t>
    </rPh>
    <rPh sb="9" eb="11">
      <t>コウシャ</t>
    </rPh>
    <phoneticPr fontId="3"/>
  </si>
  <si>
    <t>福岡県道路公社</t>
    <rPh sb="0" eb="3">
      <t>フクオカケン</t>
    </rPh>
    <rPh sb="3" eb="5">
      <t>ドウロ</t>
    </rPh>
    <rPh sb="5" eb="7">
      <t>コウシャ</t>
    </rPh>
    <phoneticPr fontId="3"/>
  </si>
  <si>
    <t>福岡市社会福祉事業団</t>
    <rPh sb="0" eb="3">
      <t>フクオカシ</t>
    </rPh>
    <rPh sb="3" eb="10">
      <t>シャカイフクシジギョウダン</t>
    </rPh>
    <phoneticPr fontId="3"/>
  </si>
  <si>
    <t>アクロス福岡</t>
    <rPh sb="4" eb="6">
      <t>フクオカ</t>
    </rPh>
    <phoneticPr fontId="3"/>
  </si>
  <si>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3"/>
  </si>
  <si>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3"/>
  </si>
  <si>
    <t>福岡県自治振興組合</t>
    <rPh sb="0" eb="2">
      <t>フクオカ</t>
    </rPh>
    <rPh sb="2" eb="3">
      <t>ケン</t>
    </rPh>
    <rPh sb="3" eb="5">
      <t>ジチ</t>
    </rPh>
    <rPh sb="5" eb="7">
      <t>シンコウ</t>
    </rPh>
    <rPh sb="7" eb="9">
      <t>クミアイ</t>
    </rPh>
    <phoneticPr fontId="3"/>
  </si>
  <si>
    <t>糟屋郡篠栗町外一市五町財産組合</t>
    <rPh sb="0" eb="3">
      <t>カスヤグン</t>
    </rPh>
    <rPh sb="3" eb="6">
      <t>ササグリマチ</t>
    </rPh>
    <rPh sb="6" eb="7">
      <t>ホカ</t>
    </rPh>
    <rPh sb="7" eb="8">
      <t>イチ</t>
    </rPh>
    <rPh sb="8" eb="9">
      <t>シ</t>
    </rPh>
    <rPh sb="9" eb="10">
      <t>ゴ</t>
    </rPh>
    <rPh sb="10" eb="11">
      <t>マチ</t>
    </rPh>
    <rPh sb="11" eb="13">
      <t>ザイサン</t>
    </rPh>
    <rPh sb="13" eb="15">
      <t>クミアイ</t>
    </rPh>
    <phoneticPr fontId="3"/>
  </si>
  <si>
    <t>北筑昇華苑組合</t>
    <rPh sb="0" eb="1">
      <t>キタ</t>
    </rPh>
    <rPh sb="1" eb="2">
      <t>チク</t>
    </rPh>
    <rPh sb="2" eb="3">
      <t>ノボ</t>
    </rPh>
    <rPh sb="3" eb="4">
      <t>ハナ</t>
    </rPh>
    <rPh sb="4" eb="5">
      <t>ソノ</t>
    </rPh>
    <rPh sb="5" eb="7">
      <t>クミアイ</t>
    </rPh>
    <phoneticPr fontId="5"/>
  </si>
  <si>
    <t>福岡都市圏南部環境事業組合</t>
    <rPh sb="0" eb="2">
      <t>フクオカ</t>
    </rPh>
    <rPh sb="2" eb="5">
      <t>トシケン</t>
    </rPh>
    <rPh sb="5" eb="7">
      <t>ナンブ</t>
    </rPh>
    <rPh sb="7" eb="9">
      <t>カンキョウ</t>
    </rPh>
    <rPh sb="9" eb="11">
      <t>ジギョウ</t>
    </rPh>
    <rPh sb="11" eb="13">
      <t>クミアイ</t>
    </rPh>
    <phoneticPr fontId="3"/>
  </si>
  <si>
    <t>糟屋郡粕屋町外一市水利組合</t>
    <rPh sb="0" eb="3">
      <t>カスヤグン</t>
    </rPh>
    <rPh sb="3" eb="6">
      <t>カスヤマチ</t>
    </rPh>
    <rPh sb="6" eb="7">
      <t>ホカ</t>
    </rPh>
    <rPh sb="7" eb="8">
      <t>イチ</t>
    </rPh>
    <rPh sb="8" eb="9">
      <t>シ</t>
    </rPh>
    <rPh sb="9" eb="11">
      <t>スイリ</t>
    </rPh>
    <rPh sb="11" eb="13">
      <t>クミアイ</t>
    </rPh>
    <phoneticPr fontId="3"/>
  </si>
  <si>
    <t>福岡県後期高齢者医療広域連合</t>
    <rPh sb="0" eb="2">
      <t>フクオカ</t>
    </rPh>
    <rPh sb="2" eb="3">
      <t>ケン</t>
    </rPh>
    <rPh sb="3" eb="5">
      <t>コウキ</t>
    </rPh>
    <rPh sb="5" eb="8">
      <t>コウレイシャ</t>
    </rPh>
    <rPh sb="8" eb="10">
      <t>イリョウ</t>
    </rPh>
    <rPh sb="10" eb="12">
      <t>コウイキ</t>
    </rPh>
    <rPh sb="12" eb="14">
      <t>レンゴウ</t>
    </rPh>
    <phoneticPr fontId="3"/>
  </si>
  <si>
    <t>福岡地区水道企業団</t>
    <rPh sb="0" eb="2">
      <t>フクオカ</t>
    </rPh>
    <rPh sb="2" eb="4">
      <t>チク</t>
    </rPh>
    <rPh sb="4" eb="6">
      <t>スイドウ</t>
    </rPh>
    <rPh sb="6" eb="8">
      <t>キギョウ</t>
    </rPh>
    <rPh sb="8" eb="9">
      <t>ダン</t>
    </rPh>
    <phoneticPr fontId="3"/>
  </si>
  <si>
    <t>法適用企業</t>
    <rPh sb="0" eb="1">
      <t>ホウ</t>
    </rPh>
    <rPh sb="1" eb="3">
      <t>テキヨウ</t>
    </rPh>
    <rPh sb="3" eb="5">
      <t>キギョウ</t>
    </rPh>
    <phoneticPr fontId="3"/>
  </si>
  <si>
    <t>水道事業会計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</si>
</sst>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E5BE-4E8F-9050-45A5C87D71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56334</c:v>
                </c:pt>
                <c:pt idx="1">
                  <c:v>56261</c:v>
                </c:pt>
                <c:pt idx="2">
                  <c:v>57934</c:v>
                </c:pt>
                <c:pt idx="3">
                  <c:v>58222</c:v>
                </c:pt>
                <c:pt idx="4">
                  <c:v>52788</c:v>
                </c:pt>
              </c:numCache>
            </c:numRef>
          </c:val>
          <c:smooth val="0"/>
          <c:extLst>
            <c:ext xmlns:c16="http://schemas.microsoft.com/office/drawing/2014/chart" uri="{C3380CC4-5D6E-409C-BE32-E72D297353CC}">
              <c16:uniqueId val="{00000001-E5BE-4E8F-9050-45A5C87D71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2000"/>
          <c:min val="4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2.17</c:v>
                </c:pt>
                <c:pt idx="1">
                  <c:v>2.99</c:v>
                </c:pt>
                <c:pt idx="2">
                  <c:v>2.62</c:v>
                </c:pt>
                <c:pt idx="3">
                  <c:v>2.19</c:v>
                </c:pt>
                <c:pt idx="4">
                  <c:v>2.38</c:v>
                </c:pt>
              </c:numCache>
            </c:numRef>
          </c:val>
          <c:extLst>
            <c:ext xmlns:c16="http://schemas.microsoft.com/office/drawing/2014/chart" uri="{C3380CC4-5D6E-409C-BE32-E72D297353CC}">
              <c16:uniqueId val="{00000000-0616-4A4F-B11B-ACDFA46A9F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5.62</c:v>
                </c:pt>
                <c:pt idx="1">
                  <c:v>6.26</c:v>
                </c:pt>
                <c:pt idx="2">
                  <c:v>6.72</c:v>
                </c:pt>
                <c:pt idx="3">
                  <c:v>6.71</c:v>
                </c:pt>
                <c:pt idx="4">
                  <c:v>7.59</c:v>
                </c:pt>
              </c:numCache>
            </c:numRef>
          </c:val>
          <c:extLst>
            <c:ext xmlns:c16="http://schemas.microsoft.com/office/drawing/2014/chart" uri="{C3380CC4-5D6E-409C-BE32-E72D297353CC}">
              <c16:uniqueId val="{00000001-0616-4A4F-B11B-ACDFA46A9F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c:v>
                </c:pt>
                <c:pt idx="1">
                  <c:v>1.59</c:v>
                </c:pt>
                <c:pt idx="2">
                  <c:v>0.16</c:v>
                </c:pt>
                <c:pt idx="3">
                  <c:v>0.77</c:v>
                </c:pt>
                <c:pt idx="4">
                  <c:v>1.17</c:v>
                </c:pt>
              </c:numCache>
            </c:numRef>
          </c:val>
          <c:smooth val="0"/>
          <c:extLst>
            <c:ext xmlns:c16="http://schemas.microsoft.com/office/drawing/2014/chart" uri="{C3380CC4-5D6E-409C-BE32-E72D297353CC}">
              <c16:uniqueId val="{00000002-0616-4A4F-B11B-ACDFA46A9F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1.85</c:v>
                </c:pt>
                <c:pt idx="4">
                  <c:v>#N/A</c:v>
                </c:pt>
                <c:pt idx="5">
                  <c:v>0</c:v>
                </c:pt>
                <c:pt idx="6">
                  <c:v>#N/A</c:v>
                </c:pt>
                <c:pt idx="7">
                  <c:v>0</c:v>
                </c:pt>
                <c:pt idx="8">
                  <c:v>#N/A</c:v>
                </c:pt>
                <c:pt idx="9">
                  <c:v>0</c:v>
                </c:pt>
              </c:numCache>
            </c:numRef>
          </c:val>
          <c:extLst>
            <c:ext xmlns:c16="http://schemas.microsoft.com/office/drawing/2014/chart" uri="{C3380CC4-5D6E-409C-BE32-E72D297353CC}">
              <c16:uniqueId val="{00000000-7E5D-4EF4-AEF2-CF3AF2AE42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5D-4EF4-AEF2-CF3AF2AE422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7E5D-4EF4-AEF2-CF3AF2AE4228}"/>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3-7E5D-4EF4-AEF2-CF3AF2AE4228}"/>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0.39</c:v>
                </c:pt>
                <c:pt idx="4">
                  <c:v>#N/A</c:v>
                </c:pt>
                <c:pt idx="5">
                  <c:v>0.21</c:v>
                </c:pt>
                <c:pt idx="6">
                  <c:v>#N/A</c:v>
                </c:pt>
                <c:pt idx="7">
                  <c:v>0.16</c:v>
                </c:pt>
                <c:pt idx="8">
                  <c:v>#N/A</c:v>
                </c:pt>
                <c:pt idx="9">
                  <c:v>0.16</c:v>
                </c:pt>
              </c:numCache>
            </c:numRef>
          </c:val>
          <c:extLst>
            <c:ext xmlns:c16="http://schemas.microsoft.com/office/drawing/2014/chart" uri="{C3380CC4-5D6E-409C-BE32-E72D297353CC}">
              <c16:uniqueId val="{00000004-7E5D-4EF4-AEF2-CF3AF2AE422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c:v>
                </c:pt>
                <c:pt idx="4">
                  <c:v>#N/A</c:v>
                </c:pt>
                <c:pt idx="5">
                  <c:v>0.48</c:v>
                </c:pt>
                <c:pt idx="6">
                  <c:v>#N/A</c:v>
                </c:pt>
                <c:pt idx="7">
                  <c:v>1.17</c:v>
                </c:pt>
                <c:pt idx="8">
                  <c:v>#N/A</c:v>
                </c:pt>
                <c:pt idx="9">
                  <c:v>0.89</c:v>
                </c:pt>
              </c:numCache>
            </c:numRef>
          </c:val>
          <c:extLst>
            <c:ext xmlns:c16="http://schemas.microsoft.com/office/drawing/2014/chart" uri="{C3380CC4-5D6E-409C-BE32-E72D297353CC}">
              <c16:uniqueId val="{00000005-7E5D-4EF4-AEF2-CF3AF2AE422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2.19</c:v>
                </c:pt>
                <c:pt idx="2">
                  <c:v>#N/A</c:v>
                </c:pt>
                <c:pt idx="3">
                  <c:v>2.19</c:v>
                </c:pt>
                <c:pt idx="4">
                  <c:v>#N/A</c:v>
                </c:pt>
                <c:pt idx="5">
                  <c:v>2.35</c:v>
                </c:pt>
                <c:pt idx="6">
                  <c:v>#N/A</c:v>
                </c:pt>
                <c:pt idx="7">
                  <c:v>1.69</c:v>
                </c:pt>
                <c:pt idx="8">
                  <c:v>#N/A</c:v>
                </c:pt>
                <c:pt idx="9">
                  <c:v>1.95</c:v>
                </c:pt>
              </c:numCache>
            </c:numRef>
          </c:val>
          <c:extLst>
            <c:ext xmlns:c16="http://schemas.microsoft.com/office/drawing/2014/chart" uri="{C3380CC4-5D6E-409C-BE32-E72D297353CC}">
              <c16:uniqueId val="{00000006-7E5D-4EF4-AEF2-CF3AF2AE422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2.08</c:v>
                </c:pt>
                <c:pt idx="2">
                  <c:v>#N/A</c:v>
                </c:pt>
                <c:pt idx="3">
                  <c:v>2.98</c:v>
                </c:pt>
                <c:pt idx="4">
                  <c:v>#N/A</c:v>
                </c:pt>
                <c:pt idx="5">
                  <c:v>2.62</c:v>
                </c:pt>
                <c:pt idx="6">
                  <c:v>#N/A</c:v>
                </c:pt>
                <c:pt idx="7">
                  <c:v>2.1800000000000002</c:v>
                </c:pt>
                <c:pt idx="8">
                  <c:v>#N/A</c:v>
                </c:pt>
                <c:pt idx="9">
                  <c:v>2.37</c:v>
                </c:pt>
              </c:numCache>
            </c:numRef>
          </c:val>
          <c:extLst>
            <c:ext xmlns:c16="http://schemas.microsoft.com/office/drawing/2014/chart" uri="{C3380CC4-5D6E-409C-BE32-E72D297353CC}">
              <c16:uniqueId val="{00000007-7E5D-4EF4-AEF2-CF3AF2AE4228}"/>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2.4</c:v>
                </c:pt>
                <c:pt idx="6">
                  <c:v>#N/A</c:v>
                </c:pt>
                <c:pt idx="7">
                  <c:v>2.3199999999999998</c:v>
                </c:pt>
                <c:pt idx="8">
                  <c:v>#N/A</c:v>
                </c:pt>
                <c:pt idx="9">
                  <c:v>2.52</c:v>
                </c:pt>
              </c:numCache>
            </c:numRef>
          </c:val>
          <c:extLst>
            <c:ext xmlns:c16="http://schemas.microsoft.com/office/drawing/2014/chart" uri="{C3380CC4-5D6E-409C-BE32-E72D297353CC}">
              <c16:uniqueId val="{00000008-7E5D-4EF4-AEF2-CF3AF2AE422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3.31</c:v>
                </c:pt>
                <c:pt idx="2">
                  <c:v>#N/A</c:v>
                </c:pt>
                <c:pt idx="3">
                  <c:v>3.42</c:v>
                </c:pt>
                <c:pt idx="4">
                  <c:v>#N/A</c:v>
                </c:pt>
                <c:pt idx="5">
                  <c:v>4.0199999999999996</c:v>
                </c:pt>
                <c:pt idx="6">
                  <c:v>#N/A</c:v>
                </c:pt>
                <c:pt idx="7">
                  <c:v>3.41</c:v>
                </c:pt>
                <c:pt idx="8">
                  <c:v>#N/A</c:v>
                </c:pt>
                <c:pt idx="9">
                  <c:v>3.51</c:v>
                </c:pt>
              </c:numCache>
            </c:numRef>
          </c:val>
          <c:extLst>
            <c:ext xmlns:c16="http://schemas.microsoft.com/office/drawing/2014/chart" uri="{C3380CC4-5D6E-409C-BE32-E72D297353CC}">
              <c16:uniqueId val="{00000009-7E5D-4EF4-AEF2-CF3AF2AE42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91916</c:v>
                </c:pt>
                <c:pt idx="5">
                  <c:v>92837</c:v>
                </c:pt>
                <c:pt idx="8">
                  <c:v>92931</c:v>
                </c:pt>
                <c:pt idx="11">
                  <c:v>91577</c:v>
                </c:pt>
                <c:pt idx="14">
                  <c:v>90643</c:v>
                </c:pt>
              </c:numCache>
            </c:numRef>
          </c:val>
          <c:extLst>
            <c:ext xmlns:c16="http://schemas.microsoft.com/office/drawing/2014/chart" uri="{C3380CC4-5D6E-409C-BE32-E72D297353CC}">
              <c16:uniqueId val="{00000000-2460-4CA5-90C4-73F6EED8B7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118</c:v>
                </c:pt>
                <c:pt idx="3">
                  <c:v>91</c:v>
                </c:pt>
                <c:pt idx="6">
                  <c:v>29</c:v>
                </c:pt>
                <c:pt idx="9">
                  <c:v>11</c:v>
                </c:pt>
                <c:pt idx="12">
                  <c:v>8</c:v>
                </c:pt>
              </c:numCache>
            </c:numRef>
          </c:val>
          <c:extLst>
            <c:ext xmlns:c16="http://schemas.microsoft.com/office/drawing/2014/chart" uri="{C3380CC4-5D6E-409C-BE32-E72D297353CC}">
              <c16:uniqueId val="{00000001-2460-4CA5-90C4-73F6EED8B7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2604</c:v>
                </c:pt>
                <c:pt idx="3">
                  <c:v>2684</c:v>
                </c:pt>
                <c:pt idx="6">
                  <c:v>2773</c:v>
                </c:pt>
                <c:pt idx="9">
                  <c:v>2897</c:v>
                </c:pt>
                <c:pt idx="12">
                  <c:v>4050</c:v>
                </c:pt>
              </c:numCache>
            </c:numRef>
          </c:val>
          <c:extLst>
            <c:ext xmlns:c16="http://schemas.microsoft.com/office/drawing/2014/chart" uri="{C3380CC4-5D6E-409C-BE32-E72D297353CC}">
              <c16:uniqueId val="{00000002-2460-4CA5-90C4-73F6EED8B7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42</c:v>
                </c:pt>
                <c:pt idx="6">
                  <c:v>169</c:v>
                </c:pt>
                <c:pt idx="9">
                  <c:v>70</c:v>
                </c:pt>
                <c:pt idx="12">
                  <c:v>203</c:v>
                </c:pt>
              </c:numCache>
            </c:numRef>
          </c:val>
          <c:extLst>
            <c:ext xmlns:c16="http://schemas.microsoft.com/office/drawing/2014/chart" uri="{C3380CC4-5D6E-409C-BE32-E72D297353CC}">
              <c16:uniqueId val="{00000003-2460-4CA5-90C4-73F6EED8B7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23409</c:v>
                </c:pt>
                <c:pt idx="3">
                  <c:v>25193</c:v>
                </c:pt>
                <c:pt idx="6">
                  <c:v>24939</c:v>
                </c:pt>
                <c:pt idx="9">
                  <c:v>26073</c:v>
                </c:pt>
                <c:pt idx="12">
                  <c:v>25284</c:v>
                </c:pt>
              </c:numCache>
            </c:numRef>
          </c:val>
          <c:extLst>
            <c:ext xmlns:c16="http://schemas.microsoft.com/office/drawing/2014/chart" uri="{C3380CC4-5D6E-409C-BE32-E72D297353CC}">
              <c16:uniqueId val="{00000004-2460-4CA5-90C4-73F6EED8B7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42744</c:v>
                </c:pt>
                <c:pt idx="3">
                  <c:v>42877</c:v>
                </c:pt>
                <c:pt idx="6">
                  <c:v>43495</c:v>
                </c:pt>
                <c:pt idx="9">
                  <c:v>43099</c:v>
                </c:pt>
                <c:pt idx="12">
                  <c:v>41622</c:v>
                </c:pt>
              </c:numCache>
            </c:numRef>
          </c:val>
          <c:extLst>
            <c:ext xmlns:c16="http://schemas.microsoft.com/office/drawing/2014/chart" uri="{C3380CC4-5D6E-409C-BE32-E72D297353CC}">
              <c16:uniqueId val="{00000005-2460-4CA5-90C4-73F6EED8B7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4018</c:v>
                </c:pt>
                <c:pt idx="3">
                  <c:v>5812</c:v>
                </c:pt>
                <c:pt idx="6">
                  <c:v>4500</c:v>
                </c:pt>
                <c:pt idx="9">
                  <c:v>2773</c:v>
                </c:pt>
                <c:pt idx="12">
                  <c:v>2261</c:v>
                </c:pt>
              </c:numCache>
            </c:numRef>
          </c:val>
          <c:extLst>
            <c:ext xmlns:c16="http://schemas.microsoft.com/office/drawing/2014/chart" uri="{C3380CC4-5D6E-409C-BE32-E72D297353CC}">
              <c16:uniqueId val="{00000006-2460-4CA5-90C4-73F6EED8B7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53964</c:v>
                </c:pt>
                <c:pt idx="3">
                  <c:v>52784</c:v>
                </c:pt>
                <c:pt idx="6">
                  <c:v>53036</c:v>
                </c:pt>
                <c:pt idx="9">
                  <c:v>53912</c:v>
                </c:pt>
                <c:pt idx="12">
                  <c:v>54737</c:v>
                </c:pt>
              </c:numCache>
            </c:numRef>
          </c:val>
          <c:extLst>
            <c:ext xmlns:c16="http://schemas.microsoft.com/office/drawing/2014/chart" uri="{C3380CC4-5D6E-409C-BE32-E72D297353CC}">
              <c16:uniqueId val="{00000007-2460-4CA5-90C4-73F6EED8B7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34947</c:v>
                </c:pt>
                <c:pt idx="2">
                  <c:v>#N/A</c:v>
                </c:pt>
                <c:pt idx="3">
                  <c:v>#N/A</c:v>
                </c:pt>
                <c:pt idx="4">
                  <c:v>36646</c:v>
                </c:pt>
                <c:pt idx="5">
                  <c:v>#N/A</c:v>
                </c:pt>
                <c:pt idx="6">
                  <c:v>#N/A</c:v>
                </c:pt>
                <c:pt idx="7">
                  <c:v>36010</c:v>
                </c:pt>
                <c:pt idx="8">
                  <c:v>#N/A</c:v>
                </c:pt>
                <c:pt idx="9">
                  <c:v>#N/A</c:v>
                </c:pt>
                <c:pt idx="10">
                  <c:v>37258</c:v>
                </c:pt>
                <c:pt idx="11">
                  <c:v>#N/A</c:v>
                </c:pt>
                <c:pt idx="12">
                  <c:v>#N/A</c:v>
                </c:pt>
                <c:pt idx="13">
                  <c:v>37522</c:v>
                </c:pt>
                <c:pt idx="14">
                  <c:v>#N/A</c:v>
                </c:pt>
              </c:numCache>
            </c:numRef>
          </c:val>
          <c:smooth val="0"/>
          <c:extLst>
            <c:ext xmlns:c16="http://schemas.microsoft.com/office/drawing/2014/chart" uri="{C3380CC4-5D6E-409C-BE32-E72D297353CC}">
              <c16:uniqueId val="{00000008-2460-4CA5-90C4-73F6EED8B7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849919</c:v>
                </c:pt>
                <c:pt idx="5">
                  <c:v>849127</c:v>
                </c:pt>
                <c:pt idx="8">
                  <c:v>843486</c:v>
                </c:pt>
                <c:pt idx="11">
                  <c:v>848787</c:v>
                </c:pt>
                <c:pt idx="14">
                  <c:v>851506</c:v>
                </c:pt>
              </c:numCache>
            </c:numRef>
          </c:val>
          <c:extLst>
            <c:ext xmlns:c16="http://schemas.microsoft.com/office/drawing/2014/chart" uri="{C3380CC4-5D6E-409C-BE32-E72D297353CC}">
              <c16:uniqueId val="{00000000-3997-4ECA-AB34-FD76AD01B4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314592</c:v>
                </c:pt>
                <c:pt idx="5">
                  <c:v>305581</c:v>
                </c:pt>
                <c:pt idx="8">
                  <c:v>299834</c:v>
                </c:pt>
                <c:pt idx="11">
                  <c:v>295295</c:v>
                </c:pt>
                <c:pt idx="14">
                  <c:v>293342</c:v>
                </c:pt>
              </c:numCache>
            </c:numRef>
          </c:val>
          <c:extLst>
            <c:ext xmlns:c16="http://schemas.microsoft.com/office/drawing/2014/chart" uri="{C3380CC4-5D6E-409C-BE32-E72D297353CC}">
              <c16:uniqueId val="{00000001-3997-4ECA-AB34-FD76AD01B4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200388</c:v>
                </c:pt>
                <c:pt idx="5">
                  <c:v>204605</c:v>
                </c:pt>
                <c:pt idx="8">
                  <c:v>220728</c:v>
                </c:pt>
                <c:pt idx="11">
                  <c:v>239456</c:v>
                </c:pt>
                <c:pt idx="14">
                  <c:v>256370</c:v>
                </c:pt>
              </c:numCache>
            </c:numRef>
          </c:val>
          <c:extLst>
            <c:ext xmlns:c16="http://schemas.microsoft.com/office/drawing/2014/chart" uri="{C3380CC4-5D6E-409C-BE32-E72D297353CC}">
              <c16:uniqueId val="{00000002-3997-4ECA-AB34-FD76AD01B4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97-4ECA-AB34-FD76AD01B4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97-4ECA-AB34-FD76AD01B4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26942</c:v>
                </c:pt>
                <c:pt idx="3">
                  <c:v>24051</c:v>
                </c:pt>
                <c:pt idx="6">
                  <c:v>18858</c:v>
                </c:pt>
                <c:pt idx="9">
                  <c:v>17356</c:v>
                </c:pt>
                <c:pt idx="12">
                  <c:v>18602</c:v>
                </c:pt>
              </c:numCache>
            </c:numRef>
          </c:val>
          <c:extLst>
            <c:ext xmlns:c16="http://schemas.microsoft.com/office/drawing/2014/chart" uri="{C3380CC4-5D6E-409C-BE32-E72D297353CC}">
              <c16:uniqueId val="{00000005-3997-4ECA-AB34-FD76AD01B4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66682</c:v>
                </c:pt>
                <c:pt idx="3">
                  <c:v>62213</c:v>
                </c:pt>
                <c:pt idx="6">
                  <c:v>60683</c:v>
                </c:pt>
                <c:pt idx="9">
                  <c:v>103136</c:v>
                </c:pt>
                <c:pt idx="12">
                  <c:v>92791</c:v>
                </c:pt>
              </c:numCache>
            </c:numRef>
          </c:val>
          <c:extLst>
            <c:ext xmlns:c16="http://schemas.microsoft.com/office/drawing/2014/chart" uri="{C3380CC4-5D6E-409C-BE32-E72D297353CC}">
              <c16:uniqueId val="{00000006-3997-4ECA-AB34-FD76AD01B4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2196</c:v>
                </c:pt>
                <c:pt idx="3">
                  <c:v>3887</c:v>
                </c:pt>
                <c:pt idx="6">
                  <c:v>3971</c:v>
                </c:pt>
                <c:pt idx="9">
                  <c:v>3919</c:v>
                </c:pt>
                <c:pt idx="12">
                  <c:v>3747</c:v>
                </c:pt>
              </c:numCache>
            </c:numRef>
          </c:val>
          <c:extLst>
            <c:ext xmlns:c16="http://schemas.microsoft.com/office/drawing/2014/chart" uri="{C3380CC4-5D6E-409C-BE32-E72D297353CC}">
              <c16:uniqueId val="{00000007-3997-4ECA-AB34-FD76AD01B4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309507</c:v>
                </c:pt>
                <c:pt idx="3">
                  <c:v>311300</c:v>
                </c:pt>
                <c:pt idx="6">
                  <c:v>307050</c:v>
                </c:pt>
                <c:pt idx="9">
                  <c:v>300919</c:v>
                </c:pt>
                <c:pt idx="12">
                  <c:v>285198</c:v>
                </c:pt>
              </c:numCache>
            </c:numRef>
          </c:val>
          <c:extLst>
            <c:ext xmlns:c16="http://schemas.microsoft.com/office/drawing/2014/chart" uri="{C3380CC4-5D6E-409C-BE32-E72D297353CC}">
              <c16:uniqueId val="{00000008-3997-4ECA-AB34-FD76AD01B4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20802</c:v>
                </c:pt>
                <c:pt idx="3">
                  <c:v>18774</c:v>
                </c:pt>
                <c:pt idx="6">
                  <c:v>19336</c:v>
                </c:pt>
                <c:pt idx="9">
                  <c:v>22028</c:v>
                </c:pt>
                <c:pt idx="12">
                  <c:v>32524</c:v>
                </c:pt>
              </c:numCache>
            </c:numRef>
          </c:val>
          <c:extLst>
            <c:ext xmlns:c16="http://schemas.microsoft.com/office/drawing/2014/chart" uri="{C3380CC4-5D6E-409C-BE32-E72D297353CC}">
              <c16:uniqueId val="{00000009-3997-4ECA-AB34-FD76AD01B4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1428767</c:v>
                </c:pt>
                <c:pt idx="3">
                  <c:v>1415368</c:v>
                </c:pt>
                <c:pt idx="6">
                  <c:v>1407427</c:v>
                </c:pt>
                <c:pt idx="9">
                  <c:v>1413133</c:v>
                </c:pt>
                <c:pt idx="12">
                  <c:v>1409307</c:v>
                </c:pt>
              </c:numCache>
            </c:numRef>
          </c:val>
          <c:extLst>
            <c:ext xmlns:c16="http://schemas.microsoft.com/office/drawing/2014/chart" uri="{C3380CC4-5D6E-409C-BE32-E72D297353CC}">
              <c16:uniqueId val="{0000000A-3997-4ECA-AB34-FD76AD01B4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489998</c:v>
                </c:pt>
                <c:pt idx="2">
                  <c:v>#N/A</c:v>
                </c:pt>
                <c:pt idx="3">
                  <c:v>#N/A</c:v>
                </c:pt>
                <c:pt idx="4">
                  <c:v>476280</c:v>
                </c:pt>
                <c:pt idx="5">
                  <c:v>#N/A</c:v>
                </c:pt>
                <c:pt idx="6">
                  <c:v>#N/A</c:v>
                </c:pt>
                <c:pt idx="7">
                  <c:v>453279</c:v>
                </c:pt>
                <c:pt idx="8">
                  <c:v>#N/A</c:v>
                </c:pt>
                <c:pt idx="9">
                  <c:v>#N/A</c:v>
                </c:pt>
                <c:pt idx="10">
                  <c:v>476954</c:v>
                </c:pt>
                <c:pt idx="11">
                  <c:v>#N/A</c:v>
                </c:pt>
                <c:pt idx="12">
                  <c:v>#N/A</c:v>
                </c:pt>
                <c:pt idx="13">
                  <c:v>440952</c:v>
                </c:pt>
                <c:pt idx="14">
                  <c:v>#N/A</c:v>
                </c:pt>
              </c:numCache>
            </c:numRef>
          </c:val>
          <c:smooth val="0"/>
          <c:extLst>
            <c:ext xmlns:c16="http://schemas.microsoft.com/office/drawing/2014/chart" uri="{C3380CC4-5D6E-409C-BE32-E72D297353CC}">
              <c16:uniqueId val="{0000000B-3997-4ECA-AB34-FD76AD01B4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24202</c:v>
                </c:pt>
                <c:pt idx="1">
                  <c:v>27807</c:v>
                </c:pt>
                <c:pt idx="2">
                  <c:v>31788</c:v>
                </c:pt>
              </c:numCache>
            </c:numRef>
          </c:val>
          <c:extLst>
            <c:ext xmlns:c16="http://schemas.microsoft.com/office/drawing/2014/chart" uri="{C3380CC4-5D6E-409C-BE32-E72D297353CC}">
              <c16:uniqueId val="{00000000-451A-44C5-A20C-D56FC2C448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5309</c:v>
                </c:pt>
                <c:pt idx="1">
                  <c:v>5360</c:v>
                </c:pt>
                <c:pt idx="2">
                  <c:v>5408</c:v>
                </c:pt>
              </c:numCache>
            </c:numRef>
          </c:val>
          <c:extLst>
            <c:ext xmlns:c16="http://schemas.microsoft.com/office/drawing/2014/chart" uri="{C3380CC4-5D6E-409C-BE32-E72D297353CC}">
              <c16:uniqueId val="{00000001-451A-44C5-A20C-D56FC2C448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29600</c:v>
                </c:pt>
                <c:pt idx="1">
                  <c:v>28882</c:v>
                </c:pt>
                <c:pt idx="2">
                  <c:v>31332</c:v>
                </c:pt>
              </c:numCache>
            </c:numRef>
          </c:val>
          <c:extLst>
            <c:ext xmlns:c16="http://schemas.microsoft.com/office/drawing/2014/chart" uri="{C3380CC4-5D6E-409C-BE32-E72D297353CC}">
              <c16:uniqueId val="{00000002-451A-44C5-A20C-D56FC2C448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億円の増となっている主な要因としては，「満期一括償還地方債に係る年度割相当額」が約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億円の減となった一方，「債務負担行為に基づく支出額」が約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億円の増，「算入公債費等」が約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億円の減（増要因）となったこと等によるもの。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財政運営プランの取組みを進め，地方債現在高の縮減を図るなど，財政健全化に努めていく。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減債基金積立相当額の積立ルールが</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として設定しているのに対して，本市においては平成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年度まで借入後</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年据置いてから積み立てるルールを適用していたため減債基金残高と減債基金積立相当額に乖離が生じている。</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年度以降は借入後据置なしで毎年度の積立額を発行額の残年数分の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としているため差は縮小傾向にある。</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年度において，減債基金（満期一括償還分）の増等により，充当可能基金が対前年度比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億円の増となったことが，将来負担比率の減少要因となっている。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また，公営企業債等繰入見込額の減等により，将来負担額は対前年度比で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今後も財政運営プランの取り組みを進め，地方債現在高の縮減を図るなど，財政健全化に努めていく。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・近年の基金残高の増加要因は，主に財政調整用基金（財政調整基金，市債管理基金，庁舎建設等資金積立金）の増加によるものである。平成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年度決算においては，市税収入の増等の決算状況に鑑み，財政調整基金の取崩額を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億円抑制した。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・基金については，更なる透明性を確保し，積極的に市民への説明責任を果たすことで，より適切かつ有効な運用を図ることを目的として，平成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基金の現況等について，市のＨＰに公表した。引き続き，財政状況等を踏まえ，条例の趣旨に沿った適切な運用を行っていく。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・高速鉄道建設基金：高速鉄道の建設に係る一般会計負担の平準化を図るため，一般会計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金及び市債元利償還金等の財源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・ユニバーシアード福岡大会記念スポーツ振興基金：本市で開催される国際スポーツ大会に必要な費用等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・庁舎建設等資金積立金：市役所本庁舎及び出先総合庁舎等公共施設の建設等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・こども未来基金：子ども施策の推進に資する事業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・市営住宅敷金基金：市営住宅の敷金の返還金並びに未納の家賃，割増賃料及び損害版賞金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・ユニバーシアード福岡大会記念スポーツ振興基金：世界水泳など国際スポーツ大会の開催等に対応するため，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基金の積立てや取崩し額の決定にあたっては，当該基金に係る事業の需要のみではなく，財政状況を的確に踏まえる必要があり，将来にわたっての計画を作成することは困難である。一方で，更なる透明性を確保し，積極的に市民への説明責任を果たすことで，より適切かつ有効な運用を図ることを目的とし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度より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，基金の現況等について，市のＨＰに公表した。引き続き，財政状況等を踏まえ，条例の趣旨に沿った適切な運用を行っていく。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年度決算においては，市税収入の増等の決算状況に鑑み，取崩額を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億円抑制したこ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により，基金残高は，前年比で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適正な残高については，将来の経済情勢や予期し得ない災害等の発生などにより大きく異なってくるものであり，具体的な金額を示すことは困難であるが，基金の役割を踏まえたうえで，将来にわたる貴重な調整財源として，可能な限り確保する必要があると考えており，決算剰余金を中心に積み立て，必要最低限の取崩し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・利子分を積み立てたことによる増加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・市債の償還財源に充てる。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財政力指数の分母となる基準財政需要額が増加したものの，分子となる基準財政収入額が市税収入の増等により増加したため，財政力指数は前年度と変わらず「</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0.89</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今後も財政運営プランの取り組みを進め，財政基盤の強化に努めていく。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153670</xdr:rowOff>
    </xdr:to>
    <xdr:cxnSp macro="">
      <xdr:nvCxnSpPr>
        <xdr:cNvPr id="73" name="直線コネクタ 72"/>
        <xdr:cNvCxnSpPr/>
      </xdr:nvCxnSpPr>
      <xdr:spPr>
        <a:xfrm flipV="1">
          <a:off x="2336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78740</xdr:rowOff>
    </xdr:to>
    <xdr:cxnSp macro="">
      <xdr:nvCxnSpPr>
        <xdr:cNvPr id="76" name="直線コネクタ 75"/>
        <xdr:cNvCxnSpPr/>
      </xdr:nvCxnSpPr>
      <xdr:spPr>
        <a:xfrm flipV="1">
          <a:off x="1447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経常収支比率は，平成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年度決算額と比較して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月に，「財政運営プラン」を作成し，歳入の積極的な確保や行政運営の効率化，既存事業の組替え等の取組みにより，将来にわたり持続可能な財政運営を目指して各局が自律的に改善を推進している。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今後とも，不断の改善に取り組んでいく。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129822</xdr:rowOff>
    </xdr:from>
    <xdr:to>
      <xdr:col>23</xdr:col>
      <xdr:colOff>133350</xdr:colOff>
      <xdr:row>60</xdr:row>
      <xdr:rowOff>38805</xdr:rowOff>
    </xdr:to>
    <xdr:cxnSp macro="">
      <xdr:nvCxnSpPr>
        <xdr:cNvPr id="130" name="直線コネクタ 129"/>
        <xdr:cNvCxnSpPr/>
      </xdr:nvCxnSpPr>
      <xdr:spPr>
        <a:xfrm flipV="1">
          <a:off x="4114800" y="102453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38805</xdr:rowOff>
    </xdr:from>
    <xdr:to>
      <xdr:col>19</xdr:col>
      <xdr:colOff>133350</xdr:colOff>
      <xdr:row>61</xdr:row>
      <xdr:rowOff>108655</xdr:rowOff>
    </xdr:to>
    <xdr:cxnSp macro="">
      <xdr:nvCxnSpPr>
        <xdr:cNvPr id="133" name="直線コネクタ 132"/>
        <xdr:cNvCxnSpPr/>
      </xdr:nvCxnSpPr>
      <xdr:spPr>
        <a:xfrm flipV="1">
          <a:off x="3225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38805</xdr:rowOff>
    </xdr:from>
    <xdr:to>
      <xdr:col>15</xdr:col>
      <xdr:colOff>82550</xdr:colOff>
      <xdr:row>61</xdr:row>
      <xdr:rowOff>108655</xdr:rowOff>
    </xdr:to>
    <xdr:cxnSp macro="">
      <xdr:nvCxnSpPr>
        <xdr:cNvPr id="136" name="直線コネクタ 135"/>
        <xdr:cNvCxnSpPr/>
      </xdr:nvCxnSpPr>
      <xdr:spPr>
        <a:xfrm>
          <a:off x="2336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38805</xdr:rowOff>
    </xdr:from>
    <xdr:to>
      <xdr:col>11</xdr:col>
      <xdr:colOff>31750</xdr:colOff>
      <xdr:row>60</xdr:row>
      <xdr:rowOff>146050</xdr:rowOff>
    </xdr:to>
    <xdr:cxnSp macro="">
      <xdr:nvCxnSpPr>
        <xdr:cNvPr id="139" name="直線コネクタ 138"/>
        <xdr:cNvCxnSpPr/>
      </xdr:nvCxnSpPr>
      <xdr:spPr>
        <a:xfrm flipV="1">
          <a:off x="1447800" y="103258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79022</xdr:rowOff>
    </xdr:from>
    <xdr:to>
      <xdr:col>23</xdr:col>
      <xdr:colOff>184150</xdr:colOff>
      <xdr:row>60</xdr:row>
      <xdr:rowOff>9172</xdr:rowOff>
    </xdr:to>
    <xdr:sp macro="" textlink="">
      <xdr:nvSpPr>
        <xdr:cNvPr id="149" name="楕円 148"/>
        <xdr:cNvSpPr/>
      </xdr:nvSpPr>
      <xdr:spPr>
        <a:xfrm>
          <a:off x="49022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95549</xdr:rowOff>
    </xdr:from>
    <xdr:ext cx="762000" cy="259045"/>
    <xdr:sp macro="" textlink="">
      <xdr:nvSpPr>
        <xdr:cNvPr id="150" name="財政構造の弾力性該当値テキスト"/>
        <xdr:cNvSpPr txBox="1"/>
      </xdr:nvSpPr>
      <xdr:spPr>
        <a:xfrm>
          <a:off x="5041900" y="1003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159455</xdr:rowOff>
    </xdr:from>
    <xdr:to>
      <xdr:col>19</xdr:col>
      <xdr:colOff>184150</xdr:colOff>
      <xdr:row>60</xdr:row>
      <xdr:rowOff>89605</xdr:rowOff>
    </xdr:to>
    <xdr:sp macro="" textlink="">
      <xdr:nvSpPr>
        <xdr:cNvPr id="151" name="楕円 150"/>
        <xdr:cNvSpPr/>
      </xdr:nvSpPr>
      <xdr:spPr>
        <a:xfrm>
          <a:off x="4064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99782</xdr:rowOff>
    </xdr:from>
    <xdr:ext cx="736600" cy="259045"/>
    <xdr:sp macro="" textlink="">
      <xdr:nvSpPr>
        <xdr:cNvPr id="152" name="テキスト ボックス 151"/>
        <xdr:cNvSpPr txBox="1"/>
      </xdr:nvSpPr>
      <xdr:spPr>
        <a:xfrm>
          <a:off x="3733800" y="100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57855</xdr:rowOff>
    </xdr:from>
    <xdr:to>
      <xdr:col>15</xdr:col>
      <xdr:colOff>133350</xdr:colOff>
      <xdr:row>61</xdr:row>
      <xdr:rowOff>159455</xdr:rowOff>
    </xdr:to>
    <xdr:sp macro="" textlink="">
      <xdr:nvSpPr>
        <xdr:cNvPr id="153" name="楕円 152"/>
        <xdr:cNvSpPr/>
      </xdr:nvSpPr>
      <xdr:spPr>
        <a:xfrm>
          <a:off x="3175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169632</xdr:rowOff>
    </xdr:from>
    <xdr:ext cx="762000" cy="259045"/>
    <xdr:sp macro="" textlink="">
      <xdr:nvSpPr>
        <xdr:cNvPr id="154" name="テキスト ボックス 153"/>
        <xdr:cNvSpPr txBox="1"/>
      </xdr:nvSpPr>
      <xdr:spPr>
        <a:xfrm>
          <a:off x="2844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159455</xdr:rowOff>
    </xdr:from>
    <xdr:to>
      <xdr:col>11</xdr:col>
      <xdr:colOff>82550</xdr:colOff>
      <xdr:row>60</xdr:row>
      <xdr:rowOff>89605</xdr:rowOff>
    </xdr:to>
    <xdr:sp macro="" textlink="">
      <xdr:nvSpPr>
        <xdr:cNvPr id="155" name="楕円 154"/>
        <xdr:cNvSpPr/>
      </xdr:nvSpPr>
      <xdr:spPr>
        <a:xfrm>
          <a:off x="2286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99782</xdr:rowOff>
    </xdr:from>
    <xdr:ext cx="762000" cy="259045"/>
    <xdr:sp macro="" textlink="">
      <xdr:nvSpPr>
        <xdr:cNvPr id="156" name="テキスト ボックス 155"/>
        <xdr:cNvSpPr txBox="1"/>
      </xdr:nvSpPr>
      <xdr:spPr>
        <a:xfrm>
          <a:off x="1955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年度決算額と比較してほぼ横ばいであり，類似団体平均を下回っている。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給与改定等に伴う職員給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億円の増となっている。物件費については，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情報化推進費委託料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小学校管理費</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となっているが，維持補修費については，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今後とも，適切な定員管理による人件費の抑制等を図ることにより，柔軟な財政構造の維持に努める。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147675</xdr:rowOff>
    </xdr:from>
    <xdr:to>
      <xdr:col>23</xdr:col>
      <xdr:colOff>133350</xdr:colOff>
      <xdr:row>85</xdr:row>
      <xdr:rowOff>167060</xdr:rowOff>
    </xdr:to>
    <xdr:cxnSp macro="">
      <xdr:nvCxnSpPr>
        <xdr:cNvPr id="193" name="直線コネクタ 192"/>
        <xdr:cNvCxnSpPr/>
      </xdr:nvCxnSpPr>
      <xdr:spPr>
        <a:xfrm>
          <a:off x="4114800" y="14720925"/>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84218</xdr:rowOff>
    </xdr:from>
    <xdr:to>
      <xdr:col>19</xdr:col>
      <xdr:colOff>133350</xdr:colOff>
      <xdr:row>85</xdr:row>
      <xdr:rowOff>147675</xdr:rowOff>
    </xdr:to>
    <xdr:cxnSp macro="">
      <xdr:nvCxnSpPr>
        <xdr:cNvPr id="196" name="直線コネクタ 195"/>
        <xdr:cNvCxnSpPr/>
      </xdr:nvCxnSpPr>
      <xdr:spPr>
        <a:xfrm>
          <a:off x="3225800" y="13971668"/>
          <a:ext cx="889000" cy="7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84218</xdr:rowOff>
    </xdr:from>
    <xdr:to>
      <xdr:col>15</xdr:col>
      <xdr:colOff>82550</xdr:colOff>
      <xdr:row>81</xdr:row>
      <xdr:rowOff>90029</xdr:rowOff>
    </xdr:to>
    <xdr:cxnSp macro="">
      <xdr:nvCxnSpPr>
        <xdr:cNvPr id="199" name="直線コネクタ 198"/>
        <xdr:cNvCxnSpPr/>
      </xdr:nvCxnSpPr>
      <xdr:spPr>
        <a:xfrm flipV="1">
          <a:off x="2336800" y="13971668"/>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90029</xdr:rowOff>
    </xdr:from>
    <xdr:to>
      <xdr:col>11</xdr:col>
      <xdr:colOff>31750</xdr:colOff>
      <xdr:row>81</xdr:row>
      <xdr:rowOff>97791</xdr:rowOff>
    </xdr:to>
    <xdr:cxnSp macro="">
      <xdr:nvCxnSpPr>
        <xdr:cNvPr id="202" name="直線コネクタ 201"/>
        <xdr:cNvCxnSpPr/>
      </xdr:nvCxnSpPr>
      <xdr:spPr>
        <a:xfrm flipV="1">
          <a:off x="1447800" y="13977479"/>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116260</xdr:rowOff>
    </xdr:from>
    <xdr:to>
      <xdr:col>23</xdr:col>
      <xdr:colOff>184150</xdr:colOff>
      <xdr:row>86</xdr:row>
      <xdr:rowOff>46410</xdr:rowOff>
    </xdr:to>
    <xdr:sp macro="" textlink="">
      <xdr:nvSpPr>
        <xdr:cNvPr id="212" name="楕円 211"/>
        <xdr:cNvSpPr/>
      </xdr:nvSpPr>
      <xdr:spPr>
        <a:xfrm>
          <a:off x="4902200" y="146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132787</xdr:rowOff>
    </xdr:from>
    <xdr:ext cx="762000" cy="259045"/>
    <xdr:sp macro="" textlink="">
      <xdr:nvSpPr>
        <xdr:cNvPr id="213" name="人件費・物件費等の状況該当値テキスト"/>
        <xdr:cNvSpPr txBox="1"/>
      </xdr:nvSpPr>
      <xdr:spPr>
        <a:xfrm>
          <a:off x="5041900" y="1453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96875</xdr:rowOff>
    </xdr:from>
    <xdr:to>
      <xdr:col>19</xdr:col>
      <xdr:colOff>184150</xdr:colOff>
      <xdr:row>86</xdr:row>
      <xdr:rowOff>27025</xdr:rowOff>
    </xdr:to>
    <xdr:sp macro="" textlink="">
      <xdr:nvSpPr>
        <xdr:cNvPr id="214" name="楕円 213"/>
        <xdr:cNvSpPr/>
      </xdr:nvSpPr>
      <xdr:spPr>
        <a:xfrm>
          <a:off x="4064000" y="146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37202</xdr:rowOff>
    </xdr:from>
    <xdr:ext cx="736600" cy="259045"/>
    <xdr:sp macro="" textlink="">
      <xdr:nvSpPr>
        <xdr:cNvPr id="215" name="テキスト ボックス 214"/>
        <xdr:cNvSpPr txBox="1"/>
      </xdr:nvSpPr>
      <xdr:spPr>
        <a:xfrm>
          <a:off x="3733800" y="1443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33418</xdr:rowOff>
    </xdr:from>
    <xdr:to>
      <xdr:col>15</xdr:col>
      <xdr:colOff>133350</xdr:colOff>
      <xdr:row>81</xdr:row>
      <xdr:rowOff>135018</xdr:rowOff>
    </xdr:to>
    <xdr:sp macro="" textlink="">
      <xdr:nvSpPr>
        <xdr:cNvPr id="216" name="楕円 215"/>
        <xdr:cNvSpPr/>
      </xdr:nvSpPr>
      <xdr:spPr>
        <a:xfrm>
          <a:off x="3175000" y="139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145195</xdr:rowOff>
    </xdr:from>
    <xdr:ext cx="762000" cy="259045"/>
    <xdr:sp macro="" textlink="">
      <xdr:nvSpPr>
        <xdr:cNvPr id="217" name="テキスト ボックス 216"/>
        <xdr:cNvSpPr txBox="1"/>
      </xdr:nvSpPr>
      <xdr:spPr>
        <a:xfrm>
          <a:off x="2844800" y="1368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39229</xdr:rowOff>
    </xdr:from>
    <xdr:to>
      <xdr:col>11</xdr:col>
      <xdr:colOff>82550</xdr:colOff>
      <xdr:row>81</xdr:row>
      <xdr:rowOff>140829</xdr:rowOff>
    </xdr:to>
    <xdr:sp macro="" textlink="">
      <xdr:nvSpPr>
        <xdr:cNvPr id="218" name="楕円 217"/>
        <xdr:cNvSpPr/>
      </xdr:nvSpPr>
      <xdr:spPr>
        <a:xfrm>
          <a:off x="2286000" y="139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151006</xdr:rowOff>
    </xdr:from>
    <xdr:ext cx="762000" cy="259045"/>
    <xdr:sp macro="" textlink="">
      <xdr:nvSpPr>
        <xdr:cNvPr id="219" name="テキスト ボックス 218"/>
        <xdr:cNvSpPr txBox="1"/>
      </xdr:nvSpPr>
      <xdr:spPr>
        <a:xfrm>
          <a:off x="1955800" y="1369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46991</xdr:rowOff>
    </xdr:from>
    <xdr:to>
      <xdr:col>7</xdr:col>
      <xdr:colOff>31750</xdr:colOff>
      <xdr:row>81</xdr:row>
      <xdr:rowOff>148591</xdr:rowOff>
    </xdr:to>
    <xdr:sp macro="" textlink="">
      <xdr:nvSpPr>
        <xdr:cNvPr id="220" name="楕円 219"/>
        <xdr:cNvSpPr/>
      </xdr:nvSpPr>
      <xdr:spPr>
        <a:xfrm>
          <a:off x="1397000" y="139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158768</xdr:rowOff>
    </xdr:from>
    <xdr:ext cx="762000" cy="259045"/>
    <xdr:sp macro="" textlink="">
      <xdr:nvSpPr>
        <xdr:cNvPr id="221" name="テキスト ボックス 220"/>
        <xdr:cNvSpPr txBox="1"/>
      </xdr:nvSpPr>
      <xdr:spPr>
        <a:xfrm>
          <a:off x="1066800" y="1370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年度から，級の号給カットを実施するとともに，昇格した場合の給料月額の増加額の縮減について国を上回る見直しを実施したことなどもあり，平成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年度の指数（平成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年ラスパイレス指数）は平成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ポイント低下している。また，平成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職員給与については，今後も，人事委員会の勧告を尊重し，市内民間給与との均衡が図られるよう措置するとともに，より一層市民の理解が得られるよう，必要な見直しに努めていく。</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グラフの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までの数値は、それぞれの年度の翌年のものである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131234</xdr:rowOff>
    </xdr:to>
    <xdr:cxnSp macro="">
      <xdr:nvCxnSpPr>
        <xdr:cNvPr id="255" name="直線コネクタ 254"/>
        <xdr:cNvCxnSpPr/>
      </xdr:nvCxnSpPr>
      <xdr:spPr>
        <a:xfrm flipV="1">
          <a:off x="16179800" y="149669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60325</xdr:rowOff>
    </xdr:to>
    <xdr:cxnSp macro="">
      <xdr:nvCxnSpPr>
        <xdr:cNvPr id="258" name="直線コネクタ 257"/>
        <xdr:cNvCxnSpPr/>
      </xdr:nvCxnSpPr>
      <xdr:spPr>
        <a:xfrm flipV="1">
          <a:off x="15290800" y="150473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89</xdr:row>
      <xdr:rowOff>89959</xdr:rowOff>
    </xdr:to>
    <xdr:cxnSp macro="">
      <xdr:nvCxnSpPr>
        <xdr:cNvPr id="261" name="直線コネクタ 260"/>
        <xdr:cNvCxnSpPr/>
      </xdr:nvCxnSpPr>
      <xdr:spPr>
        <a:xfrm flipV="1">
          <a:off x="14401800" y="1514792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89</xdr:row>
      <xdr:rowOff>89959</xdr:rowOff>
    </xdr:to>
    <xdr:cxnSp macro="">
      <xdr:nvCxnSpPr>
        <xdr:cNvPr id="264" name="直線コネクタ 263"/>
        <xdr:cNvCxnSpPr/>
      </xdr:nvCxnSpPr>
      <xdr:spPr>
        <a:xfrm>
          <a:off x="13512800" y="151881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8" name="楕円 277"/>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9" name="テキスト ボックス 278"/>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0" name="楕円 279"/>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1" name="テキスト ボックス 280"/>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2" name="楕円 281"/>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3" name="テキスト ボックス 282"/>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定員管理の目標を設定したのは，平成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人削減の目標を掲げた集中改革プランと，平成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9,800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人体制とする目標を掲げた行政改革プランがあるが，いずれの目標も達成済み（集中改革プラン：</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941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人削減，行政改革プラン：</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に達成（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9,784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年度についても，行政需要の増大に対応しつつ，業務のアウトソーシングや執行体制の見直しを進めた結果，類似団体の中で最も少なくなっている。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今後も市民サービスの低下を招かないよう留意しながら事務事業や執行体制の見直しを行い，簡素で効率的な市役所の構築に努めていく。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137901</xdr:rowOff>
    </xdr:from>
    <xdr:to>
      <xdr:col>81</xdr:col>
      <xdr:colOff>44450</xdr:colOff>
      <xdr:row>67</xdr:row>
      <xdr:rowOff>80010</xdr:rowOff>
    </xdr:to>
    <xdr:cxnSp macro="">
      <xdr:nvCxnSpPr>
        <xdr:cNvPr id="313" name="直線コネクタ 312"/>
        <xdr:cNvCxnSpPr/>
      </xdr:nvCxnSpPr>
      <xdr:spPr>
        <a:xfrm flipV="1">
          <a:off x="17018000" y="11110701"/>
          <a:ext cx="0" cy="45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5" name="直線コネクタ 31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52828</xdr:rowOff>
    </xdr:from>
    <xdr:ext cx="762000" cy="259045"/>
    <xdr:sp macro="" textlink="">
      <xdr:nvSpPr>
        <xdr:cNvPr id="316" name="定員管理の状況最大値テキスト"/>
        <xdr:cNvSpPr txBox="1"/>
      </xdr:nvSpPr>
      <xdr:spPr>
        <a:xfrm>
          <a:off x="17106900" y="1085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137901</xdr:rowOff>
    </xdr:from>
    <xdr:to>
      <xdr:col>81</xdr:col>
      <xdr:colOff>133350</xdr:colOff>
      <xdr:row>64</xdr:row>
      <xdr:rowOff>137901</xdr:rowOff>
    </xdr:to>
    <xdr:cxnSp macro="">
      <xdr:nvCxnSpPr>
        <xdr:cNvPr id="317" name="直線コネクタ 316"/>
        <xdr:cNvCxnSpPr/>
      </xdr:nvCxnSpPr>
      <xdr:spPr>
        <a:xfrm>
          <a:off x="16929100" y="1111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137901</xdr:rowOff>
    </xdr:from>
    <xdr:to>
      <xdr:col>81</xdr:col>
      <xdr:colOff>44450</xdr:colOff>
      <xdr:row>64</xdr:row>
      <xdr:rowOff>162031</xdr:rowOff>
    </xdr:to>
    <xdr:cxnSp macro="">
      <xdr:nvCxnSpPr>
        <xdr:cNvPr id="318" name="直線コネクタ 317"/>
        <xdr:cNvCxnSpPr/>
      </xdr:nvCxnSpPr>
      <xdr:spPr>
        <a:xfrm flipV="1">
          <a:off x="16179800" y="1111070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122996</xdr:rowOff>
    </xdr:from>
    <xdr:ext cx="762000" cy="259045"/>
    <xdr:sp macro="" textlink="">
      <xdr:nvSpPr>
        <xdr:cNvPr id="319" name="定員管理の状況平均値テキスト"/>
        <xdr:cNvSpPr txBox="1"/>
      </xdr:nvSpPr>
      <xdr:spPr>
        <a:xfrm>
          <a:off x="17106900" y="1126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150919</xdr:rowOff>
    </xdr:from>
    <xdr:to>
      <xdr:col>81</xdr:col>
      <xdr:colOff>95250</xdr:colOff>
      <xdr:row>66</xdr:row>
      <xdr:rowOff>81069</xdr:rowOff>
    </xdr:to>
    <xdr:sp macro="" textlink="">
      <xdr:nvSpPr>
        <xdr:cNvPr id="320" name="フローチャート: 判断 319"/>
        <xdr:cNvSpPr/>
      </xdr:nvSpPr>
      <xdr:spPr>
        <a:xfrm>
          <a:off x="16967200" y="112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123825</xdr:rowOff>
    </xdr:from>
    <xdr:to>
      <xdr:col>77</xdr:col>
      <xdr:colOff>44450</xdr:colOff>
      <xdr:row>64</xdr:row>
      <xdr:rowOff>162031</xdr:rowOff>
    </xdr:to>
    <xdr:cxnSp macro="">
      <xdr:nvCxnSpPr>
        <xdr:cNvPr id="321" name="直線コネクタ 320"/>
        <xdr:cNvCxnSpPr/>
      </xdr:nvCxnSpPr>
      <xdr:spPr>
        <a:xfrm>
          <a:off x="15290800" y="1109662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146896</xdr:rowOff>
    </xdr:from>
    <xdr:to>
      <xdr:col>77</xdr:col>
      <xdr:colOff>95250</xdr:colOff>
      <xdr:row>66</xdr:row>
      <xdr:rowOff>77046</xdr:rowOff>
    </xdr:to>
    <xdr:sp macro="" textlink="">
      <xdr:nvSpPr>
        <xdr:cNvPr id="322" name="フローチャート: 判断 321"/>
        <xdr:cNvSpPr/>
      </xdr:nvSpPr>
      <xdr:spPr>
        <a:xfrm>
          <a:off x="16129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61823</xdr:rowOff>
    </xdr:from>
    <xdr:ext cx="736600" cy="259045"/>
    <xdr:sp macro="" textlink="">
      <xdr:nvSpPr>
        <xdr:cNvPr id="323" name="テキスト ボックス 322"/>
        <xdr:cNvSpPr txBox="1"/>
      </xdr:nvSpPr>
      <xdr:spPr>
        <a:xfrm>
          <a:off x="15798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122449</xdr:rowOff>
    </xdr:from>
    <xdr:to>
      <xdr:col>72</xdr:col>
      <xdr:colOff>203200</xdr:colOff>
      <xdr:row>64</xdr:row>
      <xdr:rowOff>123825</xdr:rowOff>
    </xdr:to>
    <xdr:cxnSp macro="">
      <xdr:nvCxnSpPr>
        <xdr:cNvPr id="324" name="直線コネクタ 323"/>
        <xdr:cNvCxnSpPr/>
      </xdr:nvCxnSpPr>
      <xdr:spPr>
        <a:xfrm>
          <a:off x="14401800" y="10237999"/>
          <a:ext cx="889000" cy="8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152929</xdr:rowOff>
    </xdr:from>
    <xdr:to>
      <xdr:col>73</xdr:col>
      <xdr:colOff>44450</xdr:colOff>
      <xdr:row>66</xdr:row>
      <xdr:rowOff>83079</xdr:rowOff>
    </xdr:to>
    <xdr:sp macro="" textlink="">
      <xdr:nvSpPr>
        <xdr:cNvPr id="325" name="フローチャート: 判断 324"/>
        <xdr:cNvSpPr/>
      </xdr:nvSpPr>
      <xdr:spPr>
        <a:xfrm>
          <a:off x="15240000" y="1129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67856</xdr:rowOff>
    </xdr:from>
    <xdr:ext cx="762000" cy="259045"/>
    <xdr:sp macro="" textlink="">
      <xdr:nvSpPr>
        <xdr:cNvPr id="326" name="テキスト ボックス 325"/>
        <xdr:cNvSpPr txBox="1"/>
      </xdr:nvSpPr>
      <xdr:spPr>
        <a:xfrm>
          <a:off x="14909800" y="1138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59</xdr:row>
      <xdr:rowOff>130493</xdr:rowOff>
    </xdr:to>
    <xdr:cxnSp macro="">
      <xdr:nvCxnSpPr>
        <xdr:cNvPr id="327" name="直線コネクタ 326"/>
        <xdr:cNvCxnSpPr/>
      </xdr:nvCxnSpPr>
      <xdr:spPr>
        <a:xfrm flipV="1">
          <a:off x="13512800" y="102379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163619</xdr:rowOff>
    </xdr:from>
    <xdr:to>
      <xdr:col>68</xdr:col>
      <xdr:colOff>203200</xdr:colOff>
      <xdr:row>61</xdr:row>
      <xdr:rowOff>93769</xdr:rowOff>
    </xdr:to>
    <xdr:sp macro="" textlink="">
      <xdr:nvSpPr>
        <xdr:cNvPr id="328" name="フローチャート: 判断 327"/>
        <xdr:cNvSpPr/>
      </xdr:nvSpPr>
      <xdr:spPr>
        <a:xfrm>
          <a:off x="14351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78546</xdr:rowOff>
    </xdr:from>
    <xdr:ext cx="762000" cy="259045"/>
    <xdr:sp macro="" textlink="">
      <xdr:nvSpPr>
        <xdr:cNvPr id="329" name="テキスト ボックス 328"/>
        <xdr:cNvSpPr txBox="1"/>
      </xdr:nvSpPr>
      <xdr:spPr>
        <a:xfrm>
          <a:off x="14020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165629</xdr:rowOff>
    </xdr:from>
    <xdr:to>
      <xdr:col>64</xdr:col>
      <xdr:colOff>152400</xdr:colOff>
      <xdr:row>61</xdr:row>
      <xdr:rowOff>95779</xdr:rowOff>
    </xdr:to>
    <xdr:sp macro="" textlink="">
      <xdr:nvSpPr>
        <xdr:cNvPr id="330" name="フローチャート: 判断 329"/>
        <xdr:cNvSpPr/>
      </xdr:nvSpPr>
      <xdr:spPr>
        <a:xfrm>
          <a:off x="13462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80556</xdr:rowOff>
    </xdr:from>
    <xdr:ext cx="762000" cy="259045"/>
    <xdr:sp macro="" textlink="">
      <xdr:nvSpPr>
        <xdr:cNvPr id="331" name="テキスト ボックス 330"/>
        <xdr:cNvSpPr txBox="1"/>
      </xdr:nvSpPr>
      <xdr:spPr>
        <a:xfrm>
          <a:off x="131318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87101</xdr:rowOff>
    </xdr:from>
    <xdr:to>
      <xdr:col>81</xdr:col>
      <xdr:colOff>95250</xdr:colOff>
      <xdr:row>65</xdr:row>
      <xdr:rowOff>17251</xdr:rowOff>
    </xdr:to>
    <xdr:sp macro="" textlink="">
      <xdr:nvSpPr>
        <xdr:cNvPr id="337" name="楕円 336"/>
        <xdr:cNvSpPr/>
      </xdr:nvSpPr>
      <xdr:spPr>
        <a:xfrm>
          <a:off x="16967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8378</xdr:rowOff>
    </xdr:from>
    <xdr:ext cx="762000" cy="259045"/>
    <xdr:sp macro="" textlink="">
      <xdr:nvSpPr>
        <xdr:cNvPr id="338" name="定員管理の状況該当値テキスト"/>
        <xdr:cNvSpPr txBox="1"/>
      </xdr:nvSpPr>
      <xdr:spPr>
        <a:xfrm>
          <a:off x="17106900" y="1098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111231</xdr:rowOff>
    </xdr:from>
    <xdr:to>
      <xdr:col>77</xdr:col>
      <xdr:colOff>95250</xdr:colOff>
      <xdr:row>65</xdr:row>
      <xdr:rowOff>41381</xdr:rowOff>
    </xdr:to>
    <xdr:sp macro="" textlink="">
      <xdr:nvSpPr>
        <xdr:cNvPr id="339" name="楕円 338"/>
        <xdr:cNvSpPr/>
      </xdr:nvSpPr>
      <xdr:spPr>
        <a:xfrm>
          <a:off x="16129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51558</xdr:rowOff>
    </xdr:from>
    <xdr:ext cx="736600" cy="259045"/>
    <xdr:sp macro="" textlink="">
      <xdr:nvSpPr>
        <xdr:cNvPr id="340" name="テキスト ボックス 339"/>
        <xdr:cNvSpPr txBox="1"/>
      </xdr:nvSpPr>
      <xdr:spPr>
        <a:xfrm>
          <a:off x="15798800" y="1085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73025</xdr:rowOff>
    </xdr:from>
    <xdr:to>
      <xdr:col>73</xdr:col>
      <xdr:colOff>44450</xdr:colOff>
      <xdr:row>65</xdr:row>
      <xdr:rowOff>3175</xdr:rowOff>
    </xdr:to>
    <xdr:sp macro="" textlink="">
      <xdr:nvSpPr>
        <xdr:cNvPr id="341" name="楕円 340"/>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13352</xdr:rowOff>
    </xdr:from>
    <xdr:ext cx="762000" cy="259045"/>
    <xdr:sp macro="" textlink="">
      <xdr:nvSpPr>
        <xdr:cNvPr id="342" name="テキスト ボックス 341"/>
        <xdr:cNvSpPr txBox="1"/>
      </xdr:nvSpPr>
      <xdr:spPr>
        <a:xfrm>
          <a:off x="14909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71649</xdr:rowOff>
    </xdr:from>
    <xdr:to>
      <xdr:col>68</xdr:col>
      <xdr:colOff>203200</xdr:colOff>
      <xdr:row>60</xdr:row>
      <xdr:rowOff>1799</xdr:rowOff>
    </xdr:to>
    <xdr:sp macro="" textlink="">
      <xdr:nvSpPr>
        <xdr:cNvPr id="343" name="楕円 342"/>
        <xdr:cNvSpPr/>
      </xdr:nvSpPr>
      <xdr:spPr>
        <a:xfrm>
          <a:off x="14351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11976</xdr:rowOff>
    </xdr:from>
    <xdr:ext cx="762000" cy="259045"/>
    <xdr:sp macro="" textlink="">
      <xdr:nvSpPr>
        <xdr:cNvPr id="344" name="テキスト ボックス 343"/>
        <xdr:cNvSpPr txBox="1"/>
      </xdr:nvSpPr>
      <xdr:spPr>
        <a:xfrm>
          <a:off x="14020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5" name="楕円 344"/>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46" name="テキスト ボックス 345"/>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類似団体内順位は，以前として低位ではあるが，市債発行額の抑制等による市債残高の着実な減少等により，今後とも起債に許可が不要となる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未満の基準を下回り，トレンドとして比率は改善していく見込みである。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6" name="直線コネクタ 375"/>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52211</xdr:rowOff>
    </xdr:from>
    <xdr:to>
      <xdr:col>81</xdr:col>
      <xdr:colOff>44450</xdr:colOff>
      <xdr:row>42</xdr:row>
      <xdr:rowOff>146050</xdr:rowOff>
    </xdr:to>
    <xdr:cxnSp macro="">
      <xdr:nvCxnSpPr>
        <xdr:cNvPr id="381" name="直線コネクタ 380"/>
        <xdr:cNvCxnSpPr/>
      </xdr:nvCxnSpPr>
      <xdr:spPr>
        <a:xfrm flipV="1">
          <a:off x="16179800" y="72531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130122</xdr:rowOff>
    </xdr:from>
    <xdr:ext cx="762000" cy="259045"/>
    <xdr:sp macro="" textlink="">
      <xdr:nvSpPr>
        <xdr:cNvPr id="382"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3" name="フローチャート: 判断 382"/>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41628</xdr:rowOff>
    </xdr:to>
    <xdr:cxnSp macro="">
      <xdr:nvCxnSpPr>
        <xdr:cNvPr id="384" name="直線コネクタ 383"/>
        <xdr:cNvCxnSpPr/>
      </xdr:nvCxnSpPr>
      <xdr:spPr>
        <a:xfrm flipV="1">
          <a:off x="15290800" y="734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41628</xdr:rowOff>
    </xdr:from>
    <xdr:to>
      <xdr:col>72</xdr:col>
      <xdr:colOff>203200</xdr:colOff>
      <xdr:row>43</xdr:row>
      <xdr:rowOff>68439</xdr:rowOff>
    </xdr:to>
    <xdr:cxnSp macro="">
      <xdr:nvCxnSpPr>
        <xdr:cNvPr id="387" name="直線コネクタ 386"/>
        <xdr:cNvCxnSpPr/>
      </xdr:nvCxnSpPr>
      <xdr:spPr>
        <a:xfrm flipV="1">
          <a:off x="14401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8" name="フローチャート: 判断 387"/>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9" name="テキスト ボックス 388"/>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68439</xdr:rowOff>
    </xdr:from>
    <xdr:to>
      <xdr:col>68</xdr:col>
      <xdr:colOff>152400</xdr:colOff>
      <xdr:row>43</xdr:row>
      <xdr:rowOff>95250</xdr:rowOff>
    </xdr:to>
    <xdr:cxnSp macro="">
      <xdr:nvCxnSpPr>
        <xdr:cNvPr id="390" name="直線コネクタ 389"/>
        <xdr:cNvCxnSpPr/>
      </xdr:nvCxnSpPr>
      <xdr:spPr>
        <a:xfrm flipV="1">
          <a:off x="13512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1" name="フローチャート: 判断 390"/>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99782</xdr:rowOff>
    </xdr:from>
    <xdr:ext cx="762000" cy="259045"/>
    <xdr:sp macro="" textlink="">
      <xdr:nvSpPr>
        <xdr:cNvPr id="392" name="テキスト ボックス 391"/>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400" name="楕円 399"/>
        <xdr:cNvSpPr/>
      </xdr:nvSpPr>
      <xdr:spPr>
        <a:xfrm>
          <a:off x="16967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144938</xdr:rowOff>
    </xdr:from>
    <xdr:ext cx="762000" cy="259045"/>
    <xdr:sp macro="" textlink="">
      <xdr:nvSpPr>
        <xdr:cNvPr id="401" name="公債費負担の状況該当値テキスト"/>
        <xdr:cNvSpPr txBox="1"/>
      </xdr:nvSpPr>
      <xdr:spPr>
        <a:xfrm>
          <a:off x="17106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2" name="楕円 401"/>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3" name="テキスト ボックス 402"/>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162278</xdr:rowOff>
    </xdr:from>
    <xdr:to>
      <xdr:col>73</xdr:col>
      <xdr:colOff>44450</xdr:colOff>
      <xdr:row>43</xdr:row>
      <xdr:rowOff>92428</xdr:rowOff>
    </xdr:to>
    <xdr:sp macro="" textlink="">
      <xdr:nvSpPr>
        <xdr:cNvPr id="404" name="楕円 403"/>
        <xdr:cNvSpPr/>
      </xdr:nvSpPr>
      <xdr:spPr>
        <a:xfrm>
          <a:off x="15240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77205</xdr:rowOff>
    </xdr:from>
    <xdr:ext cx="762000" cy="259045"/>
    <xdr:sp macro="" textlink="">
      <xdr:nvSpPr>
        <xdr:cNvPr id="405" name="テキスト ボックス 404"/>
        <xdr:cNvSpPr txBox="1"/>
      </xdr:nvSpPr>
      <xdr:spPr>
        <a:xfrm>
          <a:off x="14909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macro="" textlink="">
      <xdr:nvSpPr>
        <xdr:cNvPr id="406" name="楕円 405"/>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macro="" textlink="">
      <xdr:nvSpPr>
        <xdr:cNvPr id="407" name="テキスト ボックス 406"/>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類似団体の平均値より依然として高水準にあるが，平成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年度においては，公営企業債等繰入見込額の減少（対前年度比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億円の減）等により着実に改善を続けている。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今後も地方債現在高の縮減を図るなど，財政健全化に努めていく。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8" name="直線コネクタ 437"/>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9"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0" name="直線コネクタ 439"/>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104055</xdr:rowOff>
    </xdr:from>
    <xdr:to>
      <xdr:col>81</xdr:col>
      <xdr:colOff>44450</xdr:colOff>
      <xdr:row>20</xdr:row>
      <xdr:rowOff>31538</xdr:rowOff>
    </xdr:to>
    <xdr:cxnSp macro="">
      <xdr:nvCxnSpPr>
        <xdr:cNvPr id="443" name="直線コネクタ 442"/>
        <xdr:cNvCxnSpPr/>
      </xdr:nvCxnSpPr>
      <xdr:spPr>
        <a:xfrm flipV="1">
          <a:off x="16179800" y="3361605"/>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4"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5" name="フローチャート: 判断 444"/>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31538</xdr:rowOff>
    </xdr:from>
    <xdr:to>
      <xdr:col>77</xdr:col>
      <xdr:colOff>44450</xdr:colOff>
      <xdr:row>20</xdr:row>
      <xdr:rowOff>169884</xdr:rowOff>
    </xdr:to>
    <xdr:cxnSp macro="">
      <xdr:nvCxnSpPr>
        <xdr:cNvPr id="446" name="直線コネクタ 445"/>
        <xdr:cNvCxnSpPr/>
      </xdr:nvCxnSpPr>
      <xdr:spPr>
        <a:xfrm flipV="1">
          <a:off x="15290800" y="3460538"/>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7" name="フローチャート: 判断 446"/>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8" name="テキスト ボックス 447"/>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169884</xdr:rowOff>
    </xdr:from>
    <xdr:to>
      <xdr:col>72</xdr:col>
      <xdr:colOff>203200</xdr:colOff>
      <xdr:row>21</xdr:row>
      <xdr:rowOff>76454</xdr:rowOff>
    </xdr:to>
    <xdr:cxnSp macro="">
      <xdr:nvCxnSpPr>
        <xdr:cNvPr id="449" name="直線コネクタ 448"/>
        <xdr:cNvCxnSpPr/>
      </xdr:nvCxnSpPr>
      <xdr:spPr>
        <a:xfrm flipV="1">
          <a:off x="14401800" y="3598884"/>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0" name="フローチャート: 判断 449"/>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51" name="テキスト ボックス 450"/>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76454</xdr:rowOff>
    </xdr:from>
    <xdr:to>
      <xdr:col>68</xdr:col>
      <xdr:colOff>152400</xdr:colOff>
      <xdr:row>21</xdr:row>
      <xdr:rowOff>121497</xdr:rowOff>
    </xdr:to>
    <xdr:cxnSp macro="">
      <xdr:nvCxnSpPr>
        <xdr:cNvPr id="452" name="直線コネクタ 451"/>
        <xdr:cNvCxnSpPr/>
      </xdr:nvCxnSpPr>
      <xdr:spPr>
        <a:xfrm flipV="1">
          <a:off x="13512800" y="3676904"/>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3" name="フローチャート: 判断 452"/>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4" name="テキスト ボックス 453"/>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5" name="フローチャート: 判断 454"/>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6" name="テキスト ボックス 455"/>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53255</xdr:rowOff>
    </xdr:from>
    <xdr:to>
      <xdr:col>81</xdr:col>
      <xdr:colOff>95250</xdr:colOff>
      <xdr:row>19</xdr:row>
      <xdr:rowOff>154855</xdr:rowOff>
    </xdr:to>
    <xdr:sp macro="" textlink="">
      <xdr:nvSpPr>
        <xdr:cNvPr id="462" name="楕円 461"/>
        <xdr:cNvSpPr/>
      </xdr:nvSpPr>
      <xdr:spPr>
        <a:xfrm>
          <a:off x="169672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25332</xdr:rowOff>
    </xdr:from>
    <xdr:ext cx="762000" cy="259045"/>
    <xdr:sp macro="" textlink="">
      <xdr:nvSpPr>
        <xdr:cNvPr id="463" name="将来負担の状況該当値テキスト"/>
        <xdr:cNvSpPr txBox="1"/>
      </xdr:nvSpPr>
      <xdr:spPr>
        <a:xfrm>
          <a:off x="17106900" y="328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152188</xdr:rowOff>
    </xdr:from>
    <xdr:to>
      <xdr:col>77</xdr:col>
      <xdr:colOff>95250</xdr:colOff>
      <xdr:row>20</xdr:row>
      <xdr:rowOff>82338</xdr:rowOff>
    </xdr:to>
    <xdr:sp macro="" textlink="">
      <xdr:nvSpPr>
        <xdr:cNvPr id="464" name="楕円 463"/>
        <xdr:cNvSpPr/>
      </xdr:nvSpPr>
      <xdr:spPr>
        <a:xfrm>
          <a:off x="16129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67115</xdr:rowOff>
    </xdr:from>
    <xdr:ext cx="736600" cy="259045"/>
    <xdr:sp macro="" textlink="">
      <xdr:nvSpPr>
        <xdr:cNvPr id="465" name="テキスト ボックス 464"/>
        <xdr:cNvSpPr txBox="1"/>
      </xdr:nvSpPr>
      <xdr:spPr>
        <a:xfrm>
          <a:off x="15798800" y="349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119084</xdr:rowOff>
    </xdr:from>
    <xdr:to>
      <xdr:col>73</xdr:col>
      <xdr:colOff>44450</xdr:colOff>
      <xdr:row>21</xdr:row>
      <xdr:rowOff>49234</xdr:rowOff>
    </xdr:to>
    <xdr:sp macro="" textlink="">
      <xdr:nvSpPr>
        <xdr:cNvPr id="466" name="楕円 465"/>
        <xdr:cNvSpPr/>
      </xdr:nvSpPr>
      <xdr:spPr>
        <a:xfrm>
          <a:off x="15240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34011</xdr:rowOff>
    </xdr:from>
    <xdr:ext cx="762000" cy="259045"/>
    <xdr:sp macro="" textlink="">
      <xdr:nvSpPr>
        <xdr:cNvPr id="467" name="テキスト ボックス 466"/>
        <xdr:cNvSpPr txBox="1"/>
      </xdr:nvSpPr>
      <xdr:spPr>
        <a:xfrm>
          <a:off x="14909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25654</xdr:rowOff>
    </xdr:from>
    <xdr:to>
      <xdr:col>68</xdr:col>
      <xdr:colOff>203200</xdr:colOff>
      <xdr:row>21</xdr:row>
      <xdr:rowOff>127254</xdr:rowOff>
    </xdr:to>
    <xdr:sp macro="" textlink="">
      <xdr:nvSpPr>
        <xdr:cNvPr id="468" name="楕円 467"/>
        <xdr:cNvSpPr/>
      </xdr:nvSpPr>
      <xdr:spPr>
        <a:xfrm>
          <a:off x="14351000" y="36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112031</xdr:rowOff>
    </xdr:from>
    <xdr:ext cx="762000" cy="259045"/>
    <xdr:sp macro="" textlink="">
      <xdr:nvSpPr>
        <xdr:cNvPr id="469" name="テキスト ボックス 468"/>
        <xdr:cNvSpPr txBox="1"/>
      </xdr:nvSpPr>
      <xdr:spPr>
        <a:xfrm>
          <a:off x="14020800" y="37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70697</xdr:rowOff>
    </xdr:from>
    <xdr:to>
      <xdr:col>64</xdr:col>
      <xdr:colOff>152400</xdr:colOff>
      <xdr:row>22</xdr:row>
      <xdr:rowOff>847</xdr:rowOff>
    </xdr:to>
    <xdr:sp macro="" textlink="">
      <xdr:nvSpPr>
        <xdr:cNvPr id="470" name="楕円 469"/>
        <xdr:cNvSpPr/>
      </xdr:nvSpPr>
      <xdr:spPr>
        <a:xfrm>
          <a:off x="13462000" y="3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157074</xdr:rowOff>
    </xdr:from>
    <xdr:ext cx="762000" cy="259045"/>
    <xdr:sp macro="" textlink="">
      <xdr:nvSpPr>
        <xdr:cNvPr id="471" name="テキスト ボックス 470"/>
        <xdr:cNvSpPr txBox="1"/>
      </xdr:nvSpPr>
      <xdr:spPr>
        <a:xfrm>
          <a:off x="13131800" y="375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業務のアウトソーシングや業務の実施体制の見直しなどに早くから取り組んできた結果，類似団体と比較して人口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人当たり職員数が少ないことや，退職手当の段階的引き下げ（平成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年度で段階的に実施し，平均で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％の水準引き上げ），平成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年度からの給与水準の平均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％の引き下げ等により人件費に係る経常収支比率は類似団体内で最も低くなっている。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少子高齢化の進展などによる人口構造の変化や人口増加への対応など，多様化する行政ニースを踏まえた最適な組織体制を構築しつつ，適切な定員管理により人件費の抑制を図っていく。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85852</xdr:rowOff>
    </xdr:from>
    <xdr:to>
      <xdr:col>24</xdr:col>
      <xdr:colOff>25400</xdr:colOff>
      <xdr:row>41</xdr:row>
      <xdr:rowOff>115570</xdr:rowOff>
    </xdr:to>
    <xdr:cxnSp macro="">
      <xdr:nvCxnSpPr>
        <xdr:cNvPr id="59" name="直線コネクタ 58"/>
        <xdr:cNvCxnSpPr/>
      </xdr:nvCxnSpPr>
      <xdr:spPr>
        <a:xfrm flipV="1">
          <a:off x="4826000" y="6258052"/>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87647</xdr:rowOff>
    </xdr:from>
    <xdr:ext cx="762000" cy="259045"/>
    <xdr:sp macro="" textlink="">
      <xdr:nvSpPr>
        <xdr:cNvPr id="60" name="人件費最小値テキスト"/>
        <xdr:cNvSpPr txBox="1"/>
      </xdr:nvSpPr>
      <xdr:spPr>
        <a:xfrm>
          <a:off x="4914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115570</xdr:rowOff>
    </xdr:from>
    <xdr:to>
      <xdr:col>24</xdr:col>
      <xdr:colOff>114300</xdr:colOff>
      <xdr:row>41</xdr:row>
      <xdr:rowOff>115570</xdr:rowOff>
    </xdr:to>
    <xdr:cxnSp macro="">
      <xdr:nvCxnSpPr>
        <xdr:cNvPr id="61" name="直線コネクタ 60"/>
        <xdr:cNvCxnSpPr/>
      </xdr:nvCxnSpPr>
      <xdr:spPr>
        <a:xfrm>
          <a:off x="4737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779</xdr:rowOff>
    </xdr:from>
    <xdr:ext cx="762000" cy="259045"/>
    <xdr:sp macro="" textlink="">
      <xdr:nvSpPr>
        <xdr:cNvPr id="62" name="人件費最大値テキスト"/>
        <xdr:cNvSpPr txBox="1"/>
      </xdr:nvSpPr>
      <xdr:spPr>
        <a:xfrm>
          <a:off x="4914900" y="600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85852</xdr:rowOff>
    </xdr:from>
    <xdr:to>
      <xdr:col>24</xdr:col>
      <xdr:colOff>114300</xdr:colOff>
      <xdr:row>36</xdr:row>
      <xdr:rowOff>85852</xdr:rowOff>
    </xdr:to>
    <xdr:cxnSp macro="">
      <xdr:nvCxnSpPr>
        <xdr:cNvPr id="63" name="直線コネクタ 62"/>
        <xdr:cNvCxnSpPr/>
      </xdr:nvCxnSpPr>
      <xdr:spPr>
        <a:xfrm>
          <a:off x="4737100" y="625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113284</xdr:rowOff>
    </xdr:to>
    <xdr:cxnSp macro="">
      <xdr:nvCxnSpPr>
        <xdr:cNvPr id="64" name="直線コネクタ 63"/>
        <xdr:cNvCxnSpPr/>
      </xdr:nvCxnSpPr>
      <xdr:spPr>
        <a:xfrm flipV="1">
          <a:off x="3987800" y="6258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4843</xdr:rowOff>
    </xdr:from>
    <xdr:ext cx="762000" cy="259045"/>
    <xdr:sp macro="" textlink="">
      <xdr:nvSpPr>
        <xdr:cNvPr id="65" name="人件費平均値テキスト"/>
        <xdr:cNvSpPr txBox="1"/>
      </xdr:nvSpPr>
      <xdr:spPr>
        <a:xfrm>
          <a:off x="4914900" y="6691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66" name="フローチャート: 判断 65"/>
        <xdr:cNvSpPr/>
      </xdr:nvSpPr>
      <xdr:spPr>
        <a:xfrm>
          <a:off x="47752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131572</xdr:rowOff>
    </xdr:from>
    <xdr:to>
      <xdr:col>19</xdr:col>
      <xdr:colOff>187325</xdr:colOff>
      <xdr:row>36</xdr:row>
      <xdr:rowOff>113284</xdr:rowOff>
    </xdr:to>
    <xdr:cxnSp macro="">
      <xdr:nvCxnSpPr>
        <xdr:cNvPr id="67" name="直線コネクタ 66"/>
        <xdr:cNvCxnSpPr/>
      </xdr:nvCxnSpPr>
      <xdr:spPr>
        <a:xfrm>
          <a:off x="3098800" y="5617972"/>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51054</xdr:rowOff>
    </xdr:from>
    <xdr:to>
      <xdr:col>20</xdr:col>
      <xdr:colOff>38100</xdr:colOff>
      <xdr:row>39</xdr:row>
      <xdr:rowOff>152654</xdr:rowOff>
    </xdr:to>
    <xdr:sp macro="" textlink="">
      <xdr:nvSpPr>
        <xdr:cNvPr id="68" name="フローチャート: 判断 67"/>
        <xdr:cNvSpPr/>
      </xdr:nvSpPr>
      <xdr:spPr>
        <a:xfrm>
          <a:off x="3937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137431</xdr:rowOff>
    </xdr:from>
    <xdr:ext cx="736600" cy="259045"/>
    <xdr:sp macro="" textlink="">
      <xdr:nvSpPr>
        <xdr:cNvPr id="69" name="テキスト ボックス 68"/>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113284</xdr:rowOff>
    </xdr:from>
    <xdr:to>
      <xdr:col>15</xdr:col>
      <xdr:colOff>98425</xdr:colOff>
      <xdr:row>32</xdr:row>
      <xdr:rowOff>131572</xdr:rowOff>
    </xdr:to>
    <xdr:cxnSp macro="">
      <xdr:nvCxnSpPr>
        <xdr:cNvPr id="70" name="直線コネクタ 69"/>
        <xdr:cNvCxnSpPr/>
      </xdr:nvCxnSpPr>
      <xdr:spPr>
        <a:xfrm>
          <a:off x="2209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5334</xdr:rowOff>
    </xdr:from>
    <xdr:to>
      <xdr:col>15</xdr:col>
      <xdr:colOff>149225</xdr:colOff>
      <xdr:row>35</xdr:row>
      <xdr:rowOff>106934</xdr:rowOff>
    </xdr:to>
    <xdr:sp macro="" textlink="">
      <xdr:nvSpPr>
        <xdr:cNvPr id="71" name="フローチャート: 判断 70"/>
        <xdr:cNvSpPr/>
      </xdr:nvSpPr>
      <xdr:spPr>
        <a:xfrm>
          <a:off x="3048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91711</xdr:rowOff>
    </xdr:from>
    <xdr:ext cx="762000" cy="259045"/>
    <xdr:sp macro="" textlink="">
      <xdr:nvSpPr>
        <xdr:cNvPr id="72" name="テキスト ボックス 71"/>
        <xdr:cNvSpPr txBox="1"/>
      </xdr:nvSpPr>
      <xdr:spPr>
        <a:xfrm>
          <a:off x="2717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113284</xdr:rowOff>
    </xdr:from>
    <xdr:to>
      <xdr:col>11</xdr:col>
      <xdr:colOff>9525</xdr:colOff>
      <xdr:row>32</xdr:row>
      <xdr:rowOff>159004</xdr:rowOff>
    </xdr:to>
    <xdr:cxnSp macro="">
      <xdr:nvCxnSpPr>
        <xdr:cNvPr id="73" name="直線コネクタ 72"/>
        <xdr:cNvCxnSpPr/>
      </xdr:nvCxnSpPr>
      <xdr:spPr>
        <a:xfrm flipV="1">
          <a:off x="1320800" y="55996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140208</xdr:rowOff>
    </xdr:from>
    <xdr:to>
      <xdr:col>11</xdr:col>
      <xdr:colOff>60325</xdr:colOff>
      <xdr:row>35</xdr:row>
      <xdr:rowOff>70358</xdr:rowOff>
    </xdr:to>
    <xdr:sp macro="" textlink="">
      <xdr:nvSpPr>
        <xdr:cNvPr id="74" name="フローチャート: 判断 73"/>
        <xdr:cNvSpPr/>
      </xdr:nvSpPr>
      <xdr:spPr>
        <a:xfrm>
          <a:off x="2159000" y="596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55135</xdr:rowOff>
    </xdr:from>
    <xdr:ext cx="762000" cy="259045"/>
    <xdr:sp macro="" textlink="">
      <xdr:nvSpPr>
        <xdr:cNvPr id="75" name="テキスト ボックス 74"/>
        <xdr:cNvSpPr txBox="1"/>
      </xdr:nvSpPr>
      <xdr:spPr>
        <a:xfrm>
          <a:off x="1828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76" name="フローチャート: 判断 75"/>
        <xdr:cNvSpPr/>
      </xdr:nvSpPr>
      <xdr:spPr>
        <a:xfrm>
          <a:off x="1270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91711</xdr:rowOff>
    </xdr:from>
    <xdr:ext cx="762000" cy="259045"/>
    <xdr:sp macro="" textlink="">
      <xdr:nvSpPr>
        <xdr:cNvPr id="77" name="テキスト ボックス 76"/>
        <xdr:cNvSpPr txBox="1"/>
      </xdr:nvSpPr>
      <xdr:spPr>
        <a:xfrm>
          <a:off x="939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115079</xdr:rowOff>
    </xdr:from>
    <xdr:ext cx="762000" cy="259045"/>
    <xdr:sp macro="" textlink="">
      <xdr:nvSpPr>
        <xdr:cNvPr id="84" name="人件費該当値テキスト"/>
        <xdr:cNvSpPr txBox="1"/>
      </xdr:nvSpPr>
      <xdr:spPr>
        <a:xfrm>
          <a:off x="4914900" y="61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80772</xdr:rowOff>
    </xdr:from>
    <xdr:to>
      <xdr:col>15</xdr:col>
      <xdr:colOff>149225</xdr:colOff>
      <xdr:row>33</xdr:row>
      <xdr:rowOff>10922</xdr:rowOff>
    </xdr:to>
    <xdr:sp macro="" textlink="">
      <xdr:nvSpPr>
        <xdr:cNvPr id="87" name="楕円 86"/>
        <xdr:cNvSpPr/>
      </xdr:nvSpPr>
      <xdr:spPr>
        <a:xfrm>
          <a:off x="3048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21099</xdr:rowOff>
    </xdr:from>
    <xdr:ext cx="762000" cy="259045"/>
    <xdr:sp macro="" textlink="">
      <xdr:nvSpPr>
        <xdr:cNvPr id="88" name="テキスト ボックス 87"/>
        <xdr:cNvSpPr txBox="1"/>
      </xdr:nvSpPr>
      <xdr:spPr>
        <a:xfrm>
          <a:off x="2717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62484</xdr:rowOff>
    </xdr:from>
    <xdr:to>
      <xdr:col>11</xdr:col>
      <xdr:colOff>60325</xdr:colOff>
      <xdr:row>32</xdr:row>
      <xdr:rowOff>164084</xdr:rowOff>
    </xdr:to>
    <xdr:sp macro="" textlink="">
      <xdr:nvSpPr>
        <xdr:cNvPr id="89" name="楕円 88"/>
        <xdr:cNvSpPr/>
      </xdr:nvSpPr>
      <xdr:spPr>
        <a:xfrm>
          <a:off x="2159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2811</xdr:rowOff>
    </xdr:from>
    <xdr:ext cx="762000" cy="259045"/>
    <xdr:sp macro="" textlink="">
      <xdr:nvSpPr>
        <xdr:cNvPr id="90" name="テキスト ボックス 89"/>
        <xdr:cNvSpPr txBox="1"/>
      </xdr:nvSpPr>
      <xdr:spPr>
        <a:xfrm>
          <a:off x="1828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108204</xdr:rowOff>
    </xdr:from>
    <xdr:to>
      <xdr:col>6</xdr:col>
      <xdr:colOff>171450</xdr:colOff>
      <xdr:row>33</xdr:row>
      <xdr:rowOff>38354</xdr:rowOff>
    </xdr:to>
    <xdr:sp macro="" textlink="">
      <xdr:nvSpPr>
        <xdr:cNvPr id="91" name="楕円 90"/>
        <xdr:cNvSpPr/>
      </xdr:nvSpPr>
      <xdr:spPr>
        <a:xfrm>
          <a:off x="1270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48531</xdr:rowOff>
    </xdr:from>
    <xdr:ext cx="762000" cy="259045"/>
    <xdr:sp macro="" textlink="">
      <xdr:nvSpPr>
        <xdr:cNvPr id="92" name="テキスト ボックス 91"/>
        <xdr:cNvSpPr txBox="1"/>
      </xdr:nvSpPr>
      <xdr:spPr>
        <a:xfrm>
          <a:off x="939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情報化推進費委託料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小学校管理費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となっていること等により物件費が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の増となった。一方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，経常一般財源等が増加した影響で経常収支比率が減少している。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今後も指定管理者制度の活用などにより，施設の維持管理コストの縮減に努める。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0" name="直線コネクタ 119"/>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3"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4" name="直線コネクタ 123"/>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95250</xdr:rowOff>
    </xdr:to>
    <xdr:cxnSp macro="">
      <xdr:nvCxnSpPr>
        <xdr:cNvPr id="125" name="直線コネクタ 124"/>
        <xdr:cNvCxnSpPr/>
      </xdr:nvCxnSpPr>
      <xdr:spPr>
        <a:xfrm flipV="1">
          <a:off x="15671800" y="299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6"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7" name="フローチャート: 判断 126"/>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19</xdr:row>
      <xdr:rowOff>6350</xdr:rowOff>
    </xdr:to>
    <xdr:cxnSp macro="">
      <xdr:nvCxnSpPr>
        <xdr:cNvPr id="128" name="直線コネクタ 127"/>
        <xdr:cNvCxnSpPr/>
      </xdr:nvCxnSpPr>
      <xdr:spPr>
        <a:xfrm flipV="1">
          <a:off x="14782800" y="3009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101600</xdr:rowOff>
    </xdr:from>
    <xdr:to>
      <xdr:col>73</xdr:col>
      <xdr:colOff>180975</xdr:colOff>
      <xdr:row>19</xdr:row>
      <xdr:rowOff>6350</xdr:rowOff>
    </xdr:to>
    <xdr:cxnSp macro="">
      <xdr:nvCxnSpPr>
        <xdr:cNvPr id="131" name="直線コネクタ 130"/>
        <xdr:cNvCxnSpPr/>
      </xdr:nvCxnSpPr>
      <xdr:spPr>
        <a:xfrm>
          <a:off x="13893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2" name="フローチャート: 判断 131"/>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101600</xdr:rowOff>
    </xdr:to>
    <xdr:cxnSp macro="">
      <xdr:nvCxnSpPr>
        <xdr:cNvPr id="134" name="直線コネクタ 133"/>
        <xdr:cNvCxnSpPr/>
      </xdr:nvCxnSpPr>
      <xdr:spPr>
        <a:xfrm>
          <a:off x="13004800" y="317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5" name="フローチャート: 判断 134"/>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6" name="テキスト ボックス 135"/>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5"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6" name="楕円 145"/>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47" name="テキスト ボックス 146"/>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48" name="楕円 147"/>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49" name="テキスト ボックス 148"/>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50800</xdr:rowOff>
    </xdr:from>
    <xdr:to>
      <xdr:col>69</xdr:col>
      <xdr:colOff>142875</xdr:colOff>
      <xdr:row>18</xdr:row>
      <xdr:rowOff>152400</xdr:rowOff>
    </xdr:to>
    <xdr:sp macro="" textlink="">
      <xdr:nvSpPr>
        <xdr:cNvPr id="150" name="楕円 149"/>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51" name="テキスト ボックス 150"/>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教育・保育給付費が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難病対策に係る事務の権限移譲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等により，扶助費は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高齢化の進行や障がい福祉サービスの利用増，保育所入所児童数の増加等により扶助費については今後も増加が見込まれる。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3" name="直線コネクタ 182"/>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102507</xdr:rowOff>
    </xdr:to>
    <xdr:cxnSp macro="">
      <xdr:nvCxnSpPr>
        <xdr:cNvPr id="188" name="直線コネクタ 187"/>
        <xdr:cNvCxnSpPr/>
      </xdr:nvCxnSpPr>
      <xdr:spPr>
        <a:xfrm>
          <a:off x="3987800" y="97608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89"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0" name="フローチャート: 判断 189"/>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58</xdr:row>
      <xdr:rowOff>78015</xdr:rowOff>
    </xdr:to>
    <xdr:cxnSp macro="">
      <xdr:nvCxnSpPr>
        <xdr:cNvPr id="191" name="直線コネクタ 190"/>
        <xdr:cNvCxnSpPr/>
      </xdr:nvCxnSpPr>
      <xdr:spPr>
        <a:xfrm flipV="1">
          <a:off x="3098800" y="97608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2" name="フローチャート: 判断 191"/>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3" name="テキスト ボックス 192"/>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78015</xdr:rowOff>
    </xdr:to>
    <xdr:cxnSp macro="">
      <xdr:nvCxnSpPr>
        <xdr:cNvPr id="194" name="直線コネクタ 193"/>
        <xdr:cNvCxnSpPr/>
      </xdr:nvCxnSpPr>
      <xdr:spPr>
        <a:xfrm>
          <a:off x="2209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59</xdr:row>
      <xdr:rowOff>53522</xdr:rowOff>
    </xdr:to>
    <xdr:cxnSp macro="">
      <xdr:nvCxnSpPr>
        <xdr:cNvPr id="197" name="直線コネクタ 196"/>
        <xdr:cNvCxnSpPr/>
      </xdr:nvCxnSpPr>
      <xdr:spPr>
        <a:xfrm flipV="1">
          <a:off x="1320800" y="10005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198" name="フローチャート: 判断 197"/>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199" name="テキスト ボックス 198"/>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0" name="フローチャート: 判断 199"/>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1" name="テキスト ボックス 200"/>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68234</xdr:rowOff>
    </xdr:from>
    <xdr:ext cx="762000" cy="259045"/>
    <xdr:sp macro="" textlink="">
      <xdr:nvSpPr>
        <xdr:cNvPr id="208" name="扶助費該当値テキスト"/>
        <xdr:cNvSpPr txBox="1"/>
      </xdr:nvSpPr>
      <xdr:spPr>
        <a:xfrm>
          <a:off x="4914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09" name="楕円 208"/>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0" name="テキスト ボックス 209"/>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1" name="楕円 210"/>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12" name="テキスト ボックス 211"/>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122662</xdr:rowOff>
    </xdr:from>
    <xdr:ext cx="762000" cy="259045"/>
    <xdr:sp macro="" textlink="">
      <xdr:nvSpPr>
        <xdr:cNvPr id="214" name="テキスト ボックス 213"/>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5" name="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主に繰出金が要因である。繰出金額自体は増加しているが，国民健康保険事業への繰出金の減，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経常収支比率が減少している。住民基本台帳に基づく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歳以上の高齢者が総人口に占める割合について，平成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％であったのに対し，平成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歳以上の高齢者が総人口に占める割合についても同様に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％と増加している。今後も高齢化に伴い，介護保険事業や後期高齢者医療事業への繰出金は増加するものと考えられる。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4" name="直線コネクタ 243"/>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7"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48" name="直線コネクタ 247"/>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127000</xdr:rowOff>
    </xdr:to>
    <xdr:cxnSp macro="">
      <xdr:nvCxnSpPr>
        <xdr:cNvPr id="249" name="直線コネクタ 248"/>
        <xdr:cNvCxnSpPr/>
      </xdr:nvCxnSpPr>
      <xdr:spPr>
        <a:xfrm flipV="1">
          <a:off x="15671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0"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1" name="フローチャート: 判断 250"/>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57</xdr:row>
      <xdr:rowOff>12700</xdr:rowOff>
    </xdr:to>
    <xdr:cxnSp macro="">
      <xdr:nvCxnSpPr>
        <xdr:cNvPr id="252" name="直線コネクタ 251"/>
        <xdr:cNvCxnSpPr/>
      </xdr:nvCxnSpPr>
      <xdr:spPr>
        <a:xfrm flipV="1">
          <a:off x="14782800" y="9556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3" name="フローチャート: 判断 252"/>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57</xdr:row>
      <xdr:rowOff>12700</xdr:rowOff>
    </xdr:to>
    <xdr:cxnSp macro="">
      <xdr:nvCxnSpPr>
        <xdr:cNvPr id="255" name="直線コネクタ 254"/>
        <xdr:cNvCxnSpPr/>
      </xdr:nvCxnSpPr>
      <xdr:spPr>
        <a:xfrm>
          <a:off x="13893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6" name="フローチャート: 判断 255"/>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57" name="テキスト ボックス 256"/>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56</xdr:row>
      <xdr:rowOff>69850</xdr:rowOff>
    </xdr:to>
    <xdr:cxnSp macro="">
      <xdr:nvCxnSpPr>
        <xdr:cNvPr id="258" name="直線コネクタ 257"/>
        <xdr:cNvCxnSpPr/>
      </xdr:nvCxnSpPr>
      <xdr:spPr>
        <a:xfrm>
          <a:off x="13004800" y="93472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59" name="フローチャート: 判断 258"/>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0" name="テキスト ボックス 259"/>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1" name="フローチャート: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2" name="テキスト ボックス 261"/>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0" name="楕円 269"/>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1" name="テキスト ボックス 270"/>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2" name="楕円 271"/>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3" name="テキスト ボックス 272"/>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4" name="楕円 273"/>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5" name="テキスト ボックス 274"/>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6" name="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より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月）し，それに伴い補助金交付規則も改正（平成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日施行）し，更なる適正化を図っている。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5" name="直線コネクタ 304"/>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6"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7" name="直線コネクタ 306"/>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165100</xdr:rowOff>
    </xdr:to>
    <xdr:cxnSp macro="">
      <xdr:nvCxnSpPr>
        <xdr:cNvPr id="310" name="直線コネクタ 309"/>
        <xdr:cNvCxnSpPr/>
      </xdr:nvCxnSpPr>
      <xdr:spPr>
        <a:xfrm flipV="1">
          <a:off x="15671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1"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2" name="フローチャート: 判断 311"/>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38</xdr:row>
      <xdr:rowOff>69850</xdr:rowOff>
    </xdr:to>
    <xdr:cxnSp macro="">
      <xdr:nvCxnSpPr>
        <xdr:cNvPr id="313" name="直線コネクタ 312"/>
        <xdr:cNvCxnSpPr/>
      </xdr:nvCxnSpPr>
      <xdr:spPr>
        <a:xfrm flipV="1">
          <a:off x="14782800" y="6337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4" name="フローチャート: 判断 313"/>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5" name="テキスト ボックス 314"/>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69850</xdr:rowOff>
    </xdr:to>
    <xdr:cxnSp macro="">
      <xdr:nvCxnSpPr>
        <xdr:cNvPr id="316" name="直線コネクタ 315"/>
        <xdr:cNvCxnSpPr/>
      </xdr:nvCxnSpPr>
      <xdr:spPr>
        <a:xfrm>
          <a:off x="13893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7" name="フローチャート: 判断 316"/>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18" name="テキスト ボックス 317"/>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69850</xdr:rowOff>
    </xdr:to>
    <xdr:cxnSp macro="">
      <xdr:nvCxnSpPr>
        <xdr:cNvPr id="319" name="直線コネクタ 318"/>
        <xdr:cNvCxnSpPr/>
      </xdr:nvCxnSpPr>
      <xdr:spPr>
        <a:xfrm flipV="1">
          <a:off x="13004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0" name="フローチャート: 判断 319"/>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1" name="テキスト ボックス 320"/>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9" name="楕円 32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0"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1" name="楕円 330"/>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2" name="テキスト ボックス 331"/>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33" name="楕円 332"/>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130827</xdr:rowOff>
    </xdr:from>
    <xdr:ext cx="762000" cy="259045"/>
    <xdr:sp macro="" textlink="">
      <xdr:nvSpPr>
        <xdr:cNvPr id="334" name="テキスト ボックス 333"/>
        <xdr:cNvSpPr txBox="1"/>
      </xdr:nvSpPr>
      <xdr:spPr>
        <a:xfrm>
          <a:off x="14401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5" name="楕円 334"/>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36" name="テキスト ボックス 335"/>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19050</xdr:rowOff>
    </xdr:from>
    <xdr:to>
      <xdr:col>65</xdr:col>
      <xdr:colOff>53975</xdr:colOff>
      <xdr:row>38</xdr:row>
      <xdr:rowOff>120650</xdr:rowOff>
    </xdr:to>
    <xdr:sp macro="" textlink="">
      <xdr:nvSpPr>
        <xdr:cNvPr id="337" name="楕円 336"/>
        <xdr:cNvSpPr/>
      </xdr:nvSpPr>
      <xdr:spPr>
        <a:xfrm>
          <a:off x="12954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130827</xdr:rowOff>
    </xdr:from>
    <xdr:ext cx="762000" cy="259045"/>
    <xdr:sp macro="" textlink="">
      <xdr:nvSpPr>
        <xdr:cNvPr id="338" name="テキスト ボックス 337"/>
        <xdr:cNvSpPr txBox="1"/>
      </xdr:nvSpPr>
      <xdr:spPr>
        <a:xfrm>
          <a:off x="12623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公債費に係る経常経費充当一般財源等について，平成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年度決算と比較し，元金の償還は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億円増加しているのに対し，利子の償還は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億円減となっている。これは，高利率での利子償還が完了したために，平均利率が下がっていることが影響していると考えられる。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今後の公債費は，市債発行額の抑制により中長期的には減少していく見込みであるが，当面は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億円程度で高止まりとなる見込み。</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57150</xdr:rowOff>
    </xdr:to>
    <xdr:cxnSp macro="">
      <xdr:nvCxnSpPr>
        <xdr:cNvPr id="366" name="直線コネクタ 365"/>
        <xdr:cNvCxnSpPr/>
      </xdr:nvCxnSpPr>
      <xdr:spPr>
        <a:xfrm flipV="1">
          <a:off x="4826000" y="12433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29227</xdr:rowOff>
    </xdr:from>
    <xdr:ext cx="762000" cy="259045"/>
    <xdr:sp macro="" textlink="">
      <xdr:nvSpPr>
        <xdr:cNvPr id="367" name="公債費最小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57150</xdr:rowOff>
    </xdr:from>
    <xdr:to>
      <xdr:col>24</xdr:col>
      <xdr:colOff>114300</xdr:colOff>
      <xdr:row>79</xdr:row>
      <xdr:rowOff>57150</xdr:rowOff>
    </xdr:to>
    <xdr:cxnSp macro="">
      <xdr:nvCxnSpPr>
        <xdr:cNvPr id="368" name="直線コネクタ 367"/>
        <xdr:cNvCxnSpPr/>
      </xdr:nvCxnSpPr>
      <xdr:spPr>
        <a:xfrm>
          <a:off x="4737100" y="1360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69" name="公債費最大値テキスト"/>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0" name="直線コネクタ 369"/>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95250</xdr:rowOff>
    </xdr:from>
    <xdr:to>
      <xdr:col>24</xdr:col>
      <xdr:colOff>25400</xdr:colOff>
      <xdr:row>77</xdr:row>
      <xdr:rowOff>146050</xdr:rowOff>
    </xdr:to>
    <xdr:cxnSp macro="">
      <xdr:nvCxnSpPr>
        <xdr:cNvPr id="371" name="直線コネクタ 370"/>
        <xdr:cNvCxnSpPr/>
      </xdr:nvCxnSpPr>
      <xdr:spPr>
        <a:xfrm flipV="1">
          <a:off x="3987800" y="13296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73677</xdr:rowOff>
    </xdr:from>
    <xdr:ext cx="762000" cy="259045"/>
    <xdr:sp macro="" textlink="">
      <xdr:nvSpPr>
        <xdr:cNvPr id="372" name="公債費平均値テキスト"/>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3" name="フローチャート: 判断 372"/>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80</xdr:row>
      <xdr:rowOff>12700</xdr:rowOff>
    </xdr:to>
    <xdr:cxnSp macro="">
      <xdr:nvCxnSpPr>
        <xdr:cNvPr id="374" name="直線コネクタ 373"/>
        <xdr:cNvCxnSpPr/>
      </xdr:nvCxnSpPr>
      <xdr:spPr>
        <a:xfrm flipV="1">
          <a:off x="3098800" y="13347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120650</xdr:rowOff>
    </xdr:from>
    <xdr:to>
      <xdr:col>20</xdr:col>
      <xdr:colOff>38100</xdr:colOff>
      <xdr:row>76</xdr:row>
      <xdr:rowOff>50800</xdr:rowOff>
    </xdr:to>
    <xdr:sp macro="" textlink="">
      <xdr:nvSpPr>
        <xdr:cNvPr id="375" name="フローチャート: 判断 374"/>
        <xdr:cNvSpPr/>
      </xdr:nvSpPr>
      <xdr:spPr>
        <a:xfrm>
          <a:off x="3937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60977</xdr:rowOff>
    </xdr:from>
    <xdr:ext cx="736600" cy="259045"/>
    <xdr:sp macro="" textlink="">
      <xdr:nvSpPr>
        <xdr:cNvPr id="376" name="テキスト ボックス 375"/>
        <xdr:cNvSpPr txBox="1"/>
      </xdr:nvSpPr>
      <xdr:spPr>
        <a:xfrm>
          <a:off x="3606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158750</xdr:rowOff>
    </xdr:from>
    <xdr:to>
      <xdr:col>15</xdr:col>
      <xdr:colOff>98425</xdr:colOff>
      <xdr:row>80</xdr:row>
      <xdr:rowOff>12700</xdr:rowOff>
    </xdr:to>
    <xdr:cxnSp macro="">
      <xdr:nvCxnSpPr>
        <xdr:cNvPr id="377" name="直線コネクタ 376"/>
        <xdr:cNvCxnSpPr/>
      </xdr:nvCxnSpPr>
      <xdr:spPr>
        <a:xfrm>
          <a:off x="2209800" y="1370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158750</xdr:rowOff>
    </xdr:from>
    <xdr:to>
      <xdr:col>15</xdr:col>
      <xdr:colOff>149225</xdr:colOff>
      <xdr:row>78</xdr:row>
      <xdr:rowOff>88900</xdr:rowOff>
    </xdr:to>
    <xdr:sp macro="" textlink="">
      <xdr:nvSpPr>
        <xdr:cNvPr id="378" name="フローチャート: 判断 377"/>
        <xdr:cNvSpPr/>
      </xdr:nvSpPr>
      <xdr:spPr>
        <a:xfrm>
          <a:off x="3048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79" name="テキスト ボックス 378"/>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158750</xdr:rowOff>
    </xdr:from>
    <xdr:to>
      <xdr:col>11</xdr:col>
      <xdr:colOff>9525</xdr:colOff>
      <xdr:row>80</xdr:row>
      <xdr:rowOff>114300</xdr:rowOff>
    </xdr:to>
    <xdr:cxnSp macro="">
      <xdr:nvCxnSpPr>
        <xdr:cNvPr id="380" name="直線コネクタ 379"/>
        <xdr:cNvCxnSpPr/>
      </xdr:nvCxnSpPr>
      <xdr:spPr>
        <a:xfrm flipV="1">
          <a:off x="1320800" y="1370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146050</xdr:rowOff>
    </xdr:from>
    <xdr:to>
      <xdr:col>11</xdr:col>
      <xdr:colOff>60325</xdr:colOff>
      <xdr:row>78</xdr:row>
      <xdr:rowOff>76200</xdr:rowOff>
    </xdr:to>
    <xdr:sp macro="" textlink="">
      <xdr:nvSpPr>
        <xdr:cNvPr id="381" name="フローチャート: 判断 380"/>
        <xdr:cNvSpPr/>
      </xdr:nvSpPr>
      <xdr:spPr>
        <a:xfrm>
          <a:off x="2159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2" name="テキスト ボックス 381"/>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12700</xdr:rowOff>
    </xdr:from>
    <xdr:to>
      <xdr:col>6</xdr:col>
      <xdr:colOff>171450</xdr:colOff>
      <xdr:row>78</xdr:row>
      <xdr:rowOff>114300</xdr:rowOff>
    </xdr:to>
    <xdr:sp macro="" textlink="">
      <xdr:nvSpPr>
        <xdr:cNvPr id="383" name="フローチャート: 判断 382"/>
        <xdr:cNvSpPr/>
      </xdr:nvSpPr>
      <xdr:spPr>
        <a:xfrm>
          <a:off x="1270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4" name="テキスト ボックス 383"/>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44450</xdr:rowOff>
    </xdr:from>
    <xdr:to>
      <xdr:col>24</xdr:col>
      <xdr:colOff>76200</xdr:colOff>
      <xdr:row>77</xdr:row>
      <xdr:rowOff>146050</xdr:rowOff>
    </xdr:to>
    <xdr:sp macro="" textlink="">
      <xdr:nvSpPr>
        <xdr:cNvPr id="390" name="楕円 389"/>
        <xdr:cNvSpPr/>
      </xdr:nvSpPr>
      <xdr:spPr>
        <a:xfrm>
          <a:off x="47752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91" name="公債費該当値テキスト"/>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2" name="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3" name="テキスト ボックス 392"/>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4" name="楕円 393"/>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5" name="テキスト ボックス 39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107950</xdr:rowOff>
    </xdr:from>
    <xdr:to>
      <xdr:col>11</xdr:col>
      <xdr:colOff>60325</xdr:colOff>
      <xdr:row>80</xdr:row>
      <xdr:rowOff>38100</xdr:rowOff>
    </xdr:to>
    <xdr:sp macro="" textlink="">
      <xdr:nvSpPr>
        <xdr:cNvPr id="396" name="楕円 395"/>
        <xdr:cNvSpPr/>
      </xdr:nvSpPr>
      <xdr:spPr>
        <a:xfrm>
          <a:off x="2159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22877</xdr:rowOff>
    </xdr:from>
    <xdr:ext cx="762000" cy="259045"/>
    <xdr:sp macro="" textlink="">
      <xdr:nvSpPr>
        <xdr:cNvPr id="397" name="テキスト ボックス 396"/>
        <xdr:cNvSpPr txBox="1"/>
      </xdr:nvSpPr>
      <xdr:spPr>
        <a:xfrm>
          <a:off x="1828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98" name="楕円 397"/>
        <xdr:cNvSpPr/>
      </xdr:nvSpPr>
      <xdr:spPr>
        <a:xfrm>
          <a:off x="1270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399" name="テキスト ボックス 398"/>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対前年では概ね横ばいである。近年は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昇傾向であり，主な要因は，人件費や扶助費の増加によるものである。今後も，福祉サービスの利用者の増に伴う扶助費の増や，老年人口の増加に伴う後期高齢者医療，介護保険事業への公費負担の大幅な増加が見込ま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組替えなどの不断の改善に取り組んで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85090</xdr:rowOff>
    </xdr:from>
    <xdr:to>
      <xdr:col>82</xdr:col>
      <xdr:colOff>107950</xdr:colOff>
      <xdr:row>81</xdr:row>
      <xdr:rowOff>85089</xdr:rowOff>
    </xdr:to>
    <xdr:cxnSp macro="">
      <xdr:nvCxnSpPr>
        <xdr:cNvPr id="427" name="直線コネクタ 426"/>
        <xdr:cNvCxnSpPr/>
      </xdr:nvCxnSpPr>
      <xdr:spPr>
        <a:xfrm flipV="1">
          <a:off x="16510000" y="12943840"/>
          <a:ext cx="0" cy="1028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28"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29" name="直線コネクタ 428"/>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17</xdr:rowOff>
    </xdr:from>
    <xdr:ext cx="762000" cy="259045"/>
    <xdr:sp macro="" textlink="">
      <xdr:nvSpPr>
        <xdr:cNvPr id="430" name="公債費以外最大値テキスト"/>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85090</xdr:rowOff>
    </xdr:from>
    <xdr:to>
      <xdr:col>82</xdr:col>
      <xdr:colOff>196850</xdr:colOff>
      <xdr:row>75</xdr:row>
      <xdr:rowOff>85090</xdr:rowOff>
    </xdr:to>
    <xdr:cxnSp macro="">
      <xdr:nvCxnSpPr>
        <xdr:cNvPr id="431" name="直線コネクタ 430"/>
        <xdr:cNvCxnSpPr/>
      </xdr:nvCxnSpPr>
      <xdr:spPr>
        <a:xfrm>
          <a:off x="16421100" y="1294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100330</xdr:rowOff>
    </xdr:to>
    <xdr:cxnSp macro="">
      <xdr:nvCxnSpPr>
        <xdr:cNvPr id="432" name="直線コネクタ 431"/>
        <xdr:cNvCxnSpPr/>
      </xdr:nvCxnSpPr>
      <xdr:spPr>
        <a:xfrm flipV="1">
          <a:off x="15671800" y="1294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55897</xdr:rowOff>
    </xdr:from>
    <xdr:ext cx="762000" cy="259045"/>
    <xdr:sp macro="" textlink="">
      <xdr:nvSpPr>
        <xdr:cNvPr id="433" name="公債費以外平均値テキスト"/>
        <xdr:cNvSpPr txBox="1"/>
      </xdr:nvSpPr>
      <xdr:spPr>
        <a:xfrm>
          <a:off x="16598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4" name="フローチャート: 判断 433"/>
        <xdr:cNvSpPr/>
      </xdr:nvSpPr>
      <xdr:spPr>
        <a:xfrm>
          <a:off x="16459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100330</xdr:rowOff>
    </xdr:to>
    <xdr:cxnSp macro="">
      <xdr:nvCxnSpPr>
        <xdr:cNvPr id="435" name="直線コネクタ 434"/>
        <xdr:cNvCxnSpPr/>
      </xdr:nvCxnSpPr>
      <xdr:spPr>
        <a:xfrm>
          <a:off x="14782800" y="12867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60961</xdr:rowOff>
    </xdr:from>
    <xdr:to>
      <xdr:col>78</xdr:col>
      <xdr:colOff>120650</xdr:colOff>
      <xdr:row>78</xdr:row>
      <xdr:rowOff>162561</xdr:rowOff>
    </xdr:to>
    <xdr:sp macro="" textlink="">
      <xdr:nvSpPr>
        <xdr:cNvPr id="436" name="フローチャート: 判断 435"/>
        <xdr:cNvSpPr/>
      </xdr:nvSpPr>
      <xdr:spPr>
        <a:xfrm>
          <a:off x="15621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37" name="テキスト ボックス 436"/>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8890</xdr:rowOff>
    </xdr:to>
    <xdr:cxnSp macro="">
      <xdr:nvCxnSpPr>
        <xdr:cNvPr id="438" name="直線コネクタ 437"/>
        <xdr:cNvCxnSpPr/>
      </xdr:nvCxnSpPr>
      <xdr:spPr>
        <a:xfrm>
          <a:off x="13893800" y="12745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39" name="フローチャート: 判断 438"/>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0" name="テキスト ボックス 439"/>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74</xdr:row>
      <xdr:rowOff>58420</xdr:rowOff>
    </xdr:to>
    <xdr:cxnSp macro="">
      <xdr:nvCxnSpPr>
        <xdr:cNvPr id="441" name="直線コネクタ 440"/>
        <xdr:cNvCxnSpPr/>
      </xdr:nvCxnSpPr>
      <xdr:spPr>
        <a:xfrm>
          <a:off x="13004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2" name="フローチャート: 判断 441"/>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3" name="テキスト ボックス 442"/>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4" name="フローチャート: 判断 443"/>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5" name="テキスト ボックス 444"/>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1" name="楕円 450"/>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114317</xdr:rowOff>
    </xdr:from>
    <xdr:ext cx="762000" cy="259045"/>
    <xdr:sp macro="" textlink="">
      <xdr:nvSpPr>
        <xdr:cNvPr id="452" name="公債費以外該当値テキスト"/>
        <xdr:cNvSpPr txBox="1"/>
      </xdr:nvSpPr>
      <xdr:spPr>
        <a:xfrm>
          <a:off x="16598900" y="1280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3" name="楕円 452"/>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4" name="テキスト ボックス 453"/>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55" name="楕円 454"/>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56" name="テキスト ボックス 455"/>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7" name="楕円 456"/>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8" name="テキスト ボックス 457"/>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59" name="楕円 458"/>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60" name="テキスト ボックス 459"/>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145193</xdr:rowOff>
    </xdr:from>
    <xdr:to>
      <xdr:col>29</xdr:col>
      <xdr:colOff>127000</xdr:colOff>
      <xdr:row>15</xdr:row>
      <xdr:rowOff>127667</xdr:rowOff>
    </xdr:to>
    <xdr:cxnSp macro="">
      <xdr:nvCxnSpPr>
        <xdr:cNvPr id="45" name="直線コネクタ 44"/>
        <xdr:cNvCxnSpPr/>
      </xdr:nvCxnSpPr>
      <xdr:spPr bwMode="auto">
        <a:xfrm flipV="1">
          <a:off x="5651500" y="2078768"/>
          <a:ext cx="0" cy="6682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99744</xdr:rowOff>
    </xdr:from>
    <xdr:ext cx="762000" cy="259045"/>
    <xdr:sp macro="" textlink="">
      <xdr:nvSpPr>
        <xdr:cNvPr id="46" name="人口1人当たり決算額の推移最小値テキスト130"/>
        <xdr:cNvSpPr txBox="1"/>
      </xdr:nvSpPr>
      <xdr:spPr>
        <a:xfrm>
          <a:off x="5740400" y="2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127667</xdr:rowOff>
    </xdr:from>
    <xdr:to>
      <xdr:col>30</xdr:col>
      <xdr:colOff>25400</xdr:colOff>
      <xdr:row>15</xdr:row>
      <xdr:rowOff>127667</xdr:rowOff>
    </xdr:to>
    <xdr:cxnSp macro="">
      <xdr:nvCxnSpPr>
        <xdr:cNvPr id="47" name="直線コネクタ 46"/>
        <xdr:cNvCxnSpPr/>
      </xdr:nvCxnSpPr>
      <xdr:spPr bwMode="auto">
        <a:xfrm>
          <a:off x="5562600" y="2747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60120</xdr:rowOff>
    </xdr:from>
    <xdr:ext cx="762000" cy="259045"/>
    <xdr:sp macro="" textlink="">
      <xdr:nvSpPr>
        <xdr:cNvPr id="48" name="人口1人当たり決算額の推移最大値テキスト130"/>
        <xdr:cNvSpPr txBox="1"/>
      </xdr:nvSpPr>
      <xdr:spPr>
        <a:xfrm>
          <a:off x="5740400" y="18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145193</xdr:rowOff>
    </xdr:from>
    <xdr:to>
      <xdr:col>30</xdr:col>
      <xdr:colOff>25400</xdr:colOff>
      <xdr:row>11</xdr:row>
      <xdr:rowOff>145193</xdr:rowOff>
    </xdr:to>
    <xdr:cxnSp macro="">
      <xdr:nvCxnSpPr>
        <xdr:cNvPr id="49" name="直線コネクタ 48"/>
        <xdr:cNvCxnSpPr/>
      </xdr:nvCxnSpPr>
      <xdr:spPr bwMode="auto">
        <a:xfrm>
          <a:off x="5562600" y="207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30798</xdr:rowOff>
    </xdr:from>
    <xdr:to>
      <xdr:col>29</xdr:col>
      <xdr:colOff>127000</xdr:colOff>
      <xdr:row>15</xdr:row>
      <xdr:rowOff>34874</xdr:rowOff>
    </xdr:to>
    <xdr:cxnSp macro="">
      <xdr:nvCxnSpPr>
        <xdr:cNvPr id="50" name="直線コネクタ 49"/>
        <xdr:cNvCxnSpPr/>
      </xdr:nvCxnSpPr>
      <xdr:spPr bwMode="auto">
        <a:xfrm flipV="1">
          <a:off x="5003800" y="2650173"/>
          <a:ext cx="6477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79182</xdr:rowOff>
    </xdr:from>
    <xdr:ext cx="762000" cy="259045"/>
    <xdr:sp macro="" textlink="">
      <xdr:nvSpPr>
        <xdr:cNvPr id="51" name="人口1人当たり決算額の推移平均値テキスト130"/>
        <xdr:cNvSpPr txBox="1"/>
      </xdr:nvSpPr>
      <xdr:spPr>
        <a:xfrm>
          <a:off x="5740400" y="218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62655</xdr:rowOff>
    </xdr:from>
    <xdr:to>
      <xdr:col>29</xdr:col>
      <xdr:colOff>177800</xdr:colOff>
      <xdr:row>13</xdr:row>
      <xdr:rowOff>164255</xdr:rowOff>
    </xdr:to>
    <xdr:sp macro="" textlink="">
      <xdr:nvSpPr>
        <xdr:cNvPr id="52" name="フローチャート: 判断 51"/>
        <xdr:cNvSpPr/>
      </xdr:nvSpPr>
      <xdr:spPr bwMode="auto">
        <a:xfrm>
          <a:off x="56007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34874</xdr:rowOff>
    </xdr:from>
    <xdr:to>
      <xdr:col>26</xdr:col>
      <xdr:colOff>50800</xdr:colOff>
      <xdr:row>19</xdr:row>
      <xdr:rowOff>57829</xdr:rowOff>
    </xdr:to>
    <xdr:cxnSp macro="">
      <xdr:nvCxnSpPr>
        <xdr:cNvPr id="53" name="直線コネクタ 52"/>
        <xdr:cNvCxnSpPr/>
      </xdr:nvCxnSpPr>
      <xdr:spPr bwMode="auto">
        <a:xfrm flipV="1">
          <a:off x="4305300" y="2654249"/>
          <a:ext cx="698500" cy="70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66637</xdr:rowOff>
    </xdr:from>
    <xdr:to>
      <xdr:col>26</xdr:col>
      <xdr:colOff>101600</xdr:colOff>
      <xdr:row>13</xdr:row>
      <xdr:rowOff>168237</xdr:rowOff>
    </xdr:to>
    <xdr:sp macro="" textlink="">
      <xdr:nvSpPr>
        <xdr:cNvPr id="54" name="フローチャート: 判断 53"/>
        <xdr:cNvSpPr/>
      </xdr:nvSpPr>
      <xdr:spPr bwMode="auto">
        <a:xfrm>
          <a:off x="4953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6964</xdr:rowOff>
    </xdr:from>
    <xdr:ext cx="736600" cy="259045"/>
    <xdr:sp macro="" textlink="">
      <xdr:nvSpPr>
        <xdr:cNvPr id="55" name="テキスト ボックス 54"/>
        <xdr:cNvSpPr txBox="1"/>
      </xdr:nvSpPr>
      <xdr:spPr>
        <a:xfrm>
          <a:off x="4622800" y="211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52267</xdr:rowOff>
    </xdr:from>
    <xdr:to>
      <xdr:col>22</xdr:col>
      <xdr:colOff>114300</xdr:colOff>
      <xdr:row>19</xdr:row>
      <xdr:rowOff>57829</xdr:rowOff>
    </xdr:to>
    <xdr:cxnSp macro="">
      <xdr:nvCxnSpPr>
        <xdr:cNvPr id="56" name="直線コネクタ 55"/>
        <xdr:cNvCxnSpPr/>
      </xdr:nvCxnSpPr>
      <xdr:spPr bwMode="auto">
        <a:xfrm>
          <a:off x="3606800" y="3357442"/>
          <a:ext cx="698500" cy="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94374</xdr:rowOff>
    </xdr:from>
    <xdr:to>
      <xdr:col>22</xdr:col>
      <xdr:colOff>165100</xdr:colOff>
      <xdr:row>18</xdr:row>
      <xdr:rowOff>24524</xdr:rowOff>
    </xdr:to>
    <xdr:sp macro="" textlink="">
      <xdr:nvSpPr>
        <xdr:cNvPr id="57" name="フローチャート: 判断 56"/>
        <xdr:cNvSpPr/>
      </xdr:nvSpPr>
      <xdr:spPr bwMode="auto">
        <a:xfrm>
          <a:off x="4254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34701</xdr:rowOff>
    </xdr:from>
    <xdr:ext cx="762000" cy="259045"/>
    <xdr:sp macro="" textlink="">
      <xdr:nvSpPr>
        <xdr:cNvPr id="58" name="テキスト ボックス 57"/>
        <xdr:cNvSpPr txBox="1"/>
      </xdr:nvSpPr>
      <xdr:spPr>
        <a:xfrm>
          <a:off x="3924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47428</xdr:rowOff>
    </xdr:from>
    <xdr:to>
      <xdr:col>18</xdr:col>
      <xdr:colOff>177800</xdr:colOff>
      <xdr:row>19</xdr:row>
      <xdr:rowOff>52267</xdr:rowOff>
    </xdr:to>
    <xdr:cxnSp macro="">
      <xdr:nvCxnSpPr>
        <xdr:cNvPr id="59" name="直線コネクタ 58"/>
        <xdr:cNvCxnSpPr/>
      </xdr:nvCxnSpPr>
      <xdr:spPr bwMode="auto">
        <a:xfrm>
          <a:off x="2908300" y="3352603"/>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87801</xdr:rowOff>
    </xdr:from>
    <xdr:to>
      <xdr:col>19</xdr:col>
      <xdr:colOff>38100</xdr:colOff>
      <xdr:row>18</xdr:row>
      <xdr:rowOff>17951</xdr:rowOff>
    </xdr:to>
    <xdr:sp macro="" textlink="">
      <xdr:nvSpPr>
        <xdr:cNvPr id="60" name="フローチャート: 判断 59"/>
        <xdr:cNvSpPr/>
      </xdr:nvSpPr>
      <xdr:spPr bwMode="auto">
        <a:xfrm>
          <a:off x="35560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28128</xdr:rowOff>
    </xdr:from>
    <xdr:ext cx="762000" cy="259045"/>
    <xdr:sp macro="" textlink="">
      <xdr:nvSpPr>
        <xdr:cNvPr id="61" name="テキスト ボックス 60"/>
        <xdr:cNvSpPr txBox="1"/>
      </xdr:nvSpPr>
      <xdr:spPr>
        <a:xfrm>
          <a:off x="32258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94240</xdr:rowOff>
    </xdr:from>
    <xdr:to>
      <xdr:col>15</xdr:col>
      <xdr:colOff>101600</xdr:colOff>
      <xdr:row>18</xdr:row>
      <xdr:rowOff>24390</xdr:rowOff>
    </xdr:to>
    <xdr:sp macro="" textlink="">
      <xdr:nvSpPr>
        <xdr:cNvPr id="62" name="フローチャート: 判断 61"/>
        <xdr:cNvSpPr/>
      </xdr:nvSpPr>
      <xdr:spPr bwMode="auto">
        <a:xfrm>
          <a:off x="28575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34567</xdr:rowOff>
    </xdr:from>
    <xdr:ext cx="762000" cy="259045"/>
    <xdr:sp macro="" textlink="">
      <xdr:nvSpPr>
        <xdr:cNvPr id="63" name="テキスト ボックス 62"/>
        <xdr:cNvSpPr txBox="1"/>
      </xdr:nvSpPr>
      <xdr:spPr>
        <a:xfrm>
          <a:off x="25273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151448</xdr:rowOff>
    </xdr:from>
    <xdr:to>
      <xdr:col>29</xdr:col>
      <xdr:colOff>177800</xdr:colOff>
      <xdr:row>15</xdr:row>
      <xdr:rowOff>81598</xdr:rowOff>
    </xdr:to>
    <xdr:sp macro="" textlink="">
      <xdr:nvSpPr>
        <xdr:cNvPr id="69" name="楕円 68"/>
        <xdr:cNvSpPr/>
      </xdr:nvSpPr>
      <xdr:spPr bwMode="auto">
        <a:xfrm>
          <a:off x="5600700" y="259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60025</xdr:rowOff>
    </xdr:from>
    <xdr:ext cx="762000" cy="259045"/>
    <xdr:sp macro="" textlink="">
      <xdr:nvSpPr>
        <xdr:cNvPr id="70" name="人口1人当たり決算額の推移該当値テキスト130"/>
        <xdr:cNvSpPr txBox="1"/>
      </xdr:nvSpPr>
      <xdr:spPr>
        <a:xfrm>
          <a:off x="5740400" y="250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155524</xdr:rowOff>
    </xdr:from>
    <xdr:to>
      <xdr:col>26</xdr:col>
      <xdr:colOff>101600</xdr:colOff>
      <xdr:row>15</xdr:row>
      <xdr:rowOff>85674</xdr:rowOff>
    </xdr:to>
    <xdr:sp macro="" textlink="">
      <xdr:nvSpPr>
        <xdr:cNvPr id="71" name="楕円 70"/>
        <xdr:cNvSpPr/>
      </xdr:nvSpPr>
      <xdr:spPr bwMode="auto">
        <a:xfrm>
          <a:off x="4953000" y="26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70451</xdr:rowOff>
    </xdr:from>
    <xdr:ext cx="736600" cy="259045"/>
    <xdr:sp macro="" textlink="">
      <xdr:nvSpPr>
        <xdr:cNvPr id="72" name="テキスト ボックス 71"/>
        <xdr:cNvSpPr txBox="1"/>
      </xdr:nvSpPr>
      <xdr:spPr>
        <a:xfrm>
          <a:off x="4622800" y="268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7029</xdr:rowOff>
    </xdr:from>
    <xdr:to>
      <xdr:col>22</xdr:col>
      <xdr:colOff>165100</xdr:colOff>
      <xdr:row>19</xdr:row>
      <xdr:rowOff>108629</xdr:rowOff>
    </xdr:to>
    <xdr:sp macro="" textlink="">
      <xdr:nvSpPr>
        <xdr:cNvPr id="73" name="楕円 72"/>
        <xdr:cNvSpPr/>
      </xdr:nvSpPr>
      <xdr:spPr bwMode="auto">
        <a:xfrm>
          <a:off x="42545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93406</xdr:rowOff>
    </xdr:from>
    <xdr:ext cx="762000" cy="259045"/>
    <xdr:sp macro="" textlink="">
      <xdr:nvSpPr>
        <xdr:cNvPr id="74" name="テキスト ボックス 73"/>
        <xdr:cNvSpPr txBox="1"/>
      </xdr:nvSpPr>
      <xdr:spPr>
        <a:xfrm>
          <a:off x="3924300" y="3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1467</xdr:rowOff>
    </xdr:from>
    <xdr:to>
      <xdr:col>19</xdr:col>
      <xdr:colOff>38100</xdr:colOff>
      <xdr:row>19</xdr:row>
      <xdr:rowOff>103067</xdr:rowOff>
    </xdr:to>
    <xdr:sp macro="" textlink="">
      <xdr:nvSpPr>
        <xdr:cNvPr id="75" name="楕円 74"/>
        <xdr:cNvSpPr/>
      </xdr:nvSpPr>
      <xdr:spPr bwMode="auto">
        <a:xfrm>
          <a:off x="3556000" y="33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87844</xdr:rowOff>
    </xdr:from>
    <xdr:ext cx="762000" cy="259045"/>
    <xdr:sp macro="" textlink="">
      <xdr:nvSpPr>
        <xdr:cNvPr id="76" name="テキスト ボックス 75"/>
        <xdr:cNvSpPr txBox="1"/>
      </xdr:nvSpPr>
      <xdr:spPr>
        <a:xfrm>
          <a:off x="3225800" y="339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168078</xdr:rowOff>
    </xdr:from>
    <xdr:to>
      <xdr:col>15</xdr:col>
      <xdr:colOff>101600</xdr:colOff>
      <xdr:row>19</xdr:row>
      <xdr:rowOff>98228</xdr:rowOff>
    </xdr:to>
    <xdr:sp macro="" textlink="">
      <xdr:nvSpPr>
        <xdr:cNvPr id="77" name="楕円 76"/>
        <xdr:cNvSpPr/>
      </xdr:nvSpPr>
      <xdr:spPr bwMode="auto">
        <a:xfrm>
          <a:off x="2857500" y="330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83005</xdr:rowOff>
    </xdr:from>
    <xdr:ext cx="762000" cy="259045"/>
    <xdr:sp macro="" textlink="">
      <xdr:nvSpPr>
        <xdr:cNvPr id="78" name="テキスト ボックス 77"/>
        <xdr:cNvSpPr txBox="1"/>
      </xdr:nvSpPr>
      <xdr:spPr>
        <a:xfrm>
          <a:off x="2527300" y="33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5" name="直線コネクタ 104"/>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6"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7" name="直線コネクタ 106"/>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8"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9" name="直線コネクタ 108"/>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98837</xdr:rowOff>
    </xdr:from>
    <xdr:to>
      <xdr:col>29</xdr:col>
      <xdr:colOff>127000</xdr:colOff>
      <xdr:row>34</xdr:row>
      <xdr:rowOff>99568</xdr:rowOff>
    </xdr:to>
    <xdr:cxnSp macro="">
      <xdr:nvCxnSpPr>
        <xdr:cNvPr id="110" name="直線コネクタ 109"/>
        <xdr:cNvCxnSpPr/>
      </xdr:nvCxnSpPr>
      <xdr:spPr bwMode="auto">
        <a:xfrm>
          <a:off x="5003800" y="6366287"/>
          <a:ext cx="6477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331695</xdr:rowOff>
    </xdr:from>
    <xdr:ext cx="762000" cy="259045"/>
    <xdr:sp macro="" textlink="">
      <xdr:nvSpPr>
        <xdr:cNvPr id="111" name="人口1人当たり決算額の推移平均値テキスト445"/>
        <xdr:cNvSpPr txBox="1"/>
      </xdr:nvSpPr>
      <xdr:spPr>
        <a:xfrm>
          <a:off x="5740400" y="659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2" name="フローチャート: 判断 111"/>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98837</xdr:rowOff>
    </xdr:from>
    <xdr:to>
      <xdr:col>26</xdr:col>
      <xdr:colOff>50800</xdr:colOff>
      <xdr:row>34</xdr:row>
      <xdr:rowOff>126086</xdr:rowOff>
    </xdr:to>
    <xdr:cxnSp macro="">
      <xdr:nvCxnSpPr>
        <xdr:cNvPr id="113" name="直線コネクタ 112"/>
        <xdr:cNvCxnSpPr/>
      </xdr:nvCxnSpPr>
      <xdr:spPr bwMode="auto">
        <a:xfrm flipV="1">
          <a:off x="4305300" y="6366287"/>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4" name="フローチャート: 判断 113"/>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5" name="テキスト ボックス 114"/>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96550</xdr:rowOff>
    </xdr:from>
    <xdr:to>
      <xdr:col>22</xdr:col>
      <xdr:colOff>114300</xdr:colOff>
      <xdr:row>34</xdr:row>
      <xdr:rowOff>126086</xdr:rowOff>
    </xdr:to>
    <xdr:cxnSp macro="">
      <xdr:nvCxnSpPr>
        <xdr:cNvPr id="116" name="直線コネクタ 115"/>
        <xdr:cNvCxnSpPr/>
      </xdr:nvCxnSpPr>
      <xdr:spPr bwMode="auto">
        <a:xfrm>
          <a:off x="3606800" y="6364000"/>
          <a:ext cx="698500" cy="2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7" name="フローチャート: 判断 116"/>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35796</xdr:rowOff>
    </xdr:from>
    <xdr:ext cx="762000" cy="259045"/>
    <xdr:sp macro="" textlink="">
      <xdr:nvSpPr>
        <xdr:cNvPr id="118" name="テキスト ボックス 117"/>
        <xdr:cNvSpPr txBox="1"/>
      </xdr:nvSpPr>
      <xdr:spPr>
        <a:xfrm>
          <a:off x="3924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96550</xdr:rowOff>
    </xdr:from>
    <xdr:to>
      <xdr:col>18</xdr:col>
      <xdr:colOff>177800</xdr:colOff>
      <xdr:row>34</xdr:row>
      <xdr:rowOff>137836</xdr:rowOff>
    </xdr:to>
    <xdr:cxnSp macro="">
      <xdr:nvCxnSpPr>
        <xdr:cNvPr id="119" name="直線コネクタ 118"/>
        <xdr:cNvCxnSpPr/>
      </xdr:nvCxnSpPr>
      <xdr:spPr bwMode="auto">
        <a:xfrm flipV="1">
          <a:off x="2908300" y="6364000"/>
          <a:ext cx="698500" cy="41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20" name="フローチャート: 判断 119"/>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21" name="テキスト ボックス 120"/>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2" name="フローチャート: 判断 121"/>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222607</xdr:rowOff>
    </xdr:from>
    <xdr:ext cx="762000" cy="259045"/>
    <xdr:sp macro="" textlink="">
      <xdr:nvSpPr>
        <xdr:cNvPr id="123" name="テキスト ボックス 122"/>
        <xdr:cNvSpPr txBox="1"/>
      </xdr:nvSpPr>
      <xdr:spPr>
        <a:xfrm>
          <a:off x="2527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48768</xdr:rowOff>
    </xdr:from>
    <xdr:to>
      <xdr:col>29</xdr:col>
      <xdr:colOff>177800</xdr:colOff>
      <xdr:row>34</xdr:row>
      <xdr:rowOff>150368</xdr:rowOff>
    </xdr:to>
    <xdr:sp macro="" textlink="">
      <xdr:nvSpPr>
        <xdr:cNvPr id="129" name="楕円 128"/>
        <xdr:cNvSpPr/>
      </xdr:nvSpPr>
      <xdr:spPr bwMode="auto">
        <a:xfrm>
          <a:off x="56007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236745</xdr:rowOff>
    </xdr:from>
    <xdr:ext cx="762000" cy="259045"/>
    <xdr:sp macro="" textlink="">
      <xdr:nvSpPr>
        <xdr:cNvPr id="130" name="人口1人当たり決算額の推移該当値テキスト445"/>
        <xdr:cNvSpPr txBox="1"/>
      </xdr:nvSpPr>
      <xdr:spPr>
        <a:xfrm>
          <a:off x="5740400" y="616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48037</xdr:rowOff>
    </xdr:from>
    <xdr:to>
      <xdr:col>26</xdr:col>
      <xdr:colOff>101600</xdr:colOff>
      <xdr:row>34</xdr:row>
      <xdr:rowOff>149637</xdr:rowOff>
    </xdr:to>
    <xdr:sp macro="" textlink="">
      <xdr:nvSpPr>
        <xdr:cNvPr id="131" name="楕円 130"/>
        <xdr:cNvSpPr/>
      </xdr:nvSpPr>
      <xdr:spPr bwMode="auto">
        <a:xfrm>
          <a:off x="49530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159814</xdr:rowOff>
    </xdr:from>
    <xdr:ext cx="736600" cy="259045"/>
    <xdr:sp macro="" textlink="">
      <xdr:nvSpPr>
        <xdr:cNvPr id="132" name="テキスト ボックス 131"/>
        <xdr:cNvSpPr txBox="1"/>
      </xdr:nvSpPr>
      <xdr:spPr>
        <a:xfrm>
          <a:off x="4622800" y="608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75286</xdr:rowOff>
    </xdr:from>
    <xdr:to>
      <xdr:col>22</xdr:col>
      <xdr:colOff>165100</xdr:colOff>
      <xdr:row>34</xdr:row>
      <xdr:rowOff>176886</xdr:rowOff>
    </xdr:to>
    <xdr:sp macro="" textlink="">
      <xdr:nvSpPr>
        <xdr:cNvPr id="133" name="楕円 132"/>
        <xdr:cNvSpPr/>
      </xdr:nvSpPr>
      <xdr:spPr bwMode="auto">
        <a:xfrm>
          <a:off x="42545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187063</xdr:rowOff>
    </xdr:from>
    <xdr:ext cx="762000" cy="259045"/>
    <xdr:sp macro="" textlink="">
      <xdr:nvSpPr>
        <xdr:cNvPr id="134" name="テキスト ボックス 133"/>
        <xdr:cNvSpPr txBox="1"/>
      </xdr:nvSpPr>
      <xdr:spPr>
        <a:xfrm>
          <a:off x="39243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45750</xdr:rowOff>
    </xdr:from>
    <xdr:to>
      <xdr:col>19</xdr:col>
      <xdr:colOff>38100</xdr:colOff>
      <xdr:row>34</xdr:row>
      <xdr:rowOff>147350</xdr:rowOff>
    </xdr:to>
    <xdr:sp macro="" textlink="">
      <xdr:nvSpPr>
        <xdr:cNvPr id="135" name="楕円 134"/>
        <xdr:cNvSpPr/>
      </xdr:nvSpPr>
      <xdr:spPr bwMode="auto">
        <a:xfrm>
          <a:off x="3556000" y="631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157527</xdr:rowOff>
    </xdr:from>
    <xdr:ext cx="762000" cy="259045"/>
    <xdr:sp macro="" textlink="">
      <xdr:nvSpPr>
        <xdr:cNvPr id="136" name="テキスト ボックス 135"/>
        <xdr:cNvSpPr txBox="1"/>
      </xdr:nvSpPr>
      <xdr:spPr>
        <a:xfrm>
          <a:off x="3225800" y="60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87036</xdr:rowOff>
    </xdr:from>
    <xdr:to>
      <xdr:col>15</xdr:col>
      <xdr:colOff>101600</xdr:colOff>
      <xdr:row>34</xdr:row>
      <xdr:rowOff>188636</xdr:rowOff>
    </xdr:to>
    <xdr:sp macro="" textlink="">
      <xdr:nvSpPr>
        <xdr:cNvPr id="137" name="楕円 136"/>
        <xdr:cNvSpPr/>
      </xdr:nvSpPr>
      <xdr:spPr bwMode="auto">
        <a:xfrm>
          <a:off x="2857500" y="635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198813</xdr:rowOff>
    </xdr:from>
    <xdr:ext cx="762000" cy="259045"/>
    <xdr:sp macro="" textlink="">
      <xdr:nvSpPr>
        <xdr:cNvPr id="138" name="テキスト ボックス 137"/>
        <xdr:cNvSpPr txBox="1"/>
      </xdr:nvSpPr>
      <xdr:spPr>
        <a:xfrm>
          <a:off x="2527300" y="61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61385</xdr:rowOff>
    </xdr:from>
    <xdr:to>
      <xdr:col>24</xdr:col>
      <xdr:colOff>62865</xdr:colOff>
      <xdr:row>34</xdr:row>
      <xdr:rowOff>71082</xdr:rowOff>
    </xdr:to>
    <xdr:cxnSp macro="">
      <xdr:nvCxnSpPr>
        <xdr:cNvPr id="56" name="直線コネクタ 55"/>
        <xdr:cNvCxnSpPr/>
      </xdr:nvCxnSpPr>
      <xdr:spPr>
        <a:xfrm flipV="1">
          <a:off x="4633595" y="5204885"/>
          <a:ext cx="1270" cy="69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74909</xdr:rowOff>
    </xdr:from>
    <xdr:ext cx="534377" cy="259045"/>
    <xdr:sp macro="" textlink="">
      <xdr:nvSpPr>
        <xdr:cNvPr id="57" name="人件費最小値テキスト"/>
        <xdr:cNvSpPr txBox="1"/>
      </xdr:nvSpPr>
      <xdr:spPr>
        <a:xfrm>
          <a:off x="4686300" y="59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71082</xdr:rowOff>
    </xdr:from>
    <xdr:to>
      <xdr:col>24</xdr:col>
      <xdr:colOff>152400</xdr:colOff>
      <xdr:row>34</xdr:row>
      <xdr:rowOff>71082</xdr:rowOff>
    </xdr:to>
    <xdr:cxnSp macro="">
      <xdr:nvCxnSpPr>
        <xdr:cNvPr id="58" name="直線コネクタ 57"/>
        <xdr:cNvCxnSpPr/>
      </xdr:nvCxnSpPr>
      <xdr:spPr>
        <a:xfrm>
          <a:off x="4546600" y="590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8062</xdr:rowOff>
    </xdr:from>
    <xdr:ext cx="599010" cy="259045"/>
    <xdr:sp macro="" textlink="">
      <xdr:nvSpPr>
        <xdr:cNvPr id="59" name="人件費最大値テキスト"/>
        <xdr:cNvSpPr txBox="1"/>
      </xdr:nvSpPr>
      <xdr:spPr>
        <a:xfrm>
          <a:off x="4686300" y="498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61385</xdr:rowOff>
    </xdr:from>
    <xdr:to>
      <xdr:col>24</xdr:col>
      <xdr:colOff>152400</xdr:colOff>
      <xdr:row>30</xdr:row>
      <xdr:rowOff>61385</xdr:rowOff>
    </xdr:to>
    <xdr:cxnSp macro="">
      <xdr:nvCxnSpPr>
        <xdr:cNvPr id="60" name="直線コネクタ 59"/>
        <xdr:cNvCxnSpPr/>
      </xdr:nvCxnSpPr>
      <xdr:spPr>
        <a:xfrm>
          <a:off x="4546600" y="520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100266</xdr:rowOff>
    </xdr:from>
    <xdr:to>
      <xdr:col>24</xdr:col>
      <xdr:colOff>63500</xdr:colOff>
      <xdr:row>33</xdr:row>
      <xdr:rowOff>103296</xdr:rowOff>
    </xdr:to>
    <xdr:cxnSp macro="">
      <xdr:nvCxnSpPr>
        <xdr:cNvPr id="61" name="直線コネクタ 60"/>
        <xdr:cNvCxnSpPr/>
      </xdr:nvCxnSpPr>
      <xdr:spPr>
        <a:xfrm flipV="1">
          <a:off x="3797300" y="5758116"/>
          <a:ext cx="8382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14184</xdr:rowOff>
    </xdr:from>
    <xdr:ext cx="599010" cy="259045"/>
    <xdr:sp macro="" textlink="">
      <xdr:nvSpPr>
        <xdr:cNvPr id="62" name="人件費平均値テキスト"/>
        <xdr:cNvSpPr txBox="1"/>
      </xdr:nvSpPr>
      <xdr:spPr>
        <a:xfrm>
          <a:off x="4686300" y="532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162757</xdr:rowOff>
    </xdr:from>
    <xdr:to>
      <xdr:col>24</xdr:col>
      <xdr:colOff>114300</xdr:colOff>
      <xdr:row>32</xdr:row>
      <xdr:rowOff>92907</xdr:rowOff>
    </xdr:to>
    <xdr:sp macro="" textlink="">
      <xdr:nvSpPr>
        <xdr:cNvPr id="63" name="フローチャート: 判断 62"/>
        <xdr:cNvSpPr/>
      </xdr:nvSpPr>
      <xdr:spPr>
        <a:xfrm>
          <a:off x="45847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103296</xdr:rowOff>
    </xdr:from>
    <xdr:to>
      <xdr:col>19</xdr:col>
      <xdr:colOff>177800</xdr:colOff>
      <xdr:row>38</xdr:row>
      <xdr:rowOff>29534</xdr:rowOff>
    </xdr:to>
    <xdr:cxnSp macro="">
      <xdr:nvCxnSpPr>
        <xdr:cNvPr id="64" name="直線コネクタ 63"/>
        <xdr:cNvCxnSpPr/>
      </xdr:nvCxnSpPr>
      <xdr:spPr>
        <a:xfrm flipV="1">
          <a:off x="2908300" y="5761146"/>
          <a:ext cx="889000" cy="7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160547</xdr:rowOff>
    </xdr:from>
    <xdr:to>
      <xdr:col>20</xdr:col>
      <xdr:colOff>38100</xdr:colOff>
      <xdr:row>32</xdr:row>
      <xdr:rowOff>90697</xdr:rowOff>
    </xdr:to>
    <xdr:sp macro="" textlink="">
      <xdr:nvSpPr>
        <xdr:cNvPr id="65" name="フローチャート: 判断 64"/>
        <xdr:cNvSpPr/>
      </xdr:nvSpPr>
      <xdr:spPr>
        <a:xfrm>
          <a:off x="3746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107224</xdr:rowOff>
    </xdr:from>
    <xdr:ext cx="599010" cy="259045"/>
    <xdr:sp macro="" textlink="">
      <xdr:nvSpPr>
        <xdr:cNvPr id="66" name="テキスト ボックス 65"/>
        <xdr:cNvSpPr txBox="1"/>
      </xdr:nvSpPr>
      <xdr:spPr>
        <a:xfrm>
          <a:off x="3497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17856</xdr:rowOff>
    </xdr:from>
    <xdr:to>
      <xdr:col>15</xdr:col>
      <xdr:colOff>50800</xdr:colOff>
      <xdr:row>38</xdr:row>
      <xdr:rowOff>29534</xdr:rowOff>
    </xdr:to>
    <xdr:cxnSp macro="">
      <xdr:nvCxnSpPr>
        <xdr:cNvPr id="67" name="直線コネクタ 66"/>
        <xdr:cNvCxnSpPr/>
      </xdr:nvCxnSpPr>
      <xdr:spPr>
        <a:xfrm>
          <a:off x="2019300" y="653295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80289</xdr:rowOff>
    </xdr:from>
    <xdr:to>
      <xdr:col>15</xdr:col>
      <xdr:colOff>101600</xdr:colOff>
      <xdr:row>37</xdr:row>
      <xdr:rowOff>10439</xdr:rowOff>
    </xdr:to>
    <xdr:sp macro="" textlink="">
      <xdr:nvSpPr>
        <xdr:cNvPr id="68" name="フローチャート: 判断 67"/>
        <xdr:cNvSpPr/>
      </xdr:nvSpPr>
      <xdr:spPr>
        <a:xfrm>
          <a:off x="2857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26966</xdr:rowOff>
    </xdr:from>
    <xdr:ext cx="534377" cy="259045"/>
    <xdr:sp macro="" textlink="">
      <xdr:nvSpPr>
        <xdr:cNvPr id="69" name="テキスト ボックス 68"/>
        <xdr:cNvSpPr txBox="1"/>
      </xdr:nvSpPr>
      <xdr:spPr>
        <a:xfrm>
          <a:off x="2641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3664</xdr:rowOff>
    </xdr:from>
    <xdr:to>
      <xdr:col>10</xdr:col>
      <xdr:colOff>114300</xdr:colOff>
      <xdr:row>38</xdr:row>
      <xdr:rowOff>17856</xdr:rowOff>
    </xdr:to>
    <xdr:cxnSp macro="">
      <xdr:nvCxnSpPr>
        <xdr:cNvPr id="70" name="直線コネクタ 69"/>
        <xdr:cNvCxnSpPr/>
      </xdr:nvCxnSpPr>
      <xdr:spPr>
        <a:xfrm>
          <a:off x="1130300" y="6518764"/>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65050</xdr:rowOff>
    </xdr:from>
    <xdr:to>
      <xdr:col>10</xdr:col>
      <xdr:colOff>165100</xdr:colOff>
      <xdr:row>36</xdr:row>
      <xdr:rowOff>166650</xdr:rowOff>
    </xdr:to>
    <xdr:sp macro="" textlink="">
      <xdr:nvSpPr>
        <xdr:cNvPr id="71" name="フローチャート: 判断 70"/>
        <xdr:cNvSpPr/>
      </xdr:nvSpPr>
      <xdr:spPr>
        <a:xfrm>
          <a:off x="1968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11727</xdr:rowOff>
    </xdr:from>
    <xdr:ext cx="534377" cy="259045"/>
    <xdr:sp macro="" textlink="">
      <xdr:nvSpPr>
        <xdr:cNvPr id="72" name="テキスト ボックス 71"/>
        <xdr:cNvSpPr txBox="1"/>
      </xdr:nvSpPr>
      <xdr:spPr>
        <a:xfrm>
          <a:off x="1752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67812</xdr:rowOff>
    </xdr:from>
    <xdr:to>
      <xdr:col>6</xdr:col>
      <xdr:colOff>38100</xdr:colOff>
      <xdr:row>36</xdr:row>
      <xdr:rowOff>169412</xdr:rowOff>
    </xdr:to>
    <xdr:sp macro="" textlink="">
      <xdr:nvSpPr>
        <xdr:cNvPr id="73" name="フローチャート: 判断 72"/>
        <xdr:cNvSpPr/>
      </xdr:nvSpPr>
      <xdr:spPr>
        <a:xfrm>
          <a:off x="1079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14489</xdr:rowOff>
    </xdr:from>
    <xdr:ext cx="534377" cy="259045"/>
    <xdr:sp macro="" textlink="">
      <xdr:nvSpPr>
        <xdr:cNvPr id="74" name="テキスト ボックス 73"/>
        <xdr:cNvSpPr txBox="1"/>
      </xdr:nvSpPr>
      <xdr:spPr>
        <a:xfrm>
          <a:off x="863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49466</xdr:rowOff>
    </xdr:from>
    <xdr:to>
      <xdr:col>24</xdr:col>
      <xdr:colOff>114300</xdr:colOff>
      <xdr:row>33</xdr:row>
      <xdr:rowOff>151066</xdr:rowOff>
    </xdr:to>
    <xdr:sp macro="" textlink="">
      <xdr:nvSpPr>
        <xdr:cNvPr id="80" name="楕円 79"/>
        <xdr:cNvSpPr/>
      </xdr:nvSpPr>
      <xdr:spPr>
        <a:xfrm>
          <a:off x="4584700" y="57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27893</xdr:rowOff>
    </xdr:from>
    <xdr:ext cx="534377" cy="259045"/>
    <xdr:sp macro="" textlink="">
      <xdr:nvSpPr>
        <xdr:cNvPr id="81" name="人件費該当値テキスト"/>
        <xdr:cNvSpPr txBox="1"/>
      </xdr:nvSpPr>
      <xdr:spPr>
        <a:xfrm>
          <a:off x="4686300" y="568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52496</xdr:rowOff>
    </xdr:from>
    <xdr:to>
      <xdr:col>20</xdr:col>
      <xdr:colOff>38100</xdr:colOff>
      <xdr:row>33</xdr:row>
      <xdr:rowOff>154096</xdr:rowOff>
    </xdr:to>
    <xdr:sp macro="" textlink="">
      <xdr:nvSpPr>
        <xdr:cNvPr id="82" name="楕円 81"/>
        <xdr:cNvSpPr/>
      </xdr:nvSpPr>
      <xdr:spPr>
        <a:xfrm>
          <a:off x="3746500" y="5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145223</xdr:rowOff>
    </xdr:from>
    <xdr:ext cx="534377" cy="259045"/>
    <xdr:sp macro="" textlink="">
      <xdr:nvSpPr>
        <xdr:cNvPr id="83" name="テキスト ボックス 82"/>
        <xdr:cNvSpPr txBox="1"/>
      </xdr:nvSpPr>
      <xdr:spPr>
        <a:xfrm>
          <a:off x="3530111" y="58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150184</xdr:rowOff>
    </xdr:from>
    <xdr:to>
      <xdr:col>15</xdr:col>
      <xdr:colOff>101600</xdr:colOff>
      <xdr:row>38</xdr:row>
      <xdr:rowOff>80334</xdr:rowOff>
    </xdr:to>
    <xdr:sp macro="" textlink="">
      <xdr:nvSpPr>
        <xdr:cNvPr id="84" name="楕円 83"/>
        <xdr:cNvSpPr/>
      </xdr:nvSpPr>
      <xdr:spPr>
        <a:xfrm>
          <a:off x="2857500" y="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71461</xdr:rowOff>
    </xdr:from>
    <xdr:ext cx="534377" cy="259045"/>
    <xdr:sp macro="" textlink="">
      <xdr:nvSpPr>
        <xdr:cNvPr id="85" name="テキスト ボックス 84"/>
        <xdr:cNvSpPr txBox="1"/>
      </xdr:nvSpPr>
      <xdr:spPr>
        <a:xfrm>
          <a:off x="2641111" y="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138506</xdr:rowOff>
    </xdr:from>
    <xdr:to>
      <xdr:col>10</xdr:col>
      <xdr:colOff>165100</xdr:colOff>
      <xdr:row>38</xdr:row>
      <xdr:rowOff>68656</xdr:rowOff>
    </xdr:to>
    <xdr:sp macro="" textlink="">
      <xdr:nvSpPr>
        <xdr:cNvPr id="86" name="楕円 85"/>
        <xdr:cNvSpPr/>
      </xdr:nvSpPr>
      <xdr:spPr>
        <a:xfrm>
          <a:off x="1968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59783</xdr:rowOff>
    </xdr:from>
    <xdr:ext cx="534377" cy="259045"/>
    <xdr:sp macro="" textlink="">
      <xdr:nvSpPr>
        <xdr:cNvPr id="87" name="テキスト ボックス 86"/>
        <xdr:cNvSpPr txBox="1"/>
      </xdr:nvSpPr>
      <xdr:spPr>
        <a:xfrm>
          <a:off x="1752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124314</xdr:rowOff>
    </xdr:from>
    <xdr:to>
      <xdr:col>6</xdr:col>
      <xdr:colOff>38100</xdr:colOff>
      <xdr:row>38</xdr:row>
      <xdr:rowOff>54464</xdr:rowOff>
    </xdr:to>
    <xdr:sp macro="" textlink="">
      <xdr:nvSpPr>
        <xdr:cNvPr id="88" name="楕円 87"/>
        <xdr:cNvSpPr/>
      </xdr:nvSpPr>
      <xdr:spPr>
        <a:xfrm>
          <a:off x="1079500" y="64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45591</xdr:rowOff>
    </xdr:from>
    <xdr:ext cx="534377" cy="259045"/>
    <xdr:sp macro="" textlink="">
      <xdr:nvSpPr>
        <xdr:cNvPr id="89" name="テキスト ボックス 88"/>
        <xdr:cNvSpPr txBox="1"/>
      </xdr:nvSpPr>
      <xdr:spPr>
        <a:xfrm>
          <a:off x="863111" y="65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2" name="直線コネクタ 111"/>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3"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4" name="直線コネクタ 113"/>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5"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6" name="直線コネクタ 115"/>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24302</xdr:rowOff>
    </xdr:from>
    <xdr:to>
      <xdr:col>24</xdr:col>
      <xdr:colOff>63500</xdr:colOff>
      <xdr:row>52</xdr:row>
      <xdr:rowOff>82779</xdr:rowOff>
    </xdr:to>
    <xdr:cxnSp macro="">
      <xdr:nvCxnSpPr>
        <xdr:cNvPr id="117" name="直線コネクタ 116"/>
        <xdr:cNvCxnSpPr/>
      </xdr:nvCxnSpPr>
      <xdr:spPr>
        <a:xfrm flipV="1">
          <a:off x="3797300" y="8939702"/>
          <a:ext cx="8382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8"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9" name="フローチャート: 判断 118"/>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50134</xdr:rowOff>
    </xdr:from>
    <xdr:to>
      <xdr:col>19</xdr:col>
      <xdr:colOff>177800</xdr:colOff>
      <xdr:row>52</xdr:row>
      <xdr:rowOff>82779</xdr:rowOff>
    </xdr:to>
    <xdr:cxnSp macro="">
      <xdr:nvCxnSpPr>
        <xdr:cNvPr id="120" name="直線コネクタ 119"/>
        <xdr:cNvCxnSpPr/>
      </xdr:nvCxnSpPr>
      <xdr:spPr>
        <a:xfrm>
          <a:off x="2908300" y="896553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21" name="フローチャート: 判断 120"/>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2" name="テキスト ボックス 121"/>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50134</xdr:rowOff>
    </xdr:from>
    <xdr:to>
      <xdr:col>15</xdr:col>
      <xdr:colOff>50800</xdr:colOff>
      <xdr:row>52</xdr:row>
      <xdr:rowOff>54798</xdr:rowOff>
    </xdr:to>
    <xdr:cxnSp macro="">
      <xdr:nvCxnSpPr>
        <xdr:cNvPr id="123" name="直線コネクタ 122"/>
        <xdr:cNvCxnSpPr/>
      </xdr:nvCxnSpPr>
      <xdr:spPr>
        <a:xfrm flipV="1">
          <a:off x="2019300" y="8965534"/>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4" name="フローチャート: 判断 123"/>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5" name="テキスト ボックス 124"/>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54798</xdr:rowOff>
    </xdr:from>
    <xdr:to>
      <xdr:col>10</xdr:col>
      <xdr:colOff>114300</xdr:colOff>
      <xdr:row>52</xdr:row>
      <xdr:rowOff>66959</xdr:rowOff>
    </xdr:to>
    <xdr:cxnSp macro="">
      <xdr:nvCxnSpPr>
        <xdr:cNvPr id="126" name="直線コネクタ 125"/>
        <xdr:cNvCxnSpPr/>
      </xdr:nvCxnSpPr>
      <xdr:spPr>
        <a:xfrm flipV="1">
          <a:off x="1130300" y="8970198"/>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7" name="フローチャート: 判断 126"/>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8" name="テキスト ボックス 127"/>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9" name="フローチャート: 判断 128"/>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30" name="テキスト ボックス 129"/>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144952</xdr:rowOff>
    </xdr:from>
    <xdr:to>
      <xdr:col>24</xdr:col>
      <xdr:colOff>114300</xdr:colOff>
      <xdr:row>52</xdr:row>
      <xdr:rowOff>75102</xdr:rowOff>
    </xdr:to>
    <xdr:sp macro="" textlink="">
      <xdr:nvSpPr>
        <xdr:cNvPr id="136" name="楕円 135"/>
        <xdr:cNvSpPr/>
      </xdr:nvSpPr>
      <xdr:spPr>
        <a:xfrm>
          <a:off x="4584700" y="88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167829</xdr:rowOff>
    </xdr:from>
    <xdr:ext cx="534377" cy="259045"/>
    <xdr:sp macro="" textlink="">
      <xdr:nvSpPr>
        <xdr:cNvPr id="137" name="物件費該当値テキスト"/>
        <xdr:cNvSpPr txBox="1"/>
      </xdr:nvSpPr>
      <xdr:spPr>
        <a:xfrm>
          <a:off x="4686300" y="87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31979</xdr:rowOff>
    </xdr:from>
    <xdr:to>
      <xdr:col>20</xdr:col>
      <xdr:colOff>38100</xdr:colOff>
      <xdr:row>52</xdr:row>
      <xdr:rowOff>133579</xdr:rowOff>
    </xdr:to>
    <xdr:sp macro="" textlink="">
      <xdr:nvSpPr>
        <xdr:cNvPr id="138" name="楕円 137"/>
        <xdr:cNvSpPr/>
      </xdr:nvSpPr>
      <xdr:spPr>
        <a:xfrm>
          <a:off x="3746500" y="89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150106</xdr:rowOff>
    </xdr:from>
    <xdr:ext cx="534377" cy="259045"/>
    <xdr:sp macro="" textlink="">
      <xdr:nvSpPr>
        <xdr:cNvPr id="139" name="テキスト ボックス 138"/>
        <xdr:cNvSpPr txBox="1"/>
      </xdr:nvSpPr>
      <xdr:spPr>
        <a:xfrm>
          <a:off x="3530111" y="872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170784</xdr:rowOff>
    </xdr:from>
    <xdr:to>
      <xdr:col>15</xdr:col>
      <xdr:colOff>101600</xdr:colOff>
      <xdr:row>52</xdr:row>
      <xdr:rowOff>100934</xdr:rowOff>
    </xdr:to>
    <xdr:sp macro="" textlink="">
      <xdr:nvSpPr>
        <xdr:cNvPr id="140" name="楕円 139"/>
        <xdr:cNvSpPr/>
      </xdr:nvSpPr>
      <xdr:spPr>
        <a:xfrm>
          <a:off x="2857500" y="89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117461</xdr:rowOff>
    </xdr:from>
    <xdr:ext cx="534377" cy="259045"/>
    <xdr:sp macro="" textlink="">
      <xdr:nvSpPr>
        <xdr:cNvPr id="141" name="テキスト ボックス 140"/>
        <xdr:cNvSpPr txBox="1"/>
      </xdr:nvSpPr>
      <xdr:spPr>
        <a:xfrm>
          <a:off x="2641111" y="86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3998</xdr:rowOff>
    </xdr:from>
    <xdr:to>
      <xdr:col>10</xdr:col>
      <xdr:colOff>165100</xdr:colOff>
      <xdr:row>52</xdr:row>
      <xdr:rowOff>105598</xdr:rowOff>
    </xdr:to>
    <xdr:sp macro="" textlink="">
      <xdr:nvSpPr>
        <xdr:cNvPr id="142" name="楕円 141"/>
        <xdr:cNvSpPr/>
      </xdr:nvSpPr>
      <xdr:spPr>
        <a:xfrm>
          <a:off x="1968500" y="89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122125</xdr:rowOff>
    </xdr:from>
    <xdr:ext cx="534377" cy="259045"/>
    <xdr:sp macro="" textlink="">
      <xdr:nvSpPr>
        <xdr:cNvPr id="143" name="テキスト ボックス 142"/>
        <xdr:cNvSpPr txBox="1"/>
      </xdr:nvSpPr>
      <xdr:spPr>
        <a:xfrm>
          <a:off x="1752111" y="86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16159</xdr:rowOff>
    </xdr:from>
    <xdr:to>
      <xdr:col>6</xdr:col>
      <xdr:colOff>38100</xdr:colOff>
      <xdr:row>52</xdr:row>
      <xdr:rowOff>117759</xdr:rowOff>
    </xdr:to>
    <xdr:sp macro="" textlink="">
      <xdr:nvSpPr>
        <xdr:cNvPr id="144" name="楕円 143"/>
        <xdr:cNvSpPr/>
      </xdr:nvSpPr>
      <xdr:spPr>
        <a:xfrm>
          <a:off x="1079500" y="89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134286</xdr:rowOff>
    </xdr:from>
    <xdr:ext cx="534377" cy="259045"/>
    <xdr:sp macro="" textlink="">
      <xdr:nvSpPr>
        <xdr:cNvPr id="145" name="テキスト ボックス 144"/>
        <xdr:cNvSpPr txBox="1"/>
      </xdr:nvSpPr>
      <xdr:spPr>
        <a:xfrm>
          <a:off x="863111" y="87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2" name="直線コネクタ 171"/>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3"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4" name="直線コネクタ 173"/>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5"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6" name="直線コネクタ 175"/>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57948</xdr:rowOff>
    </xdr:from>
    <xdr:to>
      <xdr:col>24</xdr:col>
      <xdr:colOff>63500</xdr:colOff>
      <xdr:row>77</xdr:row>
      <xdr:rowOff>77760</xdr:rowOff>
    </xdr:to>
    <xdr:cxnSp macro="">
      <xdr:nvCxnSpPr>
        <xdr:cNvPr id="177" name="直線コネクタ 176"/>
        <xdr:cNvCxnSpPr/>
      </xdr:nvCxnSpPr>
      <xdr:spPr>
        <a:xfrm>
          <a:off x="3797300" y="1325959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8"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9" name="フローチャート: 判断 178"/>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57948</xdr:rowOff>
    </xdr:from>
    <xdr:to>
      <xdr:col>19</xdr:col>
      <xdr:colOff>177800</xdr:colOff>
      <xdr:row>77</xdr:row>
      <xdr:rowOff>94852</xdr:rowOff>
    </xdr:to>
    <xdr:cxnSp macro="">
      <xdr:nvCxnSpPr>
        <xdr:cNvPr id="180" name="直線コネクタ 179"/>
        <xdr:cNvCxnSpPr/>
      </xdr:nvCxnSpPr>
      <xdr:spPr>
        <a:xfrm flipV="1">
          <a:off x="2908300" y="13259598"/>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81" name="フローチャート: 判断 180"/>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2" name="テキスト ボックス 181"/>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85706</xdr:rowOff>
    </xdr:from>
    <xdr:to>
      <xdr:col>15</xdr:col>
      <xdr:colOff>50800</xdr:colOff>
      <xdr:row>77</xdr:row>
      <xdr:rowOff>94852</xdr:rowOff>
    </xdr:to>
    <xdr:cxnSp macro="">
      <xdr:nvCxnSpPr>
        <xdr:cNvPr id="183" name="直線コネクタ 182"/>
        <xdr:cNvCxnSpPr/>
      </xdr:nvCxnSpPr>
      <xdr:spPr>
        <a:xfrm>
          <a:off x="2019300" y="13287356"/>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4" name="フローチャート: 判断 183"/>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5" name="テキスト ボックス 184"/>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41838</xdr:rowOff>
    </xdr:from>
    <xdr:to>
      <xdr:col>10</xdr:col>
      <xdr:colOff>114300</xdr:colOff>
      <xdr:row>77</xdr:row>
      <xdr:rowOff>85706</xdr:rowOff>
    </xdr:to>
    <xdr:cxnSp macro="">
      <xdr:nvCxnSpPr>
        <xdr:cNvPr id="186" name="直線コネクタ 185"/>
        <xdr:cNvCxnSpPr/>
      </xdr:nvCxnSpPr>
      <xdr:spPr>
        <a:xfrm>
          <a:off x="1130300" y="13243488"/>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7" name="フローチャート: 判断 186"/>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8" name="テキスト ボックス 187"/>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9" name="フローチャート: 判断 188"/>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90" name="テキスト ボックス 189"/>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26960</xdr:rowOff>
    </xdr:from>
    <xdr:to>
      <xdr:col>24</xdr:col>
      <xdr:colOff>114300</xdr:colOff>
      <xdr:row>77</xdr:row>
      <xdr:rowOff>128560</xdr:rowOff>
    </xdr:to>
    <xdr:sp macro="" textlink="">
      <xdr:nvSpPr>
        <xdr:cNvPr id="196" name="楕円 195"/>
        <xdr:cNvSpPr/>
      </xdr:nvSpPr>
      <xdr:spPr>
        <a:xfrm>
          <a:off x="45847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5387</xdr:rowOff>
    </xdr:from>
    <xdr:ext cx="469744" cy="259045"/>
    <xdr:sp macro="" textlink="">
      <xdr:nvSpPr>
        <xdr:cNvPr id="197" name="維持補修費該当値テキスト"/>
        <xdr:cNvSpPr txBox="1"/>
      </xdr:nvSpPr>
      <xdr:spPr>
        <a:xfrm>
          <a:off x="4686300" y="132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7148</xdr:rowOff>
    </xdr:from>
    <xdr:to>
      <xdr:col>20</xdr:col>
      <xdr:colOff>38100</xdr:colOff>
      <xdr:row>77</xdr:row>
      <xdr:rowOff>108748</xdr:rowOff>
    </xdr:to>
    <xdr:sp macro="" textlink="">
      <xdr:nvSpPr>
        <xdr:cNvPr id="198" name="楕円 197"/>
        <xdr:cNvSpPr/>
      </xdr:nvSpPr>
      <xdr:spPr>
        <a:xfrm>
          <a:off x="3746500" y="132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99875</xdr:rowOff>
    </xdr:from>
    <xdr:ext cx="469744" cy="259045"/>
    <xdr:sp macro="" textlink="">
      <xdr:nvSpPr>
        <xdr:cNvPr id="199" name="テキスト ボックス 198"/>
        <xdr:cNvSpPr txBox="1"/>
      </xdr:nvSpPr>
      <xdr:spPr>
        <a:xfrm>
          <a:off x="3562428" y="1330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44052</xdr:rowOff>
    </xdr:from>
    <xdr:to>
      <xdr:col>15</xdr:col>
      <xdr:colOff>101600</xdr:colOff>
      <xdr:row>77</xdr:row>
      <xdr:rowOff>145652</xdr:rowOff>
    </xdr:to>
    <xdr:sp macro="" textlink="">
      <xdr:nvSpPr>
        <xdr:cNvPr id="200" name="楕円 199"/>
        <xdr:cNvSpPr/>
      </xdr:nvSpPr>
      <xdr:spPr>
        <a:xfrm>
          <a:off x="2857500" y="132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136779</xdr:rowOff>
    </xdr:from>
    <xdr:ext cx="469744" cy="259045"/>
    <xdr:sp macro="" textlink="">
      <xdr:nvSpPr>
        <xdr:cNvPr id="201" name="テキスト ボックス 200"/>
        <xdr:cNvSpPr txBox="1"/>
      </xdr:nvSpPr>
      <xdr:spPr>
        <a:xfrm>
          <a:off x="2673428" y="1333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34906</xdr:rowOff>
    </xdr:from>
    <xdr:to>
      <xdr:col>10</xdr:col>
      <xdr:colOff>165100</xdr:colOff>
      <xdr:row>77</xdr:row>
      <xdr:rowOff>136506</xdr:rowOff>
    </xdr:to>
    <xdr:sp macro="" textlink="">
      <xdr:nvSpPr>
        <xdr:cNvPr id="202" name="楕円 201"/>
        <xdr:cNvSpPr/>
      </xdr:nvSpPr>
      <xdr:spPr>
        <a:xfrm>
          <a:off x="1968500" y="132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127633</xdr:rowOff>
    </xdr:from>
    <xdr:ext cx="469744" cy="259045"/>
    <xdr:sp macro="" textlink="">
      <xdr:nvSpPr>
        <xdr:cNvPr id="203" name="テキスト ボックス 202"/>
        <xdr:cNvSpPr txBox="1"/>
      </xdr:nvSpPr>
      <xdr:spPr>
        <a:xfrm>
          <a:off x="1784428" y="1332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162488</xdr:rowOff>
    </xdr:from>
    <xdr:to>
      <xdr:col>6</xdr:col>
      <xdr:colOff>38100</xdr:colOff>
      <xdr:row>77</xdr:row>
      <xdr:rowOff>92638</xdr:rowOff>
    </xdr:to>
    <xdr:sp macro="" textlink="">
      <xdr:nvSpPr>
        <xdr:cNvPr id="204" name="楕円 203"/>
        <xdr:cNvSpPr/>
      </xdr:nvSpPr>
      <xdr:spPr>
        <a:xfrm>
          <a:off x="1079500" y="131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109165</xdr:rowOff>
    </xdr:from>
    <xdr:ext cx="469744" cy="259045"/>
    <xdr:sp macro="" textlink="">
      <xdr:nvSpPr>
        <xdr:cNvPr id="205" name="テキスト ボックス 204"/>
        <xdr:cNvSpPr txBox="1"/>
      </xdr:nvSpPr>
      <xdr:spPr>
        <a:xfrm>
          <a:off x="895428" y="1296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30" name="直線コネクタ 229"/>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1"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2" name="直線コネクタ 231"/>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3"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4" name="直線コネクタ 233"/>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85331</xdr:rowOff>
    </xdr:from>
    <xdr:to>
      <xdr:col>24</xdr:col>
      <xdr:colOff>63500</xdr:colOff>
      <xdr:row>95</xdr:row>
      <xdr:rowOff>90348</xdr:rowOff>
    </xdr:to>
    <xdr:cxnSp macro="">
      <xdr:nvCxnSpPr>
        <xdr:cNvPr id="235" name="直線コネクタ 234"/>
        <xdr:cNvCxnSpPr/>
      </xdr:nvCxnSpPr>
      <xdr:spPr>
        <a:xfrm flipV="1">
          <a:off x="3797300" y="16373081"/>
          <a:ext cx="8382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6"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7" name="フローチャート: 判断 236"/>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90348</xdr:rowOff>
    </xdr:from>
    <xdr:to>
      <xdr:col>19</xdr:col>
      <xdr:colOff>177800</xdr:colOff>
      <xdr:row>95</xdr:row>
      <xdr:rowOff>143117</xdr:rowOff>
    </xdr:to>
    <xdr:cxnSp macro="">
      <xdr:nvCxnSpPr>
        <xdr:cNvPr id="238" name="直線コネクタ 237"/>
        <xdr:cNvCxnSpPr/>
      </xdr:nvCxnSpPr>
      <xdr:spPr>
        <a:xfrm flipV="1">
          <a:off x="2908300" y="16378098"/>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9" name="フローチャート: 判断 238"/>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40" name="テキスト ボックス 239"/>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143117</xdr:rowOff>
    </xdr:from>
    <xdr:to>
      <xdr:col>15</xdr:col>
      <xdr:colOff>50800</xdr:colOff>
      <xdr:row>96</xdr:row>
      <xdr:rowOff>9792</xdr:rowOff>
    </xdr:to>
    <xdr:cxnSp macro="">
      <xdr:nvCxnSpPr>
        <xdr:cNvPr id="241" name="直線コネクタ 240"/>
        <xdr:cNvCxnSpPr/>
      </xdr:nvCxnSpPr>
      <xdr:spPr>
        <a:xfrm flipV="1">
          <a:off x="2019300" y="16430867"/>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2" name="フローチャート: 判断 241"/>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3" name="テキスト ボックス 242"/>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9792</xdr:rowOff>
    </xdr:from>
    <xdr:to>
      <xdr:col>10</xdr:col>
      <xdr:colOff>114300</xdr:colOff>
      <xdr:row>96</xdr:row>
      <xdr:rowOff>59195</xdr:rowOff>
    </xdr:to>
    <xdr:cxnSp macro="">
      <xdr:nvCxnSpPr>
        <xdr:cNvPr id="244" name="直線コネクタ 243"/>
        <xdr:cNvCxnSpPr/>
      </xdr:nvCxnSpPr>
      <xdr:spPr>
        <a:xfrm flipV="1">
          <a:off x="1130300" y="16468992"/>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5" name="フローチャート: 判断 244"/>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6" name="テキスト ボックス 245"/>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7" name="フローチャート: 判断 246"/>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8" name="テキスト ボックス 247"/>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34531</xdr:rowOff>
    </xdr:from>
    <xdr:to>
      <xdr:col>24</xdr:col>
      <xdr:colOff>114300</xdr:colOff>
      <xdr:row>95</xdr:row>
      <xdr:rowOff>136131</xdr:rowOff>
    </xdr:to>
    <xdr:sp macro="" textlink="">
      <xdr:nvSpPr>
        <xdr:cNvPr id="254" name="楕円 253"/>
        <xdr:cNvSpPr/>
      </xdr:nvSpPr>
      <xdr:spPr>
        <a:xfrm>
          <a:off x="4584700" y="16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57408</xdr:rowOff>
    </xdr:from>
    <xdr:ext cx="599010" cy="259045"/>
    <xdr:sp macro="" textlink="">
      <xdr:nvSpPr>
        <xdr:cNvPr id="255" name="扶助費該当値テキスト"/>
        <xdr:cNvSpPr txBox="1"/>
      </xdr:nvSpPr>
      <xdr:spPr>
        <a:xfrm>
          <a:off x="4686300" y="1617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39548</xdr:rowOff>
    </xdr:from>
    <xdr:to>
      <xdr:col>20</xdr:col>
      <xdr:colOff>38100</xdr:colOff>
      <xdr:row>95</xdr:row>
      <xdr:rowOff>141148</xdr:rowOff>
    </xdr:to>
    <xdr:sp macro="" textlink="">
      <xdr:nvSpPr>
        <xdr:cNvPr id="256" name="楕円 255"/>
        <xdr:cNvSpPr/>
      </xdr:nvSpPr>
      <xdr:spPr>
        <a:xfrm>
          <a:off x="3746500" y="16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157675</xdr:rowOff>
    </xdr:from>
    <xdr:ext cx="599010" cy="259045"/>
    <xdr:sp macro="" textlink="">
      <xdr:nvSpPr>
        <xdr:cNvPr id="257" name="テキスト ボックス 256"/>
        <xdr:cNvSpPr txBox="1"/>
      </xdr:nvSpPr>
      <xdr:spPr>
        <a:xfrm>
          <a:off x="3497795" y="161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92317</xdr:rowOff>
    </xdr:from>
    <xdr:to>
      <xdr:col>15</xdr:col>
      <xdr:colOff>101600</xdr:colOff>
      <xdr:row>96</xdr:row>
      <xdr:rowOff>22467</xdr:rowOff>
    </xdr:to>
    <xdr:sp macro="" textlink="">
      <xdr:nvSpPr>
        <xdr:cNvPr id="258" name="楕円 257"/>
        <xdr:cNvSpPr/>
      </xdr:nvSpPr>
      <xdr:spPr>
        <a:xfrm>
          <a:off x="2857500" y="163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38994</xdr:rowOff>
    </xdr:from>
    <xdr:ext cx="599010" cy="259045"/>
    <xdr:sp macro="" textlink="">
      <xdr:nvSpPr>
        <xdr:cNvPr id="259" name="テキスト ボックス 258"/>
        <xdr:cNvSpPr txBox="1"/>
      </xdr:nvSpPr>
      <xdr:spPr>
        <a:xfrm>
          <a:off x="2608795" y="1615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130442</xdr:rowOff>
    </xdr:from>
    <xdr:to>
      <xdr:col>10</xdr:col>
      <xdr:colOff>165100</xdr:colOff>
      <xdr:row>96</xdr:row>
      <xdr:rowOff>60592</xdr:rowOff>
    </xdr:to>
    <xdr:sp macro="" textlink="">
      <xdr:nvSpPr>
        <xdr:cNvPr id="260" name="楕円 259"/>
        <xdr:cNvSpPr/>
      </xdr:nvSpPr>
      <xdr:spPr>
        <a:xfrm>
          <a:off x="1968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77119</xdr:rowOff>
    </xdr:from>
    <xdr:ext cx="599010" cy="259045"/>
    <xdr:sp macro="" textlink="">
      <xdr:nvSpPr>
        <xdr:cNvPr id="261" name="テキスト ボックス 260"/>
        <xdr:cNvSpPr txBox="1"/>
      </xdr:nvSpPr>
      <xdr:spPr>
        <a:xfrm>
          <a:off x="1719795" y="1619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8395</xdr:rowOff>
    </xdr:from>
    <xdr:to>
      <xdr:col>6</xdr:col>
      <xdr:colOff>38100</xdr:colOff>
      <xdr:row>96</xdr:row>
      <xdr:rowOff>109995</xdr:rowOff>
    </xdr:to>
    <xdr:sp macro="" textlink="">
      <xdr:nvSpPr>
        <xdr:cNvPr id="262" name="楕円 261"/>
        <xdr:cNvSpPr/>
      </xdr:nvSpPr>
      <xdr:spPr>
        <a:xfrm>
          <a:off x="1079500" y="164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126522</xdr:rowOff>
    </xdr:from>
    <xdr:ext cx="599010" cy="259045"/>
    <xdr:sp macro="" textlink="">
      <xdr:nvSpPr>
        <xdr:cNvPr id="263" name="テキスト ボックス 262"/>
        <xdr:cNvSpPr txBox="1"/>
      </xdr:nvSpPr>
      <xdr:spPr>
        <a:xfrm>
          <a:off x="830795" y="1624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8" name="直線コネクタ 287"/>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9"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0" name="直線コネクタ 289"/>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1"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2" name="直線コネクタ 291"/>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77216</xdr:rowOff>
    </xdr:from>
    <xdr:to>
      <xdr:col>55</xdr:col>
      <xdr:colOff>0</xdr:colOff>
      <xdr:row>33</xdr:row>
      <xdr:rowOff>118897</xdr:rowOff>
    </xdr:to>
    <xdr:cxnSp macro="">
      <xdr:nvCxnSpPr>
        <xdr:cNvPr id="293" name="直線コネクタ 292"/>
        <xdr:cNvCxnSpPr/>
      </xdr:nvCxnSpPr>
      <xdr:spPr>
        <a:xfrm>
          <a:off x="9639300" y="5735066"/>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4"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5" name="フローチャート: 判断 294"/>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148958</xdr:rowOff>
    </xdr:from>
    <xdr:to>
      <xdr:col>50</xdr:col>
      <xdr:colOff>114300</xdr:colOff>
      <xdr:row>33</xdr:row>
      <xdr:rowOff>77216</xdr:rowOff>
    </xdr:to>
    <xdr:cxnSp macro="">
      <xdr:nvCxnSpPr>
        <xdr:cNvPr id="296" name="直線コネクタ 295"/>
        <xdr:cNvCxnSpPr/>
      </xdr:nvCxnSpPr>
      <xdr:spPr>
        <a:xfrm>
          <a:off x="8750300" y="5635358"/>
          <a:ext cx="8890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7" name="フローチャート: 判断 296"/>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8" name="テキスト ボックス 297"/>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148958</xdr:rowOff>
    </xdr:from>
    <xdr:to>
      <xdr:col>45</xdr:col>
      <xdr:colOff>177800</xdr:colOff>
      <xdr:row>33</xdr:row>
      <xdr:rowOff>76683</xdr:rowOff>
    </xdr:to>
    <xdr:cxnSp macro="">
      <xdr:nvCxnSpPr>
        <xdr:cNvPr id="299" name="直線コネクタ 298"/>
        <xdr:cNvCxnSpPr/>
      </xdr:nvCxnSpPr>
      <xdr:spPr>
        <a:xfrm flipV="1">
          <a:off x="7861300" y="5635358"/>
          <a:ext cx="8890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0" name="フローチャート: 判断 299"/>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301" name="テキスト ボックス 300"/>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76683</xdr:rowOff>
    </xdr:from>
    <xdr:to>
      <xdr:col>41</xdr:col>
      <xdr:colOff>50800</xdr:colOff>
      <xdr:row>33</xdr:row>
      <xdr:rowOff>151473</xdr:rowOff>
    </xdr:to>
    <xdr:cxnSp macro="">
      <xdr:nvCxnSpPr>
        <xdr:cNvPr id="302" name="直線コネクタ 301"/>
        <xdr:cNvCxnSpPr/>
      </xdr:nvCxnSpPr>
      <xdr:spPr>
        <a:xfrm flipV="1">
          <a:off x="6972300" y="5734533"/>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3" name="フローチャート: 判断 302"/>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4" name="テキスト ボックス 303"/>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5" name="フローチャート: 判断 304"/>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6" name="テキスト ボックス 305"/>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68097</xdr:rowOff>
    </xdr:from>
    <xdr:to>
      <xdr:col>55</xdr:col>
      <xdr:colOff>50800</xdr:colOff>
      <xdr:row>33</xdr:row>
      <xdr:rowOff>169697</xdr:rowOff>
    </xdr:to>
    <xdr:sp macro="" textlink="">
      <xdr:nvSpPr>
        <xdr:cNvPr id="312" name="楕円 311"/>
        <xdr:cNvSpPr/>
      </xdr:nvSpPr>
      <xdr:spPr>
        <a:xfrm>
          <a:off x="10426700" y="57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46524</xdr:rowOff>
    </xdr:from>
    <xdr:ext cx="534377" cy="259045"/>
    <xdr:sp macro="" textlink="">
      <xdr:nvSpPr>
        <xdr:cNvPr id="313" name="補助費等該当値テキスト"/>
        <xdr:cNvSpPr txBox="1"/>
      </xdr:nvSpPr>
      <xdr:spPr>
        <a:xfrm>
          <a:off x="10528300" y="57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26416</xdr:rowOff>
    </xdr:from>
    <xdr:to>
      <xdr:col>50</xdr:col>
      <xdr:colOff>165100</xdr:colOff>
      <xdr:row>33</xdr:row>
      <xdr:rowOff>128016</xdr:rowOff>
    </xdr:to>
    <xdr:sp macro="" textlink="">
      <xdr:nvSpPr>
        <xdr:cNvPr id="314" name="楕円 313"/>
        <xdr:cNvSpPr/>
      </xdr:nvSpPr>
      <xdr:spPr>
        <a:xfrm>
          <a:off x="9588500" y="56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144543</xdr:rowOff>
    </xdr:from>
    <xdr:ext cx="534377" cy="259045"/>
    <xdr:sp macro="" textlink="">
      <xdr:nvSpPr>
        <xdr:cNvPr id="315" name="テキスト ボックス 314"/>
        <xdr:cNvSpPr txBox="1"/>
      </xdr:nvSpPr>
      <xdr:spPr>
        <a:xfrm>
          <a:off x="9372111" y="54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98158</xdr:rowOff>
    </xdr:from>
    <xdr:to>
      <xdr:col>46</xdr:col>
      <xdr:colOff>38100</xdr:colOff>
      <xdr:row>33</xdr:row>
      <xdr:rowOff>28308</xdr:rowOff>
    </xdr:to>
    <xdr:sp macro="" textlink="">
      <xdr:nvSpPr>
        <xdr:cNvPr id="316" name="楕円 315"/>
        <xdr:cNvSpPr/>
      </xdr:nvSpPr>
      <xdr:spPr>
        <a:xfrm>
          <a:off x="8699500" y="558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44835</xdr:rowOff>
    </xdr:from>
    <xdr:ext cx="534377" cy="259045"/>
    <xdr:sp macro="" textlink="">
      <xdr:nvSpPr>
        <xdr:cNvPr id="317" name="テキスト ボックス 316"/>
        <xdr:cNvSpPr txBox="1"/>
      </xdr:nvSpPr>
      <xdr:spPr>
        <a:xfrm>
          <a:off x="8483111" y="535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25883</xdr:rowOff>
    </xdr:from>
    <xdr:to>
      <xdr:col>41</xdr:col>
      <xdr:colOff>101600</xdr:colOff>
      <xdr:row>33</xdr:row>
      <xdr:rowOff>127483</xdr:rowOff>
    </xdr:to>
    <xdr:sp macro="" textlink="">
      <xdr:nvSpPr>
        <xdr:cNvPr id="318" name="楕円 317"/>
        <xdr:cNvSpPr/>
      </xdr:nvSpPr>
      <xdr:spPr>
        <a:xfrm>
          <a:off x="7810500" y="56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144010</xdr:rowOff>
    </xdr:from>
    <xdr:ext cx="534377" cy="259045"/>
    <xdr:sp macro="" textlink="">
      <xdr:nvSpPr>
        <xdr:cNvPr id="319" name="テキスト ボックス 318"/>
        <xdr:cNvSpPr txBox="1"/>
      </xdr:nvSpPr>
      <xdr:spPr>
        <a:xfrm>
          <a:off x="7594111" y="54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100673</xdr:rowOff>
    </xdr:from>
    <xdr:to>
      <xdr:col>36</xdr:col>
      <xdr:colOff>165100</xdr:colOff>
      <xdr:row>34</xdr:row>
      <xdr:rowOff>30823</xdr:rowOff>
    </xdr:to>
    <xdr:sp macro="" textlink="">
      <xdr:nvSpPr>
        <xdr:cNvPr id="320" name="楕円 319"/>
        <xdr:cNvSpPr/>
      </xdr:nvSpPr>
      <xdr:spPr>
        <a:xfrm>
          <a:off x="6921500" y="57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21950</xdr:rowOff>
    </xdr:from>
    <xdr:ext cx="534377" cy="259045"/>
    <xdr:sp macro="" textlink="">
      <xdr:nvSpPr>
        <xdr:cNvPr id="321" name="テキスト ボックス 320"/>
        <xdr:cNvSpPr txBox="1"/>
      </xdr:nvSpPr>
      <xdr:spPr>
        <a:xfrm>
          <a:off x="6705111" y="58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8" name="直線コネクタ 347"/>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9"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0" name="直線コネクタ 349"/>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1"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2" name="直線コネクタ 351"/>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34479</xdr:rowOff>
    </xdr:from>
    <xdr:to>
      <xdr:col>55</xdr:col>
      <xdr:colOff>0</xdr:colOff>
      <xdr:row>55</xdr:row>
      <xdr:rowOff>40487</xdr:rowOff>
    </xdr:to>
    <xdr:cxnSp macro="">
      <xdr:nvCxnSpPr>
        <xdr:cNvPr id="353" name="直線コネクタ 352"/>
        <xdr:cNvCxnSpPr/>
      </xdr:nvCxnSpPr>
      <xdr:spPr>
        <a:xfrm>
          <a:off x="9639300" y="9292779"/>
          <a:ext cx="838200" cy="1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4"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5" name="フローチャート: 判断 354"/>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34479</xdr:rowOff>
    </xdr:from>
    <xdr:to>
      <xdr:col>50</xdr:col>
      <xdr:colOff>114300</xdr:colOff>
      <xdr:row>54</xdr:row>
      <xdr:rowOff>43884</xdr:rowOff>
    </xdr:to>
    <xdr:cxnSp macro="">
      <xdr:nvCxnSpPr>
        <xdr:cNvPr id="356" name="直線コネクタ 355"/>
        <xdr:cNvCxnSpPr/>
      </xdr:nvCxnSpPr>
      <xdr:spPr>
        <a:xfrm flipV="1">
          <a:off x="8750300" y="9292779"/>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7" name="フローチャート: 判断 356"/>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8" name="テキスト ボックス 357"/>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43884</xdr:rowOff>
    </xdr:from>
    <xdr:to>
      <xdr:col>45</xdr:col>
      <xdr:colOff>177800</xdr:colOff>
      <xdr:row>54</xdr:row>
      <xdr:rowOff>98520</xdr:rowOff>
    </xdr:to>
    <xdr:cxnSp macro="">
      <xdr:nvCxnSpPr>
        <xdr:cNvPr id="359" name="直線コネクタ 358"/>
        <xdr:cNvCxnSpPr/>
      </xdr:nvCxnSpPr>
      <xdr:spPr>
        <a:xfrm flipV="1">
          <a:off x="7861300" y="930218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0" name="フローチャート: 判断 359"/>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1" name="テキスト ボックス 360"/>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96135</xdr:rowOff>
    </xdr:from>
    <xdr:to>
      <xdr:col>41</xdr:col>
      <xdr:colOff>50800</xdr:colOff>
      <xdr:row>54</xdr:row>
      <xdr:rowOff>98520</xdr:rowOff>
    </xdr:to>
    <xdr:cxnSp macro="">
      <xdr:nvCxnSpPr>
        <xdr:cNvPr id="362" name="直線コネクタ 361"/>
        <xdr:cNvCxnSpPr/>
      </xdr:nvCxnSpPr>
      <xdr:spPr>
        <a:xfrm>
          <a:off x="6972300" y="9354435"/>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3" name="フローチャート: 判断 362"/>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4" name="テキスト ボックス 363"/>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5" name="フローチャート: 判断 364"/>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6" name="テキスト ボックス 365"/>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161137</xdr:rowOff>
    </xdr:from>
    <xdr:to>
      <xdr:col>55</xdr:col>
      <xdr:colOff>50800</xdr:colOff>
      <xdr:row>55</xdr:row>
      <xdr:rowOff>91287</xdr:rowOff>
    </xdr:to>
    <xdr:sp macro="" textlink="">
      <xdr:nvSpPr>
        <xdr:cNvPr id="372" name="楕円 371"/>
        <xdr:cNvSpPr/>
      </xdr:nvSpPr>
      <xdr:spPr>
        <a:xfrm>
          <a:off x="104267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139564</xdr:rowOff>
    </xdr:from>
    <xdr:ext cx="534377" cy="259045"/>
    <xdr:sp macro="" textlink="">
      <xdr:nvSpPr>
        <xdr:cNvPr id="373" name="普通建設事業費該当値テキスト"/>
        <xdr:cNvSpPr txBox="1"/>
      </xdr:nvSpPr>
      <xdr:spPr>
        <a:xfrm>
          <a:off x="10528300" y="93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155129</xdr:rowOff>
    </xdr:from>
    <xdr:to>
      <xdr:col>50</xdr:col>
      <xdr:colOff>165100</xdr:colOff>
      <xdr:row>54</xdr:row>
      <xdr:rowOff>85279</xdr:rowOff>
    </xdr:to>
    <xdr:sp macro="" textlink="">
      <xdr:nvSpPr>
        <xdr:cNvPr id="374" name="楕円 373"/>
        <xdr:cNvSpPr/>
      </xdr:nvSpPr>
      <xdr:spPr>
        <a:xfrm>
          <a:off x="9588500" y="9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101806</xdr:rowOff>
    </xdr:from>
    <xdr:ext cx="534377" cy="259045"/>
    <xdr:sp macro="" textlink="">
      <xdr:nvSpPr>
        <xdr:cNvPr id="375" name="テキスト ボックス 374"/>
        <xdr:cNvSpPr txBox="1"/>
      </xdr:nvSpPr>
      <xdr:spPr>
        <a:xfrm>
          <a:off x="9372111" y="9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164534</xdr:rowOff>
    </xdr:from>
    <xdr:to>
      <xdr:col>46</xdr:col>
      <xdr:colOff>38100</xdr:colOff>
      <xdr:row>54</xdr:row>
      <xdr:rowOff>94684</xdr:rowOff>
    </xdr:to>
    <xdr:sp macro="" textlink="">
      <xdr:nvSpPr>
        <xdr:cNvPr id="376" name="楕円 375"/>
        <xdr:cNvSpPr/>
      </xdr:nvSpPr>
      <xdr:spPr>
        <a:xfrm>
          <a:off x="8699500" y="9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111211</xdr:rowOff>
    </xdr:from>
    <xdr:ext cx="534377" cy="259045"/>
    <xdr:sp macro="" textlink="">
      <xdr:nvSpPr>
        <xdr:cNvPr id="377" name="テキスト ボックス 376"/>
        <xdr:cNvSpPr txBox="1"/>
      </xdr:nvSpPr>
      <xdr:spPr>
        <a:xfrm>
          <a:off x="8483111" y="9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47720</xdr:rowOff>
    </xdr:from>
    <xdr:to>
      <xdr:col>41</xdr:col>
      <xdr:colOff>101600</xdr:colOff>
      <xdr:row>54</xdr:row>
      <xdr:rowOff>149320</xdr:rowOff>
    </xdr:to>
    <xdr:sp macro="" textlink="">
      <xdr:nvSpPr>
        <xdr:cNvPr id="378" name="楕円 377"/>
        <xdr:cNvSpPr/>
      </xdr:nvSpPr>
      <xdr:spPr>
        <a:xfrm>
          <a:off x="7810500" y="93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165847</xdr:rowOff>
    </xdr:from>
    <xdr:ext cx="534377" cy="259045"/>
    <xdr:sp macro="" textlink="">
      <xdr:nvSpPr>
        <xdr:cNvPr id="379" name="テキスト ボックス 378"/>
        <xdr:cNvSpPr txBox="1"/>
      </xdr:nvSpPr>
      <xdr:spPr>
        <a:xfrm>
          <a:off x="7594111" y="90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45335</xdr:rowOff>
    </xdr:from>
    <xdr:to>
      <xdr:col>36</xdr:col>
      <xdr:colOff>165100</xdr:colOff>
      <xdr:row>54</xdr:row>
      <xdr:rowOff>146935</xdr:rowOff>
    </xdr:to>
    <xdr:sp macro="" textlink="">
      <xdr:nvSpPr>
        <xdr:cNvPr id="380" name="楕円 379"/>
        <xdr:cNvSpPr/>
      </xdr:nvSpPr>
      <xdr:spPr>
        <a:xfrm>
          <a:off x="6921500" y="93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163462</xdr:rowOff>
    </xdr:from>
    <xdr:ext cx="534377" cy="259045"/>
    <xdr:sp macro="" textlink="">
      <xdr:nvSpPr>
        <xdr:cNvPr id="381" name="テキスト ボックス 380"/>
        <xdr:cNvSpPr txBox="1"/>
      </xdr:nvSpPr>
      <xdr:spPr>
        <a:xfrm>
          <a:off x="6705111" y="907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5" name="直線コネクタ 404"/>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6"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7" name="直線コネクタ 406"/>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8"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9" name="直線コネクタ 408"/>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41439</xdr:rowOff>
    </xdr:from>
    <xdr:to>
      <xdr:col>55</xdr:col>
      <xdr:colOff>0</xdr:colOff>
      <xdr:row>76</xdr:row>
      <xdr:rowOff>96152</xdr:rowOff>
    </xdr:to>
    <xdr:cxnSp macro="">
      <xdr:nvCxnSpPr>
        <xdr:cNvPr id="410" name="直線コネクタ 409"/>
        <xdr:cNvCxnSpPr/>
      </xdr:nvCxnSpPr>
      <xdr:spPr>
        <a:xfrm>
          <a:off x="9639300" y="13071639"/>
          <a:ext cx="8382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1"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2" name="フローチャート: 判断 411"/>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41439</xdr:rowOff>
    </xdr:from>
    <xdr:to>
      <xdr:col>50</xdr:col>
      <xdr:colOff>114300</xdr:colOff>
      <xdr:row>76</xdr:row>
      <xdr:rowOff>110553</xdr:rowOff>
    </xdr:to>
    <xdr:cxnSp macro="">
      <xdr:nvCxnSpPr>
        <xdr:cNvPr id="413" name="直線コネクタ 412"/>
        <xdr:cNvCxnSpPr/>
      </xdr:nvCxnSpPr>
      <xdr:spPr>
        <a:xfrm flipV="1">
          <a:off x="8750300" y="13071639"/>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4" name="フローチャート: 判断 413"/>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5" name="テキスト ボックス 414"/>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15875</xdr:rowOff>
    </xdr:from>
    <xdr:to>
      <xdr:col>45</xdr:col>
      <xdr:colOff>177800</xdr:colOff>
      <xdr:row>76</xdr:row>
      <xdr:rowOff>110553</xdr:rowOff>
    </xdr:to>
    <xdr:cxnSp macro="">
      <xdr:nvCxnSpPr>
        <xdr:cNvPr id="416" name="直線コネクタ 415"/>
        <xdr:cNvCxnSpPr/>
      </xdr:nvCxnSpPr>
      <xdr:spPr>
        <a:xfrm>
          <a:off x="7861300" y="12531725"/>
          <a:ext cx="889000" cy="60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7" name="フローチャート: 判断 416"/>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8" name="テキスト ボックス 417"/>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15875</xdr:rowOff>
    </xdr:from>
    <xdr:to>
      <xdr:col>41</xdr:col>
      <xdr:colOff>50800</xdr:colOff>
      <xdr:row>73</xdr:row>
      <xdr:rowOff>109372</xdr:rowOff>
    </xdr:to>
    <xdr:cxnSp macro="">
      <xdr:nvCxnSpPr>
        <xdr:cNvPr id="419" name="直線コネクタ 418"/>
        <xdr:cNvCxnSpPr/>
      </xdr:nvCxnSpPr>
      <xdr:spPr>
        <a:xfrm flipV="1">
          <a:off x="6972300" y="12531725"/>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0" name="フローチャート: 判断 419"/>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21" name="テキスト ボックス 420"/>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2" name="フローチャート: 判断 421"/>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3" name="テキスト ボックス 422"/>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45352</xdr:rowOff>
    </xdr:from>
    <xdr:to>
      <xdr:col>55</xdr:col>
      <xdr:colOff>50800</xdr:colOff>
      <xdr:row>76</xdr:row>
      <xdr:rowOff>146952</xdr:rowOff>
    </xdr:to>
    <xdr:sp macro="" textlink="">
      <xdr:nvSpPr>
        <xdr:cNvPr id="429" name="楕円 428"/>
        <xdr:cNvSpPr/>
      </xdr:nvSpPr>
      <xdr:spPr>
        <a:xfrm>
          <a:off x="10426700" y="130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23779</xdr:rowOff>
    </xdr:from>
    <xdr:ext cx="534377" cy="259045"/>
    <xdr:sp macro="" textlink="">
      <xdr:nvSpPr>
        <xdr:cNvPr id="430" name="普通建設事業費 （ うち新規整備　）該当値テキスト"/>
        <xdr:cNvSpPr txBox="1"/>
      </xdr:nvSpPr>
      <xdr:spPr>
        <a:xfrm>
          <a:off x="10528300" y="13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162089</xdr:rowOff>
    </xdr:from>
    <xdr:to>
      <xdr:col>50</xdr:col>
      <xdr:colOff>165100</xdr:colOff>
      <xdr:row>76</xdr:row>
      <xdr:rowOff>92239</xdr:rowOff>
    </xdr:to>
    <xdr:sp macro="" textlink="">
      <xdr:nvSpPr>
        <xdr:cNvPr id="431" name="楕円 430"/>
        <xdr:cNvSpPr/>
      </xdr:nvSpPr>
      <xdr:spPr>
        <a:xfrm>
          <a:off x="9588500" y="13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83366</xdr:rowOff>
    </xdr:from>
    <xdr:ext cx="534377" cy="259045"/>
    <xdr:sp macro="" textlink="">
      <xdr:nvSpPr>
        <xdr:cNvPr id="432" name="テキスト ボックス 431"/>
        <xdr:cNvSpPr txBox="1"/>
      </xdr:nvSpPr>
      <xdr:spPr>
        <a:xfrm>
          <a:off x="9372111" y="131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59753</xdr:rowOff>
    </xdr:from>
    <xdr:to>
      <xdr:col>46</xdr:col>
      <xdr:colOff>38100</xdr:colOff>
      <xdr:row>76</xdr:row>
      <xdr:rowOff>161353</xdr:rowOff>
    </xdr:to>
    <xdr:sp macro="" textlink="">
      <xdr:nvSpPr>
        <xdr:cNvPr id="433" name="楕円 432"/>
        <xdr:cNvSpPr/>
      </xdr:nvSpPr>
      <xdr:spPr>
        <a:xfrm>
          <a:off x="8699500" y="130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152480</xdr:rowOff>
    </xdr:from>
    <xdr:ext cx="534377" cy="259045"/>
    <xdr:sp macro="" textlink="">
      <xdr:nvSpPr>
        <xdr:cNvPr id="434" name="テキスト ボックス 433"/>
        <xdr:cNvSpPr txBox="1"/>
      </xdr:nvSpPr>
      <xdr:spPr>
        <a:xfrm>
          <a:off x="8483111" y="131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136525</xdr:rowOff>
    </xdr:from>
    <xdr:to>
      <xdr:col>41</xdr:col>
      <xdr:colOff>101600</xdr:colOff>
      <xdr:row>73</xdr:row>
      <xdr:rowOff>66675</xdr:rowOff>
    </xdr:to>
    <xdr:sp macro="" textlink="">
      <xdr:nvSpPr>
        <xdr:cNvPr id="435" name="楕円 434"/>
        <xdr:cNvSpPr/>
      </xdr:nvSpPr>
      <xdr:spPr>
        <a:xfrm>
          <a:off x="7810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83202</xdr:rowOff>
    </xdr:from>
    <xdr:ext cx="534377" cy="259045"/>
    <xdr:sp macro="" textlink="">
      <xdr:nvSpPr>
        <xdr:cNvPr id="436" name="テキスト ボックス 435"/>
        <xdr:cNvSpPr txBox="1"/>
      </xdr:nvSpPr>
      <xdr:spPr>
        <a:xfrm>
          <a:off x="7594111" y="122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58572</xdr:rowOff>
    </xdr:from>
    <xdr:to>
      <xdr:col>36</xdr:col>
      <xdr:colOff>165100</xdr:colOff>
      <xdr:row>73</xdr:row>
      <xdr:rowOff>160172</xdr:rowOff>
    </xdr:to>
    <xdr:sp macro="" textlink="">
      <xdr:nvSpPr>
        <xdr:cNvPr id="437" name="楕円 436"/>
        <xdr:cNvSpPr/>
      </xdr:nvSpPr>
      <xdr:spPr>
        <a:xfrm>
          <a:off x="6921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5249</xdr:rowOff>
    </xdr:from>
    <xdr:ext cx="534377" cy="259045"/>
    <xdr:sp macro="" textlink="">
      <xdr:nvSpPr>
        <xdr:cNvPr id="438" name="テキスト ボックス 437"/>
        <xdr:cNvSpPr txBox="1"/>
      </xdr:nvSpPr>
      <xdr:spPr>
        <a:xfrm>
          <a:off x="6705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1" name="直線コネクタ 460"/>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2"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3" name="直線コネクタ 462"/>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4"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5" name="直線コネクタ 464"/>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69794</xdr:rowOff>
    </xdr:from>
    <xdr:to>
      <xdr:col>55</xdr:col>
      <xdr:colOff>0</xdr:colOff>
      <xdr:row>93</xdr:row>
      <xdr:rowOff>48261</xdr:rowOff>
    </xdr:to>
    <xdr:cxnSp macro="">
      <xdr:nvCxnSpPr>
        <xdr:cNvPr id="466" name="直線コネクタ 465"/>
        <xdr:cNvCxnSpPr/>
      </xdr:nvCxnSpPr>
      <xdr:spPr>
        <a:xfrm>
          <a:off x="9639300" y="15843194"/>
          <a:ext cx="838200" cy="1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7"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8" name="フローチャート: 判断 467"/>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69794</xdr:rowOff>
    </xdr:from>
    <xdr:to>
      <xdr:col>50</xdr:col>
      <xdr:colOff>114300</xdr:colOff>
      <xdr:row>93</xdr:row>
      <xdr:rowOff>28874</xdr:rowOff>
    </xdr:to>
    <xdr:cxnSp macro="">
      <xdr:nvCxnSpPr>
        <xdr:cNvPr id="469" name="直線コネクタ 468"/>
        <xdr:cNvCxnSpPr/>
      </xdr:nvCxnSpPr>
      <xdr:spPr>
        <a:xfrm flipV="1">
          <a:off x="8750300" y="15843194"/>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0" name="フローチャート: 判断 469"/>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1" name="テキスト ボックス 470"/>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28874</xdr:rowOff>
    </xdr:from>
    <xdr:to>
      <xdr:col>45</xdr:col>
      <xdr:colOff>177800</xdr:colOff>
      <xdr:row>96</xdr:row>
      <xdr:rowOff>77612</xdr:rowOff>
    </xdr:to>
    <xdr:cxnSp macro="">
      <xdr:nvCxnSpPr>
        <xdr:cNvPr id="472" name="直線コネクタ 471"/>
        <xdr:cNvCxnSpPr/>
      </xdr:nvCxnSpPr>
      <xdr:spPr>
        <a:xfrm flipV="1">
          <a:off x="7861300" y="15973724"/>
          <a:ext cx="889000" cy="56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3" name="フローチャート: 判断 472"/>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4" name="テキスト ボックス 473"/>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77612</xdr:rowOff>
    </xdr:from>
    <xdr:to>
      <xdr:col>41</xdr:col>
      <xdr:colOff>50800</xdr:colOff>
      <xdr:row>97</xdr:row>
      <xdr:rowOff>1305</xdr:rowOff>
    </xdr:to>
    <xdr:cxnSp macro="">
      <xdr:nvCxnSpPr>
        <xdr:cNvPr id="475" name="直線コネクタ 474"/>
        <xdr:cNvCxnSpPr/>
      </xdr:nvCxnSpPr>
      <xdr:spPr>
        <a:xfrm flipV="1">
          <a:off x="6972300" y="16536812"/>
          <a:ext cx="8890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6" name="フローチャート: 判断 475"/>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7" name="テキスト ボックス 476"/>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8" name="フローチャート: 判断 477"/>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9" name="テキスト ボックス 478"/>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168911</xdr:rowOff>
    </xdr:from>
    <xdr:to>
      <xdr:col>55</xdr:col>
      <xdr:colOff>50800</xdr:colOff>
      <xdr:row>93</xdr:row>
      <xdr:rowOff>99061</xdr:rowOff>
    </xdr:to>
    <xdr:sp macro="" textlink="">
      <xdr:nvSpPr>
        <xdr:cNvPr id="485" name="楕円 484"/>
        <xdr:cNvSpPr/>
      </xdr:nvSpPr>
      <xdr:spPr>
        <a:xfrm>
          <a:off x="10426700" y="159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20338</xdr:rowOff>
    </xdr:from>
    <xdr:ext cx="534377" cy="259045"/>
    <xdr:sp macro="" textlink="">
      <xdr:nvSpPr>
        <xdr:cNvPr id="486" name="普通建設事業費 （ うち更新整備　）該当値テキスト"/>
        <xdr:cNvSpPr txBox="1"/>
      </xdr:nvSpPr>
      <xdr:spPr>
        <a:xfrm>
          <a:off x="10528300" y="157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18994</xdr:rowOff>
    </xdr:from>
    <xdr:to>
      <xdr:col>50</xdr:col>
      <xdr:colOff>165100</xdr:colOff>
      <xdr:row>92</xdr:row>
      <xdr:rowOff>120594</xdr:rowOff>
    </xdr:to>
    <xdr:sp macro="" textlink="">
      <xdr:nvSpPr>
        <xdr:cNvPr id="487" name="楕円 486"/>
        <xdr:cNvSpPr/>
      </xdr:nvSpPr>
      <xdr:spPr>
        <a:xfrm>
          <a:off x="9588500" y="157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137121</xdr:rowOff>
    </xdr:from>
    <xdr:ext cx="534377" cy="259045"/>
    <xdr:sp macro="" textlink="">
      <xdr:nvSpPr>
        <xdr:cNvPr id="488" name="テキスト ボックス 487"/>
        <xdr:cNvSpPr txBox="1"/>
      </xdr:nvSpPr>
      <xdr:spPr>
        <a:xfrm>
          <a:off x="9372111" y="155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149524</xdr:rowOff>
    </xdr:from>
    <xdr:to>
      <xdr:col>46</xdr:col>
      <xdr:colOff>38100</xdr:colOff>
      <xdr:row>93</xdr:row>
      <xdr:rowOff>79674</xdr:rowOff>
    </xdr:to>
    <xdr:sp macro="" textlink="">
      <xdr:nvSpPr>
        <xdr:cNvPr id="489" name="楕円 488"/>
        <xdr:cNvSpPr/>
      </xdr:nvSpPr>
      <xdr:spPr>
        <a:xfrm>
          <a:off x="8699500" y="159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96201</xdr:rowOff>
    </xdr:from>
    <xdr:ext cx="534377" cy="259045"/>
    <xdr:sp macro="" textlink="">
      <xdr:nvSpPr>
        <xdr:cNvPr id="490" name="テキスト ボックス 489"/>
        <xdr:cNvSpPr txBox="1"/>
      </xdr:nvSpPr>
      <xdr:spPr>
        <a:xfrm>
          <a:off x="8483111" y="156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26812</xdr:rowOff>
    </xdr:from>
    <xdr:to>
      <xdr:col>41</xdr:col>
      <xdr:colOff>101600</xdr:colOff>
      <xdr:row>96</xdr:row>
      <xdr:rowOff>128412</xdr:rowOff>
    </xdr:to>
    <xdr:sp macro="" textlink="">
      <xdr:nvSpPr>
        <xdr:cNvPr id="491" name="楕円 490"/>
        <xdr:cNvSpPr/>
      </xdr:nvSpPr>
      <xdr:spPr>
        <a:xfrm>
          <a:off x="7810500" y="164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144939</xdr:rowOff>
    </xdr:from>
    <xdr:ext cx="534377" cy="259045"/>
    <xdr:sp macro="" textlink="">
      <xdr:nvSpPr>
        <xdr:cNvPr id="492" name="テキスト ボックス 491"/>
        <xdr:cNvSpPr txBox="1"/>
      </xdr:nvSpPr>
      <xdr:spPr>
        <a:xfrm>
          <a:off x="7594111" y="1626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121955</xdr:rowOff>
    </xdr:from>
    <xdr:to>
      <xdr:col>36</xdr:col>
      <xdr:colOff>165100</xdr:colOff>
      <xdr:row>97</xdr:row>
      <xdr:rowOff>52105</xdr:rowOff>
    </xdr:to>
    <xdr:sp macro="" textlink="">
      <xdr:nvSpPr>
        <xdr:cNvPr id="493" name="楕円 492"/>
        <xdr:cNvSpPr/>
      </xdr:nvSpPr>
      <xdr:spPr>
        <a:xfrm>
          <a:off x="6921500" y="1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43232</xdr:rowOff>
    </xdr:from>
    <xdr:ext cx="534377" cy="259045"/>
    <xdr:sp macro="" textlink="">
      <xdr:nvSpPr>
        <xdr:cNvPr id="494" name="テキスト ボックス 493"/>
        <xdr:cNvSpPr txBox="1"/>
      </xdr:nvSpPr>
      <xdr:spPr>
        <a:xfrm>
          <a:off x="6705111" y="166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8" name="直線コネクタ 517"/>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1"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2" name="直線コネクタ 521"/>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22733</xdr:rowOff>
    </xdr:from>
    <xdr:to>
      <xdr:col>85</xdr:col>
      <xdr:colOff>127000</xdr:colOff>
      <xdr:row>39</xdr:row>
      <xdr:rowOff>44069</xdr:rowOff>
    </xdr:to>
    <xdr:cxnSp macro="">
      <xdr:nvCxnSpPr>
        <xdr:cNvPr id="523" name="直線コネクタ 522"/>
        <xdr:cNvCxnSpPr/>
      </xdr:nvCxnSpPr>
      <xdr:spPr>
        <a:xfrm flipV="1">
          <a:off x="15481300" y="670928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4"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5" name="フローチャート: 判断 524"/>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42469</xdr:rowOff>
    </xdr:from>
    <xdr:to>
      <xdr:col>81</xdr:col>
      <xdr:colOff>50800</xdr:colOff>
      <xdr:row>39</xdr:row>
      <xdr:rowOff>44069</xdr:rowOff>
    </xdr:to>
    <xdr:cxnSp macro="">
      <xdr:nvCxnSpPr>
        <xdr:cNvPr id="526" name="直線コネクタ 525"/>
        <xdr:cNvCxnSpPr/>
      </xdr:nvCxnSpPr>
      <xdr:spPr>
        <a:xfrm>
          <a:off x="14592300" y="67290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7" name="フローチャート: 判断 526"/>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8" name="テキスト ボックス 527"/>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42469</xdr:rowOff>
    </xdr:from>
    <xdr:to>
      <xdr:col>76</xdr:col>
      <xdr:colOff>114300</xdr:colOff>
      <xdr:row>39</xdr:row>
      <xdr:rowOff>44221</xdr:rowOff>
    </xdr:to>
    <xdr:cxnSp macro="">
      <xdr:nvCxnSpPr>
        <xdr:cNvPr id="529" name="直線コネクタ 528"/>
        <xdr:cNvCxnSpPr/>
      </xdr:nvCxnSpPr>
      <xdr:spPr>
        <a:xfrm flipV="1">
          <a:off x="13703300" y="672901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0" name="フローチャート: 判断 529"/>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1" name="テキスト ボックス 530"/>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44374</xdr:rowOff>
    </xdr:to>
    <xdr:cxnSp macro="">
      <xdr:nvCxnSpPr>
        <xdr:cNvPr id="532" name="直線コネクタ 531"/>
        <xdr:cNvCxnSpPr/>
      </xdr:nvCxnSpPr>
      <xdr:spPr>
        <a:xfrm flipV="1">
          <a:off x="12814300" y="67307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3" name="フローチャート: 判断 532"/>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4" name="テキスト ボックス 533"/>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5" name="フローチャート: 判断 534"/>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6" name="テキスト ボックス 535"/>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143383</xdr:rowOff>
    </xdr:from>
    <xdr:to>
      <xdr:col>85</xdr:col>
      <xdr:colOff>177800</xdr:colOff>
      <xdr:row>39</xdr:row>
      <xdr:rowOff>73533</xdr:rowOff>
    </xdr:to>
    <xdr:sp macro="" textlink="">
      <xdr:nvSpPr>
        <xdr:cNvPr id="542" name="楕円 541"/>
        <xdr:cNvSpPr/>
      </xdr:nvSpPr>
      <xdr:spPr>
        <a:xfrm>
          <a:off x="16268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58310</xdr:rowOff>
    </xdr:from>
    <xdr:ext cx="378565" cy="259045"/>
    <xdr:sp macro="" textlink="">
      <xdr:nvSpPr>
        <xdr:cNvPr id="543" name="災害復旧事業費該当値テキスト"/>
        <xdr:cNvSpPr txBox="1"/>
      </xdr:nvSpPr>
      <xdr:spPr>
        <a:xfrm>
          <a:off x="16370300" y="65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164719</xdr:rowOff>
    </xdr:from>
    <xdr:to>
      <xdr:col>81</xdr:col>
      <xdr:colOff>101600</xdr:colOff>
      <xdr:row>39</xdr:row>
      <xdr:rowOff>94869</xdr:rowOff>
    </xdr:to>
    <xdr:sp macro="" textlink="">
      <xdr:nvSpPr>
        <xdr:cNvPr id="544" name="楕円 543"/>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85996</xdr:rowOff>
    </xdr:from>
    <xdr:ext cx="249299" cy="259045"/>
    <xdr:sp macro="" textlink="">
      <xdr:nvSpPr>
        <xdr:cNvPr id="545" name="テキスト ボックス 544"/>
        <xdr:cNvSpPr txBox="1"/>
      </xdr:nvSpPr>
      <xdr:spPr>
        <a:xfrm>
          <a:off x="1535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163119</xdr:rowOff>
    </xdr:from>
    <xdr:to>
      <xdr:col>76</xdr:col>
      <xdr:colOff>165100</xdr:colOff>
      <xdr:row>39</xdr:row>
      <xdr:rowOff>93269</xdr:rowOff>
    </xdr:to>
    <xdr:sp macro="" textlink="">
      <xdr:nvSpPr>
        <xdr:cNvPr id="546" name="楕円 545"/>
        <xdr:cNvSpPr/>
      </xdr:nvSpPr>
      <xdr:spPr>
        <a:xfrm>
          <a:off x="14541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84396</xdr:rowOff>
    </xdr:from>
    <xdr:ext cx="313932" cy="259045"/>
    <xdr:sp macro="" textlink="">
      <xdr:nvSpPr>
        <xdr:cNvPr id="547" name="テキスト ボックス 546"/>
        <xdr:cNvSpPr txBox="1"/>
      </xdr:nvSpPr>
      <xdr:spPr>
        <a:xfrm>
          <a:off x="14435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48" name="楕円 547"/>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86148</xdr:rowOff>
    </xdr:from>
    <xdr:ext cx="249299" cy="259045"/>
    <xdr:sp macro="" textlink="">
      <xdr:nvSpPr>
        <xdr:cNvPr id="549" name="テキスト ボックス 548"/>
        <xdr:cNvSpPr txBox="1"/>
      </xdr:nvSpPr>
      <xdr:spPr>
        <a:xfrm>
          <a:off x="13578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165024</xdr:rowOff>
    </xdr:from>
    <xdr:to>
      <xdr:col>67</xdr:col>
      <xdr:colOff>101600</xdr:colOff>
      <xdr:row>39</xdr:row>
      <xdr:rowOff>95174</xdr:rowOff>
    </xdr:to>
    <xdr:sp macro="" textlink="">
      <xdr:nvSpPr>
        <xdr:cNvPr id="550" name="楕円 549"/>
        <xdr:cNvSpPr/>
      </xdr:nvSpPr>
      <xdr:spPr>
        <a:xfrm>
          <a:off x="1276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86301</xdr:rowOff>
    </xdr:from>
    <xdr:ext cx="249299" cy="259045"/>
    <xdr:sp macro="" textlink="">
      <xdr:nvSpPr>
        <xdr:cNvPr id="551" name="テキスト ボックス 550"/>
        <xdr:cNvSpPr txBox="1"/>
      </xdr:nvSpPr>
      <xdr:spPr>
        <a:xfrm>
          <a:off x="1268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5" name="直線コネクタ 624"/>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6"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7" name="直線コネクタ 626"/>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8"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9" name="直線コネクタ 628"/>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68205</xdr:rowOff>
    </xdr:from>
    <xdr:to>
      <xdr:col>85</xdr:col>
      <xdr:colOff>127000</xdr:colOff>
      <xdr:row>76</xdr:row>
      <xdr:rowOff>79597</xdr:rowOff>
    </xdr:to>
    <xdr:cxnSp macro="">
      <xdr:nvCxnSpPr>
        <xdr:cNvPr id="630" name="直線コネクタ 629"/>
        <xdr:cNvCxnSpPr/>
      </xdr:nvCxnSpPr>
      <xdr:spPr>
        <a:xfrm>
          <a:off x="15481300" y="13098405"/>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31"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2" name="フローチャート: 判断 631"/>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25781</xdr:rowOff>
    </xdr:from>
    <xdr:to>
      <xdr:col>81</xdr:col>
      <xdr:colOff>50800</xdr:colOff>
      <xdr:row>76</xdr:row>
      <xdr:rowOff>68205</xdr:rowOff>
    </xdr:to>
    <xdr:cxnSp macro="">
      <xdr:nvCxnSpPr>
        <xdr:cNvPr id="633" name="直線コネクタ 632"/>
        <xdr:cNvCxnSpPr/>
      </xdr:nvCxnSpPr>
      <xdr:spPr>
        <a:xfrm>
          <a:off x="14592300" y="13055981"/>
          <a:ext cx="889000" cy="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4" name="フローチャート: 判断 633"/>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5" name="テキスト ボックス 634"/>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25781</xdr:rowOff>
    </xdr:from>
    <xdr:to>
      <xdr:col>76</xdr:col>
      <xdr:colOff>114300</xdr:colOff>
      <xdr:row>76</xdr:row>
      <xdr:rowOff>28391</xdr:rowOff>
    </xdr:to>
    <xdr:cxnSp macro="">
      <xdr:nvCxnSpPr>
        <xdr:cNvPr id="636" name="直線コネクタ 635"/>
        <xdr:cNvCxnSpPr/>
      </xdr:nvCxnSpPr>
      <xdr:spPr>
        <a:xfrm flipV="1">
          <a:off x="13703300" y="13055981"/>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7" name="フローチャート: 判断 636"/>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8" name="テキスト ボックス 637"/>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139300</xdr:rowOff>
    </xdr:from>
    <xdr:to>
      <xdr:col>71</xdr:col>
      <xdr:colOff>177800</xdr:colOff>
      <xdr:row>76</xdr:row>
      <xdr:rowOff>28391</xdr:rowOff>
    </xdr:to>
    <xdr:cxnSp macro="">
      <xdr:nvCxnSpPr>
        <xdr:cNvPr id="639" name="直線コネクタ 638"/>
        <xdr:cNvCxnSpPr/>
      </xdr:nvCxnSpPr>
      <xdr:spPr>
        <a:xfrm>
          <a:off x="12814300" y="12998050"/>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0" name="フローチャート: 判断 639"/>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41" name="テキスト ボックス 640"/>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2" name="フローチャート: 判断 641"/>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3" name="テキスト ボックス 642"/>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28797</xdr:rowOff>
    </xdr:from>
    <xdr:to>
      <xdr:col>85</xdr:col>
      <xdr:colOff>177800</xdr:colOff>
      <xdr:row>76</xdr:row>
      <xdr:rowOff>130397</xdr:rowOff>
    </xdr:to>
    <xdr:sp macro="" textlink="">
      <xdr:nvSpPr>
        <xdr:cNvPr id="649" name="楕円 648"/>
        <xdr:cNvSpPr/>
      </xdr:nvSpPr>
      <xdr:spPr>
        <a:xfrm>
          <a:off x="16268700" y="130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51674</xdr:rowOff>
    </xdr:from>
    <xdr:ext cx="534377" cy="259045"/>
    <xdr:sp macro="" textlink="">
      <xdr:nvSpPr>
        <xdr:cNvPr id="650" name="公債費該当値テキスト"/>
        <xdr:cNvSpPr txBox="1"/>
      </xdr:nvSpPr>
      <xdr:spPr>
        <a:xfrm>
          <a:off x="16370300" y="129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17405</xdr:rowOff>
    </xdr:from>
    <xdr:to>
      <xdr:col>81</xdr:col>
      <xdr:colOff>101600</xdr:colOff>
      <xdr:row>76</xdr:row>
      <xdr:rowOff>119005</xdr:rowOff>
    </xdr:to>
    <xdr:sp macro="" textlink="">
      <xdr:nvSpPr>
        <xdr:cNvPr id="651" name="楕円 650"/>
        <xdr:cNvSpPr/>
      </xdr:nvSpPr>
      <xdr:spPr>
        <a:xfrm>
          <a:off x="15430500" y="13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135532</xdr:rowOff>
    </xdr:from>
    <xdr:ext cx="534377" cy="259045"/>
    <xdr:sp macro="" textlink="">
      <xdr:nvSpPr>
        <xdr:cNvPr id="652" name="テキスト ボックス 651"/>
        <xdr:cNvSpPr txBox="1"/>
      </xdr:nvSpPr>
      <xdr:spPr>
        <a:xfrm>
          <a:off x="15214111" y="128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146431</xdr:rowOff>
    </xdr:from>
    <xdr:to>
      <xdr:col>76</xdr:col>
      <xdr:colOff>165100</xdr:colOff>
      <xdr:row>76</xdr:row>
      <xdr:rowOff>76581</xdr:rowOff>
    </xdr:to>
    <xdr:sp macro="" textlink="">
      <xdr:nvSpPr>
        <xdr:cNvPr id="653" name="楕円 652"/>
        <xdr:cNvSpPr/>
      </xdr:nvSpPr>
      <xdr:spPr>
        <a:xfrm>
          <a:off x="14541500" y="13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93108</xdr:rowOff>
    </xdr:from>
    <xdr:ext cx="534377" cy="259045"/>
    <xdr:sp macro="" textlink="">
      <xdr:nvSpPr>
        <xdr:cNvPr id="654" name="テキスト ボックス 653"/>
        <xdr:cNvSpPr txBox="1"/>
      </xdr:nvSpPr>
      <xdr:spPr>
        <a:xfrm>
          <a:off x="14325111" y="127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149041</xdr:rowOff>
    </xdr:from>
    <xdr:to>
      <xdr:col>72</xdr:col>
      <xdr:colOff>38100</xdr:colOff>
      <xdr:row>76</xdr:row>
      <xdr:rowOff>79191</xdr:rowOff>
    </xdr:to>
    <xdr:sp macro="" textlink="">
      <xdr:nvSpPr>
        <xdr:cNvPr id="655" name="楕円 654"/>
        <xdr:cNvSpPr/>
      </xdr:nvSpPr>
      <xdr:spPr>
        <a:xfrm>
          <a:off x="13652500" y="130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95718</xdr:rowOff>
    </xdr:from>
    <xdr:ext cx="534377" cy="259045"/>
    <xdr:sp macro="" textlink="">
      <xdr:nvSpPr>
        <xdr:cNvPr id="656" name="テキスト ボックス 655"/>
        <xdr:cNvSpPr txBox="1"/>
      </xdr:nvSpPr>
      <xdr:spPr>
        <a:xfrm>
          <a:off x="13436111" y="127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88500</xdr:rowOff>
    </xdr:from>
    <xdr:to>
      <xdr:col>67</xdr:col>
      <xdr:colOff>101600</xdr:colOff>
      <xdr:row>76</xdr:row>
      <xdr:rowOff>18650</xdr:rowOff>
    </xdr:to>
    <xdr:sp macro="" textlink="">
      <xdr:nvSpPr>
        <xdr:cNvPr id="657" name="楕円 656"/>
        <xdr:cNvSpPr/>
      </xdr:nvSpPr>
      <xdr:spPr>
        <a:xfrm>
          <a:off x="12763500" y="129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35177</xdr:rowOff>
    </xdr:from>
    <xdr:ext cx="534377" cy="259045"/>
    <xdr:sp macro="" textlink="">
      <xdr:nvSpPr>
        <xdr:cNvPr id="658" name="テキスト ボックス 657"/>
        <xdr:cNvSpPr txBox="1"/>
      </xdr:nvSpPr>
      <xdr:spPr>
        <a:xfrm>
          <a:off x="12547111" y="127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2" name="直線コネクタ 681"/>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3"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4" name="直線コネクタ 683"/>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5"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6" name="直線コネクタ 685"/>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35561</xdr:rowOff>
    </xdr:from>
    <xdr:to>
      <xdr:col>85</xdr:col>
      <xdr:colOff>127000</xdr:colOff>
      <xdr:row>93</xdr:row>
      <xdr:rowOff>107696</xdr:rowOff>
    </xdr:to>
    <xdr:cxnSp macro="">
      <xdr:nvCxnSpPr>
        <xdr:cNvPr id="687" name="直線コネクタ 686"/>
        <xdr:cNvCxnSpPr/>
      </xdr:nvCxnSpPr>
      <xdr:spPr>
        <a:xfrm flipV="1">
          <a:off x="15481300" y="15980411"/>
          <a:ext cx="838200" cy="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8"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9" name="フローチャート: 判断 688"/>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128270</xdr:rowOff>
    </xdr:from>
    <xdr:to>
      <xdr:col>81</xdr:col>
      <xdr:colOff>50800</xdr:colOff>
      <xdr:row>93</xdr:row>
      <xdr:rowOff>107696</xdr:rowOff>
    </xdr:to>
    <xdr:cxnSp macro="">
      <xdr:nvCxnSpPr>
        <xdr:cNvPr id="690" name="直線コネクタ 689"/>
        <xdr:cNvCxnSpPr/>
      </xdr:nvCxnSpPr>
      <xdr:spPr>
        <a:xfrm>
          <a:off x="14592300" y="1555877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1" name="フローチャート: 判断 690"/>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2" name="テキスト ボックス 691"/>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128270</xdr:rowOff>
    </xdr:from>
    <xdr:to>
      <xdr:col>76</xdr:col>
      <xdr:colOff>114300</xdr:colOff>
      <xdr:row>93</xdr:row>
      <xdr:rowOff>9906</xdr:rowOff>
    </xdr:to>
    <xdr:cxnSp macro="">
      <xdr:nvCxnSpPr>
        <xdr:cNvPr id="693" name="直線コネクタ 692"/>
        <xdr:cNvCxnSpPr/>
      </xdr:nvCxnSpPr>
      <xdr:spPr>
        <a:xfrm flipV="1">
          <a:off x="13703300" y="15558770"/>
          <a:ext cx="889000" cy="39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4" name="フローチャート: 判断 693"/>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5" name="テキスト ボックス 694"/>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9906</xdr:rowOff>
    </xdr:from>
    <xdr:to>
      <xdr:col>71</xdr:col>
      <xdr:colOff>177800</xdr:colOff>
      <xdr:row>94</xdr:row>
      <xdr:rowOff>32386</xdr:rowOff>
    </xdr:to>
    <xdr:cxnSp macro="">
      <xdr:nvCxnSpPr>
        <xdr:cNvPr id="696" name="直線コネクタ 695"/>
        <xdr:cNvCxnSpPr/>
      </xdr:nvCxnSpPr>
      <xdr:spPr>
        <a:xfrm flipV="1">
          <a:off x="12814300" y="15954756"/>
          <a:ext cx="889000" cy="19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7" name="フローチャート: 判断 696"/>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165116</xdr:rowOff>
    </xdr:from>
    <xdr:ext cx="469744" cy="259045"/>
    <xdr:sp macro="" textlink="">
      <xdr:nvSpPr>
        <xdr:cNvPr id="698" name="テキスト ボックス 697"/>
        <xdr:cNvSpPr txBox="1"/>
      </xdr:nvSpPr>
      <xdr:spPr>
        <a:xfrm>
          <a:off x="13468428" y="164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9" name="フローチャート: 判断 698"/>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124096</xdr:rowOff>
    </xdr:from>
    <xdr:ext cx="469744" cy="259045"/>
    <xdr:sp macro="" textlink="">
      <xdr:nvSpPr>
        <xdr:cNvPr id="700" name="テキスト ボックス 699"/>
        <xdr:cNvSpPr txBox="1"/>
      </xdr:nvSpPr>
      <xdr:spPr>
        <a:xfrm>
          <a:off x="12579428" y="164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156211</xdr:rowOff>
    </xdr:from>
    <xdr:to>
      <xdr:col>85</xdr:col>
      <xdr:colOff>177800</xdr:colOff>
      <xdr:row>93</xdr:row>
      <xdr:rowOff>86361</xdr:rowOff>
    </xdr:to>
    <xdr:sp macro="" textlink="">
      <xdr:nvSpPr>
        <xdr:cNvPr id="706" name="楕円 705"/>
        <xdr:cNvSpPr/>
      </xdr:nvSpPr>
      <xdr:spPr>
        <a:xfrm>
          <a:off x="16268700" y="159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7638</xdr:rowOff>
    </xdr:from>
    <xdr:ext cx="469744" cy="259045"/>
    <xdr:sp macro="" textlink="">
      <xdr:nvSpPr>
        <xdr:cNvPr id="707" name="積立金該当値テキスト"/>
        <xdr:cNvSpPr txBox="1"/>
      </xdr:nvSpPr>
      <xdr:spPr>
        <a:xfrm>
          <a:off x="16370300" y="1578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56896</xdr:rowOff>
    </xdr:from>
    <xdr:to>
      <xdr:col>81</xdr:col>
      <xdr:colOff>101600</xdr:colOff>
      <xdr:row>93</xdr:row>
      <xdr:rowOff>158496</xdr:rowOff>
    </xdr:to>
    <xdr:sp macro="" textlink="">
      <xdr:nvSpPr>
        <xdr:cNvPr id="708" name="楕円 707"/>
        <xdr:cNvSpPr/>
      </xdr:nvSpPr>
      <xdr:spPr>
        <a:xfrm>
          <a:off x="15430500" y="160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3573</xdr:rowOff>
    </xdr:from>
    <xdr:ext cx="469744" cy="259045"/>
    <xdr:sp macro="" textlink="">
      <xdr:nvSpPr>
        <xdr:cNvPr id="709" name="テキスト ボックス 708"/>
        <xdr:cNvSpPr txBox="1"/>
      </xdr:nvSpPr>
      <xdr:spPr>
        <a:xfrm>
          <a:off x="15246428" y="1577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77470</xdr:rowOff>
    </xdr:from>
    <xdr:to>
      <xdr:col>76</xdr:col>
      <xdr:colOff>165100</xdr:colOff>
      <xdr:row>91</xdr:row>
      <xdr:rowOff>7620</xdr:rowOff>
    </xdr:to>
    <xdr:sp macro="" textlink="">
      <xdr:nvSpPr>
        <xdr:cNvPr id="710" name="楕円 709"/>
        <xdr:cNvSpPr/>
      </xdr:nvSpPr>
      <xdr:spPr>
        <a:xfrm>
          <a:off x="14541500" y="155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24147</xdr:rowOff>
    </xdr:from>
    <xdr:ext cx="534377" cy="259045"/>
    <xdr:sp macro="" textlink="">
      <xdr:nvSpPr>
        <xdr:cNvPr id="711" name="テキスト ボックス 710"/>
        <xdr:cNvSpPr txBox="1"/>
      </xdr:nvSpPr>
      <xdr:spPr>
        <a:xfrm>
          <a:off x="14325111" y="152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130556</xdr:rowOff>
    </xdr:from>
    <xdr:to>
      <xdr:col>72</xdr:col>
      <xdr:colOff>38100</xdr:colOff>
      <xdr:row>93</xdr:row>
      <xdr:rowOff>60706</xdr:rowOff>
    </xdr:to>
    <xdr:sp macro="" textlink="">
      <xdr:nvSpPr>
        <xdr:cNvPr id="712" name="楕円 711"/>
        <xdr:cNvSpPr/>
      </xdr:nvSpPr>
      <xdr:spPr>
        <a:xfrm>
          <a:off x="13652500" y="1590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77233</xdr:rowOff>
    </xdr:from>
    <xdr:ext cx="469744" cy="259045"/>
    <xdr:sp macro="" textlink="">
      <xdr:nvSpPr>
        <xdr:cNvPr id="713" name="テキスト ボックス 712"/>
        <xdr:cNvSpPr txBox="1"/>
      </xdr:nvSpPr>
      <xdr:spPr>
        <a:xfrm>
          <a:off x="13468428" y="1567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153036</xdr:rowOff>
    </xdr:from>
    <xdr:to>
      <xdr:col>67</xdr:col>
      <xdr:colOff>101600</xdr:colOff>
      <xdr:row>94</xdr:row>
      <xdr:rowOff>83186</xdr:rowOff>
    </xdr:to>
    <xdr:sp macro="" textlink="">
      <xdr:nvSpPr>
        <xdr:cNvPr id="714" name="楕円 713"/>
        <xdr:cNvSpPr/>
      </xdr:nvSpPr>
      <xdr:spPr>
        <a:xfrm>
          <a:off x="12763500" y="160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99713</xdr:rowOff>
    </xdr:from>
    <xdr:ext cx="469744" cy="259045"/>
    <xdr:sp macro="" textlink="">
      <xdr:nvSpPr>
        <xdr:cNvPr id="715" name="テキスト ボックス 714"/>
        <xdr:cNvSpPr txBox="1"/>
      </xdr:nvSpPr>
      <xdr:spPr>
        <a:xfrm>
          <a:off x="12579428" y="1587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1" name="直線コネクタ 740"/>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4"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5" name="直線コネクタ 744"/>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70140</xdr:rowOff>
    </xdr:from>
    <xdr:to>
      <xdr:col>116</xdr:col>
      <xdr:colOff>63500</xdr:colOff>
      <xdr:row>35</xdr:row>
      <xdr:rowOff>91694</xdr:rowOff>
    </xdr:to>
    <xdr:cxnSp macro="">
      <xdr:nvCxnSpPr>
        <xdr:cNvPr id="746" name="直線コネクタ 745"/>
        <xdr:cNvCxnSpPr/>
      </xdr:nvCxnSpPr>
      <xdr:spPr>
        <a:xfrm flipV="1">
          <a:off x="21323300" y="6070890"/>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7" name="投資及び出資金平均値テキスト"/>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8" name="フローチャート: 判断 747"/>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74059</xdr:rowOff>
    </xdr:from>
    <xdr:to>
      <xdr:col>111</xdr:col>
      <xdr:colOff>177800</xdr:colOff>
      <xdr:row>35</xdr:row>
      <xdr:rowOff>91694</xdr:rowOff>
    </xdr:to>
    <xdr:cxnSp macro="">
      <xdr:nvCxnSpPr>
        <xdr:cNvPr id="749" name="直線コネクタ 748"/>
        <xdr:cNvCxnSpPr/>
      </xdr:nvCxnSpPr>
      <xdr:spPr>
        <a:xfrm>
          <a:off x="20434300" y="607480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0" name="フローチャート: 判断 749"/>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1" name="テキスト ボックス 750"/>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106716</xdr:rowOff>
    </xdr:from>
    <xdr:to>
      <xdr:col>107</xdr:col>
      <xdr:colOff>50800</xdr:colOff>
      <xdr:row>35</xdr:row>
      <xdr:rowOff>74059</xdr:rowOff>
    </xdr:to>
    <xdr:cxnSp macro="">
      <xdr:nvCxnSpPr>
        <xdr:cNvPr id="752" name="直線コネクタ 751"/>
        <xdr:cNvCxnSpPr/>
      </xdr:nvCxnSpPr>
      <xdr:spPr>
        <a:xfrm>
          <a:off x="19545300" y="593601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3" name="フローチャート: 判断 752"/>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4" name="テキスト ボックス 753"/>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71120</xdr:rowOff>
    </xdr:from>
    <xdr:to>
      <xdr:col>102</xdr:col>
      <xdr:colOff>114300</xdr:colOff>
      <xdr:row>34</xdr:row>
      <xdr:rowOff>106716</xdr:rowOff>
    </xdr:to>
    <xdr:cxnSp macro="">
      <xdr:nvCxnSpPr>
        <xdr:cNvPr id="755" name="直線コネクタ 754"/>
        <xdr:cNvCxnSpPr/>
      </xdr:nvCxnSpPr>
      <xdr:spPr>
        <a:xfrm>
          <a:off x="18656300" y="5728970"/>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6" name="フローチャート: 判断 755"/>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7" name="テキスト ボックス 756"/>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8" name="フローチャート: 判断 757"/>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9" name="テキスト ボックス 758"/>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19340</xdr:rowOff>
    </xdr:from>
    <xdr:to>
      <xdr:col>116</xdr:col>
      <xdr:colOff>114300</xdr:colOff>
      <xdr:row>35</xdr:row>
      <xdr:rowOff>120940</xdr:rowOff>
    </xdr:to>
    <xdr:sp macro="" textlink="">
      <xdr:nvSpPr>
        <xdr:cNvPr id="765" name="楕円 764"/>
        <xdr:cNvSpPr/>
      </xdr:nvSpPr>
      <xdr:spPr>
        <a:xfrm>
          <a:off x="221107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42217</xdr:rowOff>
    </xdr:from>
    <xdr:ext cx="469744" cy="259045"/>
    <xdr:sp macro="" textlink="">
      <xdr:nvSpPr>
        <xdr:cNvPr id="766" name="投資及び出資金該当値テキスト"/>
        <xdr:cNvSpPr txBox="1"/>
      </xdr:nvSpPr>
      <xdr:spPr>
        <a:xfrm>
          <a:off x="22212300" y="58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40894</xdr:rowOff>
    </xdr:from>
    <xdr:to>
      <xdr:col>112</xdr:col>
      <xdr:colOff>38100</xdr:colOff>
      <xdr:row>35</xdr:row>
      <xdr:rowOff>142494</xdr:rowOff>
    </xdr:to>
    <xdr:sp macro="" textlink="">
      <xdr:nvSpPr>
        <xdr:cNvPr id="767" name="楕円 766"/>
        <xdr:cNvSpPr/>
      </xdr:nvSpPr>
      <xdr:spPr>
        <a:xfrm>
          <a:off x="21272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133621</xdr:rowOff>
    </xdr:from>
    <xdr:ext cx="469744" cy="259045"/>
    <xdr:sp macro="" textlink="">
      <xdr:nvSpPr>
        <xdr:cNvPr id="768" name="テキスト ボックス 767"/>
        <xdr:cNvSpPr txBox="1"/>
      </xdr:nvSpPr>
      <xdr:spPr>
        <a:xfrm>
          <a:off x="21088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23259</xdr:rowOff>
    </xdr:from>
    <xdr:to>
      <xdr:col>107</xdr:col>
      <xdr:colOff>101600</xdr:colOff>
      <xdr:row>35</xdr:row>
      <xdr:rowOff>124859</xdr:rowOff>
    </xdr:to>
    <xdr:sp macro="" textlink="">
      <xdr:nvSpPr>
        <xdr:cNvPr id="769" name="楕円 768"/>
        <xdr:cNvSpPr/>
      </xdr:nvSpPr>
      <xdr:spPr>
        <a:xfrm>
          <a:off x="20383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115986</xdr:rowOff>
    </xdr:from>
    <xdr:ext cx="469744" cy="259045"/>
    <xdr:sp macro="" textlink="">
      <xdr:nvSpPr>
        <xdr:cNvPr id="770" name="テキスト ボックス 769"/>
        <xdr:cNvSpPr txBox="1"/>
      </xdr:nvSpPr>
      <xdr:spPr>
        <a:xfrm>
          <a:off x="20199428" y="61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55916</xdr:rowOff>
    </xdr:from>
    <xdr:to>
      <xdr:col>102</xdr:col>
      <xdr:colOff>165100</xdr:colOff>
      <xdr:row>34</xdr:row>
      <xdr:rowOff>157516</xdr:rowOff>
    </xdr:to>
    <xdr:sp macro="" textlink="">
      <xdr:nvSpPr>
        <xdr:cNvPr id="771" name="楕円 770"/>
        <xdr:cNvSpPr/>
      </xdr:nvSpPr>
      <xdr:spPr>
        <a:xfrm>
          <a:off x="19494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148643</xdr:rowOff>
    </xdr:from>
    <xdr:ext cx="469744" cy="259045"/>
    <xdr:sp macro="" textlink="">
      <xdr:nvSpPr>
        <xdr:cNvPr id="772" name="テキスト ボックス 771"/>
        <xdr:cNvSpPr txBox="1"/>
      </xdr:nvSpPr>
      <xdr:spPr>
        <a:xfrm>
          <a:off x="19310428" y="597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20320</xdr:rowOff>
    </xdr:from>
    <xdr:to>
      <xdr:col>98</xdr:col>
      <xdr:colOff>38100</xdr:colOff>
      <xdr:row>33</xdr:row>
      <xdr:rowOff>121920</xdr:rowOff>
    </xdr:to>
    <xdr:sp macro="" textlink="">
      <xdr:nvSpPr>
        <xdr:cNvPr id="773" name="楕円 772"/>
        <xdr:cNvSpPr/>
      </xdr:nvSpPr>
      <xdr:spPr>
        <a:xfrm>
          <a:off x="18605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113047</xdr:rowOff>
    </xdr:from>
    <xdr:ext cx="469744" cy="259045"/>
    <xdr:sp macro="" textlink="">
      <xdr:nvSpPr>
        <xdr:cNvPr id="774" name="テキスト ボックス 773"/>
        <xdr:cNvSpPr txBox="1"/>
      </xdr:nvSpPr>
      <xdr:spPr>
        <a:xfrm>
          <a:off x="18421428" y="57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48717</xdr:rowOff>
    </xdr:from>
    <xdr:to>
      <xdr:col>116</xdr:col>
      <xdr:colOff>62864</xdr:colOff>
      <xdr:row>59</xdr:row>
      <xdr:rowOff>37211</xdr:rowOff>
    </xdr:to>
    <xdr:cxnSp macro="">
      <xdr:nvCxnSpPr>
        <xdr:cNvPr id="798" name="直線コネクタ 797"/>
        <xdr:cNvCxnSpPr/>
      </xdr:nvCxnSpPr>
      <xdr:spPr>
        <a:xfrm flipV="1">
          <a:off x="22159595" y="9135567"/>
          <a:ext cx="1269" cy="10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41038</xdr:rowOff>
    </xdr:from>
    <xdr:ext cx="378565" cy="259045"/>
    <xdr:sp macro="" textlink="">
      <xdr:nvSpPr>
        <xdr:cNvPr id="799" name="貸付金最小値テキスト"/>
        <xdr:cNvSpPr txBox="1"/>
      </xdr:nvSpPr>
      <xdr:spPr>
        <a:xfrm>
          <a:off x="22212300" y="1015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37211</xdr:rowOff>
    </xdr:from>
    <xdr:to>
      <xdr:col>116</xdr:col>
      <xdr:colOff>152400</xdr:colOff>
      <xdr:row>59</xdr:row>
      <xdr:rowOff>37211</xdr:rowOff>
    </xdr:to>
    <xdr:cxnSp macro="">
      <xdr:nvCxnSpPr>
        <xdr:cNvPr id="800" name="直線コネクタ 799"/>
        <xdr:cNvCxnSpPr/>
      </xdr:nvCxnSpPr>
      <xdr:spPr>
        <a:xfrm>
          <a:off x="22072600" y="10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166844</xdr:rowOff>
    </xdr:from>
    <xdr:ext cx="534377" cy="259045"/>
    <xdr:sp macro="" textlink="">
      <xdr:nvSpPr>
        <xdr:cNvPr id="801" name="貸付金最大値テキスト"/>
        <xdr:cNvSpPr txBox="1"/>
      </xdr:nvSpPr>
      <xdr:spPr>
        <a:xfrm>
          <a:off x="22212300" y="8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48717</xdr:rowOff>
    </xdr:from>
    <xdr:to>
      <xdr:col>116</xdr:col>
      <xdr:colOff>152400</xdr:colOff>
      <xdr:row>53</xdr:row>
      <xdr:rowOff>48717</xdr:rowOff>
    </xdr:to>
    <xdr:cxnSp macro="">
      <xdr:nvCxnSpPr>
        <xdr:cNvPr id="802" name="直線コネクタ 801"/>
        <xdr:cNvCxnSpPr/>
      </xdr:nvCxnSpPr>
      <xdr:spPr>
        <a:xfrm>
          <a:off x="22072600" y="913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83007</xdr:rowOff>
    </xdr:from>
    <xdr:to>
      <xdr:col>116</xdr:col>
      <xdr:colOff>63500</xdr:colOff>
      <xdr:row>53</xdr:row>
      <xdr:rowOff>48717</xdr:rowOff>
    </xdr:to>
    <xdr:cxnSp macro="">
      <xdr:nvCxnSpPr>
        <xdr:cNvPr id="803" name="直線コネクタ 802"/>
        <xdr:cNvCxnSpPr/>
      </xdr:nvCxnSpPr>
      <xdr:spPr>
        <a:xfrm>
          <a:off x="21323300" y="899840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88396</xdr:rowOff>
    </xdr:from>
    <xdr:ext cx="534377" cy="259045"/>
    <xdr:sp macro="" textlink="">
      <xdr:nvSpPr>
        <xdr:cNvPr id="804" name="貸付金平均値テキスト"/>
        <xdr:cNvSpPr txBox="1"/>
      </xdr:nvSpPr>
      <xdr:spPr>
        <a:xfrm>
          <a:off x="22212300" y="9689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109969</xdr:rowOff>
    </xdr:from>
    <xdr:to>
      <xdr:col>116</xdr:col>
      <xdr:colOff>114300</xdr:colOff>
      <xdr:row>57</xdr:row>
      <xdr:rowOff>40119</xdr:rowOff>
    </xdr:to>
    <xdr:sp macro="" textlink="">
      <xdr:nvSpPr>
        <xdr:cNvPr id="805" name="フローチャート: 判断 804"/>
        <xdr:cNvSpPr/>
      </xdr:nvSpPr>
      <xdr:spPr>
        <a:xfrm>
          <a:off x="22110700" y="97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10884</xdr:rowOff>
    </xdr:from>
    <xdr:to>
      <xdr:col>111</xdr:col>
      <xdr:colOff>177800</xdr:colOff>
      <xdr:row>52</xdr:row>
      <xdr:rowOff>83007</xdr:rowOff>
    </xdr:to>
    <xdr:cxnSp macro="">
      <xdr:nvCxnSpPr>
        <xdr:cNvPr id="806" name="直線コネクタ 805"/>
        <xdr:cNvCxnSpPr/>
      </xdr:nvCxnSpPr>
      <xdr:spPr>
        <a:xfrm>
          <a:off x="20434300" y="8926284"/>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67678</xdr:rowOff>
    </xdr:from>
    <xdr:to>
      <xdr:col>112</xdr:col>
      <xdr:colOff>38100</xdr:colOff>
      <xdr:row>56</xdr:row>
      <xdr:rowOff>169278</xdr:rowOff>
    </xdr:to>
    <xdr:sp macro="" textlink="">
      <xdr:nvSpPr>
        <xdr:cNvPr id="807" name="フローチャート: 判断 806"/>
        <xdr:cNvSpPr/>
      </xdr:nvSpPr>
      <xdr:spPr>
        <a:xfrm>
          <a:off x="21272500" y="966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160405</xdr:rowOff>
    </xdr:from>
    <xdr:ext cx="534377" cy="259045"/>
    <xdr:sp macro="" textlink="">
      <xdr:nvSpPr>
        <xdr:cNvPr id="808" name="テキスト ボックス 807"/>
        <xdr:cNvSpPr txBox="1"/>
      </xdr:nvSpPr>
      <xdr:spPr>
        <a:xfrm>
          <a:off x="21056111" y="97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52356</xdr:rowOff>
    </xdr:from>
    <xdr:to>
      <xdr:col>107</xdr:col>
      <xdr:colOff>50800</xdr:colOff>
      <xdr:row>52</xdr:row>
      <xdr:rowOff>10884</xdr:rowOff>
    </xdr:to>
    <xdr:cxnSp macro="">
      <xdr:nvCxnSpPr>
        <xdr:cNvPr id="809" name="直線コネクタ 808"/>
        <xdr:cNvCxnSpPr/>
      </xdr:nvCxnSpPr>
      <xdr:spPr>
        <a:xfrm>
          <a:off x="19545300" y="8796306"/>
          <a:ext cx="8890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42990</xdr:rowOff>
    </xdr:from>
    <xdr:to>
      <xdr:col>107</xdr:col>
      <xdr:colOff>101600</xdr:colOff>
      <xdr:row>56</xdr:row>
      <xdr:rowOff>144590</xdr:rowOff>
    </xdr:to>
    <xdr:sp macro="" textlink="">
      <xdr:nvSpPr>
        <xdr:cNvPr id="810" name="フローチャート: 判断 809"/>
        <xdr:cNvSpPr/>
      </xdr:nvSpPr>
      <xdr:spPr>
        <a:xfrm>
          <a:off x="20383500" y="96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135717</xdr:rowOff>
    </xdr:from>
    <xdr:ext cx="534377" cy="259045"/>
    <xdr:sp macro="" textlink="">
      <xdr:nvSpPr>
        <xdr:cNvPr id="811" name="テキスト ボックス 810"/>
        <xdr:cNvSpPr txBox="1"/>
      </xdr:nvSpPr>
      <xdr:spPr>
        <a:xfrm>
          <a:off x="20167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100876</xdr:rowOff>
    </xdr:from>
    <xdr:to>
      <xdr:col>102</xdr:col>
      <xdr:colOff>114300</xdr:colOff>
      <xdr:row>51</xdr:row>
      <xdr:rowOff>52356</xdr:rowOff>
    </xdr:to>
    <xdr:cxnSp macro="">
      <xdr:nvCxnSpPr>
        <xdr:cNvPr id="812" name="直線コネクタ 811"/>
        <xdr:cNvCxnSpPr/>
      </xdr:nvCxnSpPr>
      <xdr:spPr>
        <a:xfrm>
          <a:off x="18656300" y="8673376"/>
          <a:ext cx="889000" cy="1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11081</xdr:rowOff>
    </xdr:from>
    <xdr:to>
      <xdr:col>102</xdr:col>
      <xdr:colOff>165100</xdr:colOff>
      <xdr:row>56</xdr:row>
      <xdr:rowOff>112681</xdr:rowOff>
    </xdr:to>
    <xdr:sp macro="" textlink="">
      <xdr:nvSpPr>
        <xdr:cNvPr id="813" name="フローチャート: 判断 812"/>
        <xdr:cNvSpPr/>
      </xdr:nvSpPr>
      <xdr:spPr>
        <a:xfrm>
          <a:off x="194945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103808</xdr:rowOff>
    </xdr:from>
    <xdr:ext cx="534377" cy="259045"/>
    <xdr:sp macro="" textlink="">
      <xdr:nvSpPr>
        <xdr:cNvPr id="814" name="テキスト ボックス 813"/>
        <xdr:cNvSpPr txBox="1"/>
      </xdr:nvSpPr>
      <xdr:spPr>
        <a:xfrm>
          <a:off x="19278111"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131896</xdr:rowOff>
    </xdr:from>
    <xdr:to>
      <xdr:col>98</xdr:col>
      <xdr:colOff>38100</xdr:colOff>
      <xdr:row>56</xdr:row>
      <xdr:rowOff>62046</xdr:rowOff>
    </xdr:to>
    <xdr:sp macro="" textlink="">
      <xdr:nvSpPr>
        <xdr:cNvPr id="815" name="フローチャート: 判断 814"/>
        <xdr:cNvSpPr/>
      </xdr:nvSpPr>
      <xdr:spPr>
        <a:xfrm>
          <a:off x="18605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53173</xdr:rowOff>
    </xdr:from>
    <xdr:ext cx="534377" cy="259045"/>
    <xdr:sp macro="" textlink="">
      <xdr:nvSpPr>
        <xdr:cNvPr id="816" name="テキスト ボックス 815"/>
        <xdr:cNvSpPr txBox="1"/>
      </xdr:nvSpPr>
      <xdr:spPr>
        <a:xfrm>
          <a:off x="18389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169367</xdr:rowOff>
    </xdr:from>
    <xdr:to>
      <xdr:col>116</xdr:col>
      <xdr:colOff>114300</xdr:colOff>
      <xdr:row>53</xdr:row>
      <xdr:rowOff>99517</xdr:rowOff>
    </xdr:to>
    <xdr:sp macro="" textlink="">
      <xdr:nvSpPr>
        <xdr:cNvPr id="822" name="楕円 821"/>
        <xdr:cNvSpPr/>
      </xdr:nvSpPr>
      <xdr:spPr>
        <a:xfrm>
          <a:off x="22110700" y="90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122394</xdr:rowOff>
    </xdr:from>
    <xdr:ext cx="534377" cy="259045"/>
    <xdr:sp macro="" textlink="">
      <xdr:nvSpPr>
        <xdr:cNvPr id="823" name="貸付金該当値テキスト"/>
        <xdr:cNvSpPr txBox="1"/>
      </xdr:nvSpPr>
      <xdr:spPr>
        <a:xfrm>
          <a:off x="22212300" y="90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32207</xdr:rowOff>
    </xdr:from>
    <xdr:to>
      <xdr:col>112</xdr:col>
      <xdr:colOff>38100</xdr:colOff>
      <xdr:row>52</xdr:row>
      <xdr:rowOff>133807</xdr:rowOff>
    </xdr:to>
    <xdr:sp macro="" textlink="">
      <xdr:nvSpPr>
        <xdr:cNvPr id="824" name="楕円 823"/>
        <xdr:cNvSpPr/>
      </xdr:nvSpPr>
      <xdr:spPr>
        <a:xfrm>
          <a:off x="21272500" y="89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150334</xdr:rowOff>
    </xdr:from>
    <xdr:ext cx="534377" cy="259045"/>
    <xdr:sp macro="" textlink="">
      <xdr:nvSpPr>
        <xdr:cNvPr id="825" name="テキスト ボックス 824"/>
        <xdr:cNvSpPr txBox="1"/>
      </xdr:nvSpPr>
      <xdr:spPr>
        <a:xfrm>
          <a:off x="21056111" y="87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131534</xdr:rowOff>
    </xdr:from>
    <xdr:to>
      <xdr:col>107</xdr:col>
      <xdr:colOff>101600</xdr:colOff>
      <xdr:row>52</xdr:row>
      <xdr:rowOff>61684</xdr:rowOff>
    </xdr:to>
    <xdr:sp macro="" textlink="">
      <xdr:nvSpPr>
        <xdr:cNvPr id="826" name="楕円 825"/>
        <xdr:cNvSpPr/>
      </xdr:nvSpPr>
      <xdr:spPr>
        <a:xfrm>
          <a:off x="20383500" y="8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78211</xdr:rowOff>
    </xdr:from>
    <xdr:ext cx="534377" cy="259045"/>
    <xdr:sp macro="" textlink="">
      <xdr:nvSpPr>
        <xdr:cNvPr id="827" name="テキスト ボックス 826"/>
        <xdr:cNvSpPr txBox="1"/>
      </xdr:nvSpPr>
      <xdr:spPr>
        <a:xfrm>
          <a:off x="20167111" y="86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1556</xdr:rowOff>
    </xdr:from>
    <xdr:to>
      <xdr:col>102</xdr:col>
      <xdr:colOff>165100</xdr:colOff>
      <xdr:row>51</xdr:row>
      <xdr:rowOff>103156</xdr:rowOff>
    </xdr:to>
    <xdr:sp macro="" textlink="">
      <xdr:nvSpPr>
        <xdr:cNvPr id="828" name="楕円 827"/>
        <xdr:cNvSpPr/>
      </xdr:nvSpPr>
      <xdr:spPr>
        <a:xfrm>
          <a:off x="19494500" y="87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119683</xdr:rowOff>
    </xdr:from>
    <xdr:ext cx="534377" cy="259045"/>
    <xdr:sp macro="" textlink="">
      <xdr:nvSpPr>
        <xdr:cNvPr id="829" name="テキスト ボックス 828"/>
        <xdr:cNvSpPr txBox="1"/>
      </xdr:nvSpPr>
      <xdr:spPr>
        <a:xfrm>
          <a:off x="19278111" y="85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50076</xdr:rowOff>
    </xdr:from>
    <xdr:to>
      <xdr:col>98</xdr:col>
      <xdr:colOff>38100</xdr:colOff>
      <xdr:row>50</xdr:row>
      <xdr:rowOff>151676</xdr:rowOff>
    </xdr:to>
    <xdr:sp macro="" textlink="">
      <xdr:nvSpPr>
        <xdr:cNvPr id="830" name="楕円 829"/>
        <xdr:cNvSpPr/>
      </xdr:nvSpPr>
      <xdr:spPr>
        <a:xfrm>
          <a:off x="18605500" y="86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168203</xdr:rowOff>
    </xdr:from>
    <xdr:ext cx="534377" cy="259045"/>
    <xdr:sp macro="" textlink="">
      <xdr:nvSpPr>
        <xdr:cNvPr id="831" name="テキスト ボックス 830"/>
        <xdr:cNvSpPr txBox="1"/>
      </xdr:nvSpPr>
      <xdr:spPr>
        <a:xfrm>
          <a:off x="18389111" y="839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4" name="直線コネクタ 853"/>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5"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6" name="直線コネクタ 855"/>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7"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8" name="直線コネクタ 857"/>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39801</xdr:rowOff>
    </xdr:from>
    <xdr:to>
      <xdr:col>116</xdr:col>
      <xdr:colOff>63500</xdr:colOff>
      <xdr:row>74</xdr:row>
      <xdr:rowOff>66136</xdr:rowOff>
    </xdr:to>
    <xdr:cxnSp macro="">
      <xdr:nvCxnSpPr>
        <xdr:cNvPr id="859" name="直線コネクタ 858"/>
        <xdr:cNvCxnSpPr/>
      </xdr:nvCxnSpPr>
      <xdr:spPr>
        <a:xfrm flipV="1">
          <a:off x="21323300" y="12727101"/>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63715</xdr:rowOff>
    </xdr:from>
    <xdr:ext cx="534377" cy="259045"/>
    <xdr:sp macro="" textlink="">
      <xdr:nvSpPr>
        <xdr:cNvPr id="860" name="繰出金平均値テキスト"/>
        <xdr:cNvSpPr txBox="1"/>
      </xdr:nvSpPr>
      <xdr:spPr>
        <a:xfrm>
          <a:off x="22212300" y="1275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61" name="フローチャート: 判断 860"/>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66136</xdr:rowOff>
    </xdr:from>
    <xdr:to>
      <xdr:col>111</xdr:col>
      <xdr:colOff>177800</xdr:colOff>
      <xdr:row>75</xdr:row>
      <xdr:rowOff>5741</xdr:rowOff>
    </xdr:to>
    <xdr:cxnSp macro="">
      <xdr:nvCxnSpPr>
        <xdr:cNvPr id="862" name="直線コネクタ 861"/>
        <xdr:cNvCxnSpPr/>
      </xdr:nvCxnSpPr>
      <xdr:spPr>
        <a:xfrm flipV="1">
          <a:off x="20434300" y="12753436"/>
          <a:ext cx="889000" cy="1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3" name="フローチャート: 判断 862"/>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64" name="テキスト ボックス 863"/>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115651</xdr:rowOff>
    </xdr:from>
    <xdr:to>
      <xdr:col>107</xdr:col>
      <xdr:colOff>50800</xdr:colOff>
      <xdr:row>75</xdr:row>
      <xdr:rowOff>5741</xdr:rowOff>
    </xdr:to>
    <xdr:cxnSp macro="">
      <xdr:nvCxnSpPr>
        <xdr:cNvPr id="865" name="直線コネクタ 864"/>
        <xdr:cNvCxnSpPr/>
      </xdr:nvCxnSpPr>
      <xdr:spPr>
        <a:xfrm>
          <a:off x="19545300" y="12802951"/>
          <a:ext cx="8890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6" name="フローチャート: 判断 865"/>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7" name="テキスト ボックス 866"/>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115651</xdr:rowOff>
    </xdr:from>
    <xdr:to>
      <xdr:col>102</xdr:col>
      <xdr:colOff>114300</xdr:colOff>
      <xdr:row>75</xdr:row>
      <xdr:rowOff>47026</xdr:rowOff>
    </xdr:to>
    <xdr:cxnSp macro="">
      <xdr:nvCxnSpPr>
        <xdr:cNvPr id="868" name="直線コネクタ 867"/>
        <xdr:cNvCxnSpPr/>
      </xdr:nvCxnSpPr>
      <xdr:spPr>
        <a:xfrm flipV="1">
          <a:off x="18656300" y="12802951"/>
          <a:ext cx="8890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9" name="フローチャート: 判断 868"/>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70" name="テキスト ボックス 869"/>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71" name="フローチャート: 判断 870"/>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72" name="テキスト ボックス 871"/>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160451</xdr:rowOff>
    </xdr:from>
    <xdr:to>
      <xdr:col>116</xdr:col>
      <xdr:colOff>114300</xdr:colOff>
      <xdr:row>74</xdr:row>
      <xdr:rowOff>90601</xdr:rowOff>
    </xdr:to>
    <xdr:sp macro="" textlink="">
      <xdr:nvSpPr>
        <xdr:cNvPr id="878" name="楕円 877"/>
        <xdr:cNvSpPr/>
      </xdr:nvSpPr>
      <xdr:spPr>
        <a:xfrm>
          <a:off x="22110700" y="12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11878</xdr:rowOff>
    </xdr:from>
    <xdr:ext cx="534377" cy="259045"/>
    <xdr:sp macro="" textlink="">
      <xdr:nvSpPr>
        <xdr:cNvPr id="879" name="繰出金該当値テキスト"/>
        <xdr:cNvSpPr txBox="1"/>
      </xdr:nvSpPr>
      <xdr:spPr>
        <a:xfrm>
          <a:off x="22212300" y="125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15336</xdr:rowOff>
    </xdr:from>
    <xdr:to>
      <xdr:col>112</xdr:col>
      <xdr:colOff>38100</xdr:colOff>
      <xdr:row>74</xdr:row>
      <xdr:rowOff>116936</xdr:rowOff>
    </xdr:to>
    <xdr:sp macro="" textlink="">
      <xdr:nvSpPr>
        <xdr:cNvPr id="880" name="楕円 879"/>
        <xdr:cNvSpPr/>
      </xdr:nvSpPr>
      <xdr:spPr>
        <a:xfrm>
          <a:off x="21272500" y="127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133463</xdr:rowOff>
    </xdr:from>
    <xdr:ext cx="534377" cy="259045"/>
    <xdr:sp macro="" textlink="">
      <xdr:nvSpPr>
        <xdr:cNvPr id="881" name="テキスト ボックス 880"/>
        <xdr:cNvSpPr txBox="1"/>
      </xdr:nvSpPr>
      <xdr:spPr>
        <a:xfrm>
          <a:off x="21056111" y="124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126391</xdr:rowOff>
    </xdr:from>
    <xdr:to>
      <xdr:col>107</xdr:col>
      <xdr:colOff>101600</xdr:colOff>
      <xdr:row>75</xdr:row>
      <xdr:rowOff>56541</xdr:rowOff>
    </xdr:to>
    <xdr:sp macro="" textlink="">
      <xdr:nvSpPr>
        <xdr:cNvPr id="882" name="楕円 881"/>
        <xdr:cNvSpPr/>
      </xdr:nvSpPr>
      <xdr:spPr>
        <a:xfrm>
          <a:off x="20383500" y="12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47668</xdr:rowOff>
    </xdr:from>
    <xdr:ext cx="534377" cy="259045"/>
    <xdr:sp macro="" textlink="">
      <xdr:nvSpPr>
        <xdr:cNvPr id="883" name="テキスト ボックス 882"/>
        <xdr:cNvSpPr txBox="1"/>
      </xdr:nvSpPr>
      <xdr:spPr>
        <a:xfrm>
          <a:off x="20167111" y="129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64851</xdr:rowOff>
    </xdr:from>
    <xdr:to>
      <xdr:col>102</xdr:col>
      <xdr:colOff>165100</xdr:colOff>
      <xdr:row>74</xdr:row>
      <xdr:rowOff>166451</xdr:rowOff>
    </xdr:to>
    <xdr:sp macro="" textlink="">
      <xdr:nvSpPr>
        <xdr:cNvPr id="884" name="楕円 883"/>
        <xdr:cNvSpPr/>
      </xdr:nvSpPr>
      <xdr:spPr>
        <a:xfrm>
          <a:off x="19494500" y="127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157578</xdr:rowOff>
    </xdr:from>
    <xdr:ext cx="534377" cy="259045"/>
    <xdr:sp macro="" textlink="">
      <xdr:nvSpPr>
        <xdr:cNvPr id="885" name="テキスト ボックス 884"/>
        <xdr:cNvSpPr txBox="1"/>
      </xdr:nvSpPr>
      <xdr:spPr>
        <a:xfrm>
          <a:off x="19278111" y="128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167676</xdr:rowOff>
    </xdr:from>
    <xdr:to>
      <xdr:col>98</xdr:col>
      <xdr:colOff>38100</xdr:colOff>
      <xdr:row>75</xdr:row>
      <xdr:rowOff>97826</xdr:rowOff>
    </xdr:to>
    <xdr:sp macro="" textlink="">
      <xdr:nvSpPr>
        <xdr:cNvPr id="886" name="楕円 885"/>
        <xdr:cNvSpPr/>
      </xdr:nvSpPr>
      <xdr:spPr>
        <a:xfrm>
          <a:off x="186055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114353</xdr:rowOff>
    </xdr:from>
    <xdr:ext cx="534377" cy="259045"/>
    <xdr:sp macro="" textlink="">
      <xdr:nvSpPr>
        <xdr:cNvPr id="887" name="テキスト ボックス 886"/>
        <xdr:cNvSpPr txBox="1"/>
      </xdr:nvSpPr>
      <xdr:spPr>
        <a:xfrm>
          <a:off x="18389111" y="12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547,811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・類似団体平均と比較して特徴的なのは，人件費は低い水準にあり，物件費が高い水準にあることである。これは，退職手当の段階的引き下げ（Ｈ</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で段階的に実施し，平均で</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年度決算では類似団体平均より</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4,161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円低い。その他，類似団体平均と比較して高い水準にある貸付金に関しては，本市において，中小企業者や開業を計画する者を対象に長期・低利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集中的に整備した公共施設等の老朽化が進行し，施設改修等の経費が増加していることが要因のひとつであると考えられる。公共施設等の老朽化については，市有施設を安全・安心に維持し，良質な公共サービスを持続的に提供していくため，「福岡市アセットマネジメント基本計画」や「官民協働事業（ＰＰＰ）への取組方針」に基づく取組みを推進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義務的経費は，住民一人当たりのコストは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297,006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特徴的な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要因は公債費であ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6,591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。今後の公債費の見込みとしては，市債発行額の抑制により中長期的には減少していくものの，当面は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で高止まりすると見込んでおり，義務的経費全体でもさらなる増加が見込まれる。義務的経費の増嵩は，財政運営を硬直化させることにより，他の必要な施策の推進を阻害する要因となるため，引き続き，適切な人員管理による人件費の抑制や市債発行額の抑制による中長期的な公債費の縮減を図ることなどにより，柔軟な財政構造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147864</xdr:rowOff>
    </xdr:from>
    <xdr:to>
      <xdr:col>24</xdr:col>
      <xdr:colOff>63500</xdr:colOff>
      <xdr:row>36</xdr:row>
      <xdr:rowOff>33564</xdr:rowOff>
    </xdr:to>
    <xdr:cxnSp macro="">
      <xdr:nvCxnSpPr>
        <xdr:cNvPr id="63" name="直線コネクタ 62"/>
        <xdr:cNvCxnSpPr/>
      </xdr:nvCxnSpPr>
      <xdr:spPr>
        <a:xfrm>
          <a:off x="3797300" y="61486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126637</xdr:rowOff>
    </xdr:from>
    <xdr:to>
      <xdr:col>19</xdr:col>
      <xdr:colOff>177800</xdr:colOff>
      <xdr:row>35</xdr:row>
      <xdr:rowOff>147864</xdr:rowOff>
    </xdr:to>
    <xdr:cxnSp macro="">
      <xdr:nvCxnSpPr>
        <xdr:cNvPr id="66" name="直線コネクタ 65"/>
        <xdr:cNvCxnSpPr/>
      </xdr:nvCxnSpPr>
      <xdr:spPr>
        <a:xfrm>
          <a:off x="2908300" y="61273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51526</xdr:rowOff>
    </xdr:from>
    <xdr:to>
      <xdr:col>15</xdr:col>
      <xdr:colOff>50800</xdr:colOff>
      <xdr:row>35</xdr:row>
      <xdr:rowOff>126637</xdr:rowOff>
    </xdr:to>
    <xdr:cxnSp macro="">
      <xdr:nvCxnSpPr>
        <xdr:cNvPr id="69" name="直線コネクタ 68"/>
        <xdr:cNvCxnSpPr/>
      </xdr:nvCxnSpPr>
      <xdr:spPr>
        <a:xfrm>
          <a:off x="2019300" y="6052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51526</xdr:rowOff>
    </xdr:from>
    <xdr:to>
      <xdr:col>10</xdr:col>
      <xdr:colOff>114300</xdr:colOff>
      <xdr:row>35</xdr:row>
      <xdr:rowOff>100511</xdr:rowOff>
    </xdr:to>
    <xdr:cxnSp macro="">
      <xdr:nvCxnSpPr>
        <xdr:cNvPr id="72" name="直線コネクタ 71"/>
        <xdr:cNvCxnSpPr/>
      </xdr:nvCxnSpPr>
      <xdr:spPr>
        <a:xfrm flipV="1">
          <a:off x="1130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154214</xdr:rowOff>
    </xdr:from>
    <xdr:to>
      <xdr:col>24</xdr:col>
      <xdr:colOff>114300</xdr:colOff>
      <xdr:row>36</xdr:row>
      <xdr:rowOff>84364</xdr:rowOff>
    </xdr:to>
    <xdr:sp macro="" textlink="">
      <xdr:nvSpPr>
        <xdr:cNvPr id="82" name="楕円 81"/>
        <xdr:cNvSpPr/>
      </xdr:nvSpPr>
      <xdr:spPr>
        <a:xfrm>
          <a:off x="45847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132641</xdr:rowOff>
    </xdr:from>
    <xdr:ext cx="469744" cy="259045"/>
    <xdr:sp macro="" textlink="">
      <xdr:nvSpPr>
        <xdr:cNvPr id="83" name="議会費該当値テキスト"/>
        <xdr:cNvSpPr txBox="1"/>
      </xdr:nvSpPr>
      <xdr:spPr>
        <a:xfrm>
          <a:off x="4686300"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97064</xdr:rowOff>
    </xdr:from>
    <xdr:to>
      <xdr:col>20</xdr:col>
      <xdr:colOff>38100</xdr:colOff>
      <xdr:row>36</xdr:row>
      <xdr:rowOff>27214</xdr:rowOff>
    </xdr:to>
    <xdr:sp macro="" textlink="">
      <xdr:nvSpPr>
        <xdr:cNvPr id="84" name="楕円 83"/>
        <xdr:cNvSpPr/>
      </xdr:nvSpPr>
      <xdr:spPr>
        <a:xfrm>
          <a:off x="3746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43741</xdr:rowOff>
    </xdr:from>
    <xdr:ext cx="469744" cy="259045"/>
    <xdr:sp macro="" textlink="">
      <xdr:nvSpPr>
        <xdr:cNvPr id="85" name="テキスト ボックス 84"/>
        <xdr:cNvSpPr txBox="1"/>
      </xdr:nvSpPr>
      <xdr:spPr>
        <a:xfrm>
          <a:off x="3562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75837</xdr:rowOff>
    </xdr:from>
    <xdr:to>
      <xdr:col>15</xdr:col>
      <xdr:colOff>101600</xdr:colOff>
      <xdr:row>36</xdr:row>
      <xdr:rowOff>5987</xdr:rowOff>
    </xdr:to>
    <xdr:sp macro="" textlink="">
      <xdr:nvSpPr>
        <xdr:cNvPr id="86" name="楕円 85"/>
        <xdr:cNvSpPr/>
      </xdr:nvSpPr>
      <xdr:spPr>
        <a:xfrm>
          <a:off x="2857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22514</xdr:rowOff>
    </xdr:from>
    <xdr:ext cx="469744" cy="259045"/>
    <xdr:sp macro="" textlink="">
      <xdr:nvSpPr>
        <xdr:cNvPr id="87" name="テキスト ボックス 86"/>
        <xdr:cNvSpPr txBox="1"/>
      </xdr:nvSpPr>
      <xdr:spPr>
        <a:xfrm>
          <a:off x="2673428"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726</xdr:rowOff>
    </xdr:from>
    <xdr:to>
      <xdr:col>10</xdr:col>
      <xdr:colOff>165100</xdr:colOff>
      <xdr:row>35</xdr:row>
      <xdr:rowOff>102326</xdr:rowOff>
    </xdr:to>
    <xdr:sp macro="" textlink="">
      <xdr:nvSpPr>
        <xdr:cNvPr id="88" name="楕円 87"/>
        <xdr:cNvSpPr/>
      </xdr:nvSpPr>
      <xdr:spPr>
        <a:xfrm>
          <a:off x="1968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118853</xdr:rowOff>
    </xdr:from>
    <xdr:ext cx="469744" cy="259045"/>
    <xdr:sp macro="" textlink="">
      <xdr:nvSpPr>
        <xdr:cNvPr id="89" name="テキスト ボックス 88"/>
        <xdr:cNvSpPr txBox="1"/>
      </xdr:nvSpPr>
      <xdr:spPr>
        <a:xfrm>
          <a:off x="1784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49711</xdr:rowOff>
    </xdr:from>
    <xdr:to>
      <xdr:col>6</xdr:col>
      <xdr:colOff>38100</xdr:colOff>
      <xdr:row>35</xdr:row>
      <xdr:rowOff>151311</xdr:rowOff>
    </xdr:to>
    <xdr:sp macro="" textlink="">
      <xdr:nvSpPr>
        <xdr:cNvPr id="90" name="楕円 89"/>
        <xdr:cNvSpPr/>
      </xdr:nvSpPr>
      <xdr:spPr>
        <a:xfrm>
          <a:off x="1079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167838</xdr:rowOff>
    </xdr:from>
    <xdr:ext cx="469744" cy="259045"/>
    <xdr:sp macro="" textlink="">
      <xdr:nvSpPr>
        <xdr:cNvPr id="91" name="テキスト ボックス 90"/>
        <xdr:cNvSpPr txBox="1"/>
      </xdr:nvSpPr>
      <xdr:spPr>
        <a:xfrm>
          <a:off x="895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16393</xdr:rowOff>
    </xdr:from>
    <xdr:to>
      <xdr:col>24</xdr:col>
      <xdr:colOff>63500</xdr:colOff>
      <xdr:row>56</xdr:row>
      <xdr:rowOff>99603</xdr:rowOff>
    </xdr:to>
    <xdr:cxnSp macro="">
      <xdr:nvCxnSpPr>
        <xdr:cNvPr id="119" name="直線コネクタ 118"/>
        <xdr:cNvCxnSpPr/>
      </xdr:nvCxnSpPr>
      <xdr:spPr>
        <a:xfrm flipV="1">
          <a:off x="3797300" y="9617593"/>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40899</xdr:rowOff>
    </xdr:from>
    <xdr:to>
      <xdr:col>19</xdr:col>
      <xdr:colOff>177800</xdr:colOff>
      <xdr:row>56</xdr:row>
      <xdr:rowOff>99603</xdr:rowOff>
    </xdr:to>
    <xdr:cxnSp macro="">
      <xdr:nvCxnSpPr>
        <xdr:cNvPr id="122" name="直線コネクタ 121"/>
        <xdr:cNvCxnSpPr/>
      </xdr:nvCxnSpPr>
      <xdr:spPr>
        <a:xfrm>
          <a:off x="2908300" y="9642099"/>
          <a:ext cx="8890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104542</xdr:rowOff>
    </xdr:from>
    <xdr:to>
      <xdr:col>15</xdr:col>
      <xdr:colOff>50800</xdr:colOff>
      <xdr:row>56</xdr:row>
      <xdr:rowOff>40899</xdr:rowOff>
    </xdr:to>
    <xdr:cxnSp macro="">
      <xdr:nvCxnSpPr>
        <xdr:cNvPr id="125" name="直線コネクタ 124"/>
        <xdr:cNvCxnSpPr/>
      </xdr:nvCxnSpPr>
      <xdr:spPr>
        <a:xfrm>
          <a:off x="2019300" y="9534292"/>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104542</xdr:rowOff>
    </xdr:from>
    <xdr:to>
      <xdr:col>10</xdr:col>
      <xdr:colOff>114300</xdr:colOff>
      <xdr:row>56</xdr:row>
      <xdr:rowOff>13330</xdr:rowOff>
    </xdr:to>
    <xdr:cxnSp macro="">
      <xdr:nvCxnSpPr>
        <xdr:cNvPr id="128" name="直線コネクタ 127"/>
        <xdr:cNvCxnSpPr/>
      </xdr:nvCxnSpPr>
      <xdr:spPr>
        <a:xfrm flipV="1">
          <a:off x="1130300" y="9534292"/>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137043</xdr:rowOff>
    </xdr:from>
    <xdr:to>
      <xdr:col>24</xdr:col>
      <xdr:colOff>114300</xdr:colOff>
      <xdr:row>56</xdr:row>
      <xdr:rowOff>67193</xdr:rowOff>
    </xdr:to>
    <xdr:sp macro="" textlink="">
      <xdr:nvSpPr>
        <xdr:cNvPr id="138" name="楕円 137"/>
        <xdr:cNvSpPr/>
      </xdr:nvSpPr>
      <xdr:spPr>
        <a:xfrm>
          <a:off x="4584700" y="95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115470</xdr:rowOff>
    </xdr:from>
    <xdr:ext cx="534377" cy="259045"/>
    <xdr:sp macro="" textlink="">
      <xdr:nvSpPr>
        <xdr:cNvPr id="139" name="総務費該当値テキスト"/>
        <xdr:cNvSpPr txBox="1"/>
      </xdr:nvSpPr>
      <xdr:spPr>
        <a:xfrm>
          <a:off x="4686300" y="95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48803</xdr:rowOff>
    </xdr:from>
    <xdr:to>
      <xdr:col>20</xdr:col>
      <xdr:colOff>38100</xdr:colOff>
      <xdr:row>56</xdr:row>
      <xdr:rowOff>150403</xdr:rowOff>
    </xdr:to>
    <xdr:sp macro="" textlink="">
      <xdr:nvSpPr>
        <xdr:cNvPr id="140" name="楕円 139"/>
        <xdr:cNvSpPr/>
      </xdr:nvSpPr>
      <xdr:spPr>
        <a:xfrm>
          <a:off x="3746500" y="96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141530</xdr:rowOff>
    </xdr:from>
    <xdr:ext cx="534377" cy="259045"/>
    <xdr:sp macro="" textlink="">
      <xdr:nvSpPr>
        <xdr:cNvPr id="141" name="テキスト ボックス 140"/>
        <xdr:cNvSpPr txBox="1"/>
      </xdr:nvSpPr>
      <xdr:spPr>
        <a:xfrm>
          <a:off x="3530111" y="97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161549</xdr:rowOff>
    </xdr:from>
    <xdr:to>
      <xdr:col>15</xdr:col>
      <xdr:colOff>101600</xdr:colOff>
      <xdr:row>56</xdr:row>
      <xdr:rowOff>91699</xdr:rowOff>
    </xdr:to>
    <xdr:sp macro="" textlink="">
      <xdr:nvSpPr>
        <xdr:cNvPr id="142" name="楕円 141"/>
        <xdr:cNvSpPr/>
      </xdr:nvSpPr>
      <xdr:spPr>
        <a:xfrm>
          <a:off x="2857500" y="95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82826</xdr:rowOff>
    </xdr:from>
    <xdr:ext cx="534377" cy="259045"/>
    <xdr:sp macro="" textlink="">
      <xdr:nvSpPr>
        <xdr:cNvPr id="143" name="テキスト ボックス 142"/>
        <xdr:cNvSpPr txBox="1"/>
      </xdr:nvSpPr>
      <xdr:spPr>
        <a:xfrm>
          <a:off x="2641111" y="96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53742</xdr:rowOff>
    </xdr:from>
    <xdr:to>
      <xdr:col>10</xdr:col>
      <xdr:colOff>165100</xdr:colOff>
      <xdr:row>55</xdr:row>
      <xdr:rowOff>155342</xdr:rowOff>
    </xdr:to>
    <xdr:sp macro="" textlink="">
      <xdr:nvSpPr>
        <xdr:cNvPr id="144" name="楕円 143"/>
        <xdr:cNvSpPr/>
      </xdr:nvSpPr>
      <xdr:spPr>
        <a:xfrm>
          <a:off x="1968500" y="94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146469</xdr:rowOff>
    </xdr:from>
    <xdr:ext cx="534377" cy="259045"/>
    <xdr:sp macro="" textlink="">
      <xdr:nvSpPr>
        <xdr:cNvPr id="145" name="テキスト ボックス 144"/>
        <xdr:cNvSpPr txBox="1"/>
      </xdr:nvSpPr>
      <xdr:spPr>
        <a:xfrm>
          <a:off x="1752111" y="957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133980</xdr:rowOff>
    </xdr:from>
    <xdr:to>
      <xdr:col>6</xdr:col>
      <xdr:colOff>38100</xdr:colOff>
      <xdr:row>56</xdr:row>
      <xdr:rowOff>64130</xdr:rowOff>
    </xdr:to>
    <xdr:sp macro="" textlink="">
      <xdr:nvSpPr>
        <xdr:cNvPr id="146" name="楕円 145"/>
        <xdr:cNvSpPr/>
      </xdr:nvSpPr>
      <xdr:spPr>
        <a:xfrm>
          <a:off x="1079500" y="95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55257</xdr:rowOff>
    </xdr:from>
    <xdr:ext cx="534377" cy="259045"/>
    <xdr:sp macro="" textlink="">
      <xdr:nvSpPr>
        <xdr:cNvPr id="147" name="テキスト ボックス 146"/>
        <xdr:cNvSpPr txBox="1"/>
      </xdr:nvSpPr>
      <xdr:spPr>
        <a:xfrm>
          <a:off x="863111" y="96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1582</xdr:rowOff>
    </xdr:from>
    <xdr:to>
      <xdr:col>24</xdr:col>
      <xdr:colOff>63500</xdr:colOff>
      <xdr:row>75</xdr:row>
      <xdr:rowOff>36144</xdr:rowOff>
    </xdr:to>
    <xdr:cxnSp macro="">
      <xdr:nvCxnSpPr>
        <xdr:cNvPr id="179" name="直線コネクタ 178"/>
        <xdr:cNvCxnSpPr/>
      </xdr:nvCxnSpPr>
      <xdr:spPr>
        <a:xfrm>
          <a:off x="3797300" y="12860332"/>
          <a:ext cx="8382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1582</xdr:rowOff>
    </xdr:from>
    <xdr:to>
      <xdr:col>19</xdr:col>
      <xdr:colOff>177800</xdr:colOff>
      <xdr:row>75</xdr:row>
      <xdr:rowOff>42665</xdr:rowOff>
    </xdr:to>
    <xdr:cxnSp macro="">
      <xdr:nvCxnSpPr>
        <xdr:cNvPr id="182" name="直線コネクタ 181"/>
        <xdr:cNvCxnSpPr/>
      </xdr:nvCxnSpPr>
      <xdr:spPr>
        <a:xfrm flipV="1">
          <a:off x="2908300" y="1286033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42665</xdr:rowOff>
    </xdr:from>
    <xdr:to>
      <xdr:col>15</xdr:col>
      <xdr:colOff>50800</xdr:colOff>
      <xdr:row>75</xdr:row>
      <xdr:rowOff>112606</xdr:rowOff>
    </xdr:to>
    <xdr:cxnSp macro="">
      <xdr:nvCxnSpPr>
        <xdr:cNvPr id="185" name="直線コネクタ 184"/>
        <xdr:cNvCxnSpPr/>
      </xdr:nvCxnSpPr>
      <xdr:spPr>
        <a:xfrm flipV="1">
          <a:off x="2019300" y="12901415"/>
          <a:ext cx="889000" cy="6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112606</xdr:rowOff>
    </xdr:from>
    <xdr:to>
      <xdr:col>10</xdr:col>
      <xdr:colOff>114300</xdr:colOff>
      <xdr:row>75</xdr:row>
      <xdr:rowOff>137120</xdr:rowOff>
    </xdr:to>
    <xdr:cxnSp macro="">
      <xdr:nvCxnSpPr>
        <xdr:cNvPr id="188" name="直線コネクタ 187"/>
        <xdr:cNvCxnSpPr/>
      </xdr:nvCxnSpPr>
      <xdr:spPr>
        <a:xfrm flipV="1">
          <a:off x="1130300" y="12971356"/>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90" name="テキスト ボックス 189"/>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2" name="テキスト ボックス 191"/>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156794</xdr:rowOff>
    </xdr:from>
    <xdr:to>
      <xdr:col>24</xdr:col>
      <xdr:colOff>114300</xdr:colOff>
      <xdr:row>75</xdr:row>
      <xdr:rowOff>86944</xdr:rowOff>
    </xdr:to>
    <xdr:sp macro="" textlink="">
      <xdr:nvSpPr>
        <xdr:cNvPr id="198" name="楕円 197"/>
        <xdr:cNvSpPr/>
      </xdr:nvSpPr>
      <xdr:spPr>
        <a:xfrm>
          <a:off x="45847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8221</xdr:rowOff>
    </xdr:from>
    <xdr:ext cx="599010" cy="259045"/>
    <xdr:sp macro="" textlink="">
      <xdr:nvSpPr>
        <xdr:cNvPr id="199" name="民生費該当値テキスト"/>
        <xdr:cNvSpPr txBox="1"/>
      </xdr:nvSpPr>
      <xdr:spPr>
        <a:xfrm>
          <a:off x="4686300" y="1269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122232</xdr:rowOff>
    </xdr:from>
    <xdr:to>
      <xdr:col>20</xdr:col>
      <xdr:colOff>38100</xdr:colOff>
      <xdr:row>75</xdr:row>
      <xdr:rowOff>52382</xdr:rowOff>
    </xdr:to>
    <xdr:sp macro="" textlink="">
      <xdr:nvSpPr>
        <xdr:cNvPr id="200" name="楕円 199"/>
        <xdr:cNvSpPr/>
      </xdr:nvSpPr>
      <xdr:spPr>
        <a:xfrm>
          <a:off x="3746500" y="128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68909</xdr:rowOff>
    </xdr:from>
    <xdr:ext cx="599010" cy="259045"/>
    <xdr:sp macro="" textlink="">
      <xdr:nvSpPr>
        <xdr:cNvPr id="201" name="テキスト ボックス 200"/>
        <xdr:cNvSpPr txBox="1"/>
      </xdr:nvSpPr>
      <xdr:spPr>
        <a:xfrm>
          <a:off x="3497795" y="125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163315</xdr:rowOff>
    </xdr:from>
    <xdr:to>
      <xdr:col>15</xdr:col>
      <xdr:colOff>101600</xdr:colOff>
      <xdr:row>75</xdr:row>
      <xdr:rowOff>93465</xdr:rowOff>
    </xdr:to>
    <xdr:sp macro="" textlink="">
      <xdr:nvSpPr>
        <xdr:cNvPr id="202" name="楕円 201"/>
        <xdr:cNvSpPr/>
      </xdr:nvSpPr>
      <xdr:spPr>
        <a:xfrm>
          <a:off x="2857500" y="12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109992</xdr:rowOff>
    </xdr:from>
    <xdr:ext cx="599010" cy="259045"/>
    <xdr:sp macro="" textlink="">
      <xdr:nvSpPr>
        <xdr:cNvPr id="203" name="テキスト ボックス 202"/>
        <xdr:cNvSpPr txBox="1"/>
      </xdr:nvSpPr>
      <xdr:spPr>
        <a:xfrm>
          <a:off x="2608795" y="126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61806</xdr:rowOff>
    </xdr:from>
    <xdr:to>
      <xdr:col>10</xdr:col>
      <xdr:colOff>165100</xdr:colOff>
      <xdr:row>75</xdr:row>
      <xdr:rowOff>163406</xdr:rowOff>
    </xdr:to>
    <xdr:sp macro="" textlink="">
      <xdr:nvSpPr>
        <xdr:cNvPr id="204" name="楕円 203"/>
        <xdr:cNvSpPr/>
      </xdr:nvSpPr>
      <xdr:spPr>
        <a:xfrm>
          <a:off x="1968500" y="129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8483</xdr:rowOff>
    </xdr:from>
    <xdr:ext cx="599010" cy="259045"/>
    <xdr:sp macro="" textlink="">
      <xdr:nvSpPr>
        <xdr:cNvPr id="205" name="テキスト ボックス 204"/>
        <xdr:cNvSpPr txBox="1"/>
      </xdr:nvSpPr>
      <xdr:spPr>
        <a:xfrm>
          <a:off x="1719795" y="1269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86320</xdr:rowOff>
    </xdr:from>
    <xdr:to>
      <xdr:col>6</xdr:col>
      <xdr:colOff>38100</xdr:colOff>
      <xdr:row>76</xdr:row>
      <xdr:rowOff>16470</xdr:rowOff>
    </xdr:to>
    <xdr:sp macro="" textlink="">
      <xdr:nvSpPr>
        <xdr:cNvPr id="206" name="楕円 205"/>
        <xdr:cNvSpPr/>
      </xdr:nvSpPr>
      <xdr:spPr>
        <a:xfrm>
          <a:off x="1079500" y="129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32997</xdr:rowOff>
    </xdr:from>
    <xdr:ext cx="599010" cy="259045"/>
    <xdr:sp macro="" textlink="">
      <xdr:nvSpPr>
        <xdr:cNvPr id="207" name="テキスト ボックス 206"/>
        <xdr:cNvSpPr txBox="1"/>
      </xdr:nvSpPr>
      <xdr:spPr>
        <a:xfrm>
          <a:off x="830795" y="1272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52412</xdr:rowOff>
    </xdr:from>
    <xdr:to>
      <xdr:col>24</xdr:col>
      <xdr:colOff>63500</xdr:colOff>
      <xdr:row>96</xdr:row>
      <xdr:rowOff>147816</xdr:rowOff>
    </xdr:to>
    <xdr:cxnSp macro="">
      <xdr:nvCxnSpPr>
        <xdr:cNvPr id="237" name="直線コネクタ 236"/>
        <xdr:cNvCxnSpPr/>
      </xdr:nvCxnSpPr>
      <xdr:spPr>
        <a:xfrm flipV="1">
          <a:off x="3797300" y="16511612"/>
          <a:ext cx="8382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119659</xdr:rowOff>
    </xdr:from>
    <xdr:to>
      <xdr:col>19</xdr:col>
      <xdr:colOff>177800</xdr:colOff>
      <xdr:row>96</xdr:row>
      <xdr:rowOff>147816</xdr:rowOff>
    </xdr:to>
    <xdr:cxnSp macro="">
      <xdr:nvCxnSpPr>
        <xdr:cNvPr id="240" name="直線コネクタ 239"/>
        <xdr:cNvCxnSpPr/>
      </xdr:nvCxnSpPr>
      <xdr:spPr>
        <a:xfrm>
          <a:off x="2908300" y="1657885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70625</xdr:rowOff>
    </xdr:from>
    <xdr:to>
      <xdr:col>15</xdr:col>
      <xdr:colOff>50800</xdr:colOff>
      <xdr:row>96</xdr:row>
      <xdr:rowOff>119659</xdr:rowOff>
    </xdr:to>
    <xdr:cxnSp macro="">
      <xdr:nvCxnSpPr>
        <xdr:cNvPr id="243" name="直線コネクタ 242"/>
        <xdr:cNvCxnSpPr/>
      </xdr:nvCxnSpPr>
      <xdr:spPr>
        <a:xfrm>
          <a:off x="2019300" y="16529825"/>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70625</xdr:rowOff>
    </xdr:from>
    <xdr:to>
      <xdr:col>10</xdr:col>
      <xdr:colOff>114300</xdr:colOff>
      <xdr:row>96</xdr:row>
      <xdr:rowOff>80530</xdr:rowOff>
    </xdr:to>
    <xdr:cxnSp macro="">
      <xdr:nvCxnSpPr>
        <xdr:cNvPr id="246" name="直線コネクタ 245"/>
        <xdr:cNvCxnSpPr/>
      </xdr:nvCxnSpPr>
      <xdr:spPr>
        <a:xfrm flipV="1">
          <a:off x="1130300" y="16529825"/>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1612</xdr:rowOff>
    </xdr:from>
    <xdr:to>
      <xdr:col>24</xdr:col>
      <xdr:colOff>114300</xdr:colOff>
      <xdr:row>96</xdr:row>
      <xdr:rowOff>103212</xdr:rowOff>
    </xdr:to>
    <xdr:sp macro="" textlink="">
      <xdr:nvSpPr>
        <xdr:cNvPr id="256" name="楕円 255"/>
        <xdr:cNvSpPr/>
      </xdr:nvSpPr>
      <xdr:spPr>
        <a:xfrm>
          <a:off x="4584700" y="164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151489</xdr:rowOff>
    </xdr:from>
    <xdr:ext cx="534377" cy="259045"/>
    <xdr:sp macro="" textlink="">
      <xdr:nvSpPr>
        <xdr:cNvPr id="257" name="衛生費該当値テキスト"/>
        <xdr:cNvSpPr txBox="1"/>
      </xdr:nvSpPr>
      <xdr:spPr>
        <a:xfrm>
          <a:off x="4686300" y="164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97016</xdr:rowOff>
    </xdr:from>
    <xdr:to>
      <xdr:col>20</xdr:col>
      <xdr:colOff>38100</xdr:colOff>
      <xdr:row>97</xdr:row>
      <xdr:rowOff>27166</xdr:rowOff>
    </xdr:to>
    <xdr:sp macro="" textlink="">
      <xdr:nvSpPr>
        <xdr:cNvPr id="258" name="楕円 257"/>
        <xdr:cNvSpPr/>
      </xdr:nvSpPr>
      <xdr:spPr>
        <a:xfrm>
          <a:off x="37465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18293</xdr:rowOff>
    </xdr:from>
    <xdr:ext cx="534377" cy="259045"/>
    <xdr:sp macro="" textlink="">
      <xdr:nvSpPr>
        <xdr:cNvPr id="259" name="テキスト ボックス 258"/>
        <xdr:cNvSpPr txBox="1"/>
      </xdr:nvSpPr>
      <xdr:spPr>
        <a:xfrm>
          <a:off x="3530111"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68859</xdr:rowOff>
    </xdr:from>
    <xdr:to>
      <xdr:col>15</xdr:col>
      <xdr:colOff>101600</xdr:colOff>
      <xdr:row>96</xdr:row>
      <xdr:rowOff>170459</xdr:rowOff>
    </xdr:to>
    <xdr:sp macro="" textlink="">
      <xdr:nvSpPr>
        <xdr:cNvPr id="260" name="楕円 259"/>
        <xdr:cNvSpPr/>
      </xdr:nvSpPr>
      <xdr:spPr>
        <a:xfrm>
          <a:off x="28575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161586</xdr:rowOff>
    </xdr:from>
    <xdr:ext cx="534377" cy="259045"/>
    <xdr:sp macro="" textlink="">
      <xdr:nvSpPr>
        <xdr:cNvPr id="261" name="テキスト ボックス 260"/>
        <xdr:cNvSpPr txBox="1"/>
      </xdr:nvSpPr>
      <xdr:spPr>
        <a:xfrm>
          <a:off x="2641111" y="166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19825</xdr:rowOff>
    </xdr:from>
    <xdr:to>
      <xdr:col>10</xdr:col>
      <xdr:colOff>165100</xdr:colOff>
      <xdr:row>96</xdr:row>
      <xdr:rowOff>121425</xdr:rowOff>
    </xdr:to>
    <xdr:sp macro="" textlink="">
      <xdr:nvSpPr>
        <xdr:cNvPr id="262" name="楕円 261"/>
        <xdr:cNvSpPr/>
      </xdr:nvSpPr>
      <xdr:spPr>
        <a:xfrm>
          <a:off x="1968500" y="164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137952</xdr:rowOff>
    </xdr:from>
    <xdr:ext cx="534377" cy="259045"/>
    <xdr:sp macro="" textlink="">
      <xdr:nvSpPr>
        <xdr:cNvPr id="263" name="テキスト ボックス 262"/>
        <xdr:cNvSpPr txBox="1"/>
      </xdr:nvSpPr>
      <xdr:spPr>
        <a:xfrm>
          <a:off x="1752111" y="162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29730</xdr:rowOff>
    </xdr:from>
    <xdr:to>
      <xdr:col>6</xdr:col>
      <xdr:colOff>38100</xdr:colOff>
      <xdr:row>96</xdr:row>
      <xdr:rowOff>131330</xdr:rowOff>
    </xdr:to>
    <xdr:sp macro="" textlink="">
      <xdr:nvSpPr>
        <xdr:cNvPr id="264" name="楕円 263"/>
        <xdr:cNvSpPr/>
      </xdr:nvSpPr>
      <xdr:spPr>
        <a:xfrm>
          <a:off x="10795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122457</xdr:rowOff>
    </xdr:from>
    <xdr:ext cx="534377" cy="259045"/>
    <xdr:sp macro="" textlink="">
      <xdr:nvSpPr>
        <xdr:cNvPr id="265" name="テキスト ボックス 264"/>
        <xdr:cNvSpPr txBox="1"/>
      </xdr:nvSpPr>
      <xdr:spPr>
        <a:xfrm>
          <a:off x="863111" y="165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152654</xdr:rowOff>
    </xdr:from>
    <xdr:to>
      <xdr:col>55</xdr:col>
      <xdr:colOff>0</xdr:colOff>
      <xdr:row>38</xdr:row>
      <xdr:rowOff>161036</xdr:rowOff>
    </xdr:to>
    <xdr:cxnSp macro="">
      <xdr:nvCxnSpPr>
        <xdr:cNvPr id="294" name="直線コネクタ 293"/>
        <xdr:cNvCxnSpPr/>
      </xdr:nvCxnSpPr>
      <xdr:spPr>
        <a:xfrm>
          <a:off x="9639300" y="666775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152654</xdr:rowOff>
    </xdr:from>
    <xdr:to>
      <xdr:col>50</xdr:col>
      <xdr:colOff>114300</xdr:colOff>
      <xdr:row>38</xdr:row>
      <xdr:rowOff>152654</xdr:rowOff>
    </xdr:to>
    <xdr:cxnSp macro="">
      <xdr:nvCxnSpPr>
        <xdr:cNvPr id="297" name="直線コネクタ 296"/>
        <xdr:cNvCxnSpPr/>
      </xdr:nvCxnSpPr>
      <xdr:spPr>
        <a:xfrm>
          <a:off x="8750300" y="6667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121412</xdr:rowOff>
    </xdr:from>
    <xdr:to>
      <xdr:col>45</xdr:col>
      <xdr:colOff>177800</xdr:colOff>
      <xdr:row>38</xdr:row>
      <xdr:rowOff>152654</xdr:rowOff>
    </xdr:to>
    <xdr:cxnSp macro="">
      <xdr:nvCxnSpPr>
        <xdr:cNvPr id="300" name="直線コネクタ 299"/>
        <xdr:cNvCxnSpPr/>
      </xdr:nvCxnSpPr>
      <xdr:spPr>
        <a:xfrm>
          <a:off x="7861300" y="646506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148082</xdr:rowOff>
    </xdr:from>
    <xdr:to>
      <xdr:col>41</xdr:col>
      <xdr:colOff>50800</xdr:colOff>
      <xdr:row>37</xdr:row>
      <xdr:rowOff>121412</xdr:rowOff>
    </xdr:to>
    <xdr:cxnSp macro="">
      <xdr:nvCxnSpPr>
        <xdr:cNvPr id="303" name="直線コネクタ 302"/>
        <xdr:cNvCxnSpPr/>
      </xdr:nvCxnSpPr>
      <xdr:spPr>
        <a:xfrm>
          <a:off x="6972300" y="63202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110236</xdr:rowOff>
    </xdr:from>
    <xdr:to>
      <xdr:col>55</xdr:col>
      <xdr:colOff>50800</xdr:colOff>
      <xdr:row>39</xdr:row>
      <xdr:rowOff>40386</xdr:rowOff>
    </xdr:to>
    <xdr:sp macro="" textlink="">
      <xdr:nvSpPr>
        <xdr:cNvPr id="313" name="楕円 312"/>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25163</xdr:rowOff>
    </xdr:from>
    <xdr:ext cx="313932" cy="259045"/>
    <xdr:sp macro="" textlink="">
      <xdr:nvSpPr>
        <xdr:cNvPr id="314" name="労働費該当値テキスト"/>
        <xdr:cNvSpPr txBox="1"/>
      </xdr:nvSpPr>
      <xdr:spPr>
        <a:xfrm>
          <a:off x="10528300" y="65402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101854</xdr:rowOff>
    </xdr:from>
    <xdr:to>
      <xdr:col>50</xdr:col>
      <xdr:colOff>165100</xdr:colOff>
      <xdr:row>39</xdr:row>
      <xdr:rowOff>32004</xdr:rowOff>
    </xdr:to>
    <xdr:sp macro="" textlink="">
      <xdr:nvSpPr>
        <xdr:cNvPr id="315" name="楕円 314"/>
        <xdr:cNvSpPr/>
      </xdr:nvSpPr>
      <xdr:spPr>
        <a:xfrm>
          <a:off x="9588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23131</xdr:rowOff>
    </xdr:from>
    <xdr:ext cx="313932" cy="259045"/>
    <xdr:sp macro="" textlink="">
      <xdr:nvSpPr>
        <xdr:cNvPr id="316" name="テキスト ボックス 315"/>
        <xdr:cNvSpPr txBox="1"/>
      </xdr:nvSpPr>
      <xdr:spPr>
        <a:xfrm>
          <a:off x="9482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101854</xdr:rowOff>
    </xdr:from>
    <xdr:to>
      <xdr:col>46</xdr:col>
      <xdr:colOff>38100</xdr:colOff>
      <xdr:row>39</xdr:row>
      <xdr:rowOff>32004</xdr:rowOff>
    </xdr:to>
    <xdr:sp macro="" textlink="">
      <xdr:nvSpPr>
        <xdr:cNvPr id="317" name="楕円 316"/>
        <xdr:cNvSpPr/>
      </xdr:nvSpPr>
      <xdr:spPr>
        <a:xfrm>
          <a:off x="8699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23131</xdr:rowOff>
    </xdr:from>
    <xdr:ext cx="313932" cy="259045"/>
    <xdr:sp macro="" textlink="">
      <xdr:nvSpPr>
        <xdr:cNvPr id="318" name="テキスト ボックス 317"/>
        <xdr:cNvSpPr txBox="1"/>
      </xdr:nvSpPr>
      <xdr:spPr>
        <a:xfrm>
          <a:off x="8593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70612</xdr:rowOff>
    </xdr:from>
    <xdr:to>
      <xdr:col>41</xdr:col>
      <xdr:colOff>101600</xdr:colOff>
      <xdr:row>38</xdr:row>
      <xdr:rowOff>762</xdr:rowOff>
    </xdr:to>
    <xdr:sp macro="" textlink="">
      <xdr:nvSpPr>
        <xdr:cNvPr id="319" name="楕円 318"/>
        <xdr:cNvSpPr/>
      </xdr:nvSpPr>
      <xdr:spPr>
        <a:xfrm>
          <a:off x="7810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163339</xdr:rowOff>
    </xdr:from>
    <xdr:ext cx="378565" cy="259045"/>
    <xdr:sp macro="" textlink="">
      <xdr:nvSpPr>
        <xdr:cNvPr id="320" name="テキスト ボックス 319"/>
        <xdr:cNvSpPr txBox="1"/>
      </xdr:nvSpPr>
      <xdr:spPr>
        <a:xfrm>
          <a:off x="7672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97282</xdr:rowOff>
    </xdr:from>
    <xdr:to>
      <xdr:col>36</xdr:col>
      <xdr:colOff>165100</xdr:colOff>
      <xdr:row>37</xdr:row>
      <xdr:rowOff>27432</xdr:rowOff>
    </xdr:to>
    <xdr:sp macro="" textlink="">
      <xdr:nvSpPr>
        <xdr:cNvPr id="321" name="楕円 320"/>
        <xdr:cNvSpPr/>
      </xdr:nvSpPr>
      <xdr:spPr>
        <a:xfrm>
          <a:off x="6921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18559</xdr:rowOff>
    </xdr:from>
    <xdr:ext cx="378565" cy="259045"/>
    <xdr:sp macro="" textlink="">
      <xdr:nvSpPr>
        <xdr:cNvPr id="322" name="テキスト ボックス 321"/>
        <xdr:cNvSpPr txBox="1"/>
      </xdr:nvSpPr>
      <xdr:spPr>
        <a:xfrm>
          <a:off x="6783017" y="636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30462</xdr:rowOff>
    </xdr:from>
    <xdr:to>
      <xdr:col>55</xdr:col>
      <xdr:colOff>0</xdr:colOff>
      <xdr:row>57</xdr:row>
      <xdr:rowOff>73406</xdr:rowOff>
    </xdr:to>
    <xdr:cxnSp macro="">
      <xdr:nvCxnSpPr>
        <xdr:cNvPr id="353" name="直線コネクタ 352"/>
        <xdr:cNvCxnSpPr/>
      </xdr:nvCxnSpPr>
      <xdr:spPr>
        <a:xfrm>
          <a:off x="9639300" y="9803112"/>
          <a:ext cx="8382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4"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14787</xdr:rowOff>
    </xdr:from>
    <xdr:to>
      <xdr:col>50</xdr:col>
      <xdr:colOff>114300</xdr:colOff>
      <xdr:row>57</xdr:row>
      <xdr:rowOff>30462</xdr:rowOff>
    </xdr:to>
    <xdr:cxnSp macro="">
      <xdr:nvCxnSpPr>
        <xdr:cNvPr id="356" name="直線コネクタ 355"/>
        <xdr:cNvCxnSpPr/>
      </xdr:nvCxnSpPr>
      <xdr:spPr>
        <a:xfrm>
          <a:off x="8750300" y="9787437"/>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8" name="テキスト ボックス 357"/>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14787</xdr:rowOff>
    </xdr:from>
    <xdr:to>
      <xdr:col>45</xdr:col>
      <xdr:colOff>177800</xdr:colOff>
      <xdr:row>57</xdr:row>
      <xdr:rowOff>20175</xdr:rowOff>
    </xdr:to>
    <xdr:cxnSp macro="">
      <xdr:nvCxnSpPr>
        <xdr:cNvPr id="359" name="直線コネクタ 358"/>
        <xdr:cNvCxnSpPr/>
      </xdr:nvCxnSpPr>
      <xdr:spPr>
        <a:xfrm flipV="1">
          <a:off x="7861300" y="978743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61" name="テキスト ボックス 360"/>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152599</xdr:rowOff>
    </xdr:from>
    <xdr:to>
      <xdr:col>41</xdr:col>
      <xdr:colOff>50800</xdr:colOff>
      <xdr:row>57</xdr:row>
      <xdr:rowOff>20175</xdr:rowOff>
    </xdr:to>
    <xdr:cxnSp macro="">
      <xdr:nvCxnSpPr>
        <xdr:cNvPr id="362" name="直線コネクタ 361"/>
        <xdr:cNvCxnSpPr/>
      </xdr:nvCxnSpPr>
      <xdr:spPr>
        <a:xfrm>
          <a:off x="6972300" y="9753799"/>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4" name="テキスト ボックス 363"/>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6" name="テキスト ボックス 365"/>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22606</xdr:rowOff>
    </xdr:from>
    <xdr:to>
      <xdr:col>55</xdr:col>
      <xdr:colOff>50800</xdr:colOff>
      <xdr:row>57</xdr:row>
      <xdr:rowOff>124206</xdr:rowOff>
    </xdr:to>
    <xdr:sp macro="" textlink="">
      <xdr:nvSpPr>
        <xdr:cNvPr id="372" name="楕円 371"/>
        <xdr:cNvSpPr/>
      </xdr:nvSpPr>
      <xdr:spPr>
        <a:xfrm>
          <a:off x="10426700" y="97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45483</xdr:rowOff>
    </xdr:from>
    <xdr:ext cx="469744" cy="259045"/>
    <xdr:sp macro="" textlink="">
      <xdr:nvSpPr>
        <xdr:cNvPr id="373" name="農林水産業費該当値テキスト"/>
        <xdr:cNvSpPr txBox="1"/>
      </xdr:nvSpPr>
      <xdr:spPr>
        <a:xfrm>
          <a:off x="10528300" y="964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151112</xdr:rowOff>
    </xdr:from>
    <xdr:to>
      <xdr:col>50</xdr:col>
      <xdr:colOff>165100</xdr:colOff>
      <xdr:row>57</xdr:row>
      <xdr:rowOff>81262</xdr:rowOff>
    </xdr:to>
    <xdr:sp macro="" textlink="">
      <xdr:nvSpPr>
        <xdr:cNvPr id="374" name="楕円 373"/>
        <xdr:cNvSpPr/>
      </xdr:nvSpPr>
      <xdr:spPr>
        <a:xfrm>
          <a:off x="9588500" y="97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97789</xdr:rowOff>
    </xdr:from>
    <xdr:ext cx="469744" cy="259045"/>
    <xdr:sp macro="" textlink="">
      <xdr:nvSpPr>
        <xdr:cNvPr id="375" name="テキスト ボックス 374"/>
        <xdr:cNvSpPr txBox="1"/>
      </xdr:nvSpPr>
      <xdr:spPr>
        <a:xfrm>
          <a:off x="9404428" y="95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135437</xdr:rowOff>
    </xdr:from>
    <xdr:to>
      <xdr:col>46</xdr:col>
      <xdr:colOff>38100</xdr:colOff>
      <xdr:row>57</xdr:row>
      <xdr:rowOff>65587</xdr:rowOff>
    </xdr:to>
    <xdr:sp macro="" textlink="">
      <xdr:nvSpPr>
        <xdr:cNvPr id="376" name="楕円 375"/>
        <xdr:cNvSpPr/>
      </xdr:nvSpPr>
      <xdr:spPr>
        <a:xfrm>
          <a:off x="8699500" y="97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82114</xdr:rowOff>
    </xdr:from>
    <xdr:ext cx="469744" cy="259045"/>
    <xdr:sp macro="" textlink="">
      <xdr:nvSpPr>
        <xdr:cNvPr id="377" name="テキスト ボックス 376"/>
        <xdr:cNvSpPr txBox="1"/>
      </xdr:nvSpPr>
      <xdr:spPr>
        <a:xfrm>
          <a:off x="8515428" y="951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140825</xdr:rowOff>
    </xdr:from>
    <xdr:to>
      <xdr:col>41</xdr:col>
      <xdr:colOff>101600</xdr:colOff>
      <xdr:row>57</xdr:row>
      <xdr:rowOff>70975</xdr:rowOff>
    </xdr:to>
    <xdr:sp macro="" textlink="">
      <xdr:nvSpPr>
        <xdr:cNvPr id="378" name="楕円 377"/>
        <xdr:cNvSpPr/>
      </xdr:nvSpPr>
      <xdr:spPr>
        <a:xfrm>
          <a:off x="7810500" y="97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87502</xdr:rowOff>
    </xdr:from>
    <xdr:ext cx="469744" cy="259045"/>
    <xdr:sp macro="" textlink="">
      <xdr:nvSpPr>
        <xdr:cNvPr id="379" name="テキスト ボックス 378"/>
        <xdr:cNvSpPr txBox="1"/>
      </xdr:nvSpPr>
      <xdr:spPr>
        <a:xfrm>
          <a:off x="7626428" y="95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101799</xdr:rowOff>
    </xdr:from>
    <xdr:to>
      <xdr:col>36</xdr:col>
      <xdr:colOff>165100</xdr:colOff>
      <xdr:row>57</xdr:row>
      <xdr:rowOff>31949</xdr:rowOff>
    </xdr:to>
    <xdr:sp macro="" textlink="">
      <xdr:nvSpPr>
        <xdr:cNvPr id="380" name="楕円 379"/>
        <xdr:cNvSpPr/>
      </xdr:nvSpPr>
      <xdr:spPr>
        <a:xfrm>
          <a:off x="6921500" y="97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48476</xdr:rowOff>
    </xdr:from>
    <xdr:ext cx="469744" cy="259045"/>
    <xdr:sp macro="" textlink="">
      <xdr:nvSpPr>
        <xdr:cNvPr id="381" name="テキスト ボックス 380"/>
        <xdr:cNvSpPr txBox="1"/>
      </xdr:nvSpPr>
      <xdr:spPr>
        <a:xfrm>
          <a:off x="6737428" y="947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88188</xdr:rowOff>
    </xdr:from>
    <xdr:to>
      <xdr:col>54</xdr:col>
      <xdr:colOff>189865</xdr:colOff>
      <xdr:row>78</xdr:row>
      <xdr:rowOff>161513</xdr:rowOff>
    </xdr:to>
    <xdr:cxnSp macro="">
      <xdr:nvCxnSpPr>
        <xdr:cNvPr id="405" name="直線コネクタ 404"/>
        <xdr:cNvCxnSpPr/>
      </xdr:nvCxnSpPr>
      <xdr:spPr>
        <a:xfrm flipV="1">
          <a:off x="10475595" y="12604038"/>
          <a:ext cx="1270" cy="93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165340</xdr:rowOff>
    </xdr:from>
    <xdr:ext cx="469744" cy="259045"/>
    <xdr:sp macro="" textlink="">
      <xdr:nvSpPr>
        <xdr:cNvPr id="406" name="商工費最小値テキスト"/>
        <xdr:cNvSpPr txBox="1"/>
      </xdr:nvSpPr>
      <xdr:spPr>
        <a:xfrm>
          <a:off x="10528300" y="1353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161513</xdr:rowOff>
    </xdr:from>
    <xdr:to>
      <xdr:col>55</xdr:col>
      <xdr:colOff>88900</xdr:colOff>
      <xdr:row>78</xdr:row>
      <xdr:rowOff>161513</xdr:rowOff>
    </xdr:to>
    <xdr:cxnSp macro="">
      <xdr:nvCxnSpPr>
        <xdr:cNvPr id="407" name="直線コネクタ 406"/>
        <xdr:cNvCxnSpPr/>
      </xdr:nvCxnSpPr>
      <xdr:spPr>
        <a:xfrm>
          <a:off x="10388600" y="1353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34865</xdr:rowOff>
    </xdr:from>
    <xdr:ext cx="534377" cy="259045"/>
    <xdr:sp macro="" textlink="">
      <xdr:nvSpPr>
        <xdr:cNvPr id="408" name="商工費最大値テキスト"/>
        <xdr:cNvSpPr txBox="1"/>
      </xdr:nvSpPr>
      <xdr:spPr>
        <a:xfrm>
          <a:off x="10528300" y="123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88188</xdr:rowOff>
    </xdr:from>
    <xdr:to>
      <xdr:col>55</xdr:col>
      <xdr:colOff>88900</xdr:colOff>
      <xdr:row>73</xdr:row>
      <xdr:rowOff>88188</xdr:rowOff>
    </xdr:to>
    <xdr:cxnSp macro="">
      <xdr:nvCxnSpPr>
        <xdr:cNvPr id="409" name="直線コネクタ 408"/>
        <xdr:cNvCxnSpPr/>
      </xdr:nvCxnSpPr>
      <xdr:spPr>
        <a:xfrm>
          <a:off x="10388600" y="126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159645</xdr:rowOff>
    </xdr:from>
    <xdr:to>
      <xdr:col>55</xdr:col>
      <xdr:colOff>0</xdr:colOff>
      <xdr:row>73</xdr:row>
      <xdr:rowOff>88188</xdr:rowOff>
    </xdr:to>
    <xdr:cxnSp macro="">
      <xdr:nvCxnSpPr>
        <xdr:cNvPr id="410" name="直線コネクタ 409"/>
        <xdr:cNvCxnSpPr/>
      </xdr:nvCxnSpPr>
      <xdr:spPr>
        <a:xfrm>
          <a:off x="9639300" y="12504045"/>
          <a:ext cx="838200" cy="9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53458</xdr:rowOff>
    </xdr:from>
    <xdr:ext cx="534377" cy="259045"/>
    <xdr:sp macro="" textlink="">
      <xdr:nvSpPr>
        <xdr:cNvPr id="411" name="商工費平均値テキスト"/>
        <xdr:cNvSpPr txBox="1"/>
      </xdr:nvSpPr>
      <xdr:spPr>
        <a:xfrm>
          <a:off x="10528300" y="1308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75031</xdr:rowOff>
    </xdr:from>
    <xdr:to>
      <xdr:col>55</xdr:col>
      <xdr:colOff>50800</xdr:colOff>
      <xdr:row>77</xdr:row>
      <xdr:rowOff>5181</xdr:rowOff>
    </xdr:to>
    <xdr:sp macro="" textlink="">
      <xdr:nvSpPr>
        <xdr:cNvPr id="412" name="フローチャート: 判断 411"/>
        <xdr:cNvSpPr/>
      </xdr:nvSpPr>
      <xdr:spPr>
        <a:xfrm>
          <a:off x="10426700" y="131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28181</xdr:rowOff>
    </xdr:from>
    <xdr:to>
      <xdr:col>50</xdr:col>
      <xdr:colOff>114300</xdr:colOff>
      <xdr:row>72</xdr:row>
      <xdr:rowOff>159645</xdr:rowOff>
    </xdr:to>
    <xdr:cxnSp macro="">
      <xdr:nvCxnSpPr>
        <xdr:cNvPr id="413" name="直線コネクタ 412"/>
        <xdr:cNvCxnSpPr/>
      </xdr:nvCxnSpPr>
      <xdr:spPr>
        <a:xfrm>
          <a:off x="8750300" y="12372581"/>
          <a:ext cx="889000" cy="1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57753</xdr:rowOff>
    </xdr:from>
    <xdr:to>
      <xdr:col>50</xdr:col>
      <xdr:colOff>165100</xdr:colOff>
      <xdr:row>76</xdr:row>
      <xdr:rowOff>159353</xdr:rowOff>
    </xdr:to>
    <xdr:sp macro="" textlink="">
      <xdr:nvSpPr>
        <xdr:cNvPr id="414" name="フローチャート: 判断 413"/>
        <xdr:cNvSpPr/>
      </xdr:nvSpPr>
      <xdr:spPr>
        <a:xfrm>
          <a:off x="9588500" y="130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150480</xdr:rowOff>
    </xdr:from>
    <xdr:ext cx="534377" cy="259045"/>
    <xdr:sp macro="" textlink="">
      <xdr:nvSpPr>
        <xdr:cNvPr id="415" name="テキスト ボックス 414"/>
        <xdr:cNvSpPr txBox="1"/>
      </xdr:nvSpPr>
      <xdr:spPr>
        <a:xfrm>
          <a:off x="9372111" y="13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113944</xdr:rowOff>
    </xdr:from>
    <xdr:to>
      <xdr:col>45</xdr:col>
      <xdr:colOff>177800</xdr:colOff>
      <xdr:row>72</xdr:row>
      <xdr:rowOff>28181</xdr:rowOff>
    </xdr:to>
    <xdr:cxnSp macro="">
      <xdr:nvCxnSpPr>
        <xdr:cNvPr id="416" name="直線コネクタ 415"/>
        <xdr:cNvCxnSpPr/>
      </xdr:nvCxnSpPr>
      <xdr:spPr>
        <a:xfrm>
          <a:off x="7861300" y="12286894"/>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28721</xdr:rowOff>
    </xdr:from>
    <xdr:to>
      <xdr:col>46</xdr:col>
      <xdr:colOff>38100</xdr:colOff>
      <xdr:row>76</xdr:row>
      <xdr:rowOff>130321</xdr:rowOff>
    </xdr:to>
    <xdr:sp macro="" textlink="">
      <xdr:nvSpPr>
        <xdr:cNvPr id="417" name="フローチャート: 判断 416"/>
        <xdr:cNvSpPr/>
      </xdr:nvSpPr>
      <xdr:spPr>
        <a:xfrm>
          <a:off x="86995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121448</xdr:rowOff>
    </xdr:from>
    <xdr:ext cx="534377" cy="259045"/>
    <xdr:sp macro="" textlink="">
      <xdr:nvSpPr>
        <xdr:cNvPr id="418" name="テキスト ボックス 417"/>
        <xdr:cNvSpPr txBox="1"/>
      </xdr:nvSpPr>
      <xdr:spPr>
        <a:xfrm>
          <a:off x="8483111" y="131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23019</xdr:rowOff>
    </xdr:from>
    <xdr:to>
      <xdr:col>41</xdr:col>
      <xdr:colOff>50800</xdr:colOff>
      <xdr:row>71</xdr:row>
      <xdr:rowOff>113944</xdr:rowOff>
    </xdr:to>
    <xdr:cxnSp macro="">
      <xdr:nvCxnSpPr>
        <xdr:cNvPr id="419" name="直線コネクタ 418"/>
        <xdr:cNvCxnSpPr/>
      </xdr:nvCxnSpPr>
      <xdr:spPr>
        <a:xfrm>
          <a:off x="6972300" y="12195969"/>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154318</xdr:rowOff>
    </xdr:from>
    <xdr:to>
      <xdr:col>41</xdr:col>
      <xdr:colOff>101600</xdr:colOff>
      <xdr:row>76</xdr:row>
      <xdr:rowOff>84468</xdr:rowOff>
    </xdr:to>
    <xdr:sp macro="" textlink="">
      <xdr:nvSpPr>
        <xdr:cNvPr id="420" name="フローチャート: 判断 419"/>
        <xdr:cNvSpPr/>
      </xdr:nvSpPr>
      <xdr:spPr>
        <a:xfrm>
          <a:off x="7810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75595</xdr:rowOff>
    </xdr:from>
    <xdr:ext cx="534377" cy="259045"/>
    <xdr:sp macro="" textlink="">
      <xdr:nvSpPr>
        <xdr:cNvPr id="421" name="テキスト ボックス 420"/>
        <xdr:cNvSpPr txBox="1"/>
      </xdr:nvSpPr>
      <xdr:spPr>
        <a:xfrm>
          <a:off x="7594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134201</xdr:rowOff>
    </xdr:from>
    <xdr:to>
      <xdr:col>36</xdr:col>
      <xdr:colOff>165100</xdr:colOff>
      <xdr:row>76</xdr:row>
      <xdr:rowOff>64351</xdr:rowOff>
    </xdr:to>
    <xdr:sp macro="" textlink="">
      <xdr:nvSpPr>
        <xdr:cNvPr id="422" name="フローチャート: 判断 421"/>
        <xdr:cNvSpPr/>
      </xdr:nvSpPr>
      <xdr:spPr>
        <a:xfrm>
          <a:off x="6921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55478</xdr:rowOff>
    </xdr:from>
    <xdr:ext cx="534377" cy="259045"/>
    <xdr:sp macro="" textlink="">
      <xdr:nvSpPr>
        <xdr:cNvPr id="423" name="テキスト ボックス 422"/>
        <xdr:cNvSpPr txBox="1"/>
      </xdr:nvSpPr>
      <xdr:spPr>
        <a:xfrm>
          <a:off x="6705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37388</xdr:rowOff>
    </xdr:from>
    <xdr:to>
      <xdr:col>55</xdr:col>
      <xdr:colOff>50800</xdr:colOff>
      <xdr:row>73</xdr:row>
      <xdr:rowOff>138988</xdr:rowOff>
    </xdr:to>
    <xdr:sp macro="" textlink="">
      <xdr:nvSpPr>
        <xdr:cNvPr id="429" name="楕円 428"/>
        <xdr:cNvSpPr/>
      </xdr:nvSpPr>
      <xdr:spPr>
        <a:xfrm>
          <a:off x="10426700" y="125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161865</xdr:rowOff>
    </xdr:from>
    <xdr:ext cx="534377" cy="259045"/>
    <xdr:sp macro="" textlink="">
      <xdr:nvSpPr>
        <xdr:cNvPr id="430" name="商工費該当値テキスト"/>
        <xdr:cNvSpPr txBox="1"/>
      </xdr:nvSpPr>
      <xdr:spPr>
        <a:xfrm>
          <a:off x="10528300" y="12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108845</xdr:rowOff>
    </xdr:from>
    <xdr:to>
      <xdr:col>50</xdr:col>
      <xdr:colOff>165100</xdr:colOff>
      <xdr:row>73</xdr:row>
      <xdr:rowOff>38995</xdr:rowOff>
    </xdr:to>
    <xdr:sp macro="" textlink="">
      <xdr:nvSpPr>
        <xdr:cNvPr id="431" name="楕円 430"/>
        <xdr:cNvSpPr/>
      </xdr:nvSpPr>
      <xdr:spPr>
        <a:xfrm>
          <a:off x="9588500" y="12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55522</xdr:rowOff>
    </xdr:from>
    <xdr:ext cx="534377" cy="259045"/>
    <xdr:sp macro="" textlink="">
      <xdr:nvSpPr>
        <xdr:cNvPr id="432" name="テキスト ボックス 431"/>
        <xdr:cNvSpPr txBox="1"/>
      </xdr:nvSpPr>
      <xdr:spPr>
        <a:xfrm>
          <a:off x="9372111" y="122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148831</xdr:rowOff>
    </xdr:from>
    <xdr:to>
      <xdr:col>46</xdr:col>
      <xdr:colOff>38100</xdr:colOff>
      <xdr:row>72</xdr:row>
      <xdr:rowOff>78981</xdr:rowOff>
    </xdr:to>
    <xdr:sp macro="" textlink="">
      <xdr:nvSpPr>
        <xdr:cNvPr id="433" name="楕円 432"/>
        <xdr:cNvSpPr/>
      </xdr:nvSpPr>
      <xdr:spPr>
        <a:xfrm>
          <a:off x="8699500" y="123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95508</xdr:rowOff>
    </xdr:from>
    <xdr:ext cx="534377" cy="259045"/>
    <xdr:sp macro="" textlink="">
      <xdr:nvSpPr>
        <xdr:cNvPr id="434" name="テキスト ボックス 433"/>
        <xdr:cNvSpPr txBox="1"/>
      </xdr:nvSpPr>
      <xdr:spPr>
        <a:xfrm>
          <a:off x="8483111" y="120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63144</xdr:rowOff>
    </xdr:from>
    <xdr:to>
      <xdr:col>41</xdr:col>
      <xdr:colOff>101600</xdr:colOff>
      <xdr:row>71</xdr:row>
      <xdr:rowOff>164744</xdr:rowOff>
    </xdr:to>
    <xdr:sp macro="" textlink="">
      <xdr:nvSpPr>
        <xdr:cNvPr id="435" name="楕円 434"/>
        <xdr:cNvSpPr/>
      </xdr:nvSpPr>
      <xdr:spPr>
        <a:xfrm>
          <a:off x="7810500" y="122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9821</xdr:rowOff>
    </xdr:from>
    <xdr:ext cx="534377" cy="259045"/>
    <xdr:sp macro="" textlink="">
      <xdr:nvSpPr>
        <xdr:cNvPr id="436" name="テキスト ボックス 435"/>
        <xdr:cNvSpPr txBox="1"/>
      </xdr:nvSpPr>
      <xdr:spPr>
        <a:xfrm>
          <a:off x="7594111" y="120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143669</xdr:rowOff>
    </xdr:from>
    <xdr:to>
      <xdr:col>36</xdr:col>
      <xdr:colOff>165100</xdr:colOff>
      <xdr:row>71</xdr:row>
      <xdr:rowOff>73819</xdr:rowOff>
    </xdr:to>
    <xdr:sp macro="" textlink="">
      <xdr:nvSpPr>
        <xdr:cNvPr id="437" name="楕円 436"/>
        <xdr:cNvSpPr/>
      </xdr:nvSpPr>
      <xdr:spPr>
        <a:xfrm>
          <a:off x="6921500" y="121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90346</xdr:rowOff>
    </xdr:from>
    <xdr:ext cx="534377" cy="259045"/>
    <xdr:sp macro="" textlink="">
      <xdr:nvSpPr>
        <xdr:cNvPr id="438" name="テキスト ボックス 437"/>
        <xdr:cNvSpPr txBox="1"/>
      </xdr:nvSpPr>
      <xdr:spPr>
        <a:xfrm>
          <a:off x="6705111" y="119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5" name="直線コネクタ 464"/>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6"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7" name="直線コネクタ 466"/>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68"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69" name="直線コネクタ 468"/>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17954</xdr:rowOff>
    </xdr:from>
    <xdr:to>
      <xdr:col>55</xdr:col>
      <xdr:colOff>0</xdr:colOff>
      <xdr:row>93</xdr:row>
      <xdr:rowOff>49109</xdr:rowOff>
    </xdr:to>
    <xdr:cxnSp macro="">
      <xdr:nvCxnSpPr>
        <xdr:cNvPr id="470" name="直線コネクタ 469"/>
        <xdr:cNvCxnSpPr/>
      </xdr:nvCxnSpPr>
      <xdr:spPr>
        <a:xfrm flipV="1">
          <a:off x="9639300" y="15962804"/>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1"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2" name="フローチャート: 判断 471"/>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49109</xdr:rowOff>
    </xdr:from>
    <xdr:to>
      <xdr:col>50</xdr:col>
      <xdr:colOff>114300</xdr:colOff>
      <xdr:row>93</xdr:row>
      <xdr:rowOff>56195</xdr:rowOff>
    </xdr:to>
    <xdr:cxnSp macro="">
      <xdr:nvCxnSpPr>
        <xdr:cNvPr id="473" name="直線コネクタ 472"/>
        <xdr:cNvCxnSpPr/>
      </xdr:nvCxnSpPr>
      <xdr:spPr>
        <a:xfrm flipV="1">
          <a:off x="8750300" y="159939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4" name="フローチャート: 判断 473"/>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5" name="テキスト ボックス 474"/>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9071</xdr:rowOff>
    </xdr:from>
    <xdr:to>
      <xdr:col>45</xdr:col>
      <xdr:colOff>177800</xdr:colOff>
      <xdr:row>93</xdr:row>
      <xdr:rowOff>56195</xdr:rowOff>
    </xdr:to>
    <xdr:cxnSp macro="">
      <xdr:nvCxnSpPr>
        <xdr:cNvPr id="476" name="直線コネクタ 475"/>
        <xdr:cNvCxnSpPr/>
      </xdr:nvCxnSpPr>
      <xdr:spPr>
        <a:xfrm>
          <a:off x="7861300" y="15953921"/>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7" name="フローチャート: 判断 476"/>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102564</xdr:rowOff>
    </xdr:from>
    <xdr:ext cx="534377" cy="259045"/>
    <xdr:sp macro="" textlink="">
      <xdr:nvSpPr>
        <xdr:cNvPr id="478" name="テキスト ボックス 477"/>
        <xdr:cNvSpPr txBox="1"/>
      </xdr:nvSpPr>
      <xdr:spPr>
        <a:xfrm>
          <a:off x="8483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9071</xdr:rowOff>
    </xdr:from>
    <xdr:to>
      <xdr:col>41</xdr:col>
      <xdr:colOff>50800</xdr:colOff>
      <xdr:row>93</xdr:row>
      <xdr:rowOff>40487</xdr:rowOff>
    </xdr:to>
    <xdr:cxnSp macro="">
      <xdr:nvCxnSpPr>
        <xdr:cNvPr id="479" name="直線コネクタ 478"/>
        <xdr:cNvCxnSpPr/>
      </xdr:nvCxnSpPr>
      <xdr:spPr>
        <a:xfrm flipV="1">
          <a:off x="6972300" y="15953921"/>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0" name="フローチャート: 判断 479"/>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1" name="テキスト ボックス 480"/>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2" name="フローチャート: 判断 481"/>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3" name="テキスト ボックス 482"/>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138604</xdr:rowOff>
    </xdr:from>
    <xdr:to>
      <xdr:col>55</xdr:col>
      <xdr:colOff>50800</xdr:colOff>
      <xdr:row>93</xdr:row>
      <xdr:rowOff>68754</xdr:rowOff>
    </xdr:to>
    <xdr:sp macro="" textlink="">
      <xdr:nvSpPr>
        <xdr:cNvPr id="489" name="楕円 488"/>
        <xdr:cNvSpPr/>
      </xdr:nvSpPr>
      <xdr:spPr>
        <a:xfrm>
          <a:off x="10426700" y="159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161481</xdr:rowOff>
    </xdr:from>
    <xdr:ext cx="534377" cy="259045"/>
    <xdr:sp macro="" textlink="">
      <xdr:nvSpPr>
        <xdr:cNvPr id="490" name="土木費該当値テキスト"/>
        <xdr:cNvSpPr txBox="1"/>
      </xdr:nvSpPr>
      <xdr:spPr>
        <a:xfrm>
          <a:off x="10528300" y="157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169759</xdr:rowOff>
    </xdr:from>
    <xdr:to>
      <xdr:col>50</xdr:col>
      <xdr:colOff>165100</xdr:colOff>
      <xdr:row>93</xdr:row>
      <xdr:rowOff>99909</xdr:rowOff>
    </xdr:to>
    <xdr:sp macro="" textlink="">
      <xdr:nvSpPr>
        <xdr:cNvPr id="491" name="楕円 490"/>
        <xdr:cNvSpPr/>
      </xdr:nvSpPr>
      <xdr:spPr>
        <a:xfrm>
          <a:off x="9588500" y="159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91036</xdr:rowOff>
    </xdr:from>
    <xdr:ext cx="534377" cy="259045"/>
    <xdr:sp macro="" textlink="">
      <xdr:nvSpPr>
        <xdr:cNvPr id="492" name="テキスト ボックス 491"/>
        <xdr:cNvSpPr txBox="1"/>
      </xdr:nvSpPr>
      <xdr:spPr>
        <a:xfrm>
          <a:off x="9372111" y="160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5395</xdr:rowOff>
    </xdr:from>
    <xdr:to>
      <xdr:col>46</xdr:col>
      <xdr:colOff>38100</xdr:colOff>
      <xdr:row>93</xdr:row>
      <xdr:rowOff>106995</xdr:rowOff>
    </xdr:to>
    <xdr:sp macro="" textlink="">
      <xdr:nvSpPr>
        <xdr:cNvPr id="493" name="楕円 492"/>
        <xdr:cNvSpPr/>
      </xdr:nvSpPr>
      <xdr:spPr>
        <a:xfrm>
          <a:off x="8699500" y="159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123522</xdr:rowOff>
    </xdr:from>
    <xdr:ext cx="534377" cy="259045"/>
    <xdr:sp macro="" textlink="">
      <xdr:nvSpPr>
        <xdr:cNvPr id="494" name="テキスト ボックス 493"/>
        <xdr:cNvSpPr txBox="1"/>
      </xdr:nvSpPr>
      <xdr:spPr>
        <a:xfrm>
          <a:off x="8483111" y="157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129721</xdr:rowOff>
    </xdr:from>
    <xdr:to>
      <xdr:col>41</xdr:col>
      <xdr:colOff>101600</xdr:colOff>
      <xdr:row>93</xdr:row>
      <xdr:rowOff>59871</xdr:rowOff>
    </xdr:to>
    <xdr:sp macro="" textlink="">
      <xdr:nvSpPr>
        <xdr:cNvPr id="495" name="楕円 494"/>
        <xdr:cNvSpPr/>
      </xdr:nvSpPr>
      <xdr:spPr>
        <a:xfrm>
          <a:off x="7810500" y="159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50998</xdr:rowOff>
    </xdr:from>
    <xdr:ext cx="534377" cy="259045"/>
    <xdr:sp macro="" textlink="">
      <xdr:nvSpPr>
        <xdr:cNvPr id="496" name="テキスト ボックス 495"/>
        <xdr:cNvSpPr txBox="1"/>
      </xdr:nvSpPr>
      <xdr:spPr>
        <a:xfrm>
          <a:off x="7594111" y="15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161137</xdr:rowOff>
    </xdr:from>
    <xdr:to>
      <xdr:col>36</xdr:col>
      <xdr:colOff>165100</xdr:colOff>
      <xdr:row>93</xdr:row>
      <xdr:rowOff>91287</xdr:rowOff>
    </xdr:to>
    <xdr:sp macro="" textlink="">
      <xdr:nvSpPr>
        <xdr:cNvPr id="497" name="楕円 496"/>
        <xdr:cNvSpPr/>
      </xdr:nvSpPr>
      <xdr:spPr>
        <a:xfrm>
          <a:off x="6921500" y="159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82414</xdr:rowOff>
    </xdr:from>
    <xdr:ext cx="534377" cy="259045"/>
    <xdr:sp macro="" textlink="">
      <xdr:nvSpPr>
        <xdr:cNvPr id="498" name="テキスト ボックス 497"/>
        <xdr:cNvSpPr txBox="1"/>
      </xdr:nvSpPr>
      <xdr:spPr>
        <a:xfrm>
          <a:off x="6705111" y="160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5" name="直線コネクタ 524"/>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6"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7" name="直線コネクタ 526"/>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8"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9" name="直線コネクタ 528"/>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80754</xdr:rowOff>
    </xdr:from>
    <xdr:to>
      <xdr:col>85</xdr:col>
      <xdr:colOff>127000</xdr:colOff>
      <xdr:row>38</xdr:row>
      <xdr:rowOff>136924</xdr:rowOff>
    </xdr:to>
    <xdr:cxnSp macro="">
      <xdr:nvCxnSpPr>
        <xdr:cNvPr id="530" name="直線コネクタ 529"/>
        <xdr:cNvCxnSpPr/>
      </xdr:nvCxnSpPr>
      <xdr:spPr>
        <a:xfrm>
          <a:off x="15481300" y="5910054"/>
          <a:ext cx="838200" cy="7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1"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2" name="フローチャート: 判断 531"/>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80754</xdr:rowOff>
    </xdr:from>
    <xdr:to>
      <xdr:col>81</xdr:col>
      <xdr:colOff>50800</xdr:colOff>
      <xdr:row>38</xdr:row>
      <xdr:rowOff>24094</xdr:rowOff>
    </xdr:to>
    <xdr:cxnSp macro="">
      <xdr:nvCxnSpPr>
        <xdr:cNvPr id="533" name="直線コネクタ 532"/>
        <xdr:cNvCxnSpPr/>
      </xdr:nvCxnSpPr>
      <xdr:spPr>
        <a:xfrm flipV="1">
          <a:off x="14592300" y="5910054"/>
          <a:ext cx="889000" cy="6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4" name="フローチャート: 判断 533"/>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5" name="テキスト ボックス 534"/>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24094</xdr:rowOff>
    </xdr:from>
    <xdr:to>
      <xdr:col>76</xdr:col>
      <xdr:colOff>114300</xdr:colOff>
      <xdr:row>38</xdr:row>
      <xdr:rowOff>137904</xdr:rowOff>
    </xdr:to>
    <xdr:cxnSp macro="">
      <xdr:nvCxnSpPr>
        <xdr:cNvPr id="536" name="直線コネクタ 535"/>
        <xdr:cNvCxnSpPr/>
      </xdr:nvCxnSpPr>
      <xdr:spPr>
        <a:xfrm flipV="1">
          <a:off x="13703300" y="6539194"/>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7" name="フローチャート: 判断 536"/>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38" name="テキスト ボックス 537"/>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137904</xdr:rowOff>
    </xdr:from>
    <xdr:to>
      <xdr:col>71</xdr:col>
      <xdr:colOff>177800</xdr:colOff>
      <xdr:row>38</xdr:row>
      <xdr:rowOff>149007</xdr:rowOff>
    </xdr:to>
    <xdr:cxnSp macro="">
      <xdr:nvCxnSpPr>
        <xdr:cNvPr id="539" name="直線コネクタ 538"/>
        <xdr:cNvCxnSpPr/>
      </xdr:nvCxnSpPr>
      <xdr:spPr>
        <a:xfrm flipV="1">
          <a:off x="12814300" y="665300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0" name="フローチャート: 判断 539"/>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1" name="テキスト ボックス 540"/>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2" name="フローチャート: 判断 541"/>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3" name="テキスト ボックス 542"/>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86124</xdr:rowOff>
    </xdr:from>
    <xdr:to>
      <xdr:col>85</xdr:col>
      <xdr:colOff>177800</xdr:colOff>
      <xdr:row>39</xdr:row>
      <xdr:rowOff>16274</xdr:rowOff>
    </xdr:to>
    <xdr:sp macro="" textlink="">
      <xdr:nvSpPr>
        <xdr:cNvPr id="549" name="楕円 548"/>
        <xdr:cNvSpPr/>
      </xdr:nvSpPr>
      <xdr:spPr>
        <a:xfrm>
          <a:off x="162687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xdr:rowOff>
    </xdr:from>
    <xdr:ext cx="469744" cy="259045"/>
    <xdr:sp macro="" textlink="">
      <xdr:nvSpPr>
        <xdr:cNvPr id="550" name="消防費該当値テキスト"/>
        <xdr:cNvSpPr txBox="1"/>
      </xdr:nvSpPr>
      <xdr:spPr>
        <a:xfrm>
          <a:off x="16370300" y="65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29954</xdr:rowOff>
    </xdr:from>
    <xdr:to>
      <xdr:col>81</xdr:col>
      <xdr:colOff>101600</xdr:colOff>
      <xdr:row>34</xdr:row>
      <xdr:rowOff>131554</xdr:rowOff>
    </xdr:to>
    <xdr:sp macro="" textlink="">
      <xdr:nvSpPr>
        <xdr:cNvPr id="551" name="楕円 550"/>
        <xdr:cNvSpPr/>
      </xdr:nvSpPr>
      <xdr:spPr>
        <a:xfrm>
          <a:off x="15430500" y="58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148081</xdr:rowOff>
    </xdr:from>
    <xdr:ext cx="534377" cy="259045"/>
    <xdr:sp macro="" textlink="">
      <xdr:nvSpPr>
        <xdr:cNvPr id="552" name="テキスト ボックス 551"/>
        <xdr:cNvSpPr txBox="1"/>
      </xdr:nvSpPr>
      <xdr:spPr>
        <a:xfrm>
          <a:off x="15214111" y="56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144744</xdr:rowOff>
    </xdr:from>
    <xdr:to>
      <xdr:col>76</xdr:col>
      <xdr:colOff>165100</xdr:colOff>
      <xdr:row>38</xdr:row>
      <xdr:rowOff>74894</xdr:rowOff>
    </xdr:to>
    <xdr:sp macro="" textlink="">
      <xdr:nvSpPr>
        <xdr:cNvPr id="553" name="楕円 552"/>
        <xdr:cNvSpPr/>
      </xdr:nvSpPr>
      <xdr:spPr>
        <a:xfrm>
          <a:off x="14541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66021</xdr:rowOff>
    </xdr:from>
    <xdr:ext cx="469744" cy="259045"/>
    <xdr:sp macro="" textlink="">
      <xdr:nvSpPr>
        <xdr:cNvPr id="554" name="テキスト ボックス 553"/>
        <xdr:cNvSpPr txBox="1"/>
      </xdr:nvSpPr>
      <xdr:spPr>
        <a:xfrm>
          <a:off x="14357428"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87104</xdr:rowOff>
    </xdr:from>
    <xdr:to>
      <xdr:col>72</xdr:col>
      <xdr:colOff>38100</xdr:colOff>
      <xdr:row>39</xdr:row>
      <xdr:rowOff>17254</xdr:rowOff>
    </xdr:to>
    <xdr:sp macro="" textlink="">
      <xdr:nvSpPr>
        <xdr:cNvPr id="555" name="楕円 554"/>
        <xdr:cNvSpPr/>
      </xdr:nvSpPr>
      <xdr:spPr>
        <a:xfrm>
          <a:off x="13652500" y="6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8381</xdr:rowOff>
    </xdr:from>
    <xdr:ext cx="469744" cy="259045"/>
    <xdr:sp macro="" textlink="">
      <xdr:nvSpPr>
        <xdr:cNvPr id="556" name="テキスト ボックス 555"/>
        <xdr:cNvSpPr txBox="1"/>
      </xdr:nvSpPr>
      <xdr:spPr>
        <a:xfrm>
          <a:off x="13468428" y="669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98207</xdr:rowOff>
    </xdr:from>
    <xdr:to>
      <xdr:col>67</xdr:col>
      <xdr:colOff>101600</xdr:colOff>
      <xdr:row>39</xdr:row>
      <xdr:rowOff>28357</xdr:rowOff>
    </xdr:to>
    <xdr:sp macro="" textlink="">
      <xdr:nvSpPr>
        <xdr:cNvPr id="557" name="楕円 556"/>
        <xdr:cNvSpPr/>
      </xdr:nvSpPr>
      <xdr:spPr>
        <a:xfrm>
          <a:off x="12763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19484</xdr:rowOff>
    </xdr:from>
    <xdr:ext cx="469744" cy="259045"/>
    <xdr:sp macro="" textlink="">
      <xdr:nvSpPr>
        <xdr:cNvPr id="558" name="テキスト ボックス 557"/>
        <xdr:cNvSpPr txBox="1"/>
      </xdr:nvSpPr>
      <xdr:spPr>
        <a:xfrm>
          <a:off x="12579428" y="67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1" name="直線コネクタ 580"/>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2"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3" name="直線コネクタ 582"/>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4"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5" name="直線コネクタ 584"/>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148204</xdr:rowOff>
    </xdr:from>
    <xdr:to>
      <xdr:col>85</xdr:col>
      <xdr:colOff>127000</xdr:colOff>
      <xdr:row>51</xdr:row>
      <xdr:rowOff>148592</xdr:rowOff>
    </xdr:to>
    <xdr:cxnSp macro="">
      <xdr:nvCxnSpPr>
        <xdr:cNvPr id="586" name="直線コネクタ 585"/>
        <xdr:cNvCxnSpPr/>
      </xdr:nvCxnSpPr>
      <xdr:spPr>
        <a:xfrm flipV="1">
          <a:off x="15481300" y="8892154"/>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7"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8" name="フローチャート: 判断 587"/>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148592</xdr:rowOff>
    </xdr:from>
    <xdr:to>
      <xdr:col>81</xdr:col>
      <xdr:colOff>50800</xdr:colOff>
      <xdr:row>56</xdr:row>
      <xdr:rowOff>162309</xdr:rowOff>
    </xdr:to>
    <xdr:cxnSp macro="">
      <xdr:nvCxnSpPr>
        <xdr:cNvPr id="589" name="直線コネクタ 588"/>
        <xdr:cNvCxnSpPr/>
      </xdr:nvCxnSpPr>
      <xdr:spPr>
        <a:xfrm flipV="1">
          <a:off x="14592300" y="8892542"/>
          <a:ext cx="889000" cy="8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0" name="フローチャート: 判断 589"/>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1" name="テキスト ボックス 590"/>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162309</xdr:rowOff>
    </xdr:from>
    <xdr:to>
      <xdr:col>76</xdr:col>
      <xdr:colOff>114300</xdr:colOff>
      <xdr:row>57</xdr:row>
      <xdr:rowOff>83510</xdr:rowOff>
    </xdr:to>
    <xdr:cxnSp macro="">
      <xdr:nvCxnSpPr>
        <xdr:cNvPr id="592" name="直線コネクタ 591"/>
        <xdr:cNvCxnSpPr/>
      </xdr:nvCxnSpPr>
      <xdr:spPr>
        <a:xfrm flipV="1">
          <a:off x="13703300" y="9763509"/>
          <a:ext cx="889000" cy="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3" name="フローチャート: 判断 592"/>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4" name="テキスト ボックス 593"/>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83510</xdr:rowOff>
    </xdr:from>
    <xdr:to>
      <xdr:col>71</xdr:col>
      <xdr:colOff>177800</xdr:colOff>
      <xdr:row>57</xdr:row>
      <xdr:rowOff>90734</xdr:rowOff>
    </xdr:to>
    <xdr:cxnSp macro="">
      <xdr:nvCxnSpPr>
        <xdr:cNvPr id="595" name="直線コネクタ 594"/>
        <xdr:cNvCxnSpPr/>
      </xdr:nvCxnSpPr>
      <xdr:spPr>
        <a:xfrm flipV="1">
          <a:off x="12814300" y="985616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6" name="フローチャート: 判断 595"/>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97" name="テキスト ボックス 596"/>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8" name="フローチャート: 判断 597"/>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599" name="テキスト ボックス 598"/>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97404</xdr:rowOff>
    </xdr:from>
    <xdr:to>
      <xdr:col>85</xdr:col>
      <xdr:colOff>177800</xdr:colOff>
      <xdr:row>52</xdr:row>
      <xdr:rowOff>27554</xdr:rowOff>
    </xdr:to>
    <xdr:sp macro="" textlink="">
      <xdr:nvSpPr>
        <xdr:cNvPr id="605" name="楕円 604"/>
        <xdr:cNvSpPr/>
      </xdr:nvSpPr>
      <xdr:spPr>
        <a:xfrm>
          <a:off x="16268700" y="8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50431</xdr:rowOff>
    </xdr:from>
    <xdr:ext cx="534377" cy="259045"/>
    <xdr:sp macro="" textlink="">
      <xdr:nvSpPr>
        <xdr:cNvPr id="606" name="教育費該当値テキスト"/>
        <xdr:cNvSpPr txBox="1"/>
      </xdr:nvSpPr>
      <xdr:spPr>
        <a:xfrm>
          <a:off x="16370300" y="87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97792</xdr:rowOff>
    </xdr:from>
    <xdr:to>
      <xdr:col>81</xdr:col>
      <xdr:colOff>101600</xdr:colOff>
      <xdr:row>52</xdr:row>
      <xdr:rowOff>27942</xdr:rowOff>
    </xdr:to>
    <xdr:sp macro="" textlink="">
      <xdr:nvSpPr>
        <xdr:cNvPr id="607" name="楕円 606"/>
        <xdr:cNvSpPr/>
      </xdr:nvSpPr>
      <xdr:spPr>
        <a:xfrm>
          <a:off x="15430500" y="88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44469</xdr:rowOff>
    </xdr:from>
    <xdr:ext cx="534377" cy="259045"/>
    <xdr:sp macro="" textlink="">
      <xdr:nvSpPr>
        <xdr:cNvPr id="608" name="テキスト ボックス 607"/>
        <xdr:cNvSpPr txBox="1"/>
      </xdr:nvSpPr>
      <xdr:spPr>
        <a:xfrm>
          <a:off x="15214111" y="86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111509</xdr:rowOff>
    </xdr:from>
    <xdr:to>
      <xdr:col>76</xdr:col>
      <xdr:colOff>165100</xdr:colOff>
      <xdr:row>57</xdr:row>
      <xdr:rowOff>41659</xdr:rowOff>
    </xdr:to>
    <xdr:sp macro="" textlink="">
      <xdr:nvSpPr>
        <xdr:cNvPr id="609" name="楕円 608"/>
        <xdr:cNvSpPr/>
      </xdr:nvSpPr>
      <xdr:spPr>
        <a:xfrm>
          <a:off x="145415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58186</xdr:rowOff>
    </xdr:from>
    <xdr:ext cx="534377" cy="259045"/>
    <xdr:sp macro="" textlink="">
      <xdr:nvSpPr>
        <xdr:cNvPr id="610" name="テキスト ボックス 609"/>
        <xdr:cNvSpPr txBox="1"/>
      </xdr:nvSpPr>
      <xdr:spPr>
        <a:xfrm>
          <a:off x="14325111" y="94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32710</xdr:rowOff>
    </xdr:from>
    <xdr:to>
      <xdr:col>72</xdr:col>
      <xdr:colOff>38100</xdr:colOff>
      <xdr:row>57</xdr:row>
      <xdr:rowOff>134310</xdr:rowOff>
    </xdr:to>
    <xdr:sp macro="" textlink="">
      <xdr:nvSpPr>
        <xdr:cNvPr id="611" name="楕円 610"/>
        <xdr:cNvSpPr/>
      </xdr:nvSpPr>
      <xdr:spPr>
        <a:xfrm>
          <a:off x="136525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150837</xdr:rowOff>
    </xdr:from>
    <xdr:ext cx="534377" cy="259045"/>
    <xdr:sp macro="" textlink="">
      <xdr:nvSpPr>
        <xdr:cNvPr id="612" name="テキスト ボックス 611"/>
        <xdr:cNvSpPr txBox="1"/>
      </xdr:nvSpPr>
      <xdr:spPr>
        <a:xfrm>
          <a:off x="13436111" y="95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39934</xdr:rowOff>
    </xdr:from>
    <xdr:to>
      <xdr:col>67</xdr:col>
      <xdr:colOff>101600</xdr:colOff>
      <xdr:row>57</xdr:row>
      <xdr:rowOff>141534</xdr:rowOff>
    </xdr:to>
    <xdr:sp macro="" textlink="">
      <xdr:nvSpPr>
        <xdr:cNvPr id="613" name="楕円 612"/>
        <xdr:cNvSpPr/>
      </xdr:nvSpPr>
      <xdr:spPr>
        <a:xfrm>
          <a:off x="12763500" y="98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158061</xdr:rowOff>
    </xdr:from>
    <xdr:ext cx="534377" cy="259045"/>
    <xdr:sp macro="" textlink="">
      <xdr:nvSpPr>
        <xdr:cNvPr id="614" name="テキスト ボックス 613"/>
        <xdr:cNvSpPr txBox="1"/>
      </xdr:nvSpPr>
      <xdr:spPr>
        <a:xfrm>
          <a:off x="12547111" y="95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8" name="直線コネクタ 637"/>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1"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2" name="直線コネクタ 641"/>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22733</xdr:rowOff>
    </xdr:from>
    <xdr:to>
      <xdr:col>85</xdr:col>
      <xdr:colOff>127000</xdr:colOff>
      <xdr:row>79</xdr:row>
      <xdr:rowOff>44069</xdr:rowOff>
    </xdr:to>
    <xdr:cxnSp macro="">
      <xdr:nvCxnSpPr>
        <xdr:cNvPr id="643" name="直線コネクタ 642"/>
        <xdr:cNvCxnSpPr/>
      </xdr:nvCxnSpPr>
      <xdr:spPr>
        <a:xfrm flipV="1">
          <a:off x="15481300" y="1356728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4"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5" name="フローチャート: 判断 644"/>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42469</xdr:rowOff>
    </xdr:from>
    <xdr:to>
      <xdr:col>81</xdr:col>
      <xdr:colOff>50800</xdr:colOff>
      <xdr:row>79</xdr:row>
      <xdr:rowOff>44069</xdr:rowOff>
    </xdr:to>
    <xdr:cxnSp macro="">
      <xdr:nvCxnSpPr>
        <xdr:cNvPr id="646" name="直線コネクタ 645"/>
        <xdr:cNvCxnSpPr/>
      </xdr:nvCxnSpPr>
      <xdr:spPr>
        <a:xfrm>
          <a:off x="14592300" y="135870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7" name="フローチャート: 判断 646"/>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48" name="テキスト ボックス 647"/>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42469</xdr:rowOff>
    </xdr:from>
    <xdr:to>
      <xdr:col>76</xdr:col>
      <xdr:colOff>114300</xdr:colOff>
      <xdr:row>79</xdr:row>
      <xdr:rowOff>44222</xdr:rowOff>
    </xdr:to>
    <xdr:cxnSp macro="">
      <xdr:nvCxnSpPr>
        <xdr:cNvPr id="649" name="直線コネクタ 648"/>
        <xdr:cNvCxnSpPr/>
      </xdr:nvCxnSpPr>
      <xdr:spPr>
        <a:xfrm flipV="1">
          <a:off x="13703300" y="1358701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0" name="フローチャート: 判断 649"/>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1" name="テキスト ボックス 650"/>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44374</xdr:rowOff>
    </xdr:to>
    <xdr:cxnSp macro="">
      <xdr:nvCxnSpPr>
        <xdr:cNvPr id="652" name="直線コネクタ 651"/>
        <xdr:cNvCxnSpPr/>
      </xdr:nvCxnSpPr>
      <xdr:spPr>
        <a:xfrm flipV="1">
          <a:off x="12814300" y="1358877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3" name="フローチャート: 判断 652"/>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4" name="テキスト ボックス 653"/>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5" name="フローチャート: 判断 654"/>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6" name="テキスト ボックス 655"/>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143383</xdr:rowOff>
    </xdr:from>
    <xdr:to>
      <xdr:col>85</xdr:col>
      <xdr:colOff>177800</xdr:colOff>
      <xdr:row>79</xdr:row>
      <xdr:rowOff>73533</xdr:rowOff>
    </xdr:to>
    <xdr:sp macro="" textlink="">
      <xdr:nvSpPr>
        <xdr:cNvPr id="662" name="楕円 661"/>
        <xdr:cNvSpPr/>
      </xdr:nvSpPr>
      <xdr:spPr>
        <a:xfrm>
          <a:off x="162687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58310</xdr:rowOff>
    </xdr:from>
    <xdr:ext cx="378565" cy="259045"/>
    <xdr:sp macro="" textlink="">
      <xdr:nvSpPr>
        <xdr:cNvPr id="663" name="災害復旧費該当値テキスト"/>
        <xdr:cNvSpPr txBox="1"/>
      </xdr:nvSpPr>
      <xdr:spPr>
        <a:xfrm>
          <a:off x="16370300" y="13431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164719</xdr:rowOff>
    </xdr:from>
    <xdr:to>
      <xdr:col>81</xdr:col>
      <xdr:colOff>101600</xdr:colOff>
      <xdr:row>79</xdr:row>
      <xdr:rowOff>94869</xdr:rowOff>
    </xdr:to>
    <xdr:sp macro="" textlink="">
      <xdr:nvSpPr>
        <xdr:cNvPr id="664" name="楕円 663"/>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85996</xdr:rowOff>
    </xdr:from>
    <xdr:ext cx="249299" cy="259045"/>
    <xdr:sp macro="" textlink="">
      <xdr:nvSpPr>
        <xdr:cNvPr id="665" name="テキスト ボックス 664"/>
        <xdr:cNvSpPr txBox="1"/>
      </xdr:nvSpPr>
      <xdr:spPr>
        <a:xfrm>
          <a:off x="15356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163119</xdr:rowOff>
    </xdr:from>
    <xdr:to>
      <xdr:col>76</xdr:col>
      <xdr:colOff>165100</xdr:colOff>
      <xdr:row>79</xdr:row>
      <xdr:rowOff>93269</xdr:rowOff>
    </xdr:to>
    <xdr:sp macro="" textlink="">
      <xdr:nvSpPr>
        <xdr:cNvPr id="666" name="楕円 665"/>
        <xdr:cNvSpPr/>
      </xdr:nvSpPr>
      <xdr:spPr>
        <a:xfrm>
          <a:off x="14541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84396</xdr:rowOff>
    </xdr:from>
    <xdr:ext cx="313932" cy="259045"/>
    <xdr:sp macro="" textlink="">
      <xdr:nvSpPr>
        <xdr:cNvPr id="667" name="テキスト ボックス 666"/>
        <xdr:cNvSpPr txBox="1"/>
      </xdr:nvSpPr>
      <xdr:spPr>
        <a:xfrm>
          <a:off x="14435333" y="13628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68" name="楕円 667"/>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86149</xdr:rowOff>
    </xdr:from>
    <xdr:ext cx="249299" cy="259045"/>
    <xdr:sp macro="" textlink="">
      <xdr:nvSpPr>
        <xdr:cNvPr id="669" name="テキスト ボックス 668"/>
        <xdr:cNvSpPr txBox="1"/>
      </xdr:nvSpPr>
      <xdr:spPr>
        <a:xfrm>
          <a:off x="13578650"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165024</xdr:rowOff>
    </xdr:from>
    <xdr:to>
      <xdr:col>67</xdr:col>
      <xdr:colOff>101600</xdr:colOff>
      <xdr:row>79</xdr:row>
      <xdr:rowOff>95174</xdr:rowOff>
    </xdr:to>
    <xdr:sp macro="" textlink="">
      <xdr:nvSpPr>
        <xdr:cNvPr id="670" name="楕円 669"/>
        <xdr:cNvSpPr/>
      </xdr:nvSpPr>
      <xdr:spPr>
        <a:xfrm>
          <a:off x="12763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86301</xdr:rowOff>
    </xdr:from>
    <xdr:ext cx="249299" cy="259045"/>
    <xdr:sp macro="" textlink="">
      <xdr:nvSpPr>
        <xdr:cNvPr id="671" name="テキスト ボックス 670"/>
        <xdr:cNvSpPr txBox="1"/>
      </xdr:nvSpPr>
      <xdr:spPr>
        <a:xfrm>
          <a:off x="12689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6" name="直線コネクタ 695"/>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7"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8" name="直線コネクタ 697"/>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9"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0" name="直線コネクタ 699"/>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63005</xdr:rowOff>
    </xdr:from>
    <xdr:to>
      <xdr:col>85</xdr:col>
      <xdr:colOff>127000</xdr:colOff>
      <xdr:row>96</xdr:row>
      <xdr:rowOff>74434</xdr:rowOff>
    </xdr:to>
    <xdr:cxnSp macro="">
      <xdr:nvCxnSpPr>
        <xdr:cNvPr id="701" name="直線コネクタ 700"/>
        <xdr:cNvCxnSpPr/>
      </xdr:nvCxnSpPr>
      <xdr:spPr>
        <a:xfrm>
          <a:off x="15481300" y="1652220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702"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3" name="フローチャート: 判断 702"/>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20543</xdr:rowOff>
    </xdr:from>
    <xdr:to>
      <xdr:col>81</xdr:col>
      <xdr:colOff>50800</xdr:colOff>
      <xdr:row>96</xdr:row>
      <xdr:rowOff>63005</xdr:rowOff>
    </xdr:to>
    <xdr:cxnSp macro="">
      <xdr:nvCxnSpPr>
        <xdr:cNvPr id="704" name="直線コネクタ 703"/>
        <xdr:cNvCxnSpPr/>
      </xdr:nvCxnSpPr>
      <xdr:spPr>
        <a:xfrm>
          <a:off x="14592300" y="16479743"/>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5" name="フローチャート: 判断 704"/>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6" name="テキスト ボックス 705"/>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20543</xdr:rowOff>
    </xdr:from>
    <xdr:to>
      <xdr:col>76</xdr:col>
      <xdr:colOff>114300</xdr:colOff>
      <xdr:row>96</xdr:row>
      <xdr:rowOff>22676</xdr:rowOff>
    </xdr:to>
    <xdr:cxnSp macro="">
      <xdr:nvCxnSpPr>
        <xdr:cNvPr id="707" name="直線コネクタ 706"/>
        <xdr:cNvCxnSpPr/>
      </xdr:nvCxnSpPr>
      <xdr:spPr>
        <a:xfrm flipV="1">
          <a:off x="13703300" y="164797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8" name="フローチャート: 判断 707"/>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09" name="テキスト ボックス 708"/>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134347</xdr:rowOff>
    </xdr:from>
    <xdr:to>
      <xdr:col>71</xdr:col>
      <xdr:colOff>177800</xdr:colOff>
      <xdr:row>96</xdr:row>
      <xdr:rowOff>22676</xdr:rowOff>
    </xdr:to>
    <xdr:cxnSp macro="">
      <xdr:nvCxnSpPr>
        <xdr:cNvPr id="710" name="直線コネクタ 709"/>
        <xdr:cNvCxnSpPr/>
      </xdr:nvCxnSpPr>
      <xdr:spPr>
        <a:xfrm>
          <a:off x="12814300" y="16422097"/>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1" name="フローチャート: 判断 710"/>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12" name="テキスト ボックス 711"/>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3" name="フローチャート: 判断 712"/>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14" name="テキスト ボックス 713"/>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23634</xdr:rowOff>
    </xdr:from>
    <xdr:to>
      <xdr:col>85</xdr:col>
      <xdr:colOff>177800</xdr:colOff>
      <xdr:row>96</xdr:row>
      <xdr:rowOff>125234</xdr:rowOff>
    </xdr:to>
    <xdr:sp macro="" textlink="">
      <xdr:nvSpPr>
        <xdr:cNvPr id="720" name="楕円 719"/>
        <xdr:cNvSpPr/>
      </xdr:nvSpPr>
      <xdr:spPr>
        <a:xfrm>
          <a:off x="162687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46511</xdr:rowOff>
    </xdr:from>
    <xdr:ext cx="534377" cy="259045"/>
    <xdr:sp macro="" textlink="">
      <xdr:nvSpPr>
        <xdr:cNvPr id="721" name="公債費該当値テキスト"/>
        <xdr:cNvSpPr txBox="1"/>
      </xdr:nvSpPr>
      <xdr:spPr>
        <a:xfrm>
          <a:off x="16370300" y="1633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12205</xdr:rowOff>
    </xdr:from>
    <xdr:to>
      <xdr:col>81</xdr:col>
      <xdr:colOff>101600</xdr:colOff>
      <xdr:row>96</xdr:row>
      <xdr:rowOff>113805</xdr:rowOff>
    </xdr:to>
    <xdr:sp macro="" textlink="">
      <xdr:nvSpPr>
        <xdr:cNvPr id="722" name="楕円 721"/>
        <xdr:cNvSpPr/>
      </xdr:nvSpPr>
      <xdr:spPr>
        <a:xfrm>
          <a:off x="15430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130332</xdr:rowOff>
    </xdr:from>
    <xdr:ext cx="534377" cy="259045"/>
    <xdr:sp macro="" textlink="">
      <xdr:nvSpPr>
        <xdr:cNvPr id="723" name="テキスト ボックス 722"/>
        <xdr:cNvSpPr txBox="1"/>
      </xdr:nvSpPr>
      <xdr:spPr>
        <a:xfrm>
          <a:off x="15214111" y="1624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141193</xdr:rowOff>
    </xdr:from>
    <xdr:to>
      <xdr:col>76</xdr:col>
      <xdr:colOff>165100</xdr:colOff>
      <xdr:row>96</xdr:row>
      <xdr:rowOff>71343</xdr:rowOff>
    </xdr:to>
    <xdr:sp macro="" textlink="">
      <xdr:nvSpPr>
        <xdr:cNvPr id="724" name="楕円 723"/>
        <xdr:cNvSpPr/>
      </xdr:nvSpPr>
      <xdr:spPr>
        <a:xfrm>
          <a:off x="14541500" y="164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87870</xdr:rowOff>
    </xdr:from>
    <xdr:ext cx="534377" cy="259045"/>
    <xdr:sp macro="" textlink="">
      <xdr:nvSpPr>
        <xdr:cNvPr id="725" name="テキスト ボックス 724"/>
        <xdr:cNvSpPr txBox="1"/>
      </xdr:nvSpPr>
      <xdr:spPr>
        <a:xfrm>
          <a:off x="14325111" y="162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143326</xdr:rowOff>
    </xdr:from>
    <xdr:to>
      <xdr:col>72</xdr:col>
      <xdr:colOff>38100</xdr:colOff>
      <xdr:row>96</xdr:row>
      <xdr:rowOff>73476</xdr:rowOff>
    </xdr:to>
    <xdr:sp macro="" textlink="">
      <xdr:nvSpPr>
        <xdr:cNvPr id="726" name="楕円 725"/>
        <xdr:cNvSpPr/>
      </xdr:nvSpPr>
      <xdr:spPr>
        <a:xfrm>
          <a:off x="13652500" y="164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90003</xdr:rowOff>
    </xdr:from>
    <xdr:ext cx="534377" cy="259045"/>
    <xdr:sp macro="" textlink="">
      <xdr:nvSpPr>
        <xdr:cNvPr id="727" name="テキスト ボックス 726"/>
        <xdr:cNvSpPr txBox="1"/>
      </xdr:nvSpPr>
      <xdr:spPr>
        <a:xfrm>
          <a:off x="13436111" y="162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83547</xdr:rowOff>
    </xdr:from>
    <xdr:to>
      <xdr:col>67</xdr:col>
      <xdr:colOff>101600</xdr:colOff>
      <xdr:row>96</xdr:row>
      <xdr:rowOff>13697</xdr:rowOff>
    </xdr:to>
    <xdr:sp macro="" textlink="">
      <xdr:nvSpPr>
        <xdr:cNvPr id="728" name="楕円 727"/>
        <xdr:cNvSpPr/>
      </xdr:nvSpPr>
      <xdr:spPr>
        <a:xfrm>
          <a:off x="12763500" y="163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30224</xdr:rowOff>
    </xdr:from>
    <xdr:ext cx="534377" cy="259045"/>
    <xdr:sp macro="" textlink="">
      <xdr:nvSpPr>
        <xdr:cNvPr id="729" name="テキスト ボックス 728"/>
        <xdr:cNvSpPr txBox="1"/>
      </xdr:nvSpPr>
      <xdr:spPr>
        <a:xfrm>
          <a:off x="12547111" y="161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9" name="テキスト ボックス 74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5" name="直線コネクタ 754"/>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8"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9" name="直線コネクタ 758"/>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96375</xdr:rowOff>
    </xdr:from>
    <xdr:to>
      <xdr:col>116</xdr:col>
      <xdr:colOff>63500</xdr:colOff>
      <xdr:row>33</xdr:row>
      <xdr:rowOff>67310</xdr:rowOff>
    </xdr:to>
    <xdr:cxnSp macro="">
      <xdr:nvCxnSpPr>
        <xdr:cNvPr id="760" name="直線コネクタ 759"/>
        <xdr:cNvCxnSpPr/>
      </xdr:nvCxnSpPr>
      <xdr:spPr>
        <a:xfrm>
          <a:off x="21323300" y="5411325"/>
          <a:ext cx="8382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155719</xdr:rowOff>
    </xdr:from>
    <xdr:ext cx="469744" cy="259045"/>
    <xdr:sp macro="" textlink="">
      <xdr:nvSpPr>
        <xdr:cNvPr id="761" name="諸支出金平均値テキスト"/>
        <xdr:cNvSpPr txBox="1"/>
      </xdr:nvSpPr>
      <xdr:spPr>
        <a:xfrm>
          <a:off x="22212300" y="632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2" name="フローチャート: 判断 761"/>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96375</xdr:rowOff>
    </xdr:from>
    <xdr:to>
      <xdr:col>111</xdr:col>
      <xdr:colOff>177800</xdr:colOff>
      <xdr:row>31</xdr:row>
      <xdr:rowOff>136652</xdr:rowOff>
    </xdr:to>
    <xdr:cxnSp macro="">
      <xdr:nvCxnSpPr>
        <xdr:cNvPr id="763" name="直線コネクタ 762"/>
        <xdr:cNvCxnSpPr/>
      </xdr:nvCxnSpPr>
      <xdr:spPr>
        <a:xfrm flipV="1">
          <a:off x="20434300" y="5411325"/>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4" name="フローチャート: 判断 763"/>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73967</xdr:rowOff>
    </xdr:from>
    <xdr:ext cx="469744" cy="259045"/>
    <xdr:sp macro="" textlink="">
      <xdr:nvSpPr>
        <xdr:cNvPr id="765" name="テキスト ボックス 764"/>
        <xdr:cNvSpPr txBox="1"/>
      </xdr:nvSpPr>
      <xdr:spPr>
        <a:xfrm>
          <a:off x="21088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128488</xdr:rowOff>
    </xdr:from>
    <xdr:to>
      <xdr:col>107</xdr:col>
      <xdr:colOff>50800</xdr:colOff>
      <xdr:row>31</xdr:row>
      <xdr:rowOff>136652</xdr:rowOff>
    </xdr:to>
    <xdr:cxnSp macro="">
      <xdr:nvCxnSpPr>
        <xdr:cNvPr id="766" name="直線コネクタ 765"/>
        <xdr:cNvCxnSpPr/>
      </xdr:nvCxnSpPr>
      <xdr:spPr>
        <a:xfrm>
          <a:off x="19545300" y="54434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7" name="フローチャート: 判断 766"/>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68" name="テキスト ボックス 767"/>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128488</xdr:rowOff>
    </xdr:from>
    <xdr:to>
      <xdr:col>102</xdr:col>
      <xdr:colOff>114300</xdr:colOff>
      <xdr:row>32</xdr:row>
      <xdr:rowOff>77107</xdr:rowOff>
    </xdr:to>
    <xdr:cxnSp macro="">
      <xdr:nvCxnSpPr>
        <xdr:cNvPr id="769" name="直線コネクタ 768"/>
        <xdr:cNvCxnSpPr/>
      </xdr:nvCxnSpPr>
      <xdr:spPr>
        <a:xfrm flipV="1">
          <a:off x="18656300" y="5443438"/>
          <a:ext cx="889000" cy="1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0" name="フローチャート: 判断 769"/>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162359</xdr:rowOff>
    </xdr:from>
    <xdr:ext cx="469744" cy="259045"/>
    <xdr:sp macro="" textlink="">
      <xdr:nvSpPr>
        <xdr:cNvPr id="771" name="テキスト ボックス 770"/>
        <xdr:cNvSpPr txBox="1"/>
      </xdr:nvSpPr>
      <xdr:spPr>
        <a:xfrm>
          <a:off x="19310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2" name="フローチャート: 判断 771"/>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38806</xdr:rowOff>
    </xdr:from>
    <xdr:ext cx="469744" cy="259045"/>
    <xdr:sp macro="" textlink="">
      <xdr:nvSpPr>
        <xdr:cNvPr id="773" name="テキスト ボックス 772"/>
        <xdr:cNvSpPr txBox="1"/>
      </xdr:nvSpPr>
      <xdr:spPr>
        <a:xfrm>
          <a:off x="18421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16510</xdr:rowOff>
    </xdr:from>
    <xdr:to>
      <xdr:col>116</xdr:col>
      <xdr:colOff>114300</xdr:colOff>
      <xdr:row>33</xdr:row>
      <xdr:rowOff>118110</xdr:rowOff>
    </xdr:to>
    <xdr:sp macro="" textlink="">
      <xdr:nvSpPr>
        <xdr:cNvPr id="779" name="楕円 778"/>
        <xdr:cNvSpPr/>
      </xdr:nvSpPr>
      <xdr:spPr>
        <a:xfrm>
          <a:off x="22110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39387</xdr:rowOff>
    </xdr:from>
    <xdr:ext cx="469744" cy="259045"/>
    <xdr:sp macro="" textlink="">
      <xdr:nvSpPr>
        <xdr:cNvPr id="780" name="諸支出金該当値テキスト"/>
        <xdr:cNvSpPr txBox="1"/>
      </xdr:nvSpPr>
      <xdr:spPr>
        <a:xfrm>
          <a:off x="22212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45575</xdr:rowOff>
    </xdr:from>
    <xdr:to>
      <xdr:col>112</xdr:col>
      <xdr:colOff>38100</xdr:colOff>
      <xdr:row>31</xdr:row>
      <xdr:rowOff>147175</xdr:rowOff>
    </xdr:to>
    <xdr:sp macro="" textlink="">
      <xdr:nvSpPr>
        <xdr:cNvPr id="781" name="楕円 780"/>
        <xdr:cNvSpPr/>
      </xdr:nvSpPr>
      <xdr:spPr>
        <a:xfrm>
          <a:off x="21272500" y="5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163702</xdr:rowOff>
    </xdr:from>
    <xdr:ext cx="534377" cy="259045"/>
    <xdr:sp macro="" textlink="">
      <xdr:nvSpPr>
        <xdr:cNvPr id="782" name="テキスト ボックス 781"/>
        <xdr:cNvSpPr txBox="1"/>
      </xdr:nvSpPr>
      <xdr:spPr>
        <a:xfrm>
          <a:off x="21056111" y="513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85852</xdr:rowOff>
    </xdr:from>
    <xdr:to>
      <xdr:col>107</xdr:col>
      <xdr:colOff>101600</xdr:colOff>
      <xdr:row>32</xdr:row>
      <xdr:rowOff>16002</xdr:rowOff>
    </xdr:to>
    <xdr:sp macro="" textlink="">
      <xdr:nvSpPr>
        <xdr:cNvPr id="783" name="楕円 782"/>
        <xdr:cNvSpPr/>
      </xdr:nvSpPr>
      <xdr:spPr>
        <a:xfrm>
          <a:off x="20383500" y="54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32529</xdr:rowOff>
    </xdr:from>
    <xdr:ext cx="534377" cy="259045"/>
    <xdr:sp macro="" textlink="">
      <xdr:nvSpPr>
        <xdr:cNvPr id="784" name="テキスト ボックス 783"/>
        <xdr:cNvSpPr txBox="1"/>
      </xdr:nvSpPr>
      <xdr:spPr>
        <a:xfrm>
          <a:off x="20167111" y="51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77688</xdr:rowOff>
    </xdr:from>
    <xdr:to>
      <xdr:col>102</xdr:col>
      <xdr:colOff>165100</xdr:colOff>
      <xdr:row>32</xdr:row>
      <xdr:rowOff>7838</xdr:rowOff>
    </xdr:to>
    <xdr:sp macro="" textlink="">
      <xdr:nvSpPr>
        <xdr:cNvPr id="785" name="楕円 784"/>
        <xdr:cNvSpPr/>
      </xdr:nvSpPr>
      <xdr:spPr>
        <a:xfrm>
          <a:off x="19494500" y="53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24365</xdr:rowOff>
    </xdr:from>
    <xdr:ext cx="534377" cy="259045"/>
    <xdr:sp macro="" textlink="">
      <xdr:nvSpPr>
        <xdr:cNvPr id="786" name="テキスト ボックス 785"/>
        <xdr:cNvSpPr txBox="1"/>
      </xdr:nvSpPr>
      <xdr:spPr>
        <a:xfrm>
          <a:off x="19278111" y="51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26307</xdr:rowOff>
    </xdr:from>
    <xdr:to>
      <xdr:col>98</xdr:col>
      <xdr:colOff>38100</xdr:colOff>
      <xdr:row>32</xdr:row>
      <xdr:rowOff>127907</xdr:rowOff>
    </xdr:to>
    <xdr:sp macro="" textlink="">
      <xdr:nvSpPr>
        <xdr:cNvPr id="787" name="楕円 786"/>
        <xdr:cNvSpPr/>
      </xdr:nvSpPr>
      <xdr:spPr>
        <a:xfrm>
          <a:off x="18605500" y="55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144434</xdr:rowOff>
    </xdr:from>
    <xdr:ext cx="534377" cy="259045"/>
    <xdr:sp macro="" textlink="">
      <xdr:nvSpPr>
        <xdr:cNvPr id="788" name="テキスト ボックス 787"/>
        <xdr:cNvSpPr txBox="1"/>
      </xdr:nvSpPr>
      <xdr:spPr>
        <a:xfrm>
          <a:off x="18389111" y="52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・民生費は例年増加傾向にあったが，住民一人当たりのコストが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188,763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対前年比で減となっている。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これは，主に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臨時福祉給付金給付事業終了による減等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・消防費の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要因は，新消防署の整備や消防ヘリの更新整備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等に伴う消防施設整備費の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effectLst/>
              <a:latin typeface="ＭＳ Ｐゴシック" panose="020B0600070205080204" pitchFamily="50" charset="-128"/>
              <a:ea typeface="ＭＳ Ｐゴシック" panose="020B0600070205080204" pitchFamily="50" charset="-128"/>
            </a:rPr>
            <a:t>災害復旧費の増額要因は，平成</a:t>
          </a:r>
          <a:r>
            <a:rPr lang="en-US" altLang="ja-JP" sz="1050">
              <a:effectLst/>
              <a:latin typeface="ＭＳ Ｐゴシック" panose="020B0600070205080204" pitchFamily="50" charset="-128"/>
              <a:ea typeface="ＭＳ Ｐゴシック" panose="020B0600070205080204" pitchFamily="50" charset="-128"/>
            </a:rPr>
            <a:t>30</a:t>
          </a:r>
          <a:r>
            <a:rPr lang="ja-JP" altLang="en-US" sz="1050">
              <a:effectLst/>
              <a:latin typeface="ＭＳ Ｐゴシック" panose="020B0600070205080204" pitchFamily="50" charset="-128"/>
              <a:ea typeface="ＭＳ Ｐゴシック" panose="020B0600070205080204" pitchFamily="50" charset="-128"/>
            </a:rPr>
            <a:t>年</a:t>
          </a:r>
          <a:r>
            <a:rPr lang="en-US" altLang="ja-JP" sz="1050">
              <a:effectLst/>
              <a:latin typeface="ＭＳ Ｐゴシック" panose="020B0600070205080204" pitchFamily="50" charset="-128"/>
              <a:ea typeface="ＭＳ Ｐゴシック" panose="020B0600070205080204" pitchFamily="50" charset="-128"/>
            </a:rPr>
            <a:t>7</a:t>
          </a:r>
          <a:r>
            <a:rPr lang="ja-JP" altLang="en-US" sz="1050">
              <a:effectLst/>
              <a:latin typeface="ＭＳ Ｐゴシック" panose="020B0600070205080204" pitchFamily="50" charset="-128"/>
              <a:ea typeface="ＭＳ Ｐゴシック" panose="020B0600070205080204" pitchFamily="50" charset="-128"/>
            </a:rPr>
            <a:t>月の豪雨災害への対応に伴う増によるものである。</a:t>
          </a:r>
          <a:endParaRPr lang="en-US"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徴的なものとして，商工費が高い水準にあるのは，中小企業者や開業を計画する者を対象に長期・低利の事業資金を利用できる商工金融資金制度を設けていることが要因である。また，教育費が高い水準にあるのは，総人口に対す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歳の人口の割合が高いことがあげられる（Ｈ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国政調査　福岡市：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％，他政令市：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％）。近年は小学校や特別支援学校への空調設備の導入や新設小学校の用地取得，校舎等整備事業等により増加している。さらに，公債費が高い水準にあるのは，バブル崩壊後の概ね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年度をピークに毎年着実に縮減しており，今後も引き続き，市債発行額の抑制による中長期的な公債費の縮減に努める。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標準財政規模については，前年比で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年度の財政調整基金残高については，前年比で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％増加しており，標準財政規模比は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年度の実質収支額については，前年比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となり，標準財政規模比は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している。要因としては，歳出の不用額，歳入の不足額ともに減少しているが，歳入不足額の減少が上回っていることが考えられる。歳入面において，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法人市民税</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の歳入超過が発生したことや諸収入の歳入不足額が減少したことなどにより歳入不足総額が前年比で減少した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一方で，歳出面において，商工金融資金貸付金等の不用額が減少したことなどにより歳</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出不用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年度の実質単年度収支については，財政調整基金の取崩しの抑制等により，前年比で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％の増となっており，標準財政規模比は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年度も全会計で黒字となっており，平成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年度以降，全会計黒字化が継続している。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年度の全会計ベースでの黒字額は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億円となっており，対前年度比では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億円の増となっている。これは，水道事業会計において対前年度比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また，標準財政規模比では対前年度比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858142480</v>
      </c>
      <c r="BO4" s="392"/>
      <c r="BP4" s="392"/>
      <c r="BQ4" s="392"/>
      <c r="BR4" s="392"/>
      <c r="BS4" s="392"/>
      <c r="BT4" s="392"/>
      <c r="BU4" s="393"/>
      <c r="BV4" s="391">
        <v>868018383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2.4</v>
      </c>
      <c r="CU4" s="398"/>
      <c r="CV4" s="398"/>
      <c r="CW4" s="398"/>
      <c r="CX4" s="398"/>
      <c r="CY4" s="398"/>
      <c r="CZ4" s="398"/>
      <c r="DA4" s="399"/>
      <c r="DB4" s="397">
        <v>2.2000000000000002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844134600</v>
      </c>
      <c r="BO5" s="429"/>
      <c r="BP5" s="429"/>
      <c r="BQ5" s="429"/>
      <c r="BR5" s="429"/>
      <c r="BS5" s="429"/>
      <c r="BT5" s="429"/>
      <c r="BU5" s="430"/>
      <c r="BV5" s="428">
        <v>854727042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91.9</v>
      </c>
      <c r="CU5" s="426"/>
      <c r="CV5" s="426"/>
      <c r="CW5" s="426"/>
      <c r="CX5" s="426"/>
      <c r="CY5" s="426"/>
      <c r="CZ5" s="426"/>
      <c r="DA5" s="427"/>
      <c r="DB5" s="425">
        <v>92.5</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14007880</v>
      </c>
      <c r="BO6" s="429"/>
      <c r="BP6" s="429"/>
      <c r="BQ6" s="429"/>
      <c r="BR6" s="429"/>
      <c r="BS6" s="429"/>
      <c r="BT6" s="429"/>
      <c r="BU6" s="430"/>
      <c r="BV6" s="428">
        <v>13291341</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100.9</v>
      </c>
      <c r="CU6" s="466"/>
      <c r="CV6" s="466"/>
      <c r="CW6" s="466"/>
      <c r="CX6" s="466"/>
      <c r="CY6" s="466"/>
      <c r="CZ6" s="466"/>
      <c r="DA6" s="467"/>
      <c r="DB6" s="465">
        <v>102.3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4037288</v>
      </c>
      <c r="BO7" s="429"/>
      <c r="BP7" s="429"/>
      <c r="BQ7" s="429"/>
      <c r="BR7" s="429"/>
      <c r="BS7" s="429"/>
      <c r="BT7" s="429"/>
      <c r="BU7" s="430"/>
      <c r="BV7" s="428">
        <v>4236934</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419057590</v>
      </c>
      <c r="CU7" s="429"/>
      <c r="CV7" s="429"/>
      <c r="CW7" s="429"/>
      <c r="CX7" s="429"/>
      <c r="CY7" s="429"/>
      <c r="CZ7" s="429"/>
      <c r="DA7" s="430"/>
      <c r="DB7" s="428">
        <v>414380729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9970592</v>
      </c>
      <c r="BO8" s="429"/>
      <c r="BP8" s="429"/>
      <c r="BQ8" s="429"/>
      <c r="BR8" s="429"/>
      <c r="BS8" s="429"/>
      <c r="BT8" s="429"/>
      <c r="BU8" s="430"/>
      <c r="BV8" s="428">
        <v>9054407</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0.89</v>
      </c>
      <c r="CU8" s="469"/>
      <c r="CV8" s="469"/>
      <c r="CW8" s="469"/>
      <c r="CX8" s="469"/>
      <c r="CY8" s="469"/>
      <c r="CZ8" s="469"/>
      <c r="DA8" s="470"/>
      <c r="DB8" s="468">
        <v>0.89</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1538681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916185</v>
      </c>
      <c r="BO9" s="429"/>
      <c r="BP9" s="429"/>
      <c r="BQ9" s="429"/>
      <c r="BR9" s="429"/>
      <c r="BS9" s="429"/>
      <c r="BT9" s="429"/>
      <c r="BU9" s="430"/>
      <c r="BV9" s="428">
        <v>-396141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18.899999999999999</v>
      </c>
      <c r="CU9" s="426"/>
      <c r="CV9" s="426"/>
      <c r="CW9" s="426"/>
      <c r="CX9" s="426"/>
      <c r="CY9" s="426"/>
      <c r="CZ9" s="426"/>
      <c r="DA9" s="427"/>
      <c r="DB9" s="425">
        <v>19.3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1463743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4780426</v>
      </c>
      <c r="BO10" s="429"/>
      <c r="BP10" s="429"/>
      <c r="BQ10" s="429"/>
      <c r="BR10" s="429"/>
      <c r="BS10" s="429"/>
      <c r="BT10" s="429"/>
      <c r="BU10" s="430"/>
      <c r="BV10" s="428">
        <v>4955632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1540923</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93</v>
      </c>
      <c r="AV12" s="461"/>
      <c r="AW12" s="461"/>
      <c r="AX12" s="461"/>
      <c r="AY12" s="462" t="s">
        <v>136</v>
      </c>
      <c r="AZ12" s="463"/>
      <c r="BA12" s="463"/>
      <c r="BB12" s="463"/>
      <c r="BC12" s="463"/>
      <c r="BD12" s="463"/>
      <c r="BE12" s="463"/>
      <c r="BF12" s="463"/>
      <c r="BG12" s="463"/>
      <c r="BH12" s="463"/>
      <c r="BI12" s="463"/>
      <c r="BJ12" s="463"/>
      <c r="BK12" s="463"/>
      <c r="BL12" s="463"/>
      <c r="BM12" s="464"/>
      <c r="BN12" s="428">
        <v>800000</v>
      </c>
      <c r="BO12" s="429"/>
      <c r="BP12" s="429"/>
      <c r="BQ12" s="429"/>
      <c r="BR12" s="429"/>
      <c r="BS12" s="429"/>
      <c r="BT12" s="429"/>
      <c r="BU12" s="430"/>
      <c r="BV12" s="428">
        <v>1350000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1503793</v>
      </c>
      <c r="S13" s="510"/>
      <c r="T13" s="510"/>
      <c r="U13" s="510"/>
      <c r="V13" s="511"/>
      <c r="W13" s="444" t="s">
        <v>140</v>
      </c>
      <c r="X13" s="445"/>
      <c r="Y13" s="445"/>
      <c r="Z13" s="445"/>
      <c r="AA13" s="445"/>
      <c r="AB13" s="435"/>
      <c r="AC13" s="479">
        <v>4142</v>
      </c>
      <c r="AD13" s="480"/>
      <c r="AE13" s="480"/>
      <c r="AF13" s="480"/>
      <c r="AG13" s="519"/>
      <c r="AH13" s="479">
        <v>4138</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4896611</v>
      </c>
      <c r="BO13" s="429"/>
      <c r="BP13" s="429"/>
      <c r="BQ13" s="429"/>
      <c r="BR13" s="429"/>
      <c r="BS13" s="429"/>
      <c r="BT13" s="429"/>
      <c r="BU13" s="430"/>
      <c r="BV13" s="428">
        <v>3209491</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11</v>
      </c>
      <c r="CU13" s="426"/>
      <c r="CV13" s="426"/>
      <c r="CW13" s="426"/>
      <c r="CX13" s="426"/>
      <c r="CY13" s="426"/>
      <c r="CZ13" s="426"/>
      <c r="DA13" s="427"/>
      <c r="DB13" s="425">
        <v>11.7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1529040</v>
      </c>
      <c r="S14" s="510"/>
      <c r="T14" s="510"/>
      <c r="U14" s="510"/>
      <c r="V14" s="511"/>
      <c r="W14" s="418"/>
      <c r="X14" s="419"/>
      <c r="Y14" s="419"/>
      <c r="Z14" s="419"/>
      <c r="AA14" s="419"/>
      <c r="AB14" s="408"/>
      <c r="AC14" s="512">
        <v>0.7</v>
      </c>
      <c r="AD14" s="513"/>
      <c r="AE14" s="513"/>
      <c r="AF14" s="513"/>
      <c r="AG14" s="514"/>
      <c r="AH14" s="512">
        <v>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123.2</v>
      </c>
      <c r="CU14" s="524"/>
      <c r="CV14" s="524"/>
      <c r="CW14" s="524"/>
      <c r="CX14" s="524"/>
      <c r="CY14" s="524"/>
      <c r="CZ14" s="524"/>
      <c r="DA14" s="525"/>
      <c r="DB14" s="523">
        <v>135.5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1493783</v>
      </c>
      <c r="S15" s="510"/>
      <c r="T15" s="510"/>
      <c r="U15" s="510"/>
      <c r="V15" s="511"/>
      <c r="W15" s="444" t="s">
        <v>147</v>
      </c>
      <c r="X15" s="445"/>
      <c r="Y15" s="445"/>
      <c r="Z15" s="445"/>
      <c r="AA15" s="445"/>
      <c r="AB15" s="435"/>
      <c r="AC15" s="479">
        <v>92515</v>
      </c>
      <c r="AD15" s="480"/>
      <c r="AE15" s="480"/>
      <c r="AF15" s="480"/>
      <c r="AG15" s="519"/>
      <c r="AH15" s="479">
        <v>84155</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274050130</v>
      </c>
      <c r="BO15" s="392"/>
      <c r="BP15" s="392"/>
      <c r="BQ15" s="392"/>
      <c r="BR15" s="392"/>
      <c r="BS15" s="392"/>
      <c r="BT15" s="392"/>
      <c r="BU15" s="393"/>
      <c r="BV15" s="391">
        <v>265786320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15</v>
      </c>
      <c r="AD16" s="513"/>
      <c r="AE16" s="513"/>
      <c r="AF16" s="513"/>
      <c r="AG16" s="514"/>
      <c r="AH16" s="512">
        <v>13.9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307046113</v>
      </c>
      <c r="BO16" s="429"/>
      <c r="BP16" s="429"/>
      <c r="BQ16" s="429"/>
      <c r="BR16" s="429"/>
      <c r="BS16" s="429"/>
      <c r="BT16" s="429"/>
      <c r="BU16" s="430"/>
      <c r="BV16" s="428">
        <v>302917522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519335</v>
      </c>
      <c r="AD17" s="480"/>
      <c r="AE17" s="480"/>
      <c r="AF17" s="480"/>
      <c r="AG17" s="519"/>
      <c r="AH17" s="479">
        <v>517314</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346062531</v>
      </c>
      <c r="BO17" s="429"/>
      <c r="BP17" s="429"/>
      <c r="BQ17" s="429"/>
      <c r="BR17" s="429"/>
      <c r="BS17" s="429"/>
      <c r="BT17" s="429"/>
      <c r="BU17" s="430"/>
      <c r="BV17" s="428">
        <v>335456276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343.46</v>
      </c>
      <c r="M18" s="541"/>
      <c r="N18" s="541"/>
      <c r="O18" s="541"/>
      <c r="P18" s="541"/>
      <c r="Q18" s="541"/>
      <c r="R18" s="542"/>
      <c r="S18" s="542"/>
      <c r="T18" s="542"/>
      <c r="U18" s="542"/>
      <c r="V18" s="543"/>
      <c r="W18" s="446"/>
      <c r="X18" s="447"/>
      <c r="Y18" s="447"/>
      <c r="Z18" s="447"/>
      <c r="AA18" s="447"/>
      <c r="AB18" s="438"/>
      <c r="AC18" s="544">
        <v>84.3</v>
      </c>
      <c r="AD18" s="545"/>
      <c r="AE18" s="545"/>
      <c r="AF18" s="545"/>
      <c r="AG18" s="546"/>
      <c r="AH18" s="544">
        <v>85.4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399289254</v>
      </c>
      <c r="BO18" s="429"/>
      <c r="BP18" s="429"/>
      <c r="BQ18" s="429"/>
      <c r="BR18" s="429"/>
      <c r="BS18" s="429"/>
      <c r="BT18" s="429"/>
      <c r="BU18" s="430"/>
      <c r="BV18" s="428">
        <v>395257727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4480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487797744</v>
      </c>
      <c r="BO19" s="429"/>
      <c r="BP19" s="429"/>
      <c r="BQ19" s="429"/>
      <c r="BR19" s="429"/>
      <c r="BS19" s="429"/>
      <c r="BT19" s="429"/>
      <c r="BU19" s="430"/>
      <c r="BV19" s="428">
        <v>479486115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764820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1211029647</v>
      </c>
      <c r="BO23" s="429"/>
      <c r="BP23" s="429"/>
      <c r="BQ23" s="429"/>
      <c r="BR23" s="429"/>
      <c r="BS23" s="429"/>
      <c r="BT23" s="429"/>
      <c r="BU23" s="430"/>
      <c r="BV23" s="428">
        <v>1220520717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13000</v>
      </c>
      <c r="R24" s="480"/>
      <c r="S24" s="480"/>
      <c r="T24" s="480"/>
      <c r="U24" s="480"/>
      <c r="V24" s="519"/>
      <c r="W24" s="578"/>
      <c r="X24" s="566"/>
      <c r="Y24" s="567"/>
      <c r="Z24" s="478" t="s">
        <v>171</v>
      </c>
      <c r="AA24" s="458"/>
      <c r="AB24" s="458"/>
      <c r="AC24" s="458"/>
      <c r="AD24" s="458"/>
      <c r="AE24" s="458"/>
      <c r="AF24" s="458"/>
      <c r="AG24" s="459"/>
      <c r="AH24" s="479">
        <v>7750</v>
      </c>
      <c r="AI24" s="480"/>
      <c r="AJ24" s="480"/>
      <c r="AK24" s="480"/>
      <c r="AL24" s="519"/>
      <c r="AM24" s="479">
        <v>24319500</v>
      </c>
      <c r="AN24" s="480"/>
      <c r="AO24" s="480"/>
      <c r="AP24" s="480"/>
      <c r="AQ24" s="480"/>
      <c r="AR24" s="519"/>
      <c r="AS24" s="479">
        <v>3138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251428220</v>
      </c>
      <c r="BO24" s="429"/>
      <c r="BP24" s="429"/>
      <c r="BQ24" s="429"/>
      <c r="BR24" s="429"/>
      <c r="BS24" s="429"/>
      <c r="BT24" s="429"/>
      <c r="BU24" s="430"/>
      <c r="BV24" s="428">
        <v>269226665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3</v>
      </c>
      <c r="M25" s="480"/>
      <c r="N25" s="480"/>
      <c r="O25" s="480"/>
      <c r="P25" s="519"/>
      <c r="Q25" s="479">
        <v>10400</v>
      </c>
      <c r="R25" s="480"/>
      <c r="S25" s="480"/>
      <c r="T25" s="480"/>
      <c r="U25" s="480"/>
      <c r="V25" s="519"/>
      <c r="W25" s="578"/>
      <c r="X25" s="566"/>
      <c r="Y25" s="567"/>
      <c r="Z25" s="478" t="s">
        <v>174</v>
      </c>
      <c r="AA25" s="458"/>
      <c r="AB25" s="458"/>
      <c r="AC25" s="458"/>
      <c r="AD25" s="458"/>
      <c r="AE25" s="458"/>
      <c r="AF25" s="458"/>
      <c r="AG25" s="459"/>
      <c r="AH25" s="479">
        <v>1098</v>
      </c>
      <c r="AI25" s="480"/>
      <c r="AJ25" s="480"/>
      <c r="AK25" s="480"/>
      <c r="AL25" s="519"/>
      <c r="AM25" s="479">
        <v>3451014</v>
      </c>
      <c r="AN25" s="480"/>
      <c r="AO25" s="480"/>
      <c r="AP25" s="480"/>
      <c r="AQ25" s="480"/>
      <c r="AR25" s="519"/>
      <c r="AS25" s="479">
        <v>3143</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198651615</v>
      </c>
      <c r="BO25" s="392"/>
      <c r="BP25" s="392"/>
      <c r="BQ25" s="392"/>
      <c r="BR25" s="392"/>
      <c r="BS25" s="392"/>
      <c r="BT25" s="392"/>
      <c r="BU25" s="393"/>
      <c r="BV25" s="391">
        <v>192393038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8500</v>
      </c>
      <c r="R26" s="480"/>
      <c r="S26" s="480"/>
      <c r="T26" s="480"/>
      <c r="U26" s="480"/>
      <c r="V26" s="519"/>
      <c r="W26" s="578"/>
      <c r="X26" s="566"/>
      <c r="Y26" s="567"/>
      <c r="Z26" s="478" t="s">
        <v>177</v>
      </c>
      <c r="AA26" s="588"/>
      <c r="AB26" s="588"/>
      <c r="AC26" s="588"/>
      <c r="AD26" s="588"/>
      <c r="AE26" s="588"/>
      <c r="AF26" s="588"/>
      <c r="AG26" s="589"/>
      <c r="AH26" s="479">
        <v>594</v>
      </c>
      <c r="AI26" s="480"/>
      <c r="AJ26" s="480"/>
      <c r="AK26" s="480"/>
      <c r="AL26" s="519"/>
      <c r="AM26" s="479">
        <v>1848528</v>
      </c>
      <c r="AN26" s="480"/>
      <c r="AO26" s="480"/>
      <c r="AP26" s="480"/>
      <c r="AQ26" s="480"/>
      <c r="AR26" s="519"/>
      <c r="AS26" s="479">
        <v>3112</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v>5865881</v>
      </c>
      <c r="BO26" s="429"/>
      <c r="BP26" s="429"/>
      <c r="BQ26" s="429"/>
      <c r="BR26" s="429"/>
      <c r="BS26" s="429"/>
      <c r="BT26" s="429"/>
      <c r="BU26" s="430"/>
      <c r="BV26" s="428">
        <v>5816920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10600</v>
      </c>
      <c r="R27" s="480"/>
      <c r="S27" s="480"/>
      <c r="T27" s="480"/>
      <c r="U27" s="480"/>
      <c r="V27" s="519"/>
      <c r="W27" s="578"/>
      <c r="X27" s="566"/>
      <c r="Y27" s="567"/>
      <c r="Z27" s="478" t="s">
        <v>180</v>
      </c>
      <c r="AA27" s="458"/>
      <c r="AB27" s="458"/>
      <c r="AC27" s="458"/>
      <c r="AD27" s="458"/>
      <c r="AE27" s="458"/>
      <c r="AF27" s="458"/>
      <c r="AG27" s="459"/>
      <c r="AH27" s="479">
        <v>6993</v>
      </c>
      <c r="AI27" s="480"/>
      <c r="AJ27" s="480"/>
      <c r="AK27" s="480"/>
      <c r="AL27" s="519"/>
      <c r="AM27" s="479">
        <v>24131327</v>
      </c>
      <c r="AN27" s="480"/>
      <c r="AO27" s="480"/>
      <c r="AP27" s="480"/>
      <c r="AQ27" s="480"/>
      <c r="AR27" s="519"/>
      <c r="AS27" s="479">
        <v>3451</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12480682</v>
      </c>
      <c r="BO27" s="602"/>
      <c r="BP27" s="602"/>
      <c r="BQ27" s="602"/>
      <c r="BR27" s="602"/>
      <c r="BS27" s="602"/>
      <c r="BT27" s="602"/>
      <c r="BU27" s="603"/>
      <c r="BV27" s="601">
        <v>8427790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9700</v>
      </c>
      <c r="R28" s="480"/>
      <c r="S28" s="480"/>
      <c r="T28" s="480"/>
      <c r="U28" s="480"/>
      <c r="V28" s="519"/>
      <c r="W28" s="578"/>
      <c r="X28" s="566"/>
      <c r="Y28" s="567"/>
      <c r="Z28" s="478" t="s">
        <v>183</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31787579</v>
      </c>
      <c r="BO28" s="392"/>
      <c r="BP28" s="392"/>
      <c r="BQ28" s="392"/>
      <c r="BR28" s="392"/>
      <c r="BS28" s="392"/>
      <c r="BT28" s="392"/>
      <c r="BU28" s="393"/>
      <c r="BV28" s="391">
        <v>27807153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60</v>
      </c>
      <c r="M29" s="480"/>
      <c r="N29" s="480"/>
      <c r="O29" s="480"/>
      <c r="P29" s="519"/>
      <c r="Q29" s="479">
        <v>8800</v>
      </c>
      <c r="R29" s="480"/>
      <c r="S29" s="480"/>
      <c r="T29" s="480"/>
      <c r="U29" s="480"/>
      <c r="V29" s="519"/>
      <c r="W29" s="579"/>
      <c r="X29" s="580"/>
      <c r="Y29" s="581"/>
      <c r="Z29" s="478" t="s">
        <v>186</v>
      </c>
      <c r="AA29" s="458"/>
      <c r="AB29" s="458"/>
      <c r="AC29" s="458"/>
      <c r="AD29" s="458"/>
      <c r="AE29" s="458"/>
      <c r="AF29" s="458"/>
      <c r="AG29" s="459"/>
      <c r="AH29" s="479">
        <v>14743</v>
      </c>
      <c r="AI29" s="480"/>
      <c r="AJ29" s="480"/>
      <c r="AK29" s="480"/>
      <c r="AL29" s="519"/>
      <c r="AM29" s="479">
        <v>48450827</v>
      </c>
      <c r="AN29" s="480"/>
      <c r="AO29" s="480"/>
      <c r="AP29" s="480"/>
      <c r="AQ29" s="480"/>
      <c r="AR29" s="519"/>
      <c r="AS29" s="479">
        <v>3286</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5408386</v>
      </c>
      <c r="BO29" s="429"/>
      <c r="BP29" s="429"/>
      <c r="BQ29" s="429"/>
      <c r="BR29" s="429"/>
      <c r="BS29" s="429"/>
      <c r="BT29" s="429"/>
      <c r="BU29" s="430"/>
      <c r="BV29" s="428">
        <v>5359613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101.8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31332166</v>
      </c>
      <c r="BO30" s="602"/>
      <c r="BP30" s="602"/>
      <c r="BQ30" s="602"/>
      <c r="BR30" s="602"/>
      <c r="BS30" s="602"/>
      <c r="BT30" s="602"/>
      <c r="BU30" s="603"/>
      <c r="BV30" s="601">
        <v>28881762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8</v>
      </c>
      <c r="V34" s="614"/>
      <c r="W34" s="615" t="str">
        <f>IF('各会計、関係団体の財政状況及び健全化判断比率'!B28="","",'各会計、関係団体の財政状況及び健全化判断比率'!B28)</f>
        <v>後期高齢者医療特別会計</v>
      </c>
      <c r="X34" s="615"/>
      <c r="Y34" s="615"/>
      <c r="Z34" s="615"/>
      <c r="AA34" s="615"/>
      <c r="AB34" s="615"/>
      <c r="AC34" s="615"/>
      <c r="AD34" s="615"/>
      <c r="AE34" s="615"/>
      <c r="AF34" s="615"/>
      <c r="AG34" s="615"/>
      <c r="AH34" s="615"/>
      <c r="AI34" s="615"/>
      <c r="AJ34" s="615"/>
      <c r="AK34" s="615"/>
      <c r="AL34" s="213"/>
      <c r="AM34" s="614">
        <f>IF(AO34="","",MAX(C34:D43,U34:V43)+1)</f>
        <v>12</v>
      </c>
      <c r="AN34" s="614"/>
      <c r="AO34" s="615" t="str">
        <f>IF('各会計、関係団体の財政状況及び健全化判断比率'!B32="","",'各会計、関係団体の財政状況及び健全化判断比率'!B32)</f>
        <v>モーターボート競走事業会計</v>
      </c>
      <c r="AP34" s="615"/>
      <c r="AQ34" s="615"/>
      <c r="AR34" s="615"/>
      <c r="AS34" s="615"/>
      <c r="AT34" s="615"/>
      <c r="AU34" s="615"/>
      <c r="AV34" s="615"/>
      <c r="AW34" s="615"/>
      <c r="AX34" s="615"/>
      <c r="AY34" s="615"/>
      <c r="AZ34" s="615"/>
      <c r="BA34" s="615"/>
      <c r="BB34" s="615"/>
      <c r="BC34" s="615"/>
      <c r="BD34" s="213"/>
      <c r="BE34" s="614">
        <f>IF(BG34="","",MAX(C34:D43,U34:V43,AM34:AN43)+1)</f>
        <v>17</v>
      </c>
      <c r="BF34" s="614"/>
      <c r="BG34" s="615" t="str">
        <f>IF('各会計、関係団体の財政状況及び健全化判断比率'!B37="","",'各会計、関係団体の財政状況及び健全化判断比率'!B37)</f>
        <v>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21</v>
      </c>
      <c r="BX34" s="614"/>
      <c r="BY34" s="615" t="str">
        <f>IF('各会計、関係団体の財政状況及び健全化判断比率'!B68="","",'各会計、関係団体の財政状況及び健全化判断比率'!B68)</f>
        <v>福岡都市圏広域行政事業組合（一般会計）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30</v>
      </c>
      <c r="CP34" s="614"/>
      <c r="CQ34" s="615" t="str">
        <f>IF('各会計、関係団体の財政状況及び健全化判断比率'!BS7="","",'各会計、関係団体の財政状況及び健全化判断比率'!BS7)</f>
        <v>福岡市緑のまちづくり協会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母子父子寡婦福祉資金貸付事業特別会計</v>
      </c>
      <c r="F35" s="615"/>
      <c r="G35" s="615"/>
      <c r="H35" s="615"/>
      <c r="I35" s="615"/>
      <c r="J35" s="615"/>
      <c r="K35" s="615"/>
      <c r="L35" s="615"/>
      <c r="M35" s="615"/>
      <c r="N35" s="615"/>
      <c r="O35" s="615"/>
      <c r="P35" s="615"/>
      <c r="Q35" s="615"/>
      <c r="R35" s="615"/>
      <c r="S35" s="615"/>
      <c r="T35" s="213"/>
      <c r="U35" s="614">
        <f>IF(W35="","",U34+1)</f>
        <v>9</v>
      </c>
      <c r="V35" s="614"/>
      <c r="W35" s="615" t="str">
        <f>IF('各会計、関係団体の財政状況及び健全化判断比率'!B29="","",'各会計、関係団体の財政状況及び健全化判断比率'!B29)</f>
        <v>国民健康保険事業特別会計</v>
      </c>
      <c r="X35" s="615"/>
      <c r="Y35" s="615"/>
      <c r="Z35" s="615"/>
      <c r="AA35" s="615"/>
      <c r="AB35" s="615"/>
      <c r="AC35" s="615"/>
      <c r="AD35" s="615"/>
      <c r="AE35" s="615"/>
      <c r="AF35" s="615"/>
      <c r="AG35" s="615"/>
      <c r="AH35" s="615"/>
      <c r="AI35" s="615"/>
      <c r="AJ35" s="615"/>
      <c r="AK35" s="615"/>
      <c r="AL35" s="213"/>
      <c r="AM35" s="614">
        <f t="shared" ref="AM35:AM43" si="0">IF(AO35="","",AM34+1)</f>
        <v>13</v>
      </c>
      <c r="AN35" s="614"/>
      <c r="AO35" s="615" t="str">
        <f>IF('各会計、関係団体の財政状況及び健全化判断比率'!B33="","",'各会計、関係団体の財政状況及び健全化判断比率'!B33)</f>
        <v>下水道事業会計</v>
      </c>
      <c r="AP35" s="615"/>
      <c r="AQ35" s="615"/>
      <c r="AR35" s="615"/>
      <c r="AS35" s="615"/>
      <c r="AT35" s="615"/>
      <c r="AU35" s="615"/>
      <c r="AV35" s="615"/>
      <c r="AW35" s="615"/>
      <c r="AX35" s="615"/>
      <c r="AY35" s="615"/>
      <c r="AZ35" s="615"/>
      <c r="BA35" s="615"/>
      <c r="BB35" s="615"/>
      <c r="BC35" s="615"/>
      <c r="BD35" s="213"/>
      <c r="BE35" s="614">
        <f t="shared" ref="BE35:BE43" si="1">IF(BG35="","",BE34+1)</f>
        <v>18</v>
      </c>
      <c r="BF35" s="614"/>
      <c r="BG35" s="615" t="str">
        <f>IF('各会計、関係団体の財政状況及び健全化判断比率'!B38="","",'各会計、関係団体の財政状況及び健全化判断比率'!B38)</f>
        <v>中央卸売市場特別会計</v>
      </c>
      <c r="BH35" s="615"/>
      <c r="BI35" s="615"/>
      <c r="BJ35" s="615"/>
      <c r="BK35" s="615"/>
      <c r="BL35" s="615"/>
      <c r="BM35" s="615"/>
      <c r="BN35" s="615"/>
      <c r="BO35" s="615"/>
      <c r="BP35" s="615"/>
      <c r="BQ35" s="615"/>
      <c r="BR35" s="615"/>
      <c r="BS35" s="615"/>
      <c r="BT35" s="615"/>
      <c r="BU35" s="615"/>
      <c r="BV35" s="213"/>
      <c r="BW35" s="614">
        <f t="shared" ref="BW35:BW43" si="2">IF(BY35="","",BW34+1)</f>
        <v>22</v>
      </c>
      <c r="BX35" s="614"/>
      <c r="BY35" s="615" t="str">
        <f>IF('各会計、関係団体の財政状況及び健全化判断比率'!B69="","",'各会計、関係団体の財政状況及び健全化判断比率'!B69)</f>
        <v>福岡都市圏広域行政事業組合（特別会計）</v>
      </c>
      <c r="BZ35" s="615"/>
      <c r="CA35" s="615"/>
      <c r="CB35" s="615"/>
      <c r="CC35" s="615"/>
      <c r="CD35" s="615"/>
      <c r="CE35" s="615"/>
      <c r="CF35" s="615"/>
      <c r="CG35" s="615"/>
      <c r="CH35" s="615"/>
      <c r="CI35" s="615"/>
      <c r="CJ35" s="615"/>
      <c r="CK35" s="615"/>
      <c r="CL35" s="615"/>
      <c r="CM35" s="615"/>
      <c r="CN35" s="213"/>
      <c r="CO35" s="614">
        <f t="shared" ref="CO35:CO43" si="3">IF(CQ35="","",CO34+1)</f>
        <v>31</v>
      </c>
      <c r="CP35" s="614"/>
      <c r="CQ35" s="615" t="str">
        <f>IF('各会計、関係団体の財政状況及び健全化判断比率'!BS8="","",'各会計、関係団体の財政状況及び健全化判断比率'!BS8)</f>
        <v>福岡コンベンションセンター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伊都土地区画整理事業特別会計</v>
      </c>
      <c r="F36" s="615"/>
      <c r="G36" s="615"/>
      <c r="H36" s="615"/>
      <c r="I36" s="615"/>
      <c r="J36" s="615"/>
      <c r="K36" s="615"/>
      <c r="L36" s="615"/>
      <c r="M36" s="615"/>
      <c r="N36" s="615"/>
      <c r="O36" s="615"/>
      <c r="P36" s="615"/>
      <c r="Q36" s="615"/>
      <c r="R36" s="615"/>
      <c r="S36" s="615"/>
      <c r="T36" s="213"/>
      <c r="U36" s="614">
        <f t="shared" ref="U36:U43" si="4">IF(W36="","",U35+1)</f>
        <v>10</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f t="shared" si="0"/>
        <v>14</v>
      </c>
      <c r="AN36" s="614"/>
      <c r="AO36" s="615" t="str">
        <f>IF('各会計、関係団体の財政状況及び健全化判断比率'!B34="","",'各会計、関係団体の財政状況及び健全化判断比率'!B34)</f>
        <v>水道事業会計</v>
      </c>
      <c r="AP36" s="615"/>
      <c r="AQ36" s="615"/>
      <c r="AR36" s="615"/>
      <c r="AS36" s="615"/>
      <c r="AT36" s="615"/>
      <c r="AU36" s="615"/>
      <c r="AV36" s="615"/>
      <c r="AW36" s="615"/>
      <c r="AX36" s="615"/>
      <c r="AY36" s="615"/>
      <c r="AZ36" s="615"/>
      <c r="BA36" s="615"/>
      <c r="BB36" s="615"/>
      <c r="BC36" s="615"/>
      <c r="BD36" s="213"/>
      <c r="BE36" s="614">
        <f t="shared" si="1"/>
        <v>19</v>
      </c>
      <c r="BF36" s="614"/>
      <c r="BG36" s="615" t="str">
        <f>IF('各会計、関係団体の財政状況及び健全化判断比率'!B39="","",'各会計、関係団体の財政状況及び健全化判断比率'!B39)</f>
        <v>市営渡船事業特別会計</v>
      </c>
      <c r="BH36" s="615"/>
      <c r="BI36" s="615"/>
      <c r="BJ36" s="615"/>
      <c r="BK36" s="615"/>
      <c r="BL36" s="615"/>
      <c r="BM36" s="615"/>
      <c r="BN36" s="615"/>
      <c r="BO36" s="615"/>
      <c r="BP36" s="615"/>
      <c r="BQ36" s="615"/>
      <c r="BR36" s="615"/>
      <c r="BS36" s="615"/>
      <c r="BT36" s="615"/>
      <c r="BU36" s="615"/>
      <c r="BV36" s="213"/>
      <c r="BW36" s="614">
        <f t="shared" si="2"/>
        <v>23</v>
      </c>
      <c r="BX36" s="614"/>
      <c r="BY36" s="615" t="str">
        <f>IF('各会計、関係団体の財政状況及び健全化判断比率'!B70="","",'各会計、関係団体の財政状況及び健全化判断比率'!B70)</f>
        <v>福岡県自治振興組合</v>
      </c>
      <c r="BZ36" s="615"/>
      <c r="CA36" s="615"/>
      <c r="CB36" s="615"/>
      <c r="CC36" s="615"/>
      <c r="CD36" s="615"/>
      <c r="CE36" s="615"/>
      <c r="CF36" s="615"/>
      <c r="CG36" s="615"/>
      <c r="CH36" s="615"/>
      <c r="CI36" s="615"/>
      <c r="CJ36" s="615"/>
      <c r="CK36" s="615"/>
      <c r="CL36" s="615"/>
      <c r="CM36" s="615"/>
      <c r="CN36" s="213"/>
      <c r="CO36" s="614">
        <f t="shared" si="3"/>
        <v>32</v>
      </c>
      <c r="CP36" s="614"/>
      <c r="CQ36" s="615" t="str">
        <f>IF('各会計、関係団体の財政状況及び健全化判断比率'!BS9="","",'各会計、関係団体の財政状況及び健全化判断比率'!BS9)</f>
        <v>福岡市中小企業従業員福祉協会</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香椎駅周辺土地区画整理事業特別会計</v>
      </c>
      <c r="F37" s="615"/>
      <c r="G37" s="615"/>
      <c r="H37" s="615"/>
      <c r="I37" s="615"/>
      <c r="J37" s="615"/>
      <c r="K37" s="615"/>
      <c r="L37" s="615"/>
      <c r="M37" s="615"/>
      <c r="N37" s="615"/>
      <c r="O37" s="615"/>
      <c r="P37" s="615"/>
      <c r="Q37" s="615"/>
      <c r="R37" s="615"/>
      <c r="S37" s="615"/>
      <c r="T37" s="213"/>
      <c r="U37" s="614">
        <f t="shared" si="4"/>
        <v>11</v>
      </c>
      <c r="V37" s="614"/>
      <c r="W37" s="615" t="str">
        <f>IF('各会計、関係団体の財政状況及び健全化判断比率'!B31="","",'各会計、関係団体の財政状況及び健全化判断比率'!B31)</f>
        <v>駐車場特別会計</v>
      </c>
      <c r="X37" s="615"/>
      <c r="Y37" s="615"/>
      <c r="Z37" s="615"/>
      <c r="AA37" s="615"/>
      <c r="AB37" s="615"/>
      <c r="AC37" s="615"/>
      <c r="AD37" s="615"/>
      <c r="AE37" s="615"/>
      <c r="AF37" s="615"/>
      <c r="AG37" s="615"/>
      <c r="AH37" s="615"/>
      <c r="AI37" s="615"/>
      <c r="AJ37" s="615"/>
      <c r="AK37" s="615"/>
      <c r="AL37" s="213"/>
      <c r="AM37" s="614">
        <f t="shared" si="0"/>
        <v>15</v>
      </c>
      <c r="AN37" s="614"/>
      <c r="AO37" s="615" t="str">
        <f>IF('各会計、関係団体の財政状況及び健全化判断比率'!B35="","",'各会計、関係団体の財政状況及び健全化判断比率'!B35)</f>
        <v>工業用水道事業会計</v>
      </c>
      <c r="AP37" s="615"/>
      <c r="AQ37" s="615"/>
      <c r="AR37" s="615"/>
      <c r="AS37" s="615"/>
      <c r="AT37" s="615"/>
      <c r="AU37" s="615"/>
      <c r="AV37" s="615"/>
      <c r="AW37" s="615"/>
      <c r="AX37" s="615"/>
      <c r="AY37" s="615"/>
      <c r="AZ37" s="615"/>
      <c r="BA37" s="615"/>
      <c r="BB37" s="615"/>
      <c r="BC37" s="615"/>
      <c r="BD37" s="213"/>
      <c r="BE37" s="614">
        <f t="shared" si="1"/>
        <v>20</v>
      </c>
      <c r="BF37" s="614"/>
      <c r="BG37" s="615" t="str">
        <f>IF('各会計、関係団体の財政状況及び健全化判断比率'!B40="","",'各会計、関係団体の財政状況及び健全化判断比率'!B40)</f>
        <v>港湾整備事業特別会計</v>
      </c>
      <c r="BH37" s="615"/>
      <c r="BI37" s="615"/>
      <c r="BJ37" s="615"/>
      <c r="BK37" s="615"/>
      <c r="BL37" s="615"/>
      <c r="BM37" s="615"/>
      <c r="BN37" s="615"/>
      <c r="BO37" s="615"/>
      <c r="BP37" s="615"/>
      <c r="BQ37" s="615"/>
      <c r="BR37" s="615"/>
      <c r="BS37" s="615"/>
      <c r="BT37" s="615"/>
      <c r="BU37" s="615"/>
      <c r="BV37" s="213"/>
      <c r="BW37" s="614">
        <f t="shared" si="2"/>
        <v>24</v>
      </c>
      <c r="BX37" s="614"/>
      <c r="BY37" s="615" t="str">
        <f>IF('各会計、関係団体の財政状況及び健全化判断比率'!B71="","",'各会計、関係団体の財政状況及び健全化判断比率'!B71)</f>
        <v>糟屋郡篠栗町外一市五町財産組合</v>
      </c>
      <c r="BZ37" s="615"/>
      <c r="CA37" s="615"/>
      <c r="CB37" s="615"/>
      <c r="CC37" s="615"/>
      <c r="CD37" s="615"/>
      <c r="CE37" s="615"/>
      <c r="CF37" s="615"/>
      <c r="CG37" s="615"/>
      <c r="CH37" s="615"/>
      <c r="CI37" s="615"/>
      <c r="CJ37" s="615"/>
      <c r="CK37" s="615"/>
      <c r="CL37" s="615"/>
      <c r="CM37" s="615"/>
      <c r="CN37" s="213"/>
      <c r="CO37" s="614">
        <f t="shared" si="3"/>
        <v>33</v>
      </c>
      <c r="CP37" s="614"/>
      <c r="CQ37" s="615" t="str">
        <f>IF('各会計、関係団体の財政状況及び健全化判断比率'!BS10="","",'各会計、関係団体の財政状況及び健全化判断比率'!BS10)</f>
        <v>福岡観光コンベンションビューロー</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f t="shared" ref="C38:C43" si="5">IF(E38="","",C37+1)</f>
        <v>5</v>
      </c>
      <c r="D38" s="614"/>
      <c r="E38" s="615" t="str">
        <f>IF('各会計、関係団体の財政状況及び健全化判断比率'!B11="","",'各会計、関係団体の財政状況及び健全化判断比率'!B11)</f>
        <v>公共用地先行取得事業特別会計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f t="shared" si="0"/>
        <v>16</v>
      </c>
      <c r="AN38" s="614"/>
      <c r="AO38" s="615" t="str">
        <f>IF('各会計、関係団体の財政状況及び健全化判断比率'!B36="","",'各会計、関係団体の財政状況及び健全化判断比率'!B36)</f>
        <v>高速鉄道事業会計</v>
      </c>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25</v>
      </c>
      <c r="BX38" s="614"/>
      <c r="BY38" s="615" t="str">
        <f>IF('各会計、関係団体の財政状況及び健全化判断比率'!B72="","",'各会計、関係団体の財政状況及び健全化判断比率'!B72)</f>
        <v>北筑昇華苑組合</v>
      </c>
      <c r="BZ38" s="615"/>
      <c r="CA38" s="615"/>
      <c r="CB38" s="615"/>
      <c r="CC38" s="615"/>
      <c r="CD38" s="615"/>
      <c r="CE38" s="615"/>
      <c r="CF38" s="615"/>
      <c r="CG38" s="615"/>
      <c r="CH38" s="615"/>
      <c r="CI38" s="615"/>
      <c r="CJ38" s="615"/>
      <c r="CK38" s="615"/>
      <c r="CL38" s="615"/>
      <c r="CM38" s="615"/>
      <c r="CN38" s="213"/>
      <c r="CO38" s="614">
        <f t="shared" si="3"/>
        <v>34</v>
      </c>
      <c r="CP38" s="614"/>
      <c r="CQ38" s="615" t="str">
        <f>IF('各会計、関係団体の財政状況及び健全化判断比率'!BS11="","",'各会計、関係団体の財政状況及び健全化判断比率'!BS11)</f>
        <v>福岡市水道サービス公社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f t="shared" si="5"/>
        <v>6</v>
      </c>
      <c r="D39" s="614"/>
      <c r="E39" s="615" t="str">
        <f>IF('各会計、関係団体の財政状況及び健全化判断比率'!B12="","",'各会計、関係団体の財政状況及び健全化判断比率'!B12)</f>
        <v>市立病院機構病院事業債管理特別会計</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26</v>
      </c>
      <c r="BX39" s="614"/>
      <c r="BY39" s="615" t="str">
        <f>IF('各会計、関係団体の財政状況及び健全化判断比率'!B73="","",'各会計、関係団体の財政状況及び健全化判断比率'!B73)</f>
        <v>福岡都市圏南部環境事業組合</v>
      </c>
      <c r="BZ39" s="615"/>
      <c r="CA39" s="615"/>
      <c r="CB39" s="615"/>
      <c r="CC39" s="615"/>
      <c r="CD39" s="615"/>
      <c r="CE39" s="615"/>
      <c r="CF39" s="615"/>
      <c r="CG39" s="615"/>
      <c r="CH39" s="615"/>
      <c r="CI39" s="615"/>
      <c r="CJ39" s="615"/>
      <c r="CK39" s="615"/>
      <c r="CL39" s="615"/>
      <c r="CM39" s="615"/>
      <c r="CN39" s="213"/>
      <c r="CO39" s="614">
        <f t="shared" si="3"/>
        <v>35</v>
      </c>
      <c r="CP39" s="614"/>
      <c r="CQ39" s="615" t="str">
        <f>IF('各会計、関係団体の財政状況及び健全化判断比率'!BS12="","",'各会計、関係団体の財政状況及び健全化判断比率'!BS12)</f>
        <v>福岡市水産加工公社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v>
      </c>
      <c r="DH39" s="616"/>
      <c r="DI39" s="217"/>
      <c r="DJ39" s="185"/>
      <c r="DK39" s="185"/>
      <c r="DL39" s="185"/>
      <c r="DM39" s="185"/>
      <c r="DN39" s="185"/>
      <c r="DO39" s="185"/>
    </row>
    <row r="40" spans="1:119" ht="32.25" customHeight="1" x14ac:dyDescent="0.15">
      <c r="A40" s="186"/>
      <c r="B40" s="212"/>
      <c r="C40" s="614">
        <f t="shared" si="5"/>
        <v>7</v>
      </c>
      <c r="D40" s="614"/>
      <c r="E40" s="615" t="str">
        <f>IF('各会計、関係団体の財政状況及び健全化判断比率'!B13="","",'各会計、関係団体の財政状況及び健全化判断比率'!B13)</f>
        <v>市債管理特別会計</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27</v>
      </c>
      <c r="BX40" s="614"/>
      <c r="BY40" s="615" t="str">
        <f>IF('各会計、関係団体の財政状況及び健全化判断比率'!B74="","",'各会計、関係団体の財政状況及び健全化判断比率'!B74)</f>
        <v>糟屋郡粕屋町外一市水利組合</v>
      </c>
      <c r="BZ40" s="615"/>
      <c r="CA40" s="615"/>
      <c r="CB40" s="615"/>
      <c r="CC40" s="615"/>
      <c r="CD40" s="615"/>
      <c r="CE40" s="615"/>
      <c r="CF40" s="615"/>
      <c r="CG40" s="615"/>
      <c r="CH40" s="615"/>
      <c r="CI40" s="615"/>
      <c r="CJ40" s="615"/>
      <c r="CK40" s="615"/>
      <c r="CL40" s="615"/>
      <c r="CM40" s="615"/>
      <c r="CN40" s="213"/>
      <c r="CO40" s="614">
        <f t="shared" si="3"/>
        <v>36</v>
      </c>
      <c r="CP40" s="614"/>
      <c r="CQ40" s="615" t="str">
        <f>IF('各会計、関係団体の財政状況及び健全化判断比率'!BS13="","",'各会計、関係団体の財政状況及び健全化判断比率'!BS13)</f>
        <v>福岡市交通事業振興会</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28</v>
      </c>
      <c r="BX41" s="614"/>
      <c r="BY41" s="615" t="str">
        <f>IF('各会計、関係団体の財政状況及び健全化判断比率'!B75="","",'各会計、関係団体の財政状況及び健全化判断比率'!B75)</f>
        <v>福岡県後期高齢者医療広域連合</v>
      </c>
      <c r="BZ41" s="615"/>
      <c r="CA41" s="615"/>
      <c r="CB41" s="615"/>
      <c r="CC41" s="615"/>
      <c r="CD41" s="615"/>
      <c r="CE41" s="615"/>
      <c r="CF41" s="615"/>
      <c r="CG41" s="615"/>
      <c r="CH41" s="615"/>
      <c r="CI41" s="615"/>
      <c r="CJ41" s="615"/>
      <c r="CK41" s="615"/>
      <c r="CL41" s="615"/>
      <c r="CM41" s="615"/>
      <c r="CN41" s="213"/>
      <c r="CO41" s="614">
        <f t="shared" si="3"/>
        <v>37</v>
      </c>
      <c r="CP41" s="614"/>
      <c r="CQ41" s="615" t="str">
        <f>IF('各会計、関係団体の財政状況及び健全化判断比率'!BS14="","",'各会計、関係団体の財政状況及び健全化判断比率'!BS14)</f>
        <v>福岡市教育振興会</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29</v>
      </c>
      <c r="BX42" s="614"/>
      <c r="BY42" s="615" t="str">
        <f>IF('各会計、関係団体の財政状況及び健全化判断比率'!B76="","",'各会計、関係団体の財政状況及び健全化判断比率'!B76)</f>
        <v>福岡地区水道企業団</v>
      </c>
      <c r="BZ42" s="615"/>
      <c r="CA42" s="615"/>
      <c r="CB42" s="615"/>
      <c r="CC42" s="615"/>
      <c r="CD42" s="615"/>
      <c r="CE42" s="615"/>
      <c r="CF42" s="615"/>
      <c r="CG42" s="615"/>
      <c r="CH42" s="615"/>
      <c r="CI42" s="615"/>
      <c r="CJ42" s="615"/>
      <c r="CK42" s="615"/>
      <c r="CL42" s="615"/>
      <c r="CM42" s="615"/>
      <c r="CN42" s="213"/>
      <c r="CO42" s="614">
        <f t="shared" si="3"/>
        <v>38</v>
      </c>
      <c r="CP42" s="614"/>
      <c r="CQ42" s="615" t="str">
        <f>IF('各会計、関係団体の財政状況及び健全化判断比率'!BS15="","",'各会計、関係団体の財政状況及び健全化判断比率'!BS15)</f>
        <v>福岡市スポーツ協会</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39</v>
      </c>
      <c r="CP43" s="614"/>
      <c r="CQ43" s="615" t="str">
        <f>IF('各会計、関係団体の財政状況及び健全化判断比率'!BS16="","",'各会計、関係団体の財政状況及び健全化判断比率'!BS16)</f>
        <v>福岡市文化芸術振興財団</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dD8E6GX0rFYQp/O0Z6wy+EiOTXVXTUWd4t0LFZySGiCiPCgpc7VZXDlecDHKEPMq9mgyOgtb2r3KOf/mI+O7Q==" saltValue="YRwrKGHKIwGSGQ3LGEb9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566</v>
      </c>
      <c r="D34" s="1206"/>
      <c r="E34" s="1207"/>
      <c r="F34" s="32">
        <v>3.31</v>
      </c>
      <c r="G34" s="33">
        <v>3.42</v>
      </c>
      <c r="H34" s="33">
        <v>4.0199999999999996</v>
      </c>
      <c r="I34" s="33">
        <v>3.41</v>
      </c>
      <c r="J34" s="34">
        <v>3.51</v>
      </c>
      <c r="K34" s="22"/>
      <c r="L34" s="22"/>
      <c r="M34" s="22"/>
      <c r="N34" s="22"/>
      <c r="O34" s="22"/>
      <c r="P34" s="22"/>
    </row>
    <row r="35" spans="1:16" ht="39" customHeight="1" x14ac:dyDescent="0.15">
      <c r="A35" s="22"/>
      <c r="B35" s="35"/>
      <c r="C35" s="1200" t="s">
        <v>567</v>
      </c>
      <c r="D35" s="1201"/>
      <c r="E35" s="1202"/>
      <c r="F35" s="36" t="s">
        <v>568</v>
      </c>
      <c r="G35" s="37" t="s">
        <v>568</v>
      </c>
      <c r="H35" s="37">
        <v>2.4</v>
      </c>
      <c r="I35" s="37">
        <v>2.3199999999999998</v>
      </c>
      <c r="J35" s="38">
        <v>2.52</v>
      </c>
      <c r="K35" s="22"/>
      <c r="L35" s="22"/>
      <c r="M35" s="22"/>
      <c r="N35" s="22"/>
      <c r="O35" s="22"/>
      <c r="P35" s="22"/>
    </row>
    <row r="36" spans="1:16" ht="39" customHeight="1" x14ac:dyDescent="0.15">
      <c r="A36" s="22"/>
      <c r="B36" s="35"/>
      <c r="C36" s="1200" t="s">
        <v>569</v>
      </c>
      <c r="D36" s="1201"/>
      <c r="E36" s="1202"/>
      <c r="F36" s="36">
        <v>2.08</v>
      </c>
      <c r="G36" s="37">
        <v>2.98</v>
      </c>
      <c r="H36" s="37">
        <v>2.62</v>
      </c>
      <c r="I36" s="37">
        <v>2.1800000000000002</v>
      </c>
      <c r="J36" s="38">
        <v>2.37</v>
      </c>
      <c r="K36" s="22"/>
      <c r="L36" s="22"/>
      <c r="M36" s="22"/>
      <c r="N36" s="22"/>
      <c r="O36" s="22"/>
      <c r="P36" s="22"/>
    </row>
    <row r="37" spans="1:16" ht="39" customHeight="1" x14ac:dyDescent="0.15">
      <c r="A37" s="22"/>
      <c r="B37" s="35"/>
      <c r="C37" s="1200" t="s">
        <v>570</v>
      </c>
      <c r="D37" s="1201"/>
      <c r="E37" s="1202"/>
      <c r="F37" s="36">
        <v>2.19</v>
      </c>
      <c r="G37" s="37">
        <v>2.19</v>
      </c>
      <c r="H37" s="37">
        <v>2.35</v>
      </c>
      <c r="I37" s="37">
        <v>1.69</v>
      </c>
      <c r="J37" s="38">
        <v>1.95</v>
      </c>
      <c r="K37" s="22"/>
      <c r="L37" s="22"/>
      <c r="M37" s="22"/>
      <c r="N37" s="22"/>
      <c r="O37" s="22"/>
      <c r="P37" s="22"/>
    </row>
    <row r="38" spans="1:16" ht="39" customHeight="1" x14ac:dyDescent="0.15">
      <c r="A38" s="22"/>
      <c r="B38" s="35"/>
      <c r="C38" s="1200" t="s">
        <v>571</v>
      </c>
      <c r="D38" s="1201"/>
      <c r="E38" s="1202"/>
      <c r="F38" s="36">
        <v>0.05</v>
      </c>
      <c r="G38" s="37">
        <v>0</v>
      </c>
      <c r="H38" s="37">
        <v>0.48</v>
      </c>
      <c r="I38" s="37">
        <v>1.17</v>
      </c>
      <c r="J38" s="38">
        <v>0.89</v>
      </c>
      <c r="K38" s="22"/>
      <c r="L38" s="22"/>
      <c r="M38" s="22"/>
      <c r="N38" s="22"/>
      <c r="O38" s="22"/>
      <c r="P38" s="22"/>
    </row>
    <row r="39" spans="1:16" ht="39" customHeight="1" x14ac:dyDescent="0.15">
      <c r="A39" s="22"/>
      <c r="B39" s="35"/>
      <c r="C39" s="1200" t="s">
        <v>572</v>
      </c>
      <c r="D39" s="1201"/>
      <c r="E39" s="1202"/>
      <c r="F39" s="36">
        <v>0.24</v>
      </c>
      <c r="G39" s="37">
        <v>0.39</v>
      </c>
      <c r="H39" s="37">
        <v>0.21</v>
      </c>
      <c r="I39" s="37">
        <v>0.16</v>
      </c>
      <c r="J39" s="38">
        <v>0.16</v>
      </c>
      <c r="K39" s="22"/>
      <c r="L39" s="22"/>
      <c r="M39" s="22"/>
      <c r="N39" s="22"/>
      <c r="O39" s="22"/>
      <c r="P39" s="22"/>
    </row>
    <row r="40" spans="1:16" ht="39" customHeight="1" x14ac:dyDescent="0.15">
      <c r="A40" s="22"/>
      <c r="B40" s="35"/>
      <c r="C40" s="1200" t="s">
        <v>573</v>
      </c>
      <c r="D40" s="1201"/>
      <c r="E40" s="1202"/>
      <c r="F40" s="36">
        <v>0.04</v>
      </c>
      <c r="G40" s="37">
        <v>0.04</v>
      </c>
      <c r="H40" s="37">
        <v>0.05</v>
      </c>
      <c r="I40" s="37">
        <v>0.06</v>
      </c>
      <c r="J40" s="38">
        <v>7.0000000000000007E-2</v>
      </c>
      <c r="K40" s="22"/>
      <c r="L40" s="22"/>
      <c r="M40" s="22"/>
      <c r="N40" s="22"/>
      <c r="O40" s="22"/>
      <c r="P40" s="22"/>
    </row>
    <row r="41" spans="1:16" ht="39" customHeight="1" x14ac:dyDescent="0.15">
      <c r="A41" s="22"/>
      <c r="B41" s="35"/>
      <c r="C41" s="1200" t="s">
        <v>574</v>
      </c>
      <c r="D41" s="1201"/>
      <c r="E41" s="1202"/>
      <c r="F41" s="36">
        <v>0.02</v>
      </c>
      <c r="G41" s="37">
        <v>0.02</v>
      </c>
      <c r="H41" s="37">
        <v>0.02</v>
      </c>
      <c r="I41" s="37">
        <v>0.02</v>
      </c>
      <c r="J41" s="38">
        <v>0.02</v>
      </c>
      <c r="K41" s="22"/>
      <c r="L41" s="22"/>
      <c r="M41" s="22"/>
      <c r="N41" s="22"/>
      <c r="O41" s="22"/>
      <c r="P41" s="22"/>
    </row>
    <row r="42" spans="1:16" ht="39" customHeight="1" x14ac:dyDescent="0.15">
      <c r="A42" s="22"/>
      <c r="B42" s="39"/>
      <c r="C42" s="1200" t="s">
        <v>575</v>
      </c>
      <c r="D42" s="1201"/>
      <c r="E42" s="1202"/>
      <c r="F42" s="36" t="s">
        <v>568</v>
      </c>
      <c r="G42" s="37" t="s">
        <v>568</v>
      </c>
      <c r="H42" s="37" t="s">
        <v>568</v>
      </c>
      <c r="I42" s="37" t="s">
        <v>568</v>
      </c>
      <c r="J42" s="38" t="s">
        <v>568</v>
      </c>
      <c r="K42" s="22"/>
      <c r="L42" s="22"/>
      <c r="M42" s="22"/>
      <c r="N42" s="22"/>
      <c r="O42" s="22"/>
      <c r="P42" s="22"/>
    </row>
    <row r="43" spans="1:16" ht="39" customHeight="1" thickBot="1" x14ac:dyDescent="0.2">
      <c r="A43" s="22"/>
      <c r="B43" s="40"/>
      <c r="C43" s="1203" t="s">
        <v>576</v>
      </c>
      <c r="D43" s="1204"/>
      <c r="E43" s="1205"/>
      <c r="F43" s="41">
        <v>0.17</v>
      </c>
      <c r="G43" s="42">
        <v>1.85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t+uZWtNoVgw4gw/Rcv/fs6HOHEBnEsJRHewUnKZ4B/hzoeba8pOu855S5wFwJ90DPsuQ55/vkzzdP1guPqeuA==" saltValue="jhpj+X2Drw4K51+9+0mo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53964</v>
      </c>
      <c r="L45" s="60">
        <v>52784</v>
      </c>
      <c r="M45" s="60">
        <v>53036</v>
      </c>
      <c r="N45" s="60">
        <v>53912</v>
      </c>
      <c r="O45" s="61">
        <v>54737</v>
      </c>
      <c r="P45" s="48"/>
      <c r="Q45" s="48"/>
      <c r="R45" s="48"/>
      <c r="S45" s="48"/>
      <c r="T45" s="48"/>
      <c r="U45" s="48"/>
    </row>
    <row r="46" spans="1:21" ht="30.75" customHeight="1" x14ac:dyDescent="0.15">
      <c r="A46" s="48"/>
      <c r="B46" s="1210"/>
      <c r="C46" s="1211"/>
      <c r="D46" s="62"/>
      <c r="E46" s="1216" t="s">
        <v>13</v>
      </c>
      <c r="F46" s="1216"/>
      <c r="G46" s="1216"/>
      <c r="H46" s="1216"/>
      <c r="I46" s="1216"/>
      <c r="J46" s="1217"/>
      <c r="K46" s="63">
        <v>4018</v>
      </c>
      <c r="L46" s="64">
        <v>5812</v>
      </c>
      <c r="M46" s="64">
        <v>4500</v>
      </c>
      <c r="N46" s="64">
        <v>2773</v>
      </c>
      <c r="O46" s="65">
        <v>2261</v>
      </c>
      <c r="P46" s="48"/>
      <c r="Q46" s="48"/>
      <c r="R46" s="48"/>
      <c r="S46" s="48"/>
      <c r="T46" s="48"/>
      <c r="U46" s="48"/>
    </row>
    <row r="47" spans="1:21" ht="30.75" customHeight="1" x14ac:dyDescent="0.15">
      <c r="A47" s="48"/>
      <c r="B47" s="1210"/>
      <c r="C47" s="1211"/>
      <c r="D47" s="62"/>
      <c r="E47" s="1216" t="s">
        <v>14</v>
      </c>
      <c r="F47" s="1216"/>
      <c r="G47" s="1216"/>
      <c r="H47" s="1216"/>
      <c r="I47" s="1216"/>
      <c r="J47" s="1217"/>
      <c r="K47" s="63">
        <v>42744</v>
      </c>
      <c r="L47" s="64">
        <v>42877</v>
      </c>
      <c r="M47" s="64">
        <v>43495</v>
      </c>
      <c r="N47" s="64">
        <v>43099</v>
      </c>
      <c r="O47" s="65">
        <v>41622</v>
      </c>
      <c r="P47" s="48"/>
      <c r="Q47" s="48"/>
      <c r="R47" s="48"/>
      <c r="S47" s="48"/>
      <c r="T47" s="48"/>
      <c r="U47" s="48"/>
    </row>
    <row r="48" spans="1:21" ht="30.75" customHeight="1" x14ac:dyDescent="0.15">
      <c r="A48" s="48"/>
      <c r="B48" s="1210"/>
      <c r="C48" s="1211"/>
      <c r="D48" s="62"/>
      <c r="E48" s="1216" t="s">
        <v>15</v>
      </c>
      <c r="F48" s="1216"/>
      <c r="G48" s="1216"/>
      <c r="H48" s="1216"/>
      <c r="I48" s="1216"/>
      <c r="J48" s="1217"/>
      <c r="K48" s="63">
        <v>23409</v>
      </c>
      <c r="L48" s="64">
        <v>25193</v>
      </c>
      <c r="M48" s="64">
        <v>24939</v>
      </c>
      <c r="N48" s="64">
        <v>26073</v>
      </c>
      <c r="O48" s="65">
        <v>25284</v>
      </c>
      <c r="P48" s="48"/>
      <c r="Q48" s="48"/>
      <c r="R48" s="48"/>
      <c r="S48" s="48"/>
      <c r="T48" s="48"/>
      <c r="U48" s="48"/>
    </row>
    <row r="49" spans="1:21" ht="30.75" customHeight="1" x14ac:dyDescent="0.15">
      <c r="A49" s="48"/>
      <c r="B49" s="1210"/>
      <c r="C49" s="1211"/>
      <c r="D49" s="62"/>
      <c r="E49" s="1216" t="s">
        <v>16</v>
      </c>
      <c r="F49" s="1216"/>
      <c r="G49" s="1216"/>
      <c r="H49" s="1216"/>
      <c r="I49" s="1216"/>
      <c r="J49" s="1217"/>
      <c r="K49" s="63">
        <v>6</v>
      </c>
      <c r="L49" s="64">
        <v>42</v>
      </c>
      <c r="M49" s="64">
        <v>169</v>
      </c>
      <c r="N49" s="64">
        <v>70</v>
      </c>
      <c r="O49" s="65">
        <v>203</v>
      </c>
      <c r="P49" s="48"/>
      <c r="Q49" s="48"/>
      <c r="R49" s="48"/>
      <c r="S49" s="48"/>
      <c r="T49" s="48"/>
      <c r="U49" s="48"/>
    </row>
    <row r="50" spans="1:21" ht="30.75" customHeight="1" x14ac:dyDescent="0.15">
      <c r="A50" s="48"/>
      <c r="B50" s="1210"/>
      <c r="C50" s="1211"/>
      <c r="D50" s="62"/>
      <c r="E50" s="1216" t="s">
        <v>17</v>
      </c>
      <c r="F50" s="1216"/>
      <c r="G50" s="1216"/>
      <c r="H50" s="1216"/>
      <c r="I50" s="1216"/>
      <c r="J50" s="1217"/>
      <c r="K50" s="63">
        <v>2604</v>
      </c>
      <c r="L50" s="64">
        <v>2684</v>
      </c>
      <c r="M50" s="64">
        <v>2773</v>
      </c>
      <c r="N50" s="64">
        <v>2897</v>
      </c>
      <c r="O50" s="65">
        <v>4050</v>
      </c>
      <c r="P50" s="48"/>
      <c r="Q50" s="48"/>
      <c r="R50" s="48"/>
      <c r="S50" s="48"/>
      <c r="T50" s="48"/>
      <c r="U50" s="48"/>
    </row>
    <row r="51" spans="1:21" ht="30.75" customHeight="1" x14ac:dyDescent="0.15">
      <c r="A51" s="48"/>
      <c r="B51" s="1212"/>
      <c r="C51" s="1213"/>
      <c r="D51" s="66"/>
      <c r="E51" s="1216" t="s">
        <v>18</v>
      </c>
      <c r="F51" s="1216"/>
      <c r="G51" s="1216"/>
      <c r="H51" s="1216"/>
      <c r="I51" s="1216"/>
      <c r="J51" s="1217"/>
      <c r="K51" s="63">
        <v>118</v>
      </c>
      <c r="L51" s="64">
        <v>91</v>
      </c>
      <c r="M51" s="64">
        <v>29</v>
      </c>
      <c r="N51" s="64">
        <v>11</v>
      </c>
      <c r="O51" s="65">
        <v>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91916</v>
      </c>
      <c r="L52" s="64">
        <v>92837</v>
      </c>
      <c r="M52" s="64">
        <v>92931</v>
      </c>
      <c r="N52" s="64">
        <v>91577</v>
      </c>
      <c r="O52" s="65">
        <v>90643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34947</v>
      </c>
      <c r="L53" s="69">
        <v>36646</v>
      </c>
      <c r="M53" s="69">
        <v>36010</v>
      </c>
      <c r="N53" s="69">
        <v>37258</v>
      </c>
      <c r="O53" s="70">
        <v>37522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24" t="s">
        <v>25</v>
      </c>
      <c r="C57" s="1225"/>
      <c r="D57" s="1228" t="s">
        <v>26</v>
      </c>
      <c r="E57" s="1229"/>
      <c r="F57" s="1229"/>
      <c r="G57" s="1229"/>
      <c r="H57" s="1229"/>
      <c r="I57" s="1229"/>
      <c r="J57" s="1230"/>
      <c r="K57" s="82">
        <v>144519</v>
      </c>
      <c r="L57" s="83">
        <v>152034</v>
      </c>
      <c r="M57" s="83">
        <v>148129</v>
      </c>
      <c r="N57" s="83">
        <v>154378</v>
      </c>
      <c r="O57" s="84">
        <v>168552</v>
      </c>
    </row>
    <row r="58" spans="1:21" ht="31.5" customHeight="1" thickBot="1" x14ac:dyDescent="0.2">
      <c r="B58" s="1226"/>
      <c r="C58" s="1227"/>
      <c r="D58" s="1231" t="s">
        <v>27</v>
      </c>
      <c r="E58" s="1232"/>
      <c r="F58" s="1232"/>
      <c r="G58" s="1232"/>
      <c r="H58" s="1232"/>
      <c r="I58" s="1232"/>
      <c r="J58" s="1233"/>
      <c r="K58" s="85">
        <v>169222</v>
      </c>
      <c r="L58" s="86">
        <v>176413</v>
      </c>
      <c r="M58" s="86">
        <v>171299</v>
      </c>
      <c r="N58" s="86">
        <v>172494</v>
      </c>
      <c r="O58" s="87">
        <v>181813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e5nx6uBbHL5VUjZgX17Vo0JuaJQTHWH5OhvdSCyO9NPW7nwDwGpmgw3/NEmzSxOaSQuOJm1HIBZWbuvuY2GQ==" saltValue="UekqMh6panDsARcdrVWs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34" t="s">
        <v>30</v>
      </c>
      <c r="C41" s="1235"/>
      <c r="D41" s="101"/>
      <c r="E41" s="1240" t="s">
        <v>31</v>
      </c>
      <c r="F41" s="1240"/>
      <c r="G41" s="1240"/>
      <c r="H41" s="1241"/>
      <c r="I41" s="102">
        <v>1428767</v>
      </c>
      <c r="J41" s="103">
        <v>1415368</v>
      </c>
      <c r="K41" s="103">
        <v>1407427</v>
      </c>
      <c r="L41" s="103">
        <v>1413133</v>
      </c>
      <c r="M41" s="104">
        <v>1409307</v>
      </c>
    </row>
    <row r="42" spans="2:13" ht="27.75" customHeight="1" x14ac:dyDescent="0.15">
      <c r="B42" s="1236"/>
      <c r="C42" s="1237"/>
      <c r="D42" s="105"/>
      <c r="E42" s="1242" t="s">
        <v>32</v>
      </c>
      <c r="F42" s="1242"/>
      <c r="G42" s="1242"/>
      <c r="H42" s="1243"/>
      <c r="I42" s="106">
        <v>20802</v>
      </c>
      <c r="J42" s="107">
        <v>18774</v>
      </c>
      <c r="K42" s="107">
        <v>19336</v>
      </c>
      <c r="L42" s="107">
        <v>22028</v>
      </c>
      <c r="M42" s="108">
        <v>32524</v>
      </c>
    </row>
    <row r="43" spans="2:13" ht="27.75" customHeight="1" x14ac:dyDescent="0.15">
      <c r="B43" s="1236"/>
      <c r="C43" s="1237"/>
      <c r="D43" s="105"/>
      <c r="E43" s="1242" t="s">
        <v>33</v>
      </c>
      <c r="F43" s="1242"/>
      <c r="G43" s="1242"/>
      <c r="H43" s="1243"/>
      <c r="I43" s="106">
        <v>309507</v>
      </c>
      <c r="J43" s="107">
        <v>311300</v>
      </c>
      <c r="K43" s="107">
        <v>307050</v>
      </c>
      <c r="L43" s="107">
        <v>300919</v>
      </c>
      <c r="M43" s="108">
        <v>285198</v>
      </c>
    </row>
    <row r="44" spans="2:13" ht="27.75" customHeight="1" x14ac:dyDescent="0.15">
      <c r="B44" s="1236"/>
      <c r="C44" s="1237"/>
      <c r="D44" s="105"/>
      <c r="E44" s="1242" t="s">
        <v>34</v>
      </c>
      <c r="F44" s="1242"/>
      <c r="G44" s="1242"/>
      <c r="H44" s="1243"/>
      <c r="I44" s="106">
        <v>2196</v>
      </c>
      <c r="J44" s="107">
        <v>3887</v>
      </c>
      <c r="K44" s="107">
        <v>3971</v>
      </c>
      <c r="L44" s="107">
        <v>3919</v>
      </c>
      <c r="M44" s="108">
        <v>3747</v>
      </c>
    </row>
    <row r="45" spans="2:13" ht="27.75" customHeight="1" x14ac:dyDescent="0.15">
      <c r="B45" s="1236"/>
      <c r="C45" s="1237"/>
      <c r="D45" s="105"/>
      <c r="E45" s="1242" t="s">
        <v>35</v>
      </c>
      <c r="F45" s="1242"/>
      <c r="G45" s="1242"/>
      <c r="H45" s="1243"/>
      <c r="I45" s="106">
        <v>66682</v>
      </c>
      <c r="J45" s="107">
        <v>62213</v>
      </c>
      <c r="K45" s="107">
        <v>60683</v>
      </c>
      <c r="L45" s="107">
        <v>103136</v>
      </c>
      <c r="M45" s="108">
        <v>92791</v>
      </c>
    </row>
    <row r="46" spans="2:13" ht="27.75" customHeight="1" x14ac:dyDescent="0.15">
      <c r="B46" s="1236"/>
      <c r="C46" s="1237"/>
      <c r="D46" s="109"/>
      <c r="E46" s="1242" t="s">
        <v>36</v>
      </c>
      <c r="F46" s="1242"/>
      <c r="G46" s="1242"/>
      <c r="H46" s="1243"/>
      <c r="I46" s="106">
        <v>26942</v>
      </c>
      <c r="J46" s="107">
        <v>24051</v>
      </c>
      <c r="K46" s="107">
        <v>18858</v>
      </c>
      <c r="L46" s="107">
        <v>17356</v>
      </c>
      <c r="M46" s="108">
        <v>18602</v>
      </c>
    </row>
    <row r="47" spans="2:13" ht="27.75" customHeight="1" x14ac:dyDescent="0.15">
      <c r="B47" s="1236"/>
      <c r="C47" s="1237"/>
      <c r="D47" s="110"/>
      <c r="E47" s="1244" t="s">
        <v>37</v>
      </c>
      <c r="F47" s="1245"/>
      <c r="G47" s="1245"/>
      <c r="H47" s="1246"/>
      <c r="I47" s="106" t="s">
        <v>568</v>
      </c>
      <c r="J47" s="107" t="s">
        <v>568</v>
      </c>
      <c r="K47" s="107" t="s">
        <v>568</v>
      </c>
      <c r="L47" s="107" t="s">
        <v>568</v>
      </c>
      <c r="M47" s="108" t="s">
        <v>568</v>
      </c>
    </row>
    <row r="48" spans="2:13" ht="27.75" customHeight="1" x14ac:dyDescent="0.15">
      <c r="B48" s="1236"/>
      <c r="C48" s="1237"/>
      <c r="D48" s="105"/>
      <c r="E48" s="1242" t="s">
        <v>38</v>
      </c>
      <c r="F48" s="1242"/>
      <c r="G48" s="1242"/>
      <c r="H48" s="1243"/>
      <c r="I48" s="106" t="s">
        <v>568</v>
      </c>
      <c r="J48" s="107" t="s">
        <v>568</v>
      </c>
      <c r="K48" s="107" t="s">
        <v>568</v>
      </c>
      <c r="L48" s="107" t="s">
        <v>568</v>
      </c>
      <c r="M48" s="108" t="s">
        <v>568</v>
      </c>
    </row>
    <row r="49" spans="2:13" ht="27.75" customHeight="1" x14ac:dyDescent="0.15">
      <c r="B49" s="1238"/>
      <c r="C49" s="1239"/>
      <c r="D49" s="105"/>
      <c r="E49" s="1242" t="s">
        <v>39</v>
      </c>
      <c r="F49" s="1242"/>
      <c r="G49" s="1242"/>
      <c r="H49" s="1243"/>
      <c r="I49" s="106" t="s">
        <v>568</v>
      </c>
      <c r="J49" s="107" t="s">
        <v>568</v>
      </c>
      <c r="K49" s="107" t="s">
        <v>568</v>
      </c>
      <c r="L49" s="107" t="s">
        <v>568</v>
      </c>
      <c r="M49" s="108" t="s">
        <v>568</v>
      </c>
    </row>
    <row r="50" spans="2:13" ht="27.75" customHeight="1" x14ac:dyDescent="0.15">
      <c r="B50" s="1247" t="s">
        <v>40</v>
      </c>
      <c r="C50" s="1248"/>
      <c r="D50" s="111"/>
      <c r="E50" s="1242" t="s">
        <v>41</v>
      </c>
      <c r="F50" s="1242"/>
      <c r="G50" s="1242"/>
      <c r="H50" s="1243"/>
      <c r="I50" s="106">
        <v>200388</v>
      </c>
      <c r="J50" s="107">
        <v>204605</v>
      </c>
      <c r="K50" s="107">
        <v>220728</v>
      </c>
      <c r="L50" s="107">
        <v>239456</v>
      </c>
      <c r="M50" s="108">
        <v>256370</v>
      </c>
    </row>
    <row r="51" spans="2:13" ht="27.75" customHeight="1" x14ac:dyDescent="0.15">
      <c r="B51" s="1236"/>
      <c r="C51" s="1237"/>
      <c r="D51" s="105"/>
      <c r="E51" s="1242" t="s">
        <v>42</v>
      </c>
      <c r="F51" s="1242"/>
      <c r="G51" s="1242"/>
      <c r="H51" s="1243"/>
      <c r="I51" s="106">
        <v>314592</v>
      </c>
      <c r="J51" s="107">
        <v>305581</v>
      </c>
      <c r="K51" s="107">
        <v>299834</v>
      </c>
      <c r="L51" s="107">
        <v>295295</v>
      </c>
      <c r="M51" s="108">
        <v>293342</v>
      </c>
    </row>
    <row r="52" spans="2:13" ht="27.75" customHeight="1" x14ac:dyDescent="0.15">
      <c r="B52" s="1238"/>
      <c r="C52" s="1239"/>
      <c r="D52" s="105"/>
      <c r="E52" s="1242" t="s">
        <v>43</v>
      </c>
      <c r="F52" s="1242"/>
      <c r="G52" s="1242"/>
      <c r="H52" s="1243"/>
      <c r="I52" s="106">
        <v>849919</v>
      </c>
      <c r="J52" s="107">
        <v>849127</v>
      </c>
      <c r="K52" s="107">
        <v>843486</v>
      </c>
      <c r="L52" s="107">
        <v>848787</v>
      </c>
      <c r="M52" s="108">
        <v>851506</v>
      </c>
    </row>
    <row r="53" spans="2:13" ht="27.75" customHeight="1" thickBot="1" x14ac:dyDescent="0.2">
      <c r="B53" s="1249" t="s">
        <v>44</v>
      </c>
      <c r="C53" s="1250"/>
      <c r="D53" s="112"/>
      <c r="E53" s="1251" t="s">
        <v>45</v>
      </c>
      <c r="F53" s="1251"/>
      <c r="G53" s="1251"/>
      <c r="H53" s="1252"/>
      <c r="I53" s="113">
        <v>489998</v>
      </c>
      <c r="J53" s="114">
        <v>476280</v>
      </c>
      <c r="K53" s="114">
        <v>453279</v>
      </c>
      <c r="L53" s="114">
        <v>476954</v>
      </c>
      <c r="M53" s="115">
        <v>440952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b69Pn24DBz/d81dlrdvxGIoKExkq1OyThQISQ3wTZ5+Tp9kTdx6+9fzuyeyd2n4XqN5L/gLdP/LL/KO/BT+pw==" saltValue="n1Z/rjr+Ml7dt3AJ61x6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58" t="s">
        <v>48</v>
      </c>
      <c r="D55" s="1258"/>
      <c r="E55" s="1259"/>
      <c r="F55" s="127">
        <v>24202</v>
      </c>
      <c r="G55" s="127">
        <v>27807</v>
      </c>
      <c r="H55" s="128">
        <v>31788</v>
      </c>
    </row>
    <row r="56" spans="2:8" ht="52.5" customHeight="1" x14ac:dyDescent="0.15">
      <c r="B56" s="129"/>
      <c r="C56" s="1260" t="s">
        <v>49</v>
      </c>
      <c r="D56" s="1260"/>
      <c r="E56" s="1261"/>
      <c r="F56" s="130">
        <v>5309</v>
      </c>
      <c r="G56" s="130">
        <v>5360</v>
      </c>
      <c r="H56" s="131">
        <v>5408</v>
      </c>
    </row>
    <row r="57" spans="2:8" ht="53.25" customHeight="1" x14ac:dyDescent="0.15">
      <c r="B57" s="129"/>
      <c r="C57" s="1262" t="s">
        <v>50</v>
      </c>
      <c r="D57" s="1262"/>
      <c r="E57" s="1263"/>
      <c r="F57" s="132">
        <v>29600</v>
      </c>
      <c r="G57" s="132">
        <v>28882</v>
      </c>
      <c r="H57" s="133">
        <v>31332</v>
      </c>
    </row>
    <row r="58" spans="2:8" ht="45.75" customHeight="1" x14ac:dyDescent="0.15">
      <c r="B58" s="134"/>
      <c r="C58" s="1253" t="s">
        <v>582</v>
      </c>
      <c r="D58" s="1254"/>
      <c r="E58" s="1255"/>
      <c r="F58" s="135">
        <v>10981</v>
      </c>
      <c r="G58" s="135">
        <v>8985</v>
      </c>
      <c r="H58" s="136">
        <v>9794</v>
      </c>
    </row>
    <row r="59" spans="2:8" ht="45.75" customHeight="1" x14ac:dyDescent="0.15">
      <c r="B59" s="134"/>
      <c r="C59" s="1253" t="s">
        <v>583</v>
      </c>
      <c r="D59" s="1254"/>
      <c r="E59" s="1255"/>
      <c r="F59" s="135">
        <v>2010</v>
      </c>
      <c r="G59" s="135">
        <v>3539</v>
      </c>
      <c r="H59" s="136">
        <v>5582</v>
      </c>
    </row>
    <row r="60" spans="2:8" ht="45.75" customHeight="1" x14ac:dyDescent="0.15">
      <c r="B60" s="134"/>
      <c r="C60" s="1253" t="s">
        <v>584</v>
      </c>
      <c r="D60" s="1254"/>
      <c r="E60" s="1255"/>
      <c r="F60" s="135">
        <v>3103</v>
      </c>
      <c r="G60" s="135">
        <v>3133</v>
      </c>
      <c r="H60" s="136">
        <v>3161</v>
      </c>
    </row>
    <row r="61" spans="2:8" ht="45.75" customHeight="1" x14ac:dyDescent="0.15">
      <c r="B61" s="134"/>
      <c r="C61" s="1253" t="s">
        <v>585</v>
      </c>
      <c r="D61" s="1254"/>
      <c r="E61" s="1255"/>
      <c r="F61" s="135">
        <v>3439</v>
      </c>
      <c r="G61" s="135">
        <v>3066</v>
      </c>
      <c r="H61" s="136">
        <v>3074</v>
      </c>
    </row>
    <row r="62" spans="2:8" ht="45.75" customHeight="1" thickBot="1" x14ac:dyDescent="0.2">
      <c r="B62" s="137"/>
      <c r="C62" s="1253" t="s">
        <v>586</v>
      </c>
      <c r="D62" s="1254"/>
      <c r="E62" s="1255"/>
      <c r="F62" s="138">
        <v>2235</v>
      </c>
      <c r="G62" s="138">
        <v>2238</v>
      </c>
      <c r="H62" s="139">
        <v>2225</v>
      </c>
    </row>
    <row r="63" spans="2:8" ht="52.5" customHeight="1" thickBot="1" x14ac:dyDescent="0.2">
      <c r="B63" s="140"/>
      <c r="C63" s="1256" t="s">
        <v>51</v>
      </c>
      <c r="D63" s="1256"/>
      <c r="E63" s="1257"/>
      <c r="F63" s="141">
        <v>59111</v>
      </c>
      <c r="G63" s="141">
        <v>62049</v>
      </c>
      <c r="H63" s="142">
        <v>68528</v>
      </c>
    </row>
    <row r="64" spans="2:8" ht="15" customHeight="1" x14ac:dyDescent="0.15"/>
    <row r="65" ht="0" hidden="1" customHeight="1" x14ac:dyDescent="0.15"/>
    <row r="66" ht="0" hidden="1" customHeight="1" x14ac:dyDescent="0.15"/>
  </sheetData>
  <sheetProtection algorithmName="SHA-512" hashValue="pa5bheAf2JPJVr+TD/ewJtaFCBENmLZKcTLBuX2K2YiNyKKQmZnbHBM8UNdYOrhj299pj8xWKstAmMUOMk6epw==" saltValue="/M4dV5Ci35Ud2wT6cVPl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56334</v>
      </c>
      <c r="E3" s="161"/>
      <c r="F3" s="162">
        <v>53572</v>
      </c>
      <c r="G3" s="163"/>
      <c r="H3" s="164"/>
    </row>
    <row r="4" spans="1:8" x14ac:dyDescent="0.15">
      <c r="A4" s="165"/>
      <c r="B4" s="166"/>
      <c r="C4" s="167"/>
      <c r="D4" s="168">
        <v>23036</v>
      </c>
      <c r="E4" s="169"/>
      <c r="F4" s="170">
        <v>25259</v>
      </c>
      <c r="G4" s="171"/>
      <c r="H4" s="172"/>
    </row>
    <row r="5" spans="1:8" x14ac:dyDescent="0.15">
      <c r="A5" s="153" t="s">
        <v>552</v>
      </c>
      <c r="B5" s="158"/>
      <c r="C5" s="159"/>
      <c r="D5" s="160">
        <v>56261</v>
      </c>
      <c r="E5" s="161"/>
      <c r="F5" s="162">
        <v>51898</v>
      </c>
      <c r="G5" s="163"/>
      <c r="H5" s="164"/>
    </row>
    <row r="6" spans="1:8" x14ac:dyDescent="0.15">
      <c r="A6" s="165"/>
      <c r="B6" s="166"/>
      <c r="C6" s="167"/>
      <c r="D6" s="168">
        <v>23095</v>
      </c>
      <c r="E6" s="169"/>
      <c r="F6" s="170">
        <v>25986</v>
      </c>
      <c r="G6" s="171"/>
      <c r="H6" s="172"/>
    </row>
    <row r="7" spans="1:8" x14ac:dyDescent="0.15">
      <c r="A7" s="153" t="s">
        <v>553</v>
      </c>
      <c r="B7" s="158"/>
      <c r="C7" s="159"/>
      <c r="D7" s="160">
        <v>57934</v>
      </c>
      <c r="E7" s="161"/>
      <c r="F7" s="162">
        <v>51684</v>
      </c>
      <c r="G7" s="163"/>
      <c r="H7" s="164"/>
    </row>
    <row r="8" spans="1:8" x14ac:dyDescent="0.15">
      <c r="A8" s="165"/>
      <c r="B8" s="166"/>
      <c r="C8" s="167"/>
      <c r="D8" s="168">
        <v>26124</v>
      </c>
      <c r="E8" s="169"/>
      <c r="F8" s="170">
        <v>26671</v>
      </c>
      <c r="G8" s="171"/>
      <c r="H8" s="172"/>
    </row>
    <row r="9" spans="1:8" x14ac:dyDescent="0.15">
      <c r="A9" s="153" t="s">
        <v>554</v>
      </c>
      <c r="B9" s="158"/>
      <c r="C9" s="159"/>
      <c r="D9" s="160">
        <v>58222</v>
      </c>
      <c r="E9" s="161"/>
      <c r="F9" s="162">
        <v>52897</v>
      </c>
      <c r="G9" s="163"/>
      <c r="H9" s="164"/>
    </row>
    <row r="10" spans="1:8" x14ac:dyDescent="0.15">
      <c r="A10" s="165"/>
      <c r="B10" s="166"/>
      <c r="C10" s="167"/>
      <c r="D10" s="168">
        <v>26817</v>
      </c>
      <c r="E10" s="169"/>
      <c r="F10" s="170">
        <v>27013</v>
      </c>
      <c r="G10" s="171"/>
      <c r="H10" s="172"/>
    </row>
    <row r="11" spans="1:8" x14ac:dyDescent="0.15">
      <c r="A11" s="153" t="s">
        <v>555</v>
      </c>
      <c r="B11" s="158"/>
      <c r="C11" s="159"/>
      <c r="D11" s="160">
        <v>52788</v>
      </c>
      <c r="E11" s="161"/>
      <c r="F11" s="162">
        <v>54945</v>
      </c>
      <c r="G11" s="163"/>
      <c r="H11" s="164"/>
    </row>
    <row r="12" spans="1:8" x14ac:dyDescent="0.15">
      <c r="A12" s="165"/>
      <c r="B12" s="166"/>
      <c r="C12" s="173"/>
      <c r="D12" s="168">
        <v>25480</v>
      </c>
      <c r="E12" s="169"/>
      <c r="F12" s="170">
        <v>29293</v>
      </c>
      <c r="G12" s="171"/>
      <c r="H12" s="172"/>
    </row>
    <row r="13" spans="1:8" x14ac:dyDescent="0.15">
      <c r="A13" s="153"/>
      <c r="B13" s="158"/>
      <c r="C13" s="174"/>
      <c r="D13" s="175">
        <v>56308</v>
      </c>
      <c r="E13" s="176"/>
      <c r="F13" s="177">
        <v>52999</v>
      </c>
      <c r="G13" s="178"/>
      <c r="H13" s="164"/>
    </row>
    <row r="14" spans="1:8" x14ac:dyDescent="0.15">
      <c r="A14" s="165"/>
      <c r="B14" s="166"/>
      <c r="C14" s="167"/>
      <c r="D14" s="168">
        <v>24910</v>
      </c>
      <c r="E14" s="169"/>
      <c r="F14" s="170">
        <v>26844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2.17</v>
      </c>
      <c r="C19" s="179">
        <f>ROUND(VALUE(SUBSTITUTE(実質収支比率等に係る経年分析!G$48,"▲","-")),2)</f>
        <v>2.99</v>
      </c>
      <c r="D19" s="179">
        <f>ROUND(VALUE(SUBSTITUTE(実質収支比率等に係る経年分析!H$48,"▲","-")),2)</f>
        <v>2.62</v>
      </c>
      <c r="E19" s="179">
        <f>ROUND(VALUE(SUBSTITUTE(実質収支比率等に係る経年分析!I$48,"▲","-")),2)</f>
        <v>2.19</v>
      </c>
      <c r="F19" s="179">
        <f>ROUND(VALUE(SUBSTITUTE(実質収支比率等に係る経年分析!J$48,"▲","-")),2)</f>
        <v>2.38</v>
      </c>
    </row>
    <row r="20" spans="1:11" x14ac:dyDescent="0.15">
      <c r="A20" s="179" t="s">
        <v>55</v>
      </c>
      <c r="B20" s="179">
        <f>ROUND(VALUE(SUBSTITUTE(実質収支比率等に係る経年分析!F$47,"▲","-")),2)</f>
        <v>5.62</v>
      </c>
      <c r="C20" s="179">
        <f>ROUND(VALUE(SUBSTITUTE(実質収支比率等に係る経年分析!G$47,"▲","-")),2)</f>
        <v>6.26</v>
      </c>
      <c r="D20" s="179">
        <f>ROUND(VALUE(SUBSTITUTE(実質収支比率等に係る経年分析!H$47,"▲","-")),2)</f>
        <v>6.72</v>
      </c>
      <c r="E20" s="179">
        <f>ROUND(VALUE(SUBSTITUTE(実質収支比率等に係る経年分析!I$47,"▲","-")),2)</f>
        <v>6.71</v>
      </c>
      <c r="F20" s="179">
        <f>ROUND(VALUE(SUBSTITUTE(実質収支比率等に係る経年分析!J$47,"▲","-")),2)</f>
        <v>7.59</v>
      </c>
    </row>
    <row r="21" spans="1:11" x14ac:dyDescent="0.15">
      <c r="A21" s="179" t="s">
        <v>56</v>
      </c>
      <c r="B21" s="179">
        <f>IF(ISNUMBER(VALUE(SUBSTITUTE(実質収支比率等に係る経年分析!F$49,"▲","-"))),ROUND(VALUE(SUBSTITUTE(実質収支比率等に係る経年分析!F$49,"▲","-")),2),NA())</f>
        <v>-0.4</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0.16</v>
      </c>
      <c r="E21" s="179">
        <f>IF(ISNUMBER(VALUE(SUBSTITUTE(実質収支比率等に係る経年分析!I$49,"▲","-"))),ROUND(VALUE(SUBSTITUTE(実質収支比率等に係る経年分析!I$49,"▲","-")),2),NA())</f>
        <v>0.77</v>
      </c>
      <c r="F21" s="179">
        <f>IF(ISNUMBER(VALUE(SUBSTITUTE(実質収支比率等に係る経年分析!J$49,"▲","-"))),ROUND(VALUE(SUBSTITUTE(実質収支比率等に係る経年分析!J$49,"▲","-")),2),NA())</f>
        <v>1.17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2.1800000000000002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2.37</v>
      </c>
    </row>
    <row r="35" spans="1:16" x14ac:dyDescent="0.15">
      <c r="A35" s="180" t="str">
        <f>IF(連結実質赤字比率に係る赤字・黒字の構成分析!C$35="",NA(),連結実質赤字比率に係る赤字・黒字の構成分析!C$35)</f>
        <v>モーターボート競走事業会計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2.3199999999999998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2.52</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4.0199999999999996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91916</v>
      </c>
      <c r="E42" s="181"/>
      <c r="F42" s="181"/>
      <c r="G42" s="181">
        <f>'実質公債費比率（分子）の構造'!L$52</f>
        <v>92837</v>
      </c>
      <c r="H42" s="181"/>
      <c r="I42" s="181"/>
      <c r="J42" s="181">
        <f>'実質公債費比率（分子）の構造'!M$52</f>
        <v>92931</v>
      </c>
      <c r="K42" s="181"/>
      <c r="L42" s="181"/>
      <c r="M42" s="181">
        <f>'実質公債費比率（分子）の構造'!N$52</f>
        <v>91577</v>
      </c>
      <c r="N42" s="181"/>
      <c r="O42" s="181"/>
      <c r="P42" s="181">
        <f>'実質公債費比率（分子）の構造'!O$52</f>
        <v>90643</v>
      </c>
    </row>
    <row r="43" spans="1:16" x14ac:dyDescent="0.15">
      <c r="A43" s="181" t="s">
        <v>18</v>
      </c>
      <c r="B43" s="181">
        <f>'実質公債費比率（分子）の構造'!K$51</f>
        <v>118</v>
      </c>
      <c r="C43" s="181"/>
      <c r="D43" s="181"/>
      <c r="E43" s="181">
        <f>'実質公債費比率（分子）の構造'!L$51</f>
        <v>91</v>
      </c>
      <c r="F43" s="181"/>
      <c r="G43" s="181"/>
      <c r="H43" s="181">
        <f>'実質公債費比率（分子）の構造'!M$51</f>
        <v>29</v>
      </c>
      <c r="I43" s="181"/>
      <c r="J43" s="181"/>
      <c r="K43" s="181">
        <f>'実質公債費比率（分子）の構造'!N$51</f>
        <v>11</v>
      </c>
      <c r="L43" s="181"/>
      <c r="M43" s="181"/>
      <c r="N43" s="181">
        <f>'実質公債費比率（分子）の構造'!O$51</f>
        <v>8</v>
      </c>
      <c r="O43" s="181"/>
      <c r="P43" s="181"/>
    </row>
    <row r="44" spans="1:16" x14ac:dyDescent="0.15">
      <c r="A44" s="181" t="s">
        <v>64</v>
      </c>
      <c r="B44" s="181">
        <f>'実質公債費比率（分子）の構造'!K$50</f>
        <v>2604</v>
      </c>
      <c r="C44" s="181"/>
      <c r="D44" s="181"/>
      <c r="E44" s="181">
        <f>'実質公債費比率（分子）の構造'!L$50</f>
        <v>2684</v>
      </c>
      <c r="F44" s="181"/>
      <c r="G44" s="181"/>
      <c r="H44" s="181">
        <f>'実質公債費比率（分子）の構造'!M$50</f>
        <v>2773</v>
      </c>
      <c r="I44" s="181"/>
      <c r="J44" s="181"/>
      <c r="K44" s="181">
        <f>'実質公債費比率（分子）の構造'!N$50</f>
        <v>2897</v>
      </c>
      <c r="L44" s="181"/>
      <c r="M44" s="181"/>
      <c r="N44" s="181">
        <f>'実質公債費比率（分子）の構造'!O$50</f>
        <v>4050</v>
      </c>
      <c r="O44" s="181"/>
      <c r="P44" s="181"/>
    </row>
    <row r="45" spans="1:16" x14ac:dyDescent="0.15">
      <c r="A45" s="181" t="s">
        <v>65</v>
      </c>
      <c r="B45" s="181">
        <f>'実質公債費比率（分子）の構造'!K$49</f>
        <v>6</v>
      </c>
      <c r="C45" s="181"/>
      <c r="D45" s="181"/>
      <c r="E45" s="181">
        <f>'実質公債費比率（分子）の構造'!L$49</f>
        <v>42</v>
      </c>
      <c r="F45" s="181"/>
      <c r="G45" s="181"/>
      <c r="H45" s="181">
        <f>'実質公債費比率（分子）の構造'!M$49</f>
        <v>169</v>
      </c>
      <c r="I45" s="181"/>
      <c r="J45" s="181"/>
      <c r="K45" s="181">
        <f>'実質公債費比率（分子）の構造'!N$49</f>
        <v>70</v>
      </c>
      <c r="L45" s="181"/>
      <c r="M45" s="181"/>
      <c r="N45" s="181">
        <f>'実質公債費比率（分子）の構造'!O$49</f>
        <v>203</v>
      </c>
      <c r="O45" s="181"/>
      <c r="P45" s="181"/>
    </row>
    <row r="46" spans="1:16" x14ac:dyDescent="0.15">
      <c r="A46" s="181" t="s">
        <v>66</v>
      </c>
      <c r="B46" s="181">
        <f>'実質公債費比率（分子）の構造'!K$48</f>
        <v>23409</v>
      </c>
      <c r="C46" s="181"/>
      <c r="D46" s="181"/>
      <c r="E46" s="181">
        <f>'実質公債費比率（分子）の構造'!L$48</f>
        <v>25193</v>
      </c>
      <c r="F46" s="181"/>
      <c r="G46" s="181"/>
      <c r="H46" s="181">
        <f>'実質公債費比率（分子）の構造'!M$48</f>
        <v>24939</v>
      </c>
      <c r="I46" s="181"/>
      <c r="J46" s="181"/>
      <c r="K46" s="181">
        <f>'実質公債費比率（分子）の構造'!N$48</f>
        <v>26073</v>
      </c>
      <c r="L46" s="181"/>
      <c r="M46" s="181"/>
      <c r="N46" s="181">
        <f>'実質公債費比率（分子）の構造'!O$48</f>
        <v>25284</v>
      </c>
      <c r="O46" s="181"/>
      <c r="P46" s="181"/>
    </row>
    <row r="47" spans="1:16" x14ac:dyDescent="0.15">
      <c r="A47" s="181" t="s">
        <v>67</v>
      </c>
      <c r="B47" s="181">
        <f>'実質公債費比率（分子）の構造'!K$47</f>
        <v>42744</v>
      </c>
      <c r="C47" s="181"/>
      <c r="D47" s="181"/>
      <c r="E47" s="181">
        <f>'実質公債費比率（分子）の構造'!L$47</f>
        <v>42877</v>
      </c>
      <c r="F47" s="181"/>
      <c r="G47" s="181"/>
      <c r="H47" s="181">
        <f>'実質公債費比率（分子）の構造'!M$47</f>
        <v>43495</v>
      </c>
      <c r="I47" s="181"/>
      <c r="J47" s="181"/>
      <c r="K47" s="181">
        <f>'実質公債費比率（分子）の構造'!N$47</f>
        <v>43099</v>
      </c>
      <c r="L47" s="181"/>
      <c r="M47" s="181"/>
      <c r="N47" s="181">
        <f>'実質公債費比率（分子）の構造'!O$47</f>
        <v>41622</v>
      </c>
      <c r="O47" s="181"/>
      <c r="P47" s="181"/>
    </row>
    <row r="48" spans="1:16" x14ac:dyDescent="0.15">
      <c r="A48" s="181" t="s">
        <v>68</v>
      </c>
      <c r="B48" s="181">
        <f>'実質公債費比率（分子）の構造'!K$46</f>
        <v>4018</v>
      </c>
      <c r="C48" s="181"/>
      <c r="D48" s="181"/>
      <c r="E48" s="181">
        <f>'実質公債費比率（分子）の構造'!L$46</f>
        <v>5812</v>
      </c>
      <c r="F48" s="181"/>
      <c r="G48" s="181"/>
      <c r="H48" s="181">
        <f>'実質公債費比率（分子）の構造'!M$46</f>
        <v>4500</v>
      </c>
      <c r="I48" s="181"/>
      <c r="J48" s="181"/>
      <c r="K48" s="181">
        <f>'実質公債費比率（分子）の構造'!N$46</f>
        <v>2773</v>
      </c>
      <c r="L48" s="181"/>
      <c r="M48" s="181"/>
      <c r="N48" s="181">
        <f>'実質公債費比率（分子）の構造'!O$46</f>
        <v>2261</v>
      </c>
      <c r="O48" s="181"/>
      <c r="P48" s="181"/>
    </row>
    <row r="49" spans="1:16" x14ac:dyDescent="0.15">
      <c r="A49" s="181" t="s">
        <v>69</v>
      </c>
      <c r="B49" s="181">
        <f>'実質公債費比率（分子）の構造'!K$45</f>
        <v>53964</v>
      </c>
      <c r="C49" s="181"/>
      <c r="D49" s="181"/>
      <c r="E49" s="181">
        <f>'実質公債費比率（分子）の構造'!L$45</f>
        <v>52784</v>
      </c>
      <c r="F49" s="181"/>
      <c r="G49" s="181"/>
      <c r="H49" s="181">
        <f>'実質公債費比率（分子）の構造'!M$45</f>
        <v>53036</v>
      </c>
      <c r="I49" s="181"/>
      <c r="J49" s="181"/>
      <c r="K49" s="181">
        <f>'実質公債費比率（分子）の構造'!N$45</f>
        <v>53912</v>
      </c>
      <c r="L49" s="181"/>
      <c r="M49" s="181"/>
      <c r="N49" s="181">
        <f>'実質公債費比率（分子）の構造'!O$45</f>
        <v>54737</v>
      </c>
      <c r="O49" s="181"/>
      <c r="P49" s="181"/>
    </row>
    <row r="50" spans="1:16" x14ac:dyDescent="0.15">
      <c r="A50" s="181" t="s">
        <v>70</v>
      </c>
      <c r="B50" s="181" t="e">
        <f>NA()</f>
        <v>#N/A</v>
      </c>
      <c r="C50" s="181">
        <f>IF(ISNUMBER('実質公債費比率（分子）の構造'!K$53),'実質公債費比率（分子）の構造'!K$53,NA())</f>
        <v>34947</v>
      </c>
      <c r="D50" s="181" t="e">
        <f>NA()</f>
        <v>#N/A</v>
      </c>
      <c r="E50" s="181" t="e">
        <f>NA()</f>
        <v>#N/A</v>
      </c>
      <c r="F50" s="181">
        <f>IF(ISNUMBER('実質公債費比率（分子）の構造'!L$53),'実質公債費比率（分子）の構造'!L$53,NA())</f>
        <v>36646</v>
      </c>
      <c r="G50" s="181" t="e">
        <f>NA()</f>
        <v>#N/A</v>
      </c>
      <c r="H50" s="181" t="e">
        <f>NA()</f>
        <v>#N/A</v>
      </c>
      <c r="I50" s="181">
        <f>IF(ISNUMBER('実質公債費比率（分子）の構造'!M$53),'実質公債費比率（分子）の構造'!M$53,NA())</f>
        <v>36010</v>
      </c>
      <c r="J50" s="181" t="e">
        <f>NA()</f>
        <v>#N/A</v>
      </c>
      <c r="K50" s="181" t="e">
        <f>NA()</f>
        <v>#N/A</v>
      </c>
      <c r="L50" s="181">
        <f>IF(ISNUMBER('実質公債費比率（分子）の構造'!N$53),'実質公債費比率（分子）の構造'!N$53,NA())</f>
        <v>37258</v>
      </c>
      <c r="M50" s="181" t="e">
        <f>NA()</f>
        <v>#N/A</v>
      </c>
      <c r="N50" s="181" t="e">
        <f>NA()</f>
        <v>#N/A</v>
      </c>
      <c r="O50" s="181">
        <f>IF(ISNUMBER('実質公債費比率（分子）の構造'!O$53),'実質公債費比率（分子）の構造'!O$53,NA())</f>
        <v>37522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849919</v>
      </c>
      <c r="E56" s="180"/>
      <c r="F56" s="180"/>
      <c r="G56" s="180">
        <f>'将来負担比率（分子）の構造'!J$52</f>
        <v>849127</v>
      </c>
      <c r="H56" s="180"/>
      <c r="I56" s="180"/>
      <c r="J56" s="180">
        <f>'将来負担比率（分子）の構造'!K$52</f>
        <v>843486</v>
      </c>
      <c r="K56" s="180"/>
      <c r="L56" s="180"/>
      <c r="M56" s="180">
        <f>'将来負担比率（分子）の構造'!L$52</f>
        <v>848787</v>
      </c>
      <c r="N56" s="180"/>
      <c r="O56" s="180"/>
      <c r="P56" s="180">
        <f>'将来負担比率（分子）の構造'!M$52</f>
        <v>851506</v>
      </c>
    </row>
    <row r="57" spans="1:16" x14ac:dyDescent="0.15">
      <c r="A57" s="180" t="s">
        <v>42</v>
      </c>
      <c r="B57" s="180"/>
      <c r="C57" s="180"/>
      <c r="D57" s="180">
        <f>'将来負担比率（分子）の構造'!I$51</f>
        <v>314592</v>
      </c>
      <c r="E57" s="180"/>
      <c r="F57" s="180"/>
      <c r="G57" s="180">
        <f>'将来負担比率（分子）の構造'!J$51</f>
        <v>305581</v>
      </c>
      <c r="H57" s="180"/>
      <c r="I57" s="180"/>
      <c r="J57" s="180">
        <f>'将来負担比率（分子）の構造'!K$51</f>
        <v>299834</v>
      </c>
      <c r="K57" s="180"/>
      <c r="L57" s="180"/>
      <c r="M57" s="180">
        <f>'将来負担比率（分子）の構造'!L$51</f>
        <v>295295</v>
      </c>
      <c r="N57" s="180"/>
      <c r="O57" s="180"/>
      <c r="P57" s="180">
        <f>'将来負担比率（分子）の構造'!M$51</f>
        <v>293342</v>
      </c>
    </row>
    <row r="58" spans="1:16" x14ac:dyDescent="0.15">
      <c r="A58" s="180" t="s">
        <v>41</v>
      </c>
      <c r="B58" s="180"/>
      <c r="C58" s="180"/>
      <c r="D58" s="180">
        <f>'将来負担比率（分子）の構造'!I$50</f>
        <v>200388</v>
      </c>
      <c r="E58" s="180"/>
      <c r="F58" s="180"/>
      <c r="G58" s="180">
        <f>'将来負担比率（分子）の構造'!J$50</f>
        <v>204605</v>
      </c>
      <c r="H58" s="180"/>
      <c r="I58" s="180"/>
      <c r="J58" s="180">
        <f>'将来負担比率（分子）の構造'!K$50</f>
        <v>220728</v>
      </c>
      <c r="K58" s="180"/>
      <c r="L58" s="180"/>
      <c r="M58" s="180">
        <f>'将来負担比率（分子）の構造'!L$50</f>
        <v>239456</v>
      </c>
      <c r="N58" s="180"/>
      <c r="O58" s="180"/>
      <c r="P58" s="180">
        <f>'将来負担比率（分子）の構造'!M$50</f>
        <v>256370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26942</v>
      </c>
      <c r="C61" s="180"/>
      <c r="D61" s="180"/>
      <c r="E61" s="180">
        <f>'将来負担比率（分子）の構造'!J$46</f>
        <v>24051</v>
      </c>
      <c r="F61" s="180"/>
      <c r="G61" s="180"/>
      <c r="H61" s="180">
        <f>'将来負担比率（分子）の構造'!K$46</f>
        <v>18858</v>
      </c>
      <c r="I61" s="180"/>
      <c r="J61" s="180"/>
      <c r="K61" s="180">
        <f>'将来負担比率（分子）の構造'!L$46</f>
        <v>17356</v>
      </c>
      <c r="L61" s="180"/>
      <c r="M61" s="180"/>
      <c r="N61" s="180">
        <f>'将来負担比率（分子）の構造'!M$46</f>
        <v>18602</v>
      </c>
      <c r="O61" s="180"/>
      <c r="P61" s="180"/>
    </row>
    <row r="62" spans="1:16" x14ac:dyDescent="0.15">
      <c r="A62" s="180" t="s">
        <v>35</v>
      </c>
      <c r="B62" s="180">
        <f>'将来負担比率（分子）の構造'!I$45</f>
        <v>66682</v>
      </c>
      <c r="C62" s="180"/>
      <c r="D62" s="180"/>
      <c r="E62" s="180">
        <f>'将来負担比率（分子）の構造'!J$45</f>
        <v>62213</v>
      </c>
      <c r="F62" s="180"/>
      <c r="G62" s="180"/>
      <c r="H62" s="180">
        <f>'将来負担比率（分子）の構造'!K$45</f>
        <v>60683</v>
      </c>
      <c r="I62" s="180"/>
      <c r="J62" s="180"/>
      <c r="K62" s="180">
        <f>'将来負担比率（分子）の構造'!L$45</f>
        <v>103136</v>
      </c>
      <c r="L62" s="180"/>
      <c r="M62" s="180"/>
      <c r="N62" s="180">
        <f>'将来負担比率（分子）の構造'!M$45</f>
        <v>92791</v>
      </c>
      <c r="O62" s="180"/>
      <c r="P62" s="180"/>
    </row>
    <row r="63" spans="1:16" x14ac:dyDescent="0.15">
      <c r="A63" s="180" t="s">
        <v>34</v>
      </c>
      <c r="B63" s="180">
        <f>'将来負担比率（分子）の構造'!I$44</f>
        <v>2196</v>
      </c>
      <c r="C63" s="180"/>
      <c r="D63" s="180"/>
      <c r="E63" s="180">
        <f>'将来負担比率（分子）の構造'!J$44</f>
        <v>3887</v>
      </c>
      <c r="F63" s="180"/>
      <c r="G63" s="180"/>
      <c r="H63" s="180">
        <f>'将来負担比率（分子）の構造'!K$44</f>
        <v>3971</v>
      </c>
      <c r="I63" s="180"/>
      <c r="J63" s="180"/>
      <c r="K63" s="180">
        <f>'将来負担比率（分子）の構造'!L$44</f>
        <v>3919</v>
      </c>
      <c r="L63" s="180"/>
      <c r="M63" s="180"/>
      <c r="N63" s="180">
        <f>'将来負担比率（分子）の構造'!M$44</f>
        <v>3747</v>
      </c>
      <c r="O63" s="180"/>
      <c r="P63" s="180"/>
    </row>
    <row r="64" spans="1:16" x14ac:dyDescent="0.15">
      <c r="A64" s="180" t="s">
        <v>33</v>
      </c>
      <c r="B64" s="180">
        <f>'将来負担比率（分子）の構造'!I$43</f>
        <v>309507</v>
      </c>
      <c r="C64" s="180"/>
      <c r="D64" s="180"/>
      <c r="E64" s="180">
        <f>'将来負担比率（分子）の構造'!J$43</f>
        <v>311300</v>
      </c>
      <c r="F64" s="180"/>
      <c r="G64" s="180"/>
      <c r="H64" s="180">
        <f>'将来負担比率（分子）の構造'!K$43</f>
        <v>307050</v>
      </c>
      <c r="I64" s="180"/>
      <c r="J64" s="180"/>
      <c r="K64" s="180">
        <f>'将来負担比率（分子）の構造'!L$43</f>
        <v>300919</v>
      </c>
      <c r="L64" s="180"/>
      <c r="M64" s="180"/>
      <c r="N64" s="180">
        <f>'将来負担比率（分子）の構造'!M$43</f>
        <v>285198</v>
      </c>
      <c r="O64" s="180"/>
      <c r="P64" s="180"/>
    </row>
    <row r="65" spans="1:16" x14ac:dyDescent="0.15">
      <c r="A65" s="180" t="s">
        <v>32</v>
      </c>
      <c r="B65" s="180">
        <f>'将来負担比率（分子）の構造'!I$42</f>
        <v>20802</v>
      </c>
      <c r="C65" s="180"/>
      <c r="D65" s="180"/>
      <c r="E65" s="180">
        <f>'将来負担比率（分子）の構造'!J$42</f>
        <v>18774</v>
      </c>
      <c r="F65" s="180"/>
      <c r="G65" s="180"/>
      <c r="H65" s="180">
        <f>'将来負担比率（分子）の構造'!K$42</f>
        <v>19336</v>
      </c>
      <c r="I65" s="180"/>
      <c r="J65" s="180"/>
      <c r="K65" s="180">
        <f>'将来負担比率（分子）の構造'!L$42</f>
        <v>22028</v>
      </c>
      <c r="L65" s="180"/>
      <c r="M65" s="180"/>
      <c r="N65" s="180">
        <f>'将来負担比率（分子）の構造'!M$42</f>
        <v>32524</v>
      </c>
      <c r="O65" s="180"/>
      <c r="P65" s="180"/>
    </row>
    <row r="66" spans="1:16" x14ac:dyDescent="0.15">
      <c r="A66" s="180" t="s">
        <v>31</v>
      </c>
      <c r="B66" s="180">
        <f>'将来負担比率（分子）の構造'!I$41</f>
        <v>1428767</v>
      </c>
      <c r="C66" s="180"/>
      <c r="D66" s="180"/>
      <c r="E66" s="180">
        <f>'将来負担比率（分子）の構造'!J$41</f>
        <v>1415368</v>
      </c>
      <c r="F66" s="180"/>
      <c r="G66" s="180"/>
      <c r="H66" s="180">
        <f>'将来負担比率（分子）の構造'!K$41</f>
        <v>1407427</v>
      </c>
      <c r="I66" s="180"/>
      <c r="J66" s="180"/>
      <c r="K66" s="180">
        <f>'将来負担比率（分子）の構造'!L$41</f>
        <v>1413133</v>
      </c>
      <c r="L66" s="180"/>
      <c r="M66" s="180"/>
      <c r="N66" s="180">
        <f>'将来負担比率（分子）の構造'!M$41</f>
        <v>1409307</v>
      </c>
      <c r="O66" s="180"/>
      <c r="P66" s="180"/>
    </row>
    <row r="67" spans="1:16" x14ac:dyDescent="0.15">
      <c r="A67" s="180" t="s">
        <v>74</v>
      </c>
      <c r="B67" s="180" t="e">
        <f>NA()</f>
        <v>#N/A</v>
      </c>
      <c r="C67" s="180">
        <f>IF(ISNUMBER('将来負担比率（分子）の構造'!I$53), IF('将来負担比率（分子）の構造'!I$53 &lt; 0, 0, '将来負担比率（分子）の構造'!I$53), NA())</f>
        <v>489998</v>
      </c>
      <c r="D67" s="180" t="e">
        <f>NA()</f>
        <v>#N/A</v>
      </c>
      <c r="E67" s="180" t="e">
        <f>NA()</f>
        <v>#N/A</v>
      </c>
      <c r="F67" s="180">
        <f>IF(ISNUMBER('将来負担比率（分子）の構造'!J$53), IF('将来負担比率（分子）の構造'!J$53 &lt; 0, 0, '将来負担比率（分子）の構造'!J$53), NA())</f>
        <v>476280</v>
      </c>
      <c r="G67" s="180" t="e">
        <f>NA()</f>
        <v>#N/A</v>
      </c>
      <c r="H67" s="180" t="e">
        <f>NA()</f>
        <v>#N/A</v>
      </c>
      <c r="I67" s="180">
        <f>IF(ISNUMBER('将来負担比率（分子）の構造'!K$53), IF('将来負担比率（分子）の構造'!K$53 &lt; 0, 0, '将来負担比率（分子）の構造'!K$53), NA())</f>
        <v>453279</v>
      </c>
      <c r="J67" s="180" t="e">
        <f>NA()</f>
        <v>#N/A</v>
      </c>
      <c r="K67" s="180" t="e">
        <f>NA()</f>
        <v>#N/A</v>
      </c>
      <c r="L67" s="180">
        <f>IF(ISNUMBER('将来負担比率（分子）の構造'!L$53), IF('将来負担比率（分子）の構造'!L$53 &lt; 0, 0, '将来負担比率（分子）の構造'!L$53), NA())</f>
        <v>476954</v>
      </c>
      <c r="M67" s="180" t="e">
        <f>NA()</f>
        <v>#N/A</v>
      </c>
      <c r="N67" s="180" t="e">
        <f>NA()</f>
        <v>#N/A</v>
      </c>
      <c r="O67" s="180">
        <f>IF(ISNUMBER('将来負担比率（分子）の構造'!M$53), IF('将来負担比率（分子）の構造'!M$53 &lt; 0, 0, '将来負担比率（分子）の構造'!M$53), NA())</f>
        <v>440952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24202</v>
      </c>
      <c r="C72" s="184">
        <f>基金残高に係る経年分析!G55</f>
        <v>27807</v>
      </c>
      <c r="D72" s="184">
        <f>基金残高に係る経年分析!H55</f>
        <v>31788</v>
      </c>
    </row>
    <row r="73" spans="1:16" x14ac:dyDescent="0.15">
      <c r="A73" s="183" t="s">
        <v>77</v>
      </c>
      <c r="B73" s="184">
        <f>基金残高に係る経年分析!F56</f>
        <v>5309</v>
      </c>
      <c r="C73" s="184">
        <f>基金残高に係る経年分析!G56</f>
        <v>5360</v>
      </c>
      <c r="D73" s="184">
        <f>基金残高に係る経年分析!H56</f>
        <v>5408</v>
      </c>
    </row>
    <row r="74" spans="1:16" x14ac:dyDescent="0.15">
      <c r="A74" s="183" t="s">
        <v>78</v>
      </c>
      <c r="B74" s="184">
        <f>基金残高に係る経年分析!F57</f>
        <v>29600</v>
      </c>
      <c r="C74" s="184">
        <f>基金残高に係る経年分析!G57</f>
        <v>28882</v>
      </c>
      <c r="D74" s="184">
        <f>基金残高に係る経年分析!H57</f>
        <v>31332</v>
      </c>
    </row>
  </sheetData>
  <sheetProtection algorithmName="SHA-512" hashValue="mUmZvoI51LkRvWUVUDDrhRMipyl6F6NZy3e+dvct1HslZKMQXqe6B+yR3ZZhXdPiQ+8jkC08F2oi74fyLVhqAQ==" saltValue="pEAiK1lhhs8rp+0NsmW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332596900</v>
      </c>
      <c r="S5" s="631"/>
      <c r="T5" s="631"/>
      <c r="U5" s="631"/>
      <c r="V5" s="631"/>
      <c r="W5" s="631"/>
      <c r="X5" s="631"/>
      <c r="Y5" s="632"/>
      <c r="Z5" s="633">
        <v>38.799999999999997</v>
      </c>
      <c r="AA5" s="633"/>
      <c r="AB5" s="633"/>
      <c r="AC5" s="633"/>
      <c r="AD5" s="634">
        <v>308362758</v>
      </c>
      <c r="AE5" s="634"/>
      <c r="AF5" s="634"/>
      <c r="AG5" s="634"/>
      <c r="AH5" s="634"/>
      <c r="AI5" s="634"/>
      <c r="AJ5" s="634"/>
      <c r="AK5" s="634"/>
      <c r="AL5" s="635">
        <v>77.900000000000006</v>
      </c>
      <c r="AM5" s="636"/>
      <c r="AN5" s="636"/>
      <c r="AO5" s="637"/>
      <c r="AP5" s="627" t="s">
        <v>224</v>
      </c>
      <c r="AQ5" s="628"/>
      <c r="AR5" s="628"/>
      <c r="AS5" s="628"/>
      <c r="AT5" s="628"/>
      <c r="AU5" s="628"/>
      <c r="AV5" s="628"/>
      <c r="AW5" s="628"/>
      <c r="AX5" s="628"/>
      <c r="AY5" s="628"/>
      <c r="AZ5" s="628"/>
      <c r="BA5" s="628"/>
      <c r="BB5" s="628"/>
      <c r="BC5" s="628"/>
      <c r="BD5" s="628"/>
      <c r="BE5" s="628"/>
      <c r="BF5" s="629"/>
      <c r="BG5" s="641">
        <v>300341123</v>
      </c>
      <c r="BH5" s="642"/>
      <c r="BI5" s="642"/>
      <c r="BJ5" s="642"/>
      <c r="BK5" s="642"/>
      <c r="BL5" s="642"/>
      <c r="BM5" s="642"/>
      <c r="BN5" s="643"/>
      <c r="BO5" s="644">
        <v>90.3</v>
      </c>
      <c r="BP5" s="644"/>
      <c r="BQ5" s="644"/>
      <c r="BR5" s="644"/>
      <c r="BS5" s="645">
        <v>8092080</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6369003</v>
      </c>
      <c r="S6" s="642"/>
      <c r="T6" s="642"/>
      <c r="U6" s="642"/>
      <c r="V6" s="642"/>
      <c r="W6" s="642"/>
      <c r="X6" s="642"/>
      <c r="Y6" s="643"/>
      <c r="Z6" s="644">
        <v>0.7</v>
      </c>
      <c r="AA6" s="644"/>
      <c r="AB6" s="644"/>
      <c r="AC6" s="644"/>
      <c r="AD6" s="645">
        <v>6369003</v>
      </c>
      <c r="AE6" s="645"/>
      <c r="AF6" s="645"/>
      <c r="AG6" s="645"/>
      <c r="AH6" s="645"/>
      <c r="AI6" s="645"/>
      <c r="AJ6" s="645"/>
      <c r="AK6" s="645"/>
      <c r="AL6" s="646">
        <v>1.6</v>
      </c>
      <c r="AM6" s="647"/>
      <c r="AN6" s="647"/>
      <c r="AO6" s="648"/>
      <c r="AP6" s="638" t="s">
        <v>229</v>
      </c>
      <c r="AQ6" s="639"/>
      <c r="AR6" s="639"/>
      <c r="AS6" s="639"/>
      <c r="AT6" s="639"/>
      <c r="AU6" s="639"/>
      <c r="AV6" s="639"/>
      <c r="AW6" s="639"/>
      <c r="AX6" s="639"/>
      <c r="AY6" s="639"/>
      <c r="AZ6" s="639"/>
      <c r="BA6" s="639"/>
      <c r="BB6" s="639"/>
      <c r="BC6" s="639"/>
      <c r="BD6" s="639"/>
      <c r="BE6" s="639"/>
      <c r="BF6" s="640"/>
      <c r="BG6" s="641">
        <v>300341123</v>
      </c>
      <c r="BH6" s="642"/>
      <c r="BI6" s="642"/>
      <c r="BJ6" s="642"/>
      <c r="BK6" s="642"/>
      <c r="BL6" s="642"/>
      <c r="BM6" s="642"/>
      <c r="BN6" s="643"/>
      <c r="BO6" s="644">
        <v>90.3</v>
      </c>
      <c r="BP6" s="644"/>
      <c r="BQ6" s="644"/>
      <c r="BR6" s="644"/>
      <c r="BS6" s="645">
        <v>8092080</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1780159</v>
      </c>
      <c r="CS6" s="642"/>
      <c r="CT6" s="642"/>
      <c r="CU6" s="642"/>
      <c r="CV6" s="642"/>
      <c r="CW6" s="642"/>
      <c r="CX6" s="642"/>
      <c r="CY6" s="643"/>
      <c r="CZ6" s="635">
        <v>0.2</v>
      </c>
      <c r="DA6" s="636"/>
      <c r="DB6" s="636"/>
      <c r="DC6" s="655"/>
      <c r="DD6" s="650" t="s">
        <v>231</v>
      </c>
      <c r="DE6" s="642"/>
      <c r="DF6" s="642"/>
      <c r="DG6" s="642"/>
      <c r="DH6" s="642"/>
      <c r="DI6" s="642"/>
      <c r="DJ6" s="642"/>
      <c r="DK6" s="642"/>
      <c r="DL6" s="642"/>
      <c r="DM6" s="642"/>
      <c r="DN6" s="642"/>
      <c r="DO6" s="642"/>
      <c r="DP6" s="643"/>
      <c r="DQ6" s="650">
        <v>1780159</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357368</v>
      </c>
      <c r="S7" s="642"/>
      <c r="T7" s="642"/>
      <c r="U7" s="642"/>
      <c r="V7" s="642"/>
      <c r="W7" s="642"/>
      <c r="X7" s="642"/>
      <c r="Y7" s="643"/>
      <c r="Z7" s="644">
        <v>0</v>
      </c>
      <c r="AA7" s="644"/>
      <c r="AB7" s="644"/>
      <c r="AC7" s="644"/>
      <c r="AD7" s="645">
        <v>357368</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169396293</v>
      </c>
      <c r="BH7" s="642"/>
      <c r="BI7" s="642"/>
      <c r="BJ7" s="642"/>
      <c r="BK7" s="642"/>
      <c r="BL7" s="642"/>
      <c r="BM7" s="642"/>
      <c r="BN7" s="643"/>
      <c r="BO7" s="644">
        <v>50.9</v>
      </c>
      <c r="BP7" s="644"/>
      <c r="BQ7" s="644"/>
      <c r="BR7" s="644"/>
      <c r="BS7" s="645">
        <v>8092080</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46531485</v>
      </c>
      <c r="CS7" s="642"/>
      <c r="CT7" s="642"/>
      <c r="CU7" s="642"/>
      <c r="CV7" s="642"/>
      <c r="CW7" s="642"/>
      <c r="CX7" s="642"/>
      <c r="CY7" s="643"/>
      <c r="CZ7" s="644">
        <v>5.5</v>
      </c>
      <c r="DA7" s="644"/>
      <c r="DB7" s="644"/>
      <c r="DC7" s="644"/>
      <c r="DD7" s="650">
        <v>1043636</v>
      </c>
      <c r="DE7" s="642"/>
      <c r="DF7" s="642"/>
      <c r="DG7" s="642"/>
      <c r="DH7" s="642"/>
      <c r="DI7" s="642"/>
      <c r="DJ7" s="642"/>
      <c r="DK7" s="642"/>
      <c r="DL7" s="642"/>
      <c r="DM7" s="642"/>
      <c r="DN7" s="642"/>
      <c r="DO7" s="642"/>
      <c r="DP7" s="643"/>
      <c r="DQ7" s="650">
        <v>38370110</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796163</v>
      </c>
      <c r="S8" s="642"/>
      <c r="T8" s="642"/>
      <c r="U8" s="642"/>
      <c r="V8" s="642"/>
      <c r="W8" s="642"/>
      <c r="X8" s="642"/>
      <c r="Y8" s="643"/>
      <c r="Z8" s="644">
        <v>0.1</v>
      </c>
      <c r="AA8" s="644"/>
      <c r="AB8" s="644"/>
      <c r="AC8" s="644"/>
      <c r="AD8" s="645">
        <v>796163</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2567985</v>
      </c>
      <c r="BH8" s="642"/>
      <c r="BI8" s="642"/>
      <c r="BJ8" s="642"/>
      <c r="BK8" s="642"/>
      <c r="BL8" s="642"/>
      <c r="BM8" s="642"/>
      <c r="BN8" s="643"/>
      <c r="BO8" s="644">
        <v>0.8</v>
      </c>
      <c r="BP8" s="644"/>
      <c r="BQ8" s="644"/>
      <c r="BR8" s="644"/>
      <c r="BS8" s="650" t="s">
        <v>231</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290869818</v>
      </c>
      <c r="CS8" s="642"/>
      <c r="CT8" s="642"/>
      <c r="CU8" s="642"/>
      <c r="CV8" s="642"/>
      <c r="CW8" s="642"/>
      <c r="CX8" s="642"/>
      <c r="CY8" s="643"/>
      <c r="CZ8" s="644">
        <v>34.5</v>
      </c>
      <c r="DA8" s="644"/>
      <c r="DB8" s="644"/>
      <c r="DC8" s="644"/>
      <c r="DD8" s="650">
        <v>5915499</v>
      </c>
      <c r="DE8" s="642"/>
      <c r="DF8" s="642"/>
      <c r="DG8" s="642"/>
      <c r="DH8" s="642"/>
      <c r="DI8" s="642"/>
      <c r="DJ8" s="642"/>
      <c r="DK8" s="642"/>
      <c r="DL8" s="642"/>
      <c r="DM8" s="642"/>
      <c r="DN8" s="642"/>
      <c r="DO8" s="642"/>
      <c r="DP8" s="643"/>
      <c r="DQ8" s="650">
        <v>124063237</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731928</v>
      </c>
      <c r="S9" s="642"/>
      <c r="T9" s="642"/>
      <c r="U9" s="642"/>
      <c r="V9" s="642"/>
      <c r="W9" s="642"/>
      <c r="X9" s="642"/>
      <c r="Y9" s="643"/>
      <c r="Z9" s="644">
        <v>0.1</v>
      </c>
      <c r="AA9" s="644"/>
      <c r="AB9" s="644"/>
      <c r="AC9" s="644"/>
      <c r="AD9" s="645">
        <v>731928</v>
      </c>
      <c r="AE9" s="645"/>
      <c r="AF9" s="645"/>
      <c r="AG9" s="645"/>
      <c r="AH9" s="645"/>
      <c r="AI9" s="645"/>
      <c r="AJ9" s="645"/>
      <c r="AK9" s="645"/>
      <c r="AL9" s="646">
        <v>0.2</v>
      </c>
      <c r="AM9" s="647"/>
      <c r="AN9" s="647"/>
      <c r="AO9" s="648"/>
      <c r="AP9" s="638" t="s">
        <v>239</v>
      </c>
      <c r="AQ9" s="639"/>
      <c r="AR9" s="639"/>
      <c r="AS9" s="639"/>
      <c r="AT9" s="639"/>
      <c r="AU9" s="639"/>
      <c r="AV9" s="639"/>
      <c r="AW9" s="639"/>
      <c r="AX9" s="639"/>
      <c r="AY9" s="639"/>
      <c r="AZ9" s="639"/>
      <c r="BA9" s="639"/>
      <c r="BB9" s="639"/>
      <c r="BC9" s="639"/>
      <c r="BD9" s="639"/>
      <c r="BE9" s="639"/>
      <c r="BF9" s="640"/>
      <c r="BG9" s="641">
        <v>121907615</v>
      </c>
      <c r="BH9" s="642"/>
      <c r="BI9" s="642"/>
      <c r="BJ9" s="642"/>
      <c r="BK9" s="642"/>
      <c r="BL9" s="642"/>
      <c r="BM9" s="642"/>
      <c r="BN9" s="643"/>
      <c r="BO9" s="644">
        <v>36.700000000000003</v>
      </c>
      <c r="BP9" s="644"/>
      <c r="BQ9" s="644"/>
      <c r="BR9" s="644"/>
      <c r="BS9" s="650" t="s">
        <v>231</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51298462</v>
      </c>
      <c r="CS9" s="642"/>
      <c r="CT9" s="642"/>
      <c r="CU9" s="642"/>
      <c r="CV9" s="642"/>
      <c r="CW9" s="642"/>
      <c r="CX9" s="642"/>
      <c r="CY9" s="643"/>
      <c r="CZ9" s="644">
        <v>6.1</v>
      </c>
      <c r="DA9" s="644"/>
      <c r="DB9" s="644"/>
      <c r="DC9" s="644"/>
      <c r="DD9" s="650">
        <v>5683055</v>
      </c>
      <c r="DE9" s="642"/>
      <c r="DF9" s="642"/>
      <c r="DG9" s="642"/>
      <c r="DH9" s="642"/>
      <c r="DI9" s="642"/>
      <c r="DJ9" s="642"/>
      <c r="DK9" s="642"/>
      <c r="DL9" s="642"/>
      <c r="DM9" s="642"/>
      <c r="DN9" s="642"/>
      <c r="DO9" s="642"/>
      <c r="DP9" s="643"/>
      <c r="DQ9" s="650">
        <v>36345393</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v>291607</v>
      </c>
      <c r="S10" s="642"/>
      <c r="T10" s="642"/>
      <c r="U10" s="642"/>
      <c r="V10" s="642"/>
      <c r="W10" s="642"/>
      <c r="X10" s="642"/>
      <c r="Y10" s="643"/>
      <c r="Z10" s="644">
        <v>0</v>
      </c>
      <c r="AA10" s="644"/>
      <c r="AB10" s="644"/>
      <c r="AC10" s="644"/>
      <c r="AD10" s="645">
        <v>291607</v>
      </c>
      <c r="AE10" s="645"/>
      <c r="AF10" s="645"/>
      <c r="AG10" s="645"/>
      <c r="AH10" s="645"/>
      <c r="AI10" s="645"/>
      <c r="AJ10" s="645"/>
      <c r="AK10" s="645"/>
      <c r="AL10" s="646">
        <v>0.1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8926788</v>
      </c>
      <c r="BH10" s="642"/>
      <c r="BI10" s="642"/>
      <c r="BJ10" s="642"/>
      <c r="BK10" s="642"/>
      <c r="BL10" s="642"/>
      <c r="BM10" s="642"/>
      <c r="BN10" s="643"/>
      <c r="BO10" s="644">
        <v>2.7</v>
      </c>
      <c r="BP10" s="644"/>
      <c r="BQ10" s="644"/>
      <c r="BR10" s="644"/>
      <c r="BS10" s="650">
        <v>1138820</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110480</v>
      </c>
      <c r="CS10" s="642"/>
      <c r="CT10" s="642"/>
      <c r="CU10" s="642"/>
      <c r="CV10" s="642"/>
      <c r="CW10" s="642"/>
      <c r="CX10" s="642"/>
      <c r="CY10" s="643"/>
      <c r="CZ10" s="644">
        <v>0</v>
      </c>
      <c r="DA10" s="644"/>
      <c r="DB10" s="644"/>
      <c r="DC10" s="644"/>
      <c r="DD10" s="650" t="s">
        <v>244</v>
      </c>
      <c r="DE10" s="642"/>
      <c r="DF10" s="642"/>
      <c r="DG10" s="642"/>
      <c r="DH10" s="642"/>
      <c r="DI10" s="642"/>
      <c r="DJ10" s="642"/>
      <c r="DK10" s="642"/>
      <c r="DL10" s="642"/>
      <c r="DM10" s="642"/>
      <c r="DN10" s="642"/>
      <c r="DO10" s="642"/>
      <c r="DP10" s="643"/>
      <c r="DQ10" s="650">
        <v>110452</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v>3840606</v>
      </c>
      <c r="S11" s="642"/>
      <c r="T11" s="642"/>
      <c r="U11" s="642"/>
      <c r="V11" s="642"/>
      <c r="W11" s="642"/>
      <c r="X11" s="642"/>
      <c r="Y11" s="643"/>
      <c r="Z11" s="644">
        <v>0.4</v>
      </c>
      <c r="AA11" s="644"/>
      <c r="AB11" s="644"/>
      <c r="AC11" s="644"/>
      <c r="AD11" s="645">
        <v>3840606</v>
      </c>
      <c r="AE11" s="645"/>
      <c r="AF11" s="645"/>
      <c r="AG11" s="645"/>
      <c r="AH11" s="645"/>
      <c r="AI11" s="645"/>
      <c r="AJ11" s="645"/>
      <c r="AK11" s="645"/>
      <c r="AL11" s="646">
        <v>1</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35993905</v>
      </c>
      <c r="BH11" s="642"/>
      <c r="BI11" s="642"/>
      <c r="BJ11" s="642"/>
      <c r="BK11" s="642"/>
      <c r="BL11" s="642"/>
      <c r="BM11" s="642"/>
      <c r="BN11" s="643"/>
      <c r="BO11" s="644">
        <v>10.8</v>
      </c>
      <c r="BP11" s="644"/>
      <c r="BQ11" s="644"/>
      <c r="BR11" s="644"/>
      <c r="BS11" s="650">
        <v>6953260</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3475718</v>
      </c>
      <c r="CS11" s="642"/>
      <c r="CT11" s="642"/>
      <c r="CU11" s="642"/>
      <c r="CV11" s="642"/>
      <c r="CW11" s="642"/>
      <c r="CX11" s="642"/>
      <c r="CY11" s="643"/>
      <c r="CZ11" s="644">
        <v>0.4</v>
      </c>
      <c r="DA11" s="644"/>
      <c r="DB11" s="644"/>
      <c r="DC11" s="644"/>
      <c r="DD11" s="650">
        <v>854633</v>
      </c>
      <c r="DE11" s="642"/>
      <c r="DF11" s="642"/>
      <c r="DG11" s="642"/>
      <c r="DH11" s="642"/>
      <c r="DI11" s="642"/>
      <c r="DJ11" s="642"/>
      <c r="DK11" s="642"/>
      <c r="DL11" s="642"/>
      <c r="DM11" s="642"/>
      <c r="DN11" s="642"/>
      <c r="DO11" s="642"/>
      <c r="DP11" s="643"/>
      <c r="DQ11" s="650">
        <v>2176715</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30096266</v>
      </c>
      <c r="S12" s="642"/>
      <c r="T12" s="642"/>
      <c r="U12" s="642"/>
      <c r="V12" s="642"/>
      <c r="W12" s="642"/>
      <c r="X12" s="642"/>
      <c r="Y12" s="643"/>
      <c r="Z12" s="644">
        <v>3.5</v>
      </c>
      <c r="AA12" s="644"/>
      <c r="AB12" s="644"/>
      <c r="AC12" s="644"/>
      <c r="AD12" s="645">
        <v>30096266</v>
      </c>
      <c r="AE12" s="645"/>
      <c r="AF12" s="645"/>
      <c r="AG12" s="645"/>
      <c r="AH12" s="645"/>
      <c r="AI12" s="645"/>
      <c r="AJ12" s="645"/>
      <c r="AK12" s="645"/>
      <c r="AL12" s="646">
        <v>7.6</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116862088</v>
      </c>
      <c r="BH12" s="642"/>
      <c r="BI12" s="642"/>
      <c r="BJ12" s="642"/>
      <c r="BK12" s="642"/>
      <c r="BL12" s="642"/>
      <c r="BM12" s="642"/>
      <c r="BN12" s="643"/>
      <c r="BO12" s="644">
        <v>35.1</v>
      </c>
      <c r="BP12" s="644"/>
      <c r="BQ12" s="644"/>
      <c r="BR12" s="644"/>
      <c r="BS12" s="650" t="s">
        <v>244</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79671312</v>
      </c>
      <c r="CS12" s="642"/>
      <c r="CT12" s="642"/>
      <c r="CU12" s="642"/>
      <c r="CV12" s="642"/>
      <c r="CW12" s="642"/>
      <c r="CX12" s="642"/>
      <c r="CY12" s="643"/>
      <c r="CZ12" s="644">
        <v>9.4</v>
      </c>
      <c r="DA12" s="644"/>
      <c r="DB12" s="644"/>
      <c r="DC12" s="644"/>
      <c r="DD12" s="650">
        <v>1474220</v>
      </c>
      <c r="DE12" s="642"/>
      <c r="DF12" s="642"/>
      <c r="DG12" s="642"/>
      <c r="DH12" s="642"/>
      <c r="DI12" s="642"/>
      <c r="DJ12" s="642"/>
      <c r="DK12" s="642"/>
      <c r="DL12" s="642"/>
      <c r="DM12" s="642"/>
      <c r="DN12" s="642"/>
      <c r="DO12" s="642"/>
      <c r="DP12" s="643"/>
      <c r="DQ12" s="650">
        <v>9080364</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36880</v>
      </c>
      <c r="S13" s="642"/>
      <c r="T13" s="642"/>
      <c r="U13" s="642"/>
      <c r="V13" s="642"/>
      <c r="W13" s="642"/>
      <c r="X13" s="642"/>
      <c r="Y13" s="643"/>
      <c r="Z13" s="644">
        <v>0</v>
      </c>
      <c r="AA13" s="644"/>
      <c r="AB13" s="644"/>
      <c r="AC13" s="644"/>
      <c r="AD13" s="645">
        <v>36880</v>
      </c>
      <c r="AE13" s="645"/>
      <c r="AF13" s="645"/>
      <c r="AG13" s="645"/>
      <c r="AH13" s="645"/>
      <c r="AI13" s="645"/>
      <c r="AJ13" s="645"/>
      <c r="AK13" s="645"/>
      <c r="AL13" s="646">
        <v>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115983832</v>
      </c>
      <c r="BH13" s="642"/>
      <c r="BI13" s="642"/>
      <c r="BJ13" s="642"/>
      <c r="BK13" s="642"/>
      <c r="BL13" s="642"/>
      <c r="BM13" s="642"/>
      <c r="BN13" s="643"/>
      <c r="BO13" s="644">
        <v>34.9</v>
      </c>
      <c r="BP13" s="644"/>
      <c r="BQ13" s="644"/>
      <c r="BR13" s="644"/>
      <c r="BS13" s="650" t="s">
        <v>244</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98584701</v>
      </c>
      <c r="CS13" s="642"/>
      <c r="CT13" s="642"/>
      <c r="CU13" s="642"/>
      <c r="CV13" s="642"/>
      <c r="CW13" s="642"/>
      <c r="CX13" s="642"/>
      <c r="CY13" s="643"/>
      <c r="CZ13" s="644">
        <v>11.7</v>
      </c>
      <c r="DA13" s="644"/>
      <c r="DB13" s="644"/>
      <c r="DC13" s="644"/>
      <c r="DD13" s="650">
        <v>47450093</v>
      </c>
      <c r="DE13" s="642"/>
      <c r="DF13" s="642"/>
      <c r="DG13" s="642"/>
      <c r="DH13" s="642"/>
      <c r="DI13" s="642"/>
      <c r="DJ13" s="642"/>
      <c r="DK13" s="642"/>
      <c r="DL13" s="642"/>
      <c r="DM13" s="642"/>
      <c r="DN13" s="642"/>
      <c r="DO13" s="642"/>
      <c r="DP13" s="643"/>
      <c r="DQ13" s="650">
        <v>49313647</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244</v>
      </c>
      <c r="S14" s="642"/>
      <c r="T14" s="642"/>
      <c r="U14" s="642"/>
      <c r="V14" s="642"/>
      <c r="W14" s="642"/>
      <c r="X14" s="642"/>
      <c r="Y14" s="643"/>
      <c r="Z14" s="644" t="s">
        <v>231</v>
      </c>
      <c r="AA14" s="644"/>
      <c r="AB14" s="644"/>
      <c r="AC14" s="644"/>
      <c r="AD14" s="645" t="s">
        <v>244</v>
      </c>
      <c r="AE14" s="645"/>
      <c r="AF14" s="645"/>
      <c r="AG14" s="645"/>
      <c r="AH14" s="645"/>
      <c r="AI14" s="645"/>
      <c r="AJ14" s="645"/>
      <c r="AK14" s="645"/>
      <c r="AL14" s="646" t="s">
        <v>244</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1848416</v>
      </c>
      <c r="BH14" s="642"/>
      <c r="BI14" s="642"/>
      <c r="BJ14" s="642"/>
      <c r="BK14" s="642"/>
      <c r="BL14" s="642"/>
      <c r="BM14" s="642"/>
      <c r="BN14" s="643"/>
      <c r="BO14" s="644">
        <v>0.6</v>
      </c>
      <c r="BP14" s="644"/>
      <c r="BQ14" s="644"/>
      <c r="BR14" s="644"/>
      <c r="BS14" s="650" t="s">
        <v>231</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13586634</v>
      </c>
      <c r="CS14" s="642"/>
      <c r="CT14" s="642"/>
      <c r="CU14" s="642"/>
      <c r="CV14" s="642"/>
      <c r="CW14" s="642"/>
      <c r="CX14" s="642"/>
      <c r="CY14" s="643"/>
      <c r="CZ14" s="644">
        <v>1.6</v>
      </c>
      <c r="DA14" s="644"/>
      <c r="DB14" s="644"/>
      <c r="DC14" s="644"/>
      <c r="DD14" s="650">
        <v>1443878</v>
      </c>
      <c r="DE14" s="642"/>
      <c r="DF14" s="642"/>
      <c r="DG14" s="642"/>
      <c r="DH14" s="642"/>
      <c r="DI14" s="642"/>
      <c r="DJ14" s="642"/>
      <c r="DK14" s="642"/>
      <c r="DL14" s="642"/>
      <c r="DM14" s="642"/>
      <c r="DN14" s="642"/>
      <c r="DO14" s="642"/>
      <c r="DP14" s="643"/>
      <c r="DQ14" s="650">
        <v>12286667</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1382012</v>
      </c>
      <c r="S15" s="642"/>
      <c r="T15" s="642"/>
      <c r="U15" s="642"/>
      <c r="V15" s="642"/>
      <c r="W15" s="642"/>
      <c r="X15" s="642"/>
      <c r="Y15" s="643"/>
      <c r="Z15" s="644">
        <v>0.2</v>
      </c>
      <c r="AA15" s="644"/>
      <c r="AB15" s="644"/>
      <c r="AC15" s="644"/>
      <c r="AD15" s="645">
        <v>1382012</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12234326</v>
      </c>
      <c r="BH15" s="642"/>
      <c r="BI15" s="642"/>
      <c r="BJ15" s="642"/>
      <c r="BK15" s="642"/>
      <c r="BL15" s="642"/>
      <c r="BM15" s="642"/>
      <c r="BN15" s="643"/>
      <c r="BO15" s="644">
        <v>3.7</v>
      </c>
      <c r="BP15" s="644"/>
      <c r="BQ15" s="644"/>
      <c r="BR15" s="644"/>
      <c r="BS15" s="650" t="s">
        <v>231</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141961977</v>
      </c>
      <c r="CS15" s="642"/>
      <c r="CT15" s="642"/>
      <c r="CU15" s="642"/>
      <c r="CV15" s="642"/>
      <c r="CW15" s="642"/>
      <c r="CX15" s="642"/>
      <c r="CY15" s="643"/>
      <c r="CZ15" s="644">
        <v>16.8</v>
      </c>
      <c r="DA15" s="644"/>
      <c r="DB15" s="644"/>
      <c r="DC15" s="644"/>
      <c r="DD15" s="650">
        <v>17477052</v>
      </c>
      <c r="DE15" s="642"/>
      <c r="DF15" s="642"/>
      <c r="DG15" s="642"/>
      <c r="DH15" s="642"/>
      <c r="DI15" s="642"/>
      <c r="DJ15" s="642"/>
      <c r="DK15" s="642"/>
      <c r="DL15" s="642"/>
      <c r="DM15" s="642"/>
      <c r="DN15" s="642"/>
      <c r="DO15" s="642"/>
      <c r="DP15" s="643"/>
      <c r="DQ15" s="650">
        <v>101139620</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v>4930595</v>
      </c>
      <c r="S16" s="642"/>
      <c r="T16" s="642"/>
      <c r="U16" s="642"/>
      <c r="V16" s="642"/>
      <c r="W16" s="642"/>
      <c r="X16" s="642"/>
      <c r="Y16" s="643"/>
      <c r="Z16" s="644">
        <v>0.6</v>
      </c>
      <c r="AA16" s="644"/>
      <c r="AB16" s="644"/>
      <c r="AC16" s="644"/>
      <c r="AD16" s="645">
        <v>4930595</v>
      </c>
      <c r="AE16" s="645"/>
      <c r="AF16" s="645"/>
      <c r="AG16" s="645"/>
      <c r="AH16" s="645"/>
      <c r="AI16" s="645"/>
      <c r="AJ16" s="645"/>
      <c r="AK16" s="645"/>
      <c r="AL16" s="646">
        <v>1.2</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244</v>
      </c>
      <c r="BH16" s="642"/>
      <c r="BI16" s="642"/>
      <c r="BJ16" s="642"/>
      <c r="BK16" s="642"/>
      <c r="BL16" s="642"/>
      <c r="BM16" s="642"/>
      <c r="BN16" s="643"/>
      <c r="BO16" s="644" t="s">
        <v>231</v>
      </c>
      <c r="BP16" s="644"/>
      <c r="BQ16" s="644"/>
      <c r="BR16" s="644"/>
      <c r="BS16" s="650" t="s">
        <v>244</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438465</v>
      </c>
      <c r="CS16" s="642"/>
      <c r="CT16" s="642"/>
      <c r="CU16" s="642"/>
      <c r="CV16" s="642"/>
      <c r="CW16" s="642"/>
      <c r="CX16" s="642"/>
      <c r="CY16" s="643"/>
      <c r="CZ16" s="644">
        <v>0.1</v>
      </c>
      <c r="DA16" s="644"/>
      <c r="DB16" s="644"/>
      <c r="DC16" s="644"/>
      <c r="DD16" s="650" t="s">
        <v>138</v>
      </c>
      <c r="DE16" s="642"/>
      <c r="DF16" s="642"/>
      <c r="DG16" s="642"/>
      <c r="DH16" s="642"/>
      <c r="DI16" s="642"/>
      <c r="DJ16" s="642"/>
      <c r="DK16" s="642"/>
      <c r="DL16" s="642"/>
      <c r="DM16" s="642"/>
      <c r="DN16" s="642"/>
      <c r="DO16" s="642"/>
      <c r="DP16" s="643"/>
      <c r="DQ16" s="650">
        <v>257551</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1178490</v>
      </c>
      <c r="S17" s="642"/>
      <c r="T17" s="642"/>
      <c r="U17" s="642"/>
      <c r="V17" s="642"/>
      <c r="W17" s="642"/>
      <c r="X17" s="642"/>
      <c r="Y17" s="643"/>
      <c r="Z17" s="644">
        <v>0.1</v>
      </c>
      <c r="AA17" s="644"/>
      <c r="AB17" s="644"/>
      <c r="AC17" s="644"/>
      <c r="AD17" s="645">
        <v>1178490</v>
      </c>
      <c r="AE17" s="645"/>
      <c r="AF17" s="645"/>
      <c r="AG17" s="645"/>
      <c r="AH17" s="645"/>
      <c r="AI17" s="645"/>
      <c r="AJ17" s="645"/>
      <c r="AK17" s="645"/>
      <c r="AL17" s="646">
        <v>0.3</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244</v>
      </c>
      <c r="BH17" s="642"/>
      <c r="BI17" s="642"/>
      <c r="BJ17" s="642"/>
      <c r="BK17" s="642"/>
      <c r="BL17" s="642"/>
      <c r="BM17" s="642"/>
      <c r="BN17" s="643"/>
      <c r="BO17" s="644" t="s">
        <v>231</v>
      </c>
      <c r="BP17" s="644"/>
      <c r="BQ17" s="644"/>
      <c r="BR17" s="644"/>
      <c r="BS17" s="650" t="s">
        <v>244</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100816531</v>
      </c>
      <c r="CS17" s="642"/>
      <c r="CT17" s="642"/>
      <c r="CU17" s="642"/>
      <c r="CV17" s="642"/>
      <c r="CW17" s="642"/>
      <c r="CX17" s="642"/>
      <c r="CY17" s="643"/>
      <c r="CZ17" s="644">
        <v>11.9</v>
      </c>
      <c r="DA17" s="644"/>
      <c r="DB17" s="644"/>
      <c r="DC17" s="644"/>
      <c r="DD17" s="650" t="s">
        <v>231</v>
      </c>
      <c r="DE17" s="642"/>
      <c r="DF17" s="642"/>
      <c r="DG17" s="642"/>
      <c r="DH17" s="642"/>
      <c r="DI17" s="642"/>
      <c r="DJ17" s="642"/>
      <c r="DK17" s="642"/>
      <c r="DL17" s="642"/>
      <c r="DM17" s="642"/>
      <c r="DN17" s="642"/>
      <c r="DO17" s="642"/>
      <c r="DP17" s="643"/>
      <c r="DQ17" s="650">
        <v>92369873</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34716561</v>
      </c>
      <c r="S18" s="642"/>
      <c r="T18" s="642"/>
      <c r="U18" s="642"/>
      <c r="V18" s="642"/>
      <c r="W18" s="642"/>
      <c r="X18" s="642"/>
      <c r="Y18" s="643"/>
      <c r="Z18" s="644">
        <v>4</v>
      </c>
      <c r="AA18" s="644"/>
      <c r="AB18" s="644"/>
      <c r="AC18" s="644"/>
      <c r="AD18" s="645">
        <v>33357371</v>
      </c>
      <c r="AE18" s="645"/>
      <c r="AF18" s="645"/>
      <c r="AG18" s="645"/>
      <c r="AH18" s="645"/>
      <c r="AI18" s="645"/>
      <c r="AJ18" s="645"/>
      <c r="AK18" s="645"/>
      <c r="AL18" s="646">
        <v>8.4</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231</v>
      </c>
      <c r="BH18" s="642"/>
      <c r="BI18" s="642"/>
      <c r="BJ18" s="642"/>
      <c r="BK18" s="642"/>
      <c r="BL18" s="642"/>
      <c r="BM18" s="642"/>
      <c r="BN18" s="643"/>
      <c r="BO18" s="644" t="s">
        <v>244</v>
      </c>
      <c r="BP18" s="644"/>
      <c r="BQ18" s="644"/>
      <c r="BR18" s="644"/>
      <c r="BS18" s="650" t="s">
        <v>244</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v>15008858</v>
      </c>
      <c r="CS18" s="642"/>
      <c r="CT18" s="642"/>
      <c r="CU18" s="642"/>
      <c r="CV18" s="642"/>
      <c r="CW18" s="642"/>
      <c r="CX18" s="642"/>
      <c r="CY18" s="643"/>
      <c r="CZ18" s="644">
        <v>1.8</v>
      </c>
      <c r="DA18" s="644"/>
      <c r="DB18" s="644"/>
      <c r="DC18" s="644"/>
      <c r="DD18" s="650" t="s">
        <v>231</v>
      </c>
      <c r="DE18" s="642"/>
      <c r="DF18" s="642"/>
      <c r="DG18" s="642"/>
      <c r="DH18" s="642"/>
      <c r="DI18" s="642"/>
      <c r="DJ18" s="642"/>
      <c r="DK18" s="642"/>
      <c r="DL18" s="642"/>
      <c r="DM18" s="642"/>
      <c r="DN18" s="642"/>
      <c r="DO18" s="642"/>
      <c r="DP18" s="643"/>
      <c r="DQ18" s="650">
        <v>6496076</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33357371</v>
      </c>
      <c r="S19" s="642"/>
      <c r="T19" s="642"/>
      <c r="U19" s="642"/>
      <c r="V19" s="642"/>
      <c r="W19" s="642"/>
      <c r="X19" s="642"/>
      <c r="Y19" s="643"/>
      <c r="Z19" s="644">
        <v>3.9</v>
      </c>
      <c r="AA19" s="644"/>
      <c r="AB19" s="644"/>
      <c r="AC19" s="644"/>
      <c r="AD19" s="645">
        <v>33357371</v>
      </c>
      <c r="AE19" s="645"/>
      <c r="AF19" s="645"/>
      <c r="AG19" s="645"/>
      <c r="AH19" s="645"/>
      <c r="AI19" s="645"/>
      <c r="AJ19" s="645"/>
      <c r="AK19" s="645"/>
      <c r="AL19" s="646">
        <v>8.4</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32255777</v>
      </c>
      <c r="BH19" s="642"/>
      <c r="BI19" s="642"/>
      <c r="BJ19" s="642"/>
      <c r="BK19" s="642"/>
      <c r="BL19" s="642"/>
      <c r="BM19" s="642"/>
      <c r="BN19" s="643"/>
      <c r="BO19" s="644">
        <v>9.6999999999999993</v>
      </c>
      <c r="BP19" s="644"/>
      <c r="BQ19" s="644"/>
      <c r="BR19" s="644"/>
      <c r="BS19" s="650" t="s">
        <v>244</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231</v>
      </c>
      <c r="CS19" s="642"/>
      <c r="CT19" s="642"/>
      <c r="CU19" s="642"/>
      <c r="CV19" s="642"/>
      <c r="CW19" s="642"/>
      <c r="CX19" s="642"/>
      <c r="CY19" s="643"/>
      <c r="CZ19" s="644" t="s">
        <v>244</v>
      </c>
      <c r="DA19" s="644"/>
      <c r="DB19" s="644"/>
      <c r="DC19" s="644"/>
      <c r="DD19" s="650" t="s">
        <v>231</v>
      </c>
      <c r="DE19" s="642"/>
      <c r="DF19" s="642"/>
      <c r="DG19" s="642"/>
      <c r="DH19" s="642"/>
      <c r="DI19" s="642"/>
      <c r="DJ19" s="642"/>
      <c r="DK19" s="642"/>
      <c r="DL19" s="642"/>
      <c r="DM19" s="642"/>
      <c r="DN19" s="642"/>
      <c r="DO19" s="642"/>
      <c r="DP19" s="643"/>
      <c r="DQ19" s="650" t="s">
        <v>138</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1359059</v>
      </c>
      <c r="S20" s="642"/>
      <c r="T20" s="642"/>
      <c r="U20" s="642"/>
      <c r="V20" s="642"/>
      <c r="W20" s="642"/>
      <c r="X20" s="642"/>
      <c r="Y20" s="643"/>
      <c r="Z20" s="644">
        <v>0.2</v>
      </c>
      <c r="AA20" s="644"/>
      <c r="AB20" s="644"/>
      <c r="AC20" s="644"/>
      <c r="AD20" s="645" t="s">
        <v>244</v>
      </c>
      <c r="AE20" s="645"/>
      <c r="AF20" s="645"/>
      <c r="AG20" s="645"/>
      <c r="AH20" s="645"/>
      <c r="AI20" s="645"/>
      <c r="AJ20" s="645"/>
      <c r="AK20" s="645"/>
      <c r="AL20" s="646" t="s">
        <v>231</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32255777</v>
      </c>
      <c r="BH20" s="642"/>
      <c r="BI20" s="642"/>
      <c r="BJ20" s="642"/>
      <c r="BK20" s="642"/>
      <c r="BL20" s="642"/>
      <c r="BM20" s="642"/>
      <c r="BN20" s="643"/>
      <c r="BO20" s="644">
        <v>9.6999999999999993</v>
      </c>
      <c r="BP20" s="644"/>
      <c r="BQ20" s="644"/>
      <c r="BR20" s="644"/>
      <c r="BS20" s="650" t="s">
        <v>244</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844134600</v>
      </c>
      <c r="CS20" s="642"/>
      <c r="CT20" s="642"/>
      <c r="CU20" s="642"/>
      <c r="CV20" s="642"/>
      <c r="CW20" s="642"/>
      <c r="CX20" s="642"/>
      <c r="CY20" s="643"/>
      <c r="CZ20" s="644">
        <v>100</v>
      </c>
      <c r="DA20" s="644"/>
      <c r="DB20" s="644"/>
      <c r="DC20" s="644"/>
      <c r="DD20" s="650">
        <v>81342066</v>
      </c>
      <c r="DE20" s="642"/>
      <c r="DF20" s="642"/>
      <c r="DG20" s="642"/>
      <c r="DH20" s="642"/>
      <c r="DI20" s="642"/>
      <c r="DJ20" s="642"/>
      <c r="DK20" s="642"/>
      <c r="DL20" s="642"/>
      <c r="DM20" s="642"/>
      <c r="DN20" s="642"/>
      <c r="DO20" s="642"/>
      <c r="DP20" s="643"/>
      <c r="DQ20" s="650">
        <v>473789864</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v>131</v>
      </c>
      <c r="S21" s="642"/>
      <c r="T21" s="642"/>
      <c r="U21" s="642"/>
      <c r="V21" s="642"/>
      <c r="W21" s="642"/>
      <c r="X21" s="642"/>
      <c r="Y21" s="643"/>
      <c r="Z21" s="644">
        <v>0</v>
      </c>
      <c r="AA21" s="644"/>
      <c r="AB21" s="644"/>
      <c r="AC21" s="644"/>
      <c r="AD21" s="645" t="s">
        <v>231</v>
      </c>
      <c r="AE21" s="645"/>
      <c r="AF21" s="645"/>
      <c r="AG21" s="645"/>
      <c r="AH21" s="645"/>
      <c r="AI21" s="645"/>
      <c r="AJ21" s="645"/>
      <c r="AK21" s="645"/>
      <c r="AL21" s="646" t="s">
        <v>231</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50864</v>
      </c>
      <c r="BH21" s="642"/>
      <c r="BI21" s="642"/>
      <c r="BJ21" s="642"/>
      <c r="BK21" s="642"/>
      <c r="BL21" s="642"/>
      <c r="BM21" s="642"/>
      <c r="BN21" s="643"/>
      <c r="BO21" s="644">
        <v>0</v>
      </c>
      <c r="BP21" s="644"/>
      <c r="BQ21" s="644"/>
      <c r="BR21" s="644"/>
      <c r="BS21" s="650" t="s">
        <v>231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417324379</v>
      </c>
      <c r="S22" s="642"/>
      <c r="T22" s="642"/>
      <c r="U22" s="642"/>
      <c r="V22" s="642"/>
      <c r="W22" s="642"/>
      <c r="X22" s="642"/>
      <c r="Y22" s="643"/>
      <c r="Z22" s="644">
        <v>48.6</v>
      </c>
      <c r="AA22" s="644"/>
      <c r="AB22" s="644"/>
      <c r="AC22" s="644"/>
      <c r="AD22" s="645">
        <v>391731047</v>
      </c>
      <c r="AE22" s="645"/>
      <c r="AF22" s="645"/>
      <c r="AG22" s="645"/>
      <c r="AH22" s="645"/>
      <c r="AI22" s="645"/>
      <c r="AJ22" s="645"/>
      <c r="AK22" s="645"/>
      <c r="AL22" s="646">
        <v>98.9</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v>7970771</v>
      </c>
      <c r="BH22" s="642"/>
      <c r="BI22" s="642"/>
      <c r="BJ22" s="642"/>
      <c r="BK22" s="642"/>
      <c r="BL22" s="642"/>
      <c r="BM22" s="642"/>
      <c r="BN22" s="643"/>
      <c r="BO22" s="644">
        <v>2.4</v>
      </c>
      <c r="BP22" s="644"/>
      <c r="BQ22" s="644"/>
      <c r="BR22" s="644"/>
      <c r="BS22" s="650" t="s">
        <v>231</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592075</v>
      </c>
      <c r="S23" s="642"/>
      <c r="T23" s="642"/>
      <c r="U23" s="642"/>
      <c r="V23" s="642"/>
      <c r="W23" s="642"/>
      <c r="X23" s="642"/>
      <c r="Y23" s="643"/>
      <c r="Z23" s="644">
        <v>0.1</v>
      </c>
      <c r="AA23" s="644"/>
      <c r="AB23" s="644"/>
      <c r="AC23" s="644"/>
      <c r="AD23" s="645">
        <v>592075</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24234142</v>
      </c>
      <c r="BH23" s="642"/>
      <c r="BI23" s="642"/>
      <c r="BJ23" s="642"/>
      <c r="BK23" s="642"/>
      <c r="BL23" s="642"/>
      <c r="BM23" s="642"/>
      <c r="BN23" s="643"/>
      <c r="BO23" s="644">
        <v>7.3</v>
      </c>
      <c r="BP23" s="644"/>
      <c r="BQ23" s="644"/>
      <c r="BR23" s="644"/>
      <c r="BS23" s="650" t="s">
        <v>231</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15229570</v>
      </c>
      <c r="S24" s="642"/>
      <c r="T24" s="642"/>
      <c r="U24" s="642"/>
      <c r="V24" s="642"/>
      <c r="W24" s="642"/>
      <c r="X24" s="642"/>
      <c r="Y24" s="643"/>
      <c r="Z24" s="644">
        <v>1.8</v>
      </c>
      <c r="AA24" s="644"/>
      <c r="AB24" s="644"/>
      <c r="AC24" s="644"/>
      <c r="AD24" s="645" t="s">
        <v>244</v>
      </c>
      <c r="AE24" s="645"/>
      <c r="AF24" s="645"/>
      <c r="AG24" s="645"/>
      <c r="AH24" s="645"/>
      <c r="AI24" s="645"/>
      <c r="AJ24" s="645"/>
      <c r="AK24" s="645"/>
      <c r="AL24" s="646" t="s">
        <v>231</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231</v>
      </c>
      <c r="BH24" s="642"/>
      <c r="BI24" s="642"/>
      <c r="BJ24" s="642"/>
      <c r="BK24" s="642"/>
      <c r="BL24" s="642"/>
      <c r="BM24" s="642"/>
      <c r="BN24" s="643"/>
      <c r="BO24" s="644" t="s">
        <v>231</v>
      </c>
      <c r="BP24" s="644"/>
      <c r="BQ24" s="644"/>
      <c r="BR24" s="644"/>
      <c r="BS24" s="650" t="s">
        <v>231</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457663608</v>
      </c>
      <c r="CS24" s="631"/>
      <c r="CT24" s="631"/>
      <c r="CU24" s="631"/>
      <c r="CV24" s="631"/>
      <c r="CW24" s="631"/>
      <c r="CX24" s="631"/>
      <c r="CY24" s="632"/>
      <c r="CZ24" s="635">
        <v>54.2</v>
      </c>
      <c r="DA24" s="636"/>
      <c r="DB24" s="636"/>
      <c r="DC24" s="655"/>
      <c r="DD24" s="674">
        <v>278828700</v>
      </c>
      <c r="DE24" s="631"/>
      <c r="DF24" s="631"/>
      <c r="DG24" s="631"/>
      <c r="DH24" s="631"/>
      <c r="DI24" s="631"/>
      <c r="DJ24" s="631"/>
      <c r="DK24" s="632"/>
      <c r="DL24" s="674">
        <v>269985690</v>
      </c>
      <c r="DM24" s="631"/>
      <c r="DN24" s="631"/>
      <c r="DO24" s="631"/>
      <c r="DP24" s="631"/>
      <c r="DQ24" s="631"/>
      <c r="DR24" s="631"/>
      <c r="DS24" s="631"/>
      <c r="DT24" s="631"/>
      <c r="DU24" s="631"/>
      <c r="DV24" s="632"/>
      <c r="DW24" s="635">
        <v>62.2</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17232212</v>
      </c>
      <c r="S25" s="642"/>
      <c r="T25" s="642"/>
      <c r="U25" s="642"/>
      <c r="V25" s="642"/>
      <c r="W25" s="642"/>
      <c r="X25" s="642"/>
      <c r="Y25" s="643"/>
      <c r="Z25" s="644">
        <v>2</v>
      </c>
      <c r="AA25" s="644"/>
      <c r="AB25" s="644"/>
      <c r="AC25" s="644"/>
      <c r="AD25" s="645">
        <v>2748428</v>
      </c>
      <c r="AE25" s="645"/>
      <c r="AF25" s="645"/>
      <c r="AG25" s="645"/>
      <c r="AH25" s="645"/>
      <c r="AI25" s="645"/>
      <c r="AJ25" s="645"/>
      <c r="AK25" s="645"/>
      <c r="AL25" s="646">
        <v>0.7</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244</v>
      </c>
      <c r="BH25" s="642"/>
      <c r="BI25" s="642"/>
      <c r="BJ25" s="642"/>
      <c r="BK25" s="642"/>
      <c r="BL25" s="642"/>
      <c r="BM25" s="642"/>
      <c r="BN25" s="643"/>
      <c r="BO25" s="644" t="s">
        <v>231</v>
      </c>
      <c r="BP25" s="644"/>
      <c r="BQ25" s="644"/>
      <c r="BR25" s="644"/>
      <c r="BS25" s="650" t="s">
        <v>244</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140331171</v>
      </c>
      <c r="CS25" s="677"/>
      <c r="CT25" s="677"/>
      <c r="CU25" s="677"/>
      <c r="CV25" s="677"/>
      <c r="CW25" s="677"/>
      <c r="CX25" s="677"/>
      <c r="CY25" s="678"/>
      <c r="CZ25" s="646">
        <v>16.600000000000001</v>
      </c>
      <c r="DA25" s="675"/>
      <c r="DB25" s="675"/>
      <c r="DC25" s="679"/>
      <c r="DD25" s="650">
        <v>120177045</v>
      </c>
      <c r="DE25" s="677"/>
      <c r="DF25" s="677"/>
      <c r="DG25" s="677"/>
      <c r="DH25" s="677"/>
      <c r="DI25" s="677"/>
      <c r="DJ25" s="677"/>
      <c r="DK25" s="678"/>
      <c r="DL25" s="650">
        <v>112196171</v>
      </c>
      <c r="DM25" s="677"/>
      <c r="DN25" s="677"/>
      <c r="DO25" s="677"/>
      <c r="DP25" s="677"/>
      <c r="DQ25" s="677"/>
      <c r="DR25" s="677"/>
      <c r="DS25" s="677"/>
      <c r="DT25" s="677"/>
      <c r="DU25" s="677"/>
      <c r="DV25" s="678"/>
      <c r="DW25" s="646">
        <v>25.8</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8546824</v>
      </c>
      <c r="S26" s="642"/>
      <c r="T26" s="642"/>
      <c r="U26" s="642"/>
      <c r="V26" s="642"/>
      <c r="W26" s="642"/>
      <c r="X26" s="642"/>
      <c r="Y26" s="643"/>
      <c r="Z26" s="644">
        <v>1</v>
      </c>
      <c r="AA26" s="644"/>
      <c r="AB26" s="644"/>
      <c r="AC26" s="644"/>
      <c r="AD26" s="645">
        <v>23953</v>
      </c>
      <c r="AE26" s="645"/>
      <c r="AF26" s="645"/>
      <c r="AG26" s="645"/>
      <c r="AH26" s="645"/>
      <c r="AI26" s="645"/>
      <c r="AJ26" s="645"/>
      <c r="AK26" s="645"/>
      <c r="AL26" s="646">
        <v>0</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244</v>
      </c>
      <c r="BH26" s="642"/>
      <c r="BI26" s="642"/>
      <c r="BJ26" s="642"/>
      <c r="BK26" s="642"/>
      <c r="BL26" s="642"/>
      <c r="BM26" s="642"/>
      <c r="BN26" s="643"/>
      <c r="BO26" s="644" t="s">
        <v>244</v>
      </c>
      <c r="BP26" s="644"/>
      <c r="BQ26" s="644"/>
      <c r="BR26" s="644"/>
      <c r="BS26" s="650" t="s">
        <v>231</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97867102</v>
      </c>
      <c r="CS26" s="642"/>
      <c r="CT26" s="642"/>
      <c r="CU26" s="642"/>
      <c r="CV26" s="642"/>
      <c r="CW26" s="642"/>
      <c r="CX26" s="642"/>
      <c r="CY26" s="643"/>
      <c r="CZ26" s="646">
        <v>11.6</v>
      </c>
      <c r="DA26" s="675"/>
      <c r="DB26" s="675"/>
      <c r="DC26" s="679"/>
      <c r="DD26" s="650">
        <v>94296837</v>
      </c>
      <c r="DE26" s="642"/>
      <c r="DF26" s="642"/>
      <c r="DG26" s="642"/>
      <c r="DH26" s="642"/>
      <c r="DI26" s="642"/>
      <c r="DJ26" s="642"/>
      <c r="DK26" s="643"/>
      <c r="DL26" s="650" t="s">
        <v>244</v>
      </c>
      <c r="DM26" s="642"/>
      <c r="DN26" s="642"/>
      <c r="DO26" s="642"/>
      <c r="DP26" s="642"/>
      <c r="DQ26" s="642"/>
      <c r="DR26" s="642"/>
      <c r="DS26" s="642"/>
      <c r="DT26" s="642"/>
      <c r="DU26" s="642"/>
      <c r="DV26" s="643"/>
      <c r="DW26" s="646" t="s">
        <v>244</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159540965</v>
      </c>
      <c r="S27" s="642"/>
      <c r="T27" s="642"/>
      <c r="U27" s="642"/>
      <c r="V27" s="642"/>
      <c r="W27" s="642"/>
      <c r="X27" s="642"/>
      <c r="Y27" s="643"/>
      <c r="Z27" s="644">
        <v>18.600000000000001</v>
      </c>
      <c r="AA27" s="644"/>
      <c r="AB27" s="644"/>
      <c r="AC27" s="644"/>
      <c r="AD27" s="645" t="s">
        <v>244</v>
      </c>
      <c r="AE27" s="645"/>
      <c r="AF27" s="645"/>
      <c r="AG27" s="645"/>
      <c r="AH27" s="645"/>
      <c r="AI27" s="645"/>
      <c r="AJ27" s="645"/>
      <c r="AK27" s="645"/>
      <c r="AL27" s="646" t="s">
        <v>231</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332596900</v>
      </c>
      <c r="BH27" s="642"/>
      <c r="BI27" s="642"/>
      <c r="BJ27" s="642"/>
      <c r="BK27" s="642"/>
      <c r="BL27" s="642"/>
      <c r="BM27" s="642"/>
      <c r="BN27" s="643"/>
      <c r="BO27" s="644">
        <v>100</v>
      </c>
      <c r="BP27" s="644"/>
      <c r="BQ27" s="644"/>
      <c r="BR27" s="644"/>
      <c r="BS27" s="650">
        <v>8092080</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216933429</v>
      </c>
      <c r="CS27" s="677"/>
      <c r="CT27" s="677"/>
      <c r="CU27" s="677"/>
      <c r="CV27" s="677"/>
      <c r="CW27" s="677"/>
      <c r="CX27" s="677"/>
      <c r="CY27" s="678"/>
      <c r="CZ27" s="646">
        <v>25.7</v>
      </c>
      <c r="DA27" s="675"/>
      <c r="DB27" s="675"/>
      <c r="DC27" s="679"/>
      <c r="DD27" s="650">
        <v>66699093</v>
      </c>
      <c r="DE27" s="677"/>
      <c r="DF27" s="677"/>
      <c r="DG27" s="677"/>
      <c r="DH27" s="677"/>
      <c r="DI27" s="677"/>
      <c r="DJ27" s="677"/>
      <c r="DK27" s="678"/>
      <c r="DL27" s="650">
        <v>65837312</v>
      </c>
      <c r="DM27" s="677"/>
      <c r="DN27" s="677"/>
      <c r="DO27" s="677"/>
      <c r="DP27" s="677"/>
      <c r="DQ27" s="677"/>
      <c r="DR27" s="677"/>
      <c r="DS27" s="677"/>
      <c r="DT27" s="677"/>
      <c r="DU27" s="677"/>
      <c r="DV27" s="678"/>
      <c r="DW27" s="646">
        <v>15.2</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v>29197</v>
      </c>
      <c r="S28" s="642"/>
      <c r="T28" s="642"/>
      <c r="U28" s="642"/>
      <c r="V28" s="642"/>
      <c r="W28" s="642"/>
      <c r="X28" s="642"/>
      <c r="Y28" s="643"/>
      <c r="Z28" s="644">
        <v>0</v>
      </c>
      <c r="AA28" s="644"/>
      <c r="AB28" s="644"/>
      <c r="AC28" s="644"/>
      <c r="AD28" s="645">
        <v>29197</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100399008</v>
      </c>
      <c r="CS28" s="642"/>
      <c r="CT28" s="642"/>
      <c r="CU28" s="642"/>
      <c r="CV28" s="642"/>
      <c r="CW28" s="642"/>
      <c r="CX28" s="642"/>
      <c r="CY28" s="643"/>
      <c r="CZ28" s="646">
        <v>11.9</v>
      </c>
      <c r="DA28" s="675"/>
      <c r="DB28" s="675"/>
      <c r="DC28" s="679"/>
      <c r="DD28" s="650">
        <v>91952562</v>
      </c>
      <c r="DE28" s="642"/>
      <c r="DF28" s="642"/>
      <c r="DG28" s="642"/>
      <c r="DH28" s="642"/>
      <c r="DI28" s="642"/>
      <c r="DJ28" s="642"/>
      <c r="DK28" s="643"/>
      <c r="DL28" s="650">
        <v>91952207</v>
      </c>
      <c r="DM28" s="642"/>
      <c r="DN28" s="642"/>
      <c r="DO28" s="642"/>
      <c r="DP28" s="642"/>
      <c r="DQ28" s="642"/>
      <c r="DR28" s="642"/>
      <c r="DS28" s="642"/>
      <c r="DT28" s="642"/>
      <c r="DU28" s="642"/>
      <c r="DV28" s="643"/>
      <c r="DW28" s="646">
        <v>21.2</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35334063</v>
      </c>
      <c r="S29" s="642"/>
      <c r="T29" s="642"/>
      <c r="U29" s="642"/>
      <c r="V29" s="642"/>
      <c r="W29" s="642"/>
      <c r="X29" s="642"/>
      <c r="Y29" s="643"/>
      <c r="Z29" s="644">
        <v>4.0999999999999996</v>
      </c>
      <c r="AA29" s="644"/>
      <c r="AB29" s="644"/>
      <c r="AC29" s="644"/>
      <c r="AD29" s="645" t="s">
        <v>231</v>
      </c>
      <c r="AE29" s="645"/>
      <c r="AF29" s="645"/>
      <c r="AG29" s="645"/>
      <c r="AH29" s="645"/>
      <c r="AI29" s="645"/>
      <c r="AJ29" s="645"/>
      <c r="AK29" s="645"/>
      <c r="AL29" s="646" t="s">
        <v>231</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100375065</v>
      </c>
      <c r="CS29" s="677"/>
      <c r="CT29" s="677"/>
      <c r="CU29" s="677"/>
      <c r="CV29" s="677"/>
      <c r="CW29" s="677"/>
      <c r="CX29" s="677"/>
      <c r="CY29" s="678"/>
      <c r="CZ29" s="646">
        <v>11.9</v>
      </c>
      <c r="DA29" s="675"/>
      <c r="DB29" s="675"/>
      <c r="DC29" s="679"/>
      <c r="DD29" s="650">
        <v>91928619</v>
      </c>
      <c r="DE29" s="677"/>
      <c r="DF29" s="677"/>
      <c r="DG29" s="677"/>
      <c r="DH29" s="677"/>
      <c r="DI29" s="677"/>
      <c r="DJ29" s="677"/>
      <c r="DK29" s="678"/>
      <c r="DL29" s="650">
        <v>91928264</v>
      </c>
      <c r="DM29" s="677"/>
      <c r="DN29" s="677"/>
      <c r="DO29" s="677"/>
      <c r="DP29" s="677"/>
      <c r="DQ29" s="677"/>
      <c r="DR29" s="677"/>
      <c r="DS29" s="677"/>
      <c r="DT29" s="677"/>
      <c r="DU29" s="677"/>
      <c r="DV29" s="678"/>
      <c r="DW29" s="646">
        <v>21.2</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9187290</v>
      </c>
      <c r="S30" s="642"/>
      <c r="T30" s="642"/>
      <c r="U30" s="642"/>
      <c r="V30" s="642"/>
      <c r="W30" s="642"/>
      <c r="X30" s="642"/>
      <c r="Y30" s="643"/>
      <c r="Z30" s="644">
        <v>1.1000000000000001</v>
      </c>
      <c r="AA30" s="644"/>
      <c r="AB30" s="644"/>
      <c r="AC30" s="644"/>
      <c r="AD30" s="645">
        <v>782089</v>
      </c>
      <c r="AE30" s="645"/>
      <c r="AF30" s="645"/>
      <c r="AG30" s="645"/>
      <c r="AH30" s="645"/>
      <c r="AI30" s="645"/>
      <c r="AJ30" s="645"/>
      <c r="AK30" s="645"/>
      <c r="AL30" s="646">
        <v>0.2</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99.4</v>
      </c>
      <c r="BH30" s="702"/>
      <c r="BI30" s="702"/>
      <c r="BJ30" s="702"/>
      <c r="BK30" s="702"/>
      <c r="BL30" s="702"/>
      <c r="BM30" s="636">
        <v>98.7</v>
      </c>
      <c r="BN30" s="702"/>
      <c r="BO30" s="702"/>
      <c r="BP30" s="702"/>
      <c r="BQ30" s="703"/>
      <c r="BR30" s="701">
        <v>99.5</v>
      </c>
      <c r="BS30" s="702"/>
      <c r="BT30" s="702"/>
      <c r="BU30" s="702"/>
      <c r="BV30" s="702"/>
      <c r="BW30" s="702"/>
      <c r="BX30" s="636">
        <v>98.6</v>
      </c>
      <c r="BY30" s="702"/>
      <c r="BZ30" s="702"/>
      <c r="CA30" s="702"/>
      <c r="CB30" s="703"/>
      <c r="CD30" s="706"/>
      <c r="CE30" s="707"/>
      <c r="CF30" s="656" t="s">
        <v>309</v>
      </c>
      <c r="CG30" s="657"/>
      <c r="CH30" s="657"/>
      <c r="CI30" s="657"/>
      <c r="CJ30" s="657"/>
      <c r="CK30" s="657"/>
      <c r="CL30" s="657"/>
      <c r="CM30" s="657"/>
      <c r="CN30" s="657"/>
      <c r="CO30" s="657"/>
      <c r="CP30" s="657"/>
      <c r="CQ30" s="658"/>
      <c r="CR30" s="641">
        <v>87703070</v>
      </c>
      <c r="CS30" s="642"/>
      <c r="CT30" s="642"/>
      <c r="CU30" s="642"/>
      <c r="CV30" s="642"/>
      <c r="CW30" s="642"/>
      <c r="CX30" s="642"/>
      <c r="CY30" s="643"/>
      <c r="CZ30" s="646">
        <v>10.4</v>
      </c>
      <c r="DA30" s="675"/>
      <c r="DB30" s="675"/>
      <c r="DC30" s="679"/>
      <c r="DD30" s="650">
        <v>80176977</v>
      </c>
      <c r="DE30" s="642"/>
      <c r="DF30" s="642"/>
      <c r="DG30" s="642"/>
      <c r="DH30" s="642"/>
      <c r="DI30" s="642"/>
      <c r="DJ30" s="642"/>
      <c r="DK30" s="643"/>
      <c r="DL30" s="650">
        <v>80176622</v>
      </c>
      <c r="DM30" s="642"/>
      <c r="DN30" s="642"/>
      <c r="DO30" s="642"/>
      <c r="DP30" s="642"/>
      <c r="DQ30" s="642"/>
      <c r="DR30" s="642"/>
      <c r="DS30" s="642"/>
      <c r="DT30" s="642"/>
      <c r="DU30" s="642"/>
      <c r="DV30" s="643"/>
      <c r="DW30" s="646">
        <v>18.5</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298905</v>
      </c>
      <c r="S31" s="642"/>
      <c r="T31" s="642"/>
      <c r="U31" s="642"/>
      <c r="V31" s="642"/>
      <c r="W31" s="642"/>
      <c r="X31" s="642"/>
      <c r="Y31" s="643"/>
      <c r="Z31" s="644">
        <v>0</v>
      </c>
      <c r="AA31" s="644"/>
      <c r="AB31" s="644"/>
      <c r="AC31" s="644"/>
      <c r="AD31" s="645" t="s">
        <v>231</v>
      </c>
      <c r="AE31" s="645"/>
      <c r="AF31" s="645"/>
      <c r="AG31" s="645"/>
      <c r="AH31" s="645"/>
      <c r="AI31" s="645"/>
      <c r="AJ31" s="645"/>
      <c r="AK31" s="645"/>
      <c r="AL31" s="646" t="s">
        <v>244</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99.2</v>
      </c>
      <c r="BH31" s="677"/>
      <c r="BI31" s="677"/>
      <c r="BJ31" s="677"/>
      <c r="BK31" s="677"/>
      <c r="BL31" s="677"/>
      <c r="BM31" s="647">
        <v>98.3</v>
      </c>
      <c r="BN31" s="699"/>
      <c r="BO31" s="699"/>
      <c r="BP31" s="699"/>
      <c r="BQ31" s="700"/>
      <c r="BR31" s="698">
        <v>99.3</v>
      </c>
      <c r="BS31" s="677"/>
      <c r="BT31" s="677"/>
      <c r="BU31" s="677"/>
      <c r="BV31" s="677"/>
      <c r="BW31" s="677"/>
      <c r="BX31" s="647">
        <v>98.1</v>
      </c>
      <c r="BY31" s="699"/>
      <c r="BZ31" s="699"/>
      <c r="CA31" s="699"/>
      <c r="CB31" s="700"/>
      <c r="CD31" s="706"/>
      <c r="CE31" s="707"/>
      <c r="CF31" s="656" t="s">
        <v>313</v>
      </c>
      <c r="CG31" s="657"/>
      <c r="CH31" s="657"/>
      <c r="CI31" s="657"/>
      <c r="CJ31" s="657"/>
      <c r="CK31" s="657"/>
      <c r="CL31" s="657"/>
      <c r="CM31" s="657"/>
      <c r="CN31" s="657"/>
      <c r="CO31" s="657"/>
      <c r="CP31" s="657"/>
      <c r="CQ31" s="658"/>
      <c r="CR31" s="641">
        <v>12671995</v>
      </c>
      <c r="CS31" s="677"/>
      <c r="CT31" s="677"/>
      <c r="CU31" s="677"/>
      <c r="CV31" s="677"/>
      <c r="CW31" s="677"/>
      <c r="CX31" s="677"/>
      <c r="CY31" s="678"/>
      <c r="CZ31" s="646">
        <v>1.5</v>
      </c>
      <c r="DA31" s="675"/>
      <c r="DB31" s="675"/>
      <c r="DC31" s="679"/>
      <c r="DD31" s="650">
        <v>11751642</v>
      </c>
      <c r="DE31" s="677"/>
      <c r="DF31" s="677"/>
      <c r="DG31" s="677"/>
      <c r="DH31" s="677"/>
      <c r="DI31" s="677"/>
      <c r="DJ31" s="677"/>
      <c r="DK31" s="678"/>
      <c r="DL31" s="650">
        <v>11751642</v>
      </c>
      <c r="DM31" s="677"/>
      <c r="DN31" s="677"/>
      <c r="DO31" s="677"/>
      <c r="DP31" s="677"/>
      <c r="DQ31" s="677"/>
      <c r="DR31" s="677"/>
      <c r="DS31" s="677"/>
      <c r="DT31" s="677"/>
      <c r="DU31" s="677"/>
      <c r="DV31" s="678"/>
      <c r="DW31" s="646">
        <v>2.7</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6109788</v>
      </c>
      <c r="S32" s="642"/>
      <c r="T32" s="642"/>
      <c r="U32" s="642"/>
      <c r="V32" s="642"/>
      <c r="W32" s="642"/>
      <c r="X32" s="642"/>
      <c r="Y32" s="643"/>
      <c r="Z32" s="644">
        <v>0.7</v>
      </c>
      <c r="AA32" s="644"/>
      <c r="AB32" s="644"/>
      <c r="AC32" s="644"/>
      <c r="AD32" s="645" t="s">
        <v>244</v>
      </c>
      <c r="AE32" s="645"/>
      <c r="AF32" s="645"/>
      <c r="AG32" s="645"/>
      <c r="AH32" s="645"/>
      <c r="AI32" s="645"/>
      <c r="AJ32" s="645"/>
      <c r="AK32" s="645"/>
      <c r="AL32" s="646" t="s">
        <v>231</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99.7</v>
      </c>
      <c r="BH32" s="711"/>
      <c r="BI32" s="711"/>
      <c r="BJ32" s="711"/>
      <c r="BK32" s="711"/>
      <c r="BL32" s="711"/>
      <c r="BM32" s="712">
        <v>99.1</v>
      </c>
      <c r="BN32" s="711"/>
      <c r="BO32" s="711"/>
      <c r="BP32" s="711"/>
      <c r="BQ32" s="713"/>
      <c r="BR32" s="710">
        <v>99.6</v>
      </c>
      <c r="BS32" s="711"/>
      <c r="BT32" s="711"/>
      <c r="BU32" s="711"/>
      <c r="BV32" s="711"/>
      <c r="BW32" s="711"/>
      <c r="BX32" s="712">
        <v>98.9</v>
      </c>
      <c r="BY32" s="711"/>
      <c r="BZ32" s="711"/>
      <c r="CA32" s="711"/>
      <c r="CB32" s="713"/>
      <c r="CD32" s="708"/>
      <c r="CE32" s="709"/>
      <c r="CF32" s="656" t="s">
        <v>316</v>
      </c>
      <c r="CG32" s="657"/>
      <c r="CH32" s="657"/>
      <c r="CI32" s="657"/>
      <c r="CJ32" s="657"/>
      <c r="CK32" s="657"/>
      <c r="CL32" s="657"/>
      <c r="CM32" s="657"/>
      <c r="CN32" s="657"/>
      <c r="CO32" s="657"/>
      <c r="CP32" s="657"/>
      <c r="CQ32" s="658"/>
      <c r="CR32" s="641">
        <v>23943</v>
      </c>
      <c r="CS32" s="642"/>
      <c r="CT32" s="642"/>
      <c r="CU32" s="642"/>
      <c r="CV32" s="642"/>
      <c r="CW32" s="642"/>
      <c r="CX32" s="642"/>
      <c r="CY32" s="643"/>
      <c r="CZ32" s="646">
        <v>0</v>
      </c>
      <c r="DA32" s="675"/>
      <c r="DB32" s="675"/>
      <c r="DC32" s="679"/>
      <c r="DD32" s="650">
        <v>23943</v>
      </c>
      <c r="DE32" s="642"/>
      <c r="DF32" s="642"/>
      <c r="DG32" s="642"/>
      <c r="DH32" s="642"/>
      <c r="DI32" s="642"/>
      <c r="DJ32" s="642"/>
      <c r="DK32" s="643"/>
      <c r="DL32" s="650">
        <v>23943</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13291341</v>
      </c>
      <c r="S33" s="642"/>
      <c r="T33" s="642"/>
      <c r="U33" s="642"/>
      <c r="V33" s="642"/>
      <c r="W33" s="642"/>
      <c r="X33" s="642"/>
      <c r="Y33" s="643"/>
      <c r="Z33" s="644">
        <v>1.5</v>
      </c>
      <c r="AA33" s="644"/>
      <c r="AB33" s="644"/>
      <c r="AC33" s="644"/>
      <c r="AD33" s="645" t="s">
        <v>231</v>
      </c>
      <c r="AE33" s="645"/>
      <c r="AF33" s="645"/>
      <c r="AG33" s="645"/>
      <c r="AH33" s="645"/>
      <c r="AI33" s="645"/>
      <c r="AJ33" s="645"/>
      <c r="AK33" s="645"/>
      <c r="AL33" s="646" t="s">
        <v>231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304690461</v>
      </c>
      <c r="CS33" s="677"/>
      <c r="CT33" s="677"/>
      <c r="CU33" s="677"/>
      <c r="CV33" s="677"/>
      <c r="CW33" s="677"/>
      <c r="CX33" s="677"/>
      <c r="CY33" s="678"/>
      <c r="CZ33" s="646">
        <v>36.1</v>
      </c>
      <c r="DA33" s="675"/>
      <c r="DB33" s="675"/>
      <c r="DC33" s="679"/>
      <c r="DD33" s="650">
        <v>169359248</v>
      </c>
      <c r="DE33" s="677"/>
      <c r="DF33" s="677"/>
      <c r="DG33" s="677"/>
      <c r="DH33" s="677"/>
      <c r="DI33" s="677"/>
      <c r="DJ33" s="677"/>
      <c r="DK33" s="678"/>
      <c r="DL33" s="650">
        <v>129303564</v>
      </c>
      <c r="DM33" s="677"/>
      <c r="DN33" s="677"/>
      <c r="DO33" s="677"/>
      <c r="DP33" s="677"/>
      <c r="DQ33" s="677"/>
      <c r="DR33" s="677"/>
      <c r="DS33" s="677"/>
      <c r="DT33" s="677"/>
      <c r="DU33" s="677"/>
      <c r="DV33" s="678"/>
      <c r="DW33" s="646">
        <v>29.8</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97213871</v>
      </c>
      <c r="S34" s="642"/>
      <c r="T34" s="642"/>
      <c r="U34" s="642"/>
      <c r="V34" s="642"/>
      <c r="W34" s="642"/>
      <c r="X34" s="642"/>
      <c r="Y34" s="643"/>
      <c r="Z34" s="644">
        <v>11.3</v>
      </c>
      <c r="AA34" s="644"/>
      <c r="AB34" s="644"/>
      <c r="AC34" s="644"/>
      <c r="AD34" s="645">
        <v>291</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84787645</v>
      </c>
      <c r="CS34" s="642"/>
      <c r="CT34" s="642"/>
      <c r="CU34" s="642"/>
      <c r="CV34" s="642"/>
      <c r="CW34" s="642"/>
      <c r="CX34" s="642"/>
      <c r="CY34" s="643"/>
      <c r="CZ34" s="646">
        <v>10</v>
      </c>
      <c r="DA34" s="675"/>
      <c r="DB34" s="675"/>
      <c r="DC34" s="679"/>
      <c r="DD34" s="650">
        <v>58423775</v>
      </c>
      <c r="DE34" s="642"/>
      <c r="DF34" s="642"/>
      <c r="DG34" s="642"/>
      <c r="DH34" s="642"/>
      <c r="DI34" s="642"/>
      <c r="DJ34" s="642"/>
      <c r="DK34" s="643"/>
      <c r="DL34" s="650">
        <v>52454798</v>
      </c>
      <c r="DM34" s="642"/>
      <c r="DN34" s="642"/>
      <c r="DO34" s="642"/>
      <c r="DP34" s="642"/>
      <c r="DQ34" s="642"/>
      <c r="DR34" s="642"/>
      <c r="DS34" s="642"/>
      <c r="DT34" s="642"/>
      <c r="DU34" s="642"/>
      <c r="DV34" s="643"/>
      <c r="DW34" s="646">
        <v>12.1</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78212000</v>
      </c>
      <c r="S35" s="642"/>
      <c r="T35" s="642"/>
      <c r="U35" s="642"/>
      <c r="V35" s="642"/>
      <c r="W35" s="642"/>
      <c r="X35" s="642"/>
      <c r="Y35" s="643"/>
      <c r="Z35" s="644">
        <v>9.1</v>
      </c>
      <c r="AA35" s="644"/>
      <c r="AB35" s="644"/>
      <c r="AC35" s="644"/>
      <c r="AD35" s="645" t="s">
        <v>244</v>
      </c>
      <c r="AE35" s="645"/>
      <c r="AF35" s="645"/>
      <c r="AG35" s="645"/>
      <c r="AH35" s="645"/>
      <c r="AI35" s="645"/>
      <c r="AJ35" s="645"/>
      <c r="AK35" s="645"/>
      <c r="AL35" s="646" t="s">
        <v>231</v>
      </c>
      <c r="AM35" s="647"/>
      <c r="AN35" s="647"/>
      <c r="AO35" s="648"/>
      <c r="AP35" s="234"/>
      <c r="AQ35" s="714" t="s">
        <v>324</v>
      </c>
      <c r="AR35" s="715"/>
      <c r="AS35" s="715"/>
      <c r="AT35" s="715"/>
      <c r="AU35" s="715"/>
      <c r="AV35" s="715"/>
      <c r="AW35" s="715"/>
      <c r="AX35" s="715"/>
      <c r="AY35" s="716"/>
      <c r="AZ35" s="630">
        <v>93649053</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3749012</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9775566</v>
      </c>
      <c r="CS35" s="677"/>
      <c r="CT35" s="677"/>
      <c r="CU35" s="677"/>
      <c r="CV35" s="677"/>
      <c r="CW35" s="677"/>
      <c r="CX35" s="677"/>
      <c r="CY35" s="678"/>
      <c r="CZ35" s="646">
        <v>1.2</v>
      </c>
      <c r="DA35" s="675"/>
      <c r="DB35" s="675"/>
      <c r="DC35" s="679"/>
      <c r="DD35" s="650">
        <v>7128882</v>
      </c>
      <c r="DE35" s="677"/>
      <c r="DF35" s="677"/>
      <c r="DG35" s="677"/>
      <c r="DH35" s="677"/>
      <c r="DI35" s="677"/>
      <c r="DJ35" s="677"/>
      <c r="DK35" s="678"/>
      <c r="DL35" s="650">
        <v>7058068</v>
      </c>
      <c r="DM35" s="677"/>
      <c r="DN35" s="677"/>
      <c r="DO35" s="677"/>
      <c r="DP35" s="677"/>
      <c r="DQ35" s="677"/>
      <c r="DR35" s="677"/>
      <c r="DS35" s="677"/>
      <c r="DT35" s="677"/>
      <c r="DU35" s="677"/>
      <c r="DV35" s="678"/>
      <c r="DW35" s="646">
        <v>1.6</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244</v>
      </c>
      <c r="S36" s="642"/>
      <c r="T36" s="642"/>
      <c r="U36" s="642"/>
      <c r="V36" s="642"/>
      <c r="W36" s="642"/>
      <c r="X36" s="642"/>
      <c r="Y36" s="643"/>
      <c r="Z36" s="644" t="s">
        <v>244</v>
      </c>
      <c r="AA36" s="644"/>
      <c r="AB36" s="644"/>
      <c r="AC36" s="644"/>
      <c r="AD36" s="645" t="s">
        <v>244</v>
      </c>
      <c r="AE36" s="645"/>
      <c r="AF36" s="645"/>
      <c r="AG36" s="645"/>
      <c r="AH36" s="645"/>
      <c r="AI36" s="645"/>
      <c r="AJ36" s="645"/>
      <c r="AK36" s="645"/>
      <c r="AL36" s="646" t="s">
        <v>231</v>
      </c>
      <c r="AM36" s="647"/>
      <c r="AN36" s="647"/>
      <c r="AO36" s="648"/>
      <c r="AQ36" s="718" t="s">
        <v>328</v>
      </c>
      <c r="AR36" s="719"/>
      <c r="AS36" s="719"/>
      <c r="AT36" s="719"/>
      <c r="AU36" s="719"/>
      <c r="AV36" s="719"/>
      <c r="AW36" s="719"/>
      <c r="AX36" s="719"/>
      <c r="AY36" s="720"/>
      <c r="AZ36" s="641">
        <v>20845018</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-1753891</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54002626</v>
      </c>
      <c r="CS36" s="642"/>
      <c r="CT36" s="642"/>
      <c r="CU36" s="642"/>
      <c r="CV36" s="642"/>
      <c r="CW36" s="642"/>
      <c r="CX36" s="642"/>
      <c r="CY36" s="643"/>
      <c r="CZ36" s="646">
        <v>6.4</v>
      </c>
      <c r="DA36" s="675"/>
      <c r="DB36" s="675"/>
      <c r="DC36" s="679"/>
      <c r="DD36" s="650">
        <v>47628081</v>
      </c>
      <c r="DE36" s="642"/>
      <c r="DF36" s="642"/>
      <c r="DG36" s="642"/>
      <c r="DH36" s="642"/>
      <c r="DI36" s="642"/>
      <c r="DJ36" s="642"/>
      <c r="DK36" s="643"/>
      <c r="DL36" s="650">
        <v>32323800</v>
      </c>
      <c r="DM36" s="642"/>
      <c r="DN36" s="642"/>
      <c r="DO36" s="642"/>
      <c r="DP36" s="642"/>
      <c r="DQ36" s="642"/>
      <c r="DR36" s="642"/>
      <c r="DS36" s="642"/>
      <c r="DT36" s="642"/>
      <c r="DU36" s="642"/>
      <c r="DV36" s="643"/>
      <c r="DW36" s="646">
        <v>7.4</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38500000</v>
      </c>
      <c r="S37" s="642"/>
      <c r="T37" s="642"/>
      <c r="U37" s="642"/>
      <c r="V37" s="642"/>
      <c r="W37" s="642"/>
      <c r="X37" s="642"/>
      <c r="Y37" s="643"/>
      <c r="Z37" s="644">
        <v>4.5</v>
      </c>
      <c r="AA37" s="644"/>
      <c r="AB37" s="644"/>
      <c r="AC37" s="644"/>
      <c r="AD37" s="645" t="s">
        <v>231</v>
      </c>
      <c r="AE37" s="645"/>
      <c r="AF37" s="645"/>
      <c r="AG37" s="645"/>
      <c r="AH37" s="645"/>
      <c r="AI37" s="645"/>
      <c r="AJ37" s="645"/>
      <c r="AK37" s="645"/>
      <c r="AL37" s="646" t="s">
        <v>231</v>
      </c>
      <c r="AM37" s="647"/>
      <c r="AN37" s="647"/>
      <c r="AO37" s="648"/>
      <c r="AQ37" s="718" t="s">
        <v>332</v>
      </c>
      <c r="AR37" s="719"/>
      <c r="AS37" s="719"/>
      <c r="AT37" s="719"/>
      <c r="AU37" s="719"/>
      <c r="AV37" s="719"/>
      <c r="AW37" s="719"/>
      <c r="AX37" s="719"/>
      <c r="AY37" s="720"/>
      <c r="AZ37" s="641">
        <v>15008858</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212979</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165697</v>
      </c>
      <c r="CS37" s="677"/>
      <c r="CT37" s="677"/>
      <c r="CU37" s="677"/>
      <c r="CV37" s="677"/>
      <c r="CW37" s="677"/>
      <c r="CX37" s="677"/>
      <c r="CY37" s="678"/>
      <c r="CZ37" s="646">
        <v>0</v>
      </c>
      <c r="DA37" s="675"/>
      <c r="DB37" s="675"/>
      <c r="DC37" s="679"/>
      <c r="DD37" s="650">
        <v>165697</v>
      </c>
      <c r="DE37" s="677"/>
      <c r="DF37" s="677"/>
      <c r="DG37" s="677"/>
      <c r="DH37" s="677"/>
      <c r="DI37" s="677"/>
      <c r="DJ37" s="677"/>
      <c r="DK37" s="678"/>
      <c r="DL37" s="650">
        <v>163357</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858142480</v>
      </c>
      <c r="S38" s="722"/>
      <c r="T38" s="722"/>
      <c r="U38" s="722"/>
      <c r="V38" s="722"/>
      <c r="W38" s="722"/>
      <c r="X38" s="722"/>
      <c r="Y38" s="723"/>
      <c r="Z38" s="724">
        <v>100</v>
      </c>
      <c r="AA38" s="724"/>
      <c r="AB38" s="724"/>
      <c r="AC38" s="724"/>
      <c r="AD38" s="725">
        <v>395907080</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2278956</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316324</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57299438</v>
      </c>
      <c r="CS38" s="642"/>
      <c r="CT38" s="642"/>
      <c r="CU38" s="642"/>
      <c r="CV38" s="642"/>
      <c r="CW38" s="642"/>
      <c r="CX38" s="642"/>
      <c r="CY38" s="643"/>
      <c r="CZ38" s="646">
        <v>6.8</v>
      </c>
      <c r="DA38" s="675"/>
      <c r="DB38" s="675"/>
      <c r="DC38" s="679"/>
      <c r="DD38" s="650">
        <v>47516569</v>
      </c>
      <c r="DE38" s="642"/>
      <c r="DF38" s="642"/>
      <c r="DG38" s="642"/>
      <c r="DH38" s="642"/>
      <c r="DI38" s="642"/>
      <c r="DJ38" s="642"/>
      <c r="DK38" s="643"/>
      <c r="DL38" s="650">
        <v>37466750</v>
      </c>
      <c r="DM38" s="642"/>
      <c r="DN38" s="642"/>
      <c r="DO38" s="642"/>
      <c r="DP38" s="642"/>
      <c r="DQ38" s="642"/>
      <c r="DR38" s="642"/>
      <c r="DS38" s="642"/>
      <c r="DT38" s="642"/>
      <c r="DU38" s="642"/>
      <c r="DV38" s="643"/>
      <c r="DW38" s="646">
        <v>8.6</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v>1323868</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89</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12589331</v>
      </c>
      <c r="CS39" s="677"/>
      <c r="CT39" s="677"/>
      <c r="CU39" s="677"/>
      <c r="CV39" s="677"/>
      <c r="CW39" s="677"/>
      <c r="CX39" s="677"/>
      <c r="CY39" s="678"/>
      <c r="CZ39" s="646">
        <v>1.5</v>
      </c>
      <c r="DA39" s="675"/>
      <c r="DB39" s="675"/>
      <c r="DC39" s="679"/>
      <c r="DD39" s="650">
        <v>8239710</v>
      </c>
      <c r="DE39" s="677"/>
      <c r="DF39" s="677"/>
      <c r="DG39" s="677"/>
      <c r="DH39" s="677"/>
      <c r="DI39" s="677"/>
      <c r="DJ39" s="677"/>
      <c r="DK39" s="678"/>
      <c r="DL39" s="650" t="s">
        <v>244</v>
      </c>
      <c r="DM39" s="677"/>
      <c r="DN39" s="677"/>
      <c r="DO39" s="677"/>
      <c r="DP39" s="677"/>
      <c r="DQ39" s="677"/>
      <c r="DR39" s="677"/>
      <c r="DS39" s="677"/>
      <c r="DT39" s="677"/>
      <c r="DU39" s="677"/>
      <c r="DV39" s="678"/>
      <c r="DW39" s="646" t="s">
        <v>244</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17590406</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231</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86235855</v>
      </c>
      <c r="CS40" s="642"/>
      <c r="CT40" s="642"/>
      <c r="CU40" s="642"/>
      <c r="CV40" s="642"/>
      <c r="CW40" s="642"/>
      <c r="CX40" s="642"/>
      <c r="CY40" s="643"/>
      <c r="CZ40" s="646">
        <v>10.199999999999999</v>
      </c>
      <c r="DA40" s="675"/>
      <c r="DB40" s="675"/>
      <c r="DC40" s="679"/>
      <c r="DD40" s="650">
        <v>422231</v>
      </c>
      <c r="DE40" s="642"/>
      <c r="DF40" s="642"/>
      <c r="DG40" s="642"/>
      <c r="DH40" s="642"/>
      <c r="DI40" s="642"/>
      <c r="DJ40" s="642"/>
      <c r="DK40" s="643"/>
      <c r="DL40" s="650">
        <v>148</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36601947</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292</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231</v>
      </c>
      <c r="CS41" s="677"/>
      <c r="CT41" s="677"/>
      <c r="CU41" s="677"/>
      <c r="CV41" s="677"/>
      <c r="CW41" s="677"/>
      <c r="CX41" s="677"/>
      <c r="CY41" s="678"/>
      <c r="CZ41" s="646" t="s">
        <v>244</v>
      </c>
      <c r="DA41" s="675"/>
      <c r="DB41" s="675"/>
      <c r="DC41" s="679"/>
      <c r="DD41" s="650" t="s">
        <v>231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81780531</v>
      </c>
      <c r="CS42" s="642"/>
      <c r="CT42" s="642"/>
      <c r="CU42" s="642"/>
      <c r="CV42" s="642"/>
      <c r="CW42" s="642"/>
      <c r="CX42" s="642"/>
      <c r="CY42" s="643"/>
      <c r="CZ42" s="646">
        <v>9.6999999999999993</v>
      </c>
      <c r="DA42" s="647"/>
      <c r="DB42" s="647"/>
      <c r="DC42" s="742"/>
      <c r="DD42" s="650">
        <v>25601916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3618984</v>
      </c>
      <c r="CS43" s="677"/>
      <c r="CT43" s="677"/>
      <c r="CU43" s="677"/>
      <c r="CV43" s="677"/>
      <c r="CW43" s="677"/>
      <c r="CX43" s="677"/>
      <c r="CY43" s="678"/>
      <c r="CZ43" s="646">
        <v>0.4</v>
      </c>
      <c r="DA43" s="675"/>
      <c r="DB43" s="675"/>
      <c r="DC43" s="679"/>
      <c r="DD43" s="650">
        <v>3418347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81342066</v>
      </c>
      <c r="CS44" s="642"/>
      <c r="CT44" s="642"/>
      <c r="CU44" s="642"/>
      <c r="CV44" s="642"/>
      <c r="CW44" s="642"/>
      <c r="CX44" s="642"/>
      <c r="CY44" s="643"/>
      <c r="CZ44" s="646">
        <v>9.6</v>
      </c>
      <c r="DA44" s="647"/>
      <c r="DB44" s="647"/>
      <c r="DC44" s="742"/>
      <c r="DD44" s="650">
        <v>25344365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38162317</v>
      </c>
      <c r="CS45" s="677"/>
      <c r="CT45" s="677"/>
      <c r="CU45" s="677"/>
      <c r="CV45" s="677"/>
      <c r="CW45" s="677"/>
      <c r="CX45" s="677"/>
      <c r="CY45" s="678"/>
      <c r="CZ45" s="646">
        <v>4.5</v>
      </c>
      <c r="DA45" s="675"/>
      <c r="DB45" s="675"/>
      <c r="DC45" s="679"/>
      <c r="DD45" s="650">
        <v>3192194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39263119</v>
      </c>
      <c r="CS46" s="642"/>
      <c r="CT46" s="642"/>
      <c r="CU46" s="642"/>
      <c r="CV46" s="642"/>
      <c r="CW46" s="642"/>
      <c r="CX46" s="642"/>
      <c r="CY46" s="643"/>
      <c r="CZ46" s="646">
        <v>4.7</v>
      </c>
      <c r="DA46" s="647"/>
      <c r="DB46" s="647"/>
      <c r="DC46" s="742"/>
      <c r="DD46" s="650">
        <v>21804541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438465</v>
      </c>
      <c r="CS47" s="677"/>
      <c r="CT47" s="677"/>
      <c r="CU47" s="677"/>
      <c r="CV47" s="677"/>
      <c r="CW47" s="677"/>
      <c r="CX47" s="677"/>
      <c r="CY47" s="678"/>
      <c r="CZ47" s="646">
        <v>0.1</v>
      </c>
      <c r="DA47" s="675"/>
      <c r="DB47" s="675"/>
      <c r="DC47" s="679"/>
      <c r="DD47" s="650">
        <v>257551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244</v>
      </c>
      <c r="CS48" s="642"/>
      <c r="CT48" s="642"/>
      <c r="CU48" s="642"/>
      <c r="CV48" s="642"/>
      <c r="CW48" s="642"/>
      <c r="CX48" s="642"/>
      <c r="CY48" s="643"/>
      <c r="CZ48" s="646" t="s">
        <v>231</v>
      </c>
      <c r="DA48" s="647"/>
      <c r="DB48" s="647"/>
      <c r="DC48" s="742"/>
      <c r="DD48" s="650" t="s">
        <v>244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844134600</v>
      </c>
      <c r="CS49" s="711"/>
      <c r="CT49" s="711"/>
      <c r="CU49" s="711"/>
      <c r="CV49" s="711"/>
      <c r="CW49" s="711"/>
      <c r="CX49" s="711"/>
      <c r="CY49" s="743"/>
      <c r="CZ49" s="726">
        <v>100</v>
      </c>
      <c r="DA49" s="744"/>
      <c r="DB49" s="744"/>
      <c r="DC49" s="745"/>
      <c r="DD49" s="746">
        <v>473789864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ID5OKRFACgyBvEKYgXpvGIZIDZzgkhviZikOkQ45wQMatvHpq4c4o95xvp2Xsg8/01+eiV63TEJAGsnQr0iWPA==" saltValue="o34iSoafxq8YSYsCrFvc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851574</v>
      </c>
      <c r="R7" s="777"/>
      <c r="S7" s="777"/>
      <c r="T7" s="777"/>
      <c r="U7" s="777"/>
      <c r="V7" s="777">
        <v>838887</v>
      </c>
      <c r="W7" s="777"/>
      <c r="X7" s="777"/>
      <c r="Y7" s="777"/>
      <c r="Z7" s="777"/>
      <c r="AA7" s="777">
        <v>12687</v>
      </c>
      <c r="AB7" s="777"/>
      <c r="AC7" s="777"/>
      <c r="AD7" s="777"/>
      <c r="AE7" s="778"/>
      <c r="AF7" s="779">
        <v>9971</v>
      </c>
      <c r="AG7" s="780"/>
      <c r="AH7" s="780"/>
      <c r="AI7" s="780"/>
      <c r="AJ7" s="781"/>
      <c r="AK7" s="816">
        <v>12036</v>
      </c>
      <c r="AL7" s="817"/>
      <c r="AM7" s="817"/>
      <c r="AN7" s="817"/>
      <c r="AO7" s="817"/>
      <c r="AP7" s="817">
        <v>1362113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588</v>
      </c>
      <c r="BT7" s="821" t="s">
        <v>588</v>
      </c>
      <c r="BU7" s="821" t="s">
        <v>588</v>
      </c>
      <c r="BV7" s="821" t="s">
        <v>588</v>
      </c>
      <c r="BW7" s="821" t="s">
        <v>588</v>
      </c>
      <c r="BX7" s="821" t="s">
        <v>588</v>
      </c>
      <c r="BY7" s="821" t="s">
        <v>588</v>
      </c>
      <c r="BZ7" s="821" t="s">
        <v>588</v>
      </c>
      <c r="CA7" s="821" t="s">
        <v>588</v>
      </c>
      <c r="CB7" s="821" t="s">
        <v>588</v>
      </c>
      <c r="CC7" s="821" t="s">
        <v>588</v>
      </c>
      <c r="CD7" s="821" t="s">
        <v>588</v>
      </c>
      <c r="CE7" s="821" t="s">
        <v>588</v>
      </c>
      <c r="CF7" s="821" t="s">
        <v>588</v>
      </c>
      <c r="CG7" s="822" t="s">
        <v>588</v>
      </c>
      <c r="CH7" s="813">
        <v>13</v>
      </c>
      <c r="CI7" s="814"/>
      <c r="CJ7" s="814"/>
      <c r="CK7" s="814"/>
      <c r="CL7" s="815"/>
      <c r="CM7" s="813">
        <v>1531</v>
      </c>
      <c r="CN7" s="814"/>
      <c r="CO7" s="814"/>
      <c r="CP7" s="814"/>
      <c r="CQ7" s="815"/>
      <c r="CR7" s="813">
        <v>35</v>
      </c>
      <c r="CS7" s="814"/>
      <c r="CT7" s="814"/>
      <c r="CU7" s="814"/>
      <c r="CV7" s="815"/>
      <c r="CW7" s="813" t="s">
        <v>568</v>
      </c>
      <c r="CX7" s="814"/>
      <c r="CY7" s="814"/>
      <c r="CZ7" s="814"/>
      <c r="DA7" s="815"/>
      <c r="DB7" s="813" t="s">
        <v>568</v>
      </c>
      <c r="DC7" s="814"/>
      <c r="DD7" s="814"/>
      <c r="DE7" s="814"/>
      <c r="DF7" s="815"/>
      <c r="DG7" s="813" t="s">
        <v>568</v>
      </c>
      <c r="DH7" s="814"/>
      <c r="DI7" s="814"/>
      <c r="DJ7" s="814"/>
      <c r="DK7" s="815"/>
      <c r="DL7" s="813" t="s">
        <v>568</v>
      </c>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1373</v>
      </c>
      <c r="R8" s="801"/>
      <c r="S8" s="801"/>
      <c r="T8" s="801"/>
      <c r="U8" s="801"/>
      <c r="V8" s="801">
        <v>442</v>
      </c>
      <c r="W8" s="801"/>
      <c r="X8" s="801"/>
      <c r="Y8" s="801"/>
      <c r="Z8" s="801"/>
      <c r="AA8" s="801">
        <v>931</v>
      </c>
      <c r="AB8" s="801"/>
      <c r="AC8" s="801"/>
      <c r="AD8" s="801"/>
      <c r="AE8" s="802"/>
      <c r="AF8" s="803" t="s">
        <v>384</v>
      </c>
      <c r="AG8" s="804"/>
      <c r="AH8" s="804"/>
      <c r="AI8" s="804"/>
      <c r="AJ8" s="805"/>
      <c r="AK8" s="806">
        <v>19</v>
      </c>
      <c r="AL8" s="807"/>
      <c r="AM8" s="807"/>
      <c r="AN8" s="807"/>
      <c r="AO8" s="807"/>
      <c r="AP8" s="807">
        <v>5117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587</v>
      </c>
      <c r="BS8" s="810" t="s">
        <v>589</v>
      </c>
      <c r="BT8" s="811"/>
      <c r="BU8" s="811"/>
      <c r="BV8" s="811"/>
      <c r="BW8" s="811"/>
      <c r="BX8" s="811"/>
      <c r="BY8" s="811"/>
      <c r="BZ8" s="811"/>
      <c r="CA8" s="811"/>
      <c r="CB8" s="811"/>
      <c r="CC8" s="811"/>
      <c r="CD8" s="811"/>
      <c r="CE8" s="811"/>
      <c r="CF8" s="811"/>
      <c r="CG8" s="812"/>
      <c r="CH8" s="823">
        <v>671</v>
      </c>
      <c r="CI8" s="824"/>
      <c r="CJ8" s="824"/>
      <c r="CK8" s="824"/>
      <c r="CL8" s="825"/>
      <c r="CM8" s="823">
        <v>10829</v>
      </c>
      <c r="CN8" s="824"/>
      <c r="CO8" s="824"/>
      <c r="CP8" s="824"/>
      <c r="CQ8" s="825"/>
      <c r="CR8" s="823">
        <v>185</v>
      </c>
      <c r="CS8" s="824"/>
      <c r="CT8" s="824"/>
      <c r="CU8" s="824"/>
      <c r="CV8" s="825"/>
      <c r="CW8" s="823">
        <v>567</v>
      </c>
      <c r="CX8" s="824"/>
      <c r="CY8" s="824"/>
      <c r="CZ8" s="824"/>
      <c r="DA8" s="825"/>
      <c r="DB8" s="823" t="s">
        <v>568</v>
      </c>
      <c r="DC8" s="824"/>
      <c r="DD8" s="824"/>
      <c r="DE8" s="824"/>
      <c r="DF8" s="825"/>
      <c r="DG8" s="823" t="s">
        <v>568</v>
      </c>
      <c r="DH8" s="824"/>
      <c r="DI8" s="824"/>
      <c r="DJ8" s="824"/>
      <c r="DK8" s="825"/>
      <c r="DL8" s="823">
        <v>2068</v>
      </c>
      <c r="DM8" s="824"/>
      <c r="DN8" s="824"/>
      <c r="DO8" s="824"/>
      <c r="DP8" s="825"/>
      <c r="DQ8" s="823">
        <v>2068</v>
      </c>
      <c r="DR8" s="824"/>
      <c r="DS8" s="824"/>
      <c r="DT8" s="824"/>
      <c r="DU8" s="825"/>
      <c r="DV8" s="826"/>
      <c r="DW8" s="827"/>
      <c r="DX8" s="827"/>
      <c r="DY8" s="827"/>
      <c r="DZ8" s="828"/>
      <c r="EA8" s="254"/>
    </row>
    <row r="9" spans="1:131" s="255" customFormat="1" ht="26.25" customHeight="1" x14ac:dyDescent="0.15">
      <c r="A9" s="261">
        <v>3</v>
      </c>
      <c r="B9" s="797" t="s">
        <v>385</v>
      </c>
      <c r="C9" s="798"/>
      <c r="D9" s="798"/>
      <c r="E9" s="798"/>
      <c r="F9" s="798"/>
      <c r="G9" s="798"/>
      <c r="H9" s="798"/>
      <c r="I9" s="798"/>
      <c r="J9" s="798"/>
      <c r="K9" s="798"/>
      <c r="L9" s="798"/>
      <c r="M9" s="798"/>
      <c r="N9" s="798"/>
      <c r="O9" s="798"/>
      <c r="P9" s="799"/>
      <c r="Q9" s="800">
        <v>691</v>
      </c>
      <c r="R9" s="801"/>
      <c r="S9" s="801"/>
      <c r="T9" s="801"/>
      <c r="U9" s="801"/>
      <c r="V9" s="801">
        <v>691</v>
      </c>
      <c r="W9" s="801"/>
      <c r="X9" s="801"/>
      <c r="Y9" s="801"/>
      <c r="Z9" s="801"/>
      <c r="AA9" s="801">
        <v>0</v>
      </c>
      <c r="AB9" s="801"/>
      <c r="AC9" s="801"/>
      <c r="AD9" s="801"/>
      <c r="AE9" s="802"/>
      <c r="AF9" s="803" t="s">
        <v>384</v>
      </c>
      <c r="AG9" s="804"/>
      <c r="AH9" s="804"/>
      <c r="AI9" s="804"/>
      <c r="AJ9" s="805"/>
      <c r="AK9" s="806">
        <v>665</v>
      </c>
      <c r="AL9" s="807"/>
      <c r="AM9" s="807"/>
      <c r="AN9" s="807"/>
      <c r="AO9" s="807"/>
      <c r="AP9" s="807">
        <v>11219</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590</v>
      </c>
      <c r="BT9" s="811" t="s">
        <v>590</v>
      </c>
      <c r="BU9" s="811" t="s">
        <v>590</v>
      </c>
      <c r="BV9" s="811" t="s">
        <v>590</v>
      </c>
      <c r="BW9" s="811" t="s">
        <v>590</v>
      </c>
      <c r="BX9" s="811" t="s">
        <v>590</v>
      </c>
      <c r="BY9" s="811" t="s">
        <v>590</v>
      </c>
      <c r="BZ9" s="811" t="s">
        <v>590</v>
      </c>
      <c r="CA9" s="811" t="s">
        <v>590</v>
      </c>
      <c r="CB9" s="811" t="s">
        <v>590</v>
      </c>
      <c r="CC9" s="811" t="s">
        <v>590</v>
      </c>
      <c r="CD9" s="811" t="s">
        <v>590</v>
      </c>
      <c r="CE9" s="811" t="s">
        <v>590</v>
      </c>
      <c r="CF9" s="811" t="s">
        <v>590</v>
      </c>
      <c r="CG9" s="812" t="s">
        <v>590</v>
      </c>
      <c r="CH9" s="823">
        <v>9</v>
      </c>
      <c r="CI9" s="824"/>
      <c r="CJ9" s="824"/>
      <c r="CK9" s="824"/>
      <c r="CL9" s="825"/>
      <c r="CM9" s="823">
        <v>243</v>
      </c>
      <c r="CN9" s="824"/>
      <c r="CO9" s="824"/>
      <c r="CP9" s="824"/>
      <c r="CQ9" s="825"/>
      <c r="CR9" s="823">
        <v>10</v>
      </c>
      <c r="CS9" s="824"/>
      <c r="CT9" s="824"/>
      <c r="CU9" s="824"/>
      <c r="CV9" s="825"/>
      <c r="CW9" s="823" t="s">
        <v>568</v>
      </c>
      <c r="CX9" s="824"/>
      <c r="CY9" s="824"/>
      <c r="CZ9" s="824"/>
      <c r="DA9" s="825"/>
      <c r="DB9" s="823" t="s">
        <v>568</v>
      </c>
      <c r="DC9" s="824"/>
      <c r="DD9" s="824"/>
      <c r="DE9" s="824"/>
      <c r="DF9" s="825"/>
      <c r="DG9" s="823" t="s">
        <v>568</v>
      </c>
      <c r="DH9" s="824"/>
      <c r="DI9" s="824"/>
      <c r="DJ9" s="824"/>
      <c r="DK9" s="825"/>
      <c r="DL9" s="823" t="s">
        <v>568</v>
      </c>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t="s">
        <v>386</v>
      </c>
      <c r="C10" s="798"/>
      <c r="D10" s="798"/>
      <c r="E10" s="798"/>
      <c r="F10" s="798"/>
      <c r="G10" s="798"/>
      <c r="H10" s="798"/>
      <c r="I10" s="798"/>
      <c r="J10" s="798"/>
      <c r="K10" s="798"/>
      <c r="L10" s="798"/>
      <c r="M10" s="798"/>
      <c r="N10" s="798"/>
      <c r="O10" s="798"/>
      <c r="P10" s="799"/>
      <c r="Q10" s="800">
        <v>4430</v>
      </c>
      <c r="R10" s="801"/>
      <c r="S10" s="801"/>
      <c r="T10" s="801"/>
      <c r="U10" s="801"/>
      <c r="V10" s="801">
        <v>4041</v>
      </c>
      <c r="W10" s="801"/>
      <c r="X10" s="801"/>
      <c r="Y10" s="801"/>
      <c r="Z10" s="801"/>
      <c r="AA10" s="801">
        <v>389</v>
      </c>
      <c r="AB10" s="801"/>
      <c r="AC10" s="801"/>
      <c r="AD10" s="801"/>
      <c r="AE10" s="802"/>
      <c r="AF10" s="803" t="s">
        <v>384</v>
      </c>
      <c r="AG10" s="804"/>
      <c r="AH10" s="804"/>
      <c r="AI10" s="804"/>
      <c r="AJ10" s="805"/>
      <c r="AK10" s="806">
        <v>2010</v>
      </c>
      <c r="AL10" s="807"/>
      <c r="AM10" s="807"/>
      <c r="AN10" s="807"/>
      <c r="AO10" s="807"/>
      <c r="AP10" s="807">
        <v>15493</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591</v>
      </c>
      <c r="BT10" s="811" t="s">
        <v>591</v>
      </c>
      <c r="BU10" s="811" t="s">
        <v>591</v>
      </c>
      <c r="BV10" s="811" t="s">
        <v>591</v>
      </c>
      <c r="BW10" s="811" t="s">
        <v>591</v>
      </c>
      <c r="BX10" s="811" t="s">
        <v>591</v>
      </c>
      <c r="BY10" s="811" t="s">
        <v>591</v>
      </c>
      <c r="BZ10" s="811" t="s">
        <v>591</v>
      </c>
      <c r="CA10" s="811" t="s">
        <v>591</v>
      </c>
      <c r="CB10" s="811" t="s">
        <v>591</v>
      </c>
      <c r="CC10" s="811" t="s">
        <v>591</v>
      </c>
      <c r="CD10" s="811" t="s">
        <v>591</v>
      </c>
      <c r="CE10" s="811" t="s">
        <v>591</v>
      </c>
      <c r="CF10" s="811" t="s">
        <v>591</v>
      </c>
      <c r="CG10" s="812" t="s">
        <v>591</v>
      </c>
      <c r="CH10" s="823">
        <v>2</v>
      </c>
      <c r="CI10" s="824"/>
      <c r="CJ10" s="824"/>
      <c r="CK10" s="824"/>
      <c r="CL10" s="825"/>
      <c r="CM10" s="823">
        <v>838</v>
      </c>
      <c r="CN10" s="824"/>
      <c r="CO10" s="824"/>
      <c r="CP10" s="824"/>
      <c r="CQ10" s="825"/>
      <c r="CR10" s="823">
        <v>755</v>
      </c>
      <c r="CS10" s="824"/>
      <c r="CT10" s="824"/>
      <c r="CU10" s="824"/>
      <c r="CV10" s="825"/>
      <c r="CW10" s="823" t="s">
        <v>568</v>
      </c>
      <c r="CX10" s="824"/>
      <c r="CY10" s="824"/>
      <c r="CZ10" s="824"/>
      <c r="DA10" s="825"/>
      <c r="DB10" s="823" t="s">
        <v>568</v>
      </c>
      <c r="DC10" s="824"/>
      <c r="DD10" s="824"/>
      <c r="DE10" s="824"/>
      <c r="DF10" s="825"/>
      <c r="DG10" s="823" t="s">
        <v>568</v>
      </c>
      <c r="DH10" s="824"/>
      <c r="DI10" s="824"/>
      <c r="DJ10" s="824"/>
      <c r="DK10" s="825"/>
      <c r="DL10" s="823" t="s">
        <v>568</v>
      </c>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t="s">
        <v>387</v>
      </c>
      <c r="C11" s="798"/>
      <c r="D11" s="798"/>
      <c r="E11" s="798"/>
      <c r="F11" s="798"/>
      <c r="G11" s="798"/>
      <c r="H11" s="798"/>
      <c r="I11" s="798"/>
      <c r="J11" s="798"/>
      <c r="K11" s="798"/>
      <c r="L11" s="798"/>
      <c r="M11" s="798"/>
      <c r="N11" s="798"/>
      <c r="O11" s="798"/>
      <c r="P11" s="799"/>
      <c r="Q11" s="800">
        <v>141</v>
      </c>
      <c r="R11" s="801"/>
      <c r="S11" s="801"/>
      <c r="T11" s="801"/>
      <c r="U11" s="801"/>
      <c r="V11" s="801">
        <v>141</v>
      </c>
      <c r="W11" s="801"/>
      <c r="X11" s="801"/>
      <c r="Y11" s="801"/>
      <c r="Z11" s="801"/>
      <c r="AA11" s="801">
        <v>0</v>
      </c>
      <c r="AB11" s="801"/>
      <c r="AC11" s="801"/>
      <c r="AD11" s="801"/>
      <c r="AE11" s="802"/>
      <c r="AF11" s="803" t="s">
        <v>244</v>
      </c>
      <c r="AG11" s="804"/>
      <c r="AH11" s="804"/>
      <c r="AI11" s="804"/>
      <c r="AJ11" s="805"/>
      <c r="AK11" s="806">
        <v>0</v>
      </c>
      <c r="AL11" s="807"/>
      <c r="AM11" s="807"/>
      <c r="AN11" s="807"/>
      <c r="AO11" s="807"/>
      <c r="AP11" s="807">
        <v>413</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592</v>
      </c>
      <c r="BT11" s="811" t="s">
        <v>592</v>
      </c>
      <c r="BU11" s="811" t="s">
        <v>592</v>
      </c>
      <c r="BV11" s="811" t="s">
        <v>592</v>
      </c>
      <c r="BW11" s="811" t="s">
        <v>592</v>
      </c>
      <c r="BX11" s="811" t="s">
        <v>592</v>
      </c>
      <c r="BY11" s="811" t="s">
        <v>592</v>
      </c>
      <c r="BZ11" s="811" t="s">
        <v>592</v>
      </c>
      <c r="CA11" s="811" t="s">
        <v>592</v>
      </c>
      <c r="CB11" s="811" t="s">
        <v>592</v>
      </c>
      <c r="CC11" s="811" t="s">
        <v>592</v>
      </c>
      <c r="CD11" s="811" t="s">
        <v>592</v>
      </c>
      <c r="CE11" s="811" t="s">
        <v>592</v>
      </c>
      <c r="CF11" s="811" t="s">
        <v>592</v>
      </c>
      <c r="CG11" s="812" t="s">
        <v>592</v>
      </c>
      <c r="CH11" s="823">
        <v>3</v>
      </c>
      <c r="CI11" s="824"/>
      <c r="CJ11" s="824"/>
      <c r="CK11" s="824"/>
      <c r="CL11" s="825"/>
      <c r="CM11" s="823">
        <v>18</v>
      </c>
      <c r="CN11" s="824"/>
      <c r="CO11" s="824"/>
      <c r="CP11" s="824"/>
      <c r="CQ11" s="825"/>
      <c r="CR11" s="823">
        <v>10</v>
      </c>
      <c r="CS11" s="824"/>
      <c r="CT11" s="824"/>
      <c r="CU11" s="824"/>
      <c r="CV11" s="825"/>
      <c r="CW11" s="823" t="s">
        <v>568</v>
      </c>
      <c r="CX11" s="824"/>
      <c r="CY11" s="824"/>
      <c r="CZ11" s="824"/>
      <c r="DA11" s="825"/>
      <c r="DB11" s="823" t="s">
        <v>568</v>
      </c>
      <c r="DC11" s="824"/>
      <c r="DD11" s="824"/>
      <c r="DE11" s="824"/>
      <c r="DF11" s="825"/>
      <c r="DG11" s="823" t="s">
        <v>568</v>
      </c>
      <c r="DH11" s="824"/>
      <c r="DI11" s="824"/>
      <c r="DJ11" s="824"/>
      <c r="DK11" s="825"/>
      <c r="DL11" s="823" t="s">
        <v>568</v>
      </c>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t="s">
        <v>388</v>
      </c>
      <c r="C12" s="798"/>
      <c r="D12" s="798"/>
      <c r="E12" s="798"/>
      <c r="F12" s="798"/>
      <c r="G12" s="798"/>
      <c r="H12" s="798"/>
      <c r="I12" s="798"/>
      <c r="J12" s="798"/>
      <c r="K12" s="798"/>
      <c r="L12" s="798"/>
      <c r="M12" s="798"/>
      <c r="N12" s="798"/>
      <c r="O12" s="798"/>
      <c r="P12" s="799"/>
      <c r="Q12" s="800">
        <v>1857</v>
      </c>
      <c r="R12" s="801"/>
      <c r="S12" s="801"/>
      <c r="T12" s="801"/>
      <c r="U12" s="801"/>
      <c r="V12" s="801">
        <v>1857</v>
      </c>
      <c r="W12" s="801"/>
      <c r="X12" s="801"/>
      <c r="Y12" s="801"/>
      <c r="Z12" s="801"/>
      <c r="AA12" s="801">
        <v>0</v>
      </c>
      <c r="AB12" s="801"/>
      <c r="AC12" s="801"/>
      <c r="AD12" s="801"/>
      <c r="AE12" s="802"/>
      <c r="AF12" s="803" t="s">
        <v>384</v>
      </c>
      <c r="AG12" s="804"/>
      <c r="AH12" s="804"/>
      <c r="AI12" s="804"/>
      <c r="AJ12" s="805"/>
      <c r="AK12" s="806">
        <v>0</v>
      </c>
      <c r="AL12" s="807"/>
      <c r="AM12" s="807"/>
      <c r="AN12" s="807"/>
      <c r="AO12" s="807"/>
      <c r="AP12" s="807">
        <v>14953</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t="s">
        <v>587</v>
      </c>
      <c r="BS12" s="810" t="s">
        <v>593</v>
      </c>
      <c r="BT12" s="811"/>
      <c r="BU12" s="811"/>
      <c r="BV12" s="811"/>
      <c r="BW12" s="811"/>
      <c r="BX12" s="811"/>
      <c r="BY12" s="811"/>
      <c r="BZ12" s="811"/>
      <c r="CA12" s="811"/>
      <c r="CB12" s="811"/>
      <c r="CC12" s="811"/>
      <c r="CD12" s="811"/>
      <c r="CE12" s="811"/>
      <c r="CF12" s="811"/>
      <c r="CG12" s="812"/>
      <c r="CH12" s="823">
        <v>-65</v>
      </c>
      <c r="CI12" s="824"/>
      <c r="CJ12" s="824"/>
      <c r="CK12" s="824"/>
      <c r="CL12" s="825"/>
      <c r="CM12" s="823">
        <v>362</v>
      </c>
      <c r="CN12" s="824"/>
      <c r="CO12" s="824"/>
      <c r="CP12" s="824"/>
      <c r="CQ12" s="825"/>
      <c r="CR12" s="823">
        <v>10</v>
      </c>
      <c r="CS12" s="824"/>
      <c r="CT12" s="824"/>
      <c r="CU12" s="824"/>
      <c r="CV12" s="825"/>
      <c r="CW12" s="823">
        <v>212</v>
      </c>
      <c r="CX12" s="824"/>
      <c r="CY12" s="824"/>
      <c r="CZ12" s="824"/>
      <c r="DA12" s="825"/>
      <c r="DB12" s="823" t="s">
        <v>568</v>
      </c>
      <c r="DC12" s="824"/>
      <c r="DD12" s="824"/>
      <c r="DE12" s="824"/>
      <c r="DF12" s="825"/>
      <c r="DG12" s="823" t="s">
        <v>568</v>
      </c>
      <c r="DH12" s="824"/>
      <c r="DI12" s="824"/>
      <c r="DJ12" s="824"/>
      <c r="DK12" s="825"/>
      <c r="DL12" s="823">
        <v>146</v>
      </c>
      <c r="DM12" s="824"/>
      <c r="DN12" s="824"/>
      <c r="DO12" s="824"/>
      <c r="DP12" s="825"/>
      <c r="DQ12" s="823">
        <v>146</v>
      </c>
      <c r="DR12" s="824"/>
      <c r="DS12" s="824"/>
      <c r="DT12" s="824"/>
      <c r="DU12" s="825"/>
      <c r="DV12" s="826"/>
      <c r="DW12" s="827"/>
      <c r="DX12" s="827"/>
      <c r="DY12" s="827"/>
      <c r="DZ12" s="828"/>
      <c r="EA12" s="254"/>
    </row>
    <row r="13" spans="1:131" s="255" customFormat="1" ht="26.25" customHeight="1" x14ac:dyDescent="0.15">
      <c r="A13" s="261">
        <v>7</v>
      </c>
      <c r="B13" s="797" t="s">
        <v>389</v>
      </c>
      <c r="C13" s="798"/>
      <c r="D13" s="798"/>
      <c r="E13" s="798"/>
      <c r="F13" s="798"/>
      <c r="G13" s="798"/>
      <c r="H13" s="798"/>
      <c r="I13" s="798"/>
      <c r="J13" s="798"/>
      <c r="K13" s="798"/>
      <c r="L13" s="798"/>
      <c r="M13" s="798"/>
      <c r="N13" s="798"/>
      <c r="O13" s="798"/>
      <c r="P13" s="799"/>
      <c r="Q13" s="800">
        <v>437628</v>
      </c>
      <c r="R13" s="801"/>
      <c r="S13" s="801"/>
      <c r="T13" s="801"/>
      <c r="U13" s="801"/>
      <c r="V13" s="801">
        <v>437628</v>
      </c>
      <c r="W13" s="801"/>
      <c r="X13" s="801"/>
      <c r="Y13" s="801"/>
      <c r="Z13" s="801"/>
      <c r="AA13" s="801">
        <v>0</v>
      </c>
      <c r="AB13" s="801"/>
      <c r="AC13" s="801"/>
      <c r="AD13" s="801"/>
      <c r="AE13" s="802"/>
      <c r="AF13" s="803" t="s">
        <v>244</v>
      </c>
      <c r="AG13" s="804"/>
      <c r="AH13" s="804"/>
      <c r="AI13" s="804"/>
      <c r="AJ13" s="805"/>
      <c r="AK13" s="806">
        <v>237360</v>
      </c>
      <c r="AL13" s="807"/>
      <c r="AM13" s="807"/>
      <c r="AN13" s="807"/>
      <c r="AO13" s="807"/>
      <c r="AP13" s="807">
        <v>0</v>
      </c>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594</v>
      </c>
      <c r="BT13" s="811" t="s">
        <v>594</v>
      </c>
      <c r="BU13" s="811" t="s">
        <v>594</v>
      </c>
      <c r="BV13" s="811" t="s">
        <v>594</v>
      </c>
      <c r="BW13" s="811" t="s">
        <v>594</v>
      </c>
      <c r="BX13" s="811" t="s">
        <v>594</v>
      </c>
      <c r="BY13" s="811" t="s">
        <v>594</v>
      </c>
      <c r="BZ13" s="811" t="s">
        <v>594</v>
      </c>
      <c r="CA13" s="811" t="s">
        <v>594</v>
      </c>
      <c r="CB13" s="811" t="s">
        <v>594</v>
      </c>
      <c r="CC13" s="811" t="s">
        <v>594</v>
      </c>
      <c r="CD13" s="811" t="s">
        <v>594</v>
      </c>
      <c r="CE13" s="811" t="s">
        <v>594</v>
      </c>
      <c r="CF13" s="811" t="s">
        <v>594</v>
      </c>
      <c r="CG13" s="812" t="s">
        <v>594</v>
      </c>
      <c r="CH13" s="823">
        <v>80</v>
      </c>
      <c r="CI13" s="824"/>
      <c r="CJ13" s="824"/>
      <c r="CK13" s="824"/>
      <c r="CL13" s="825"/>
      <c r="CM13" s="823">
        <v>413</v>
      </c>
      <c r="CN13" s="824"/>
      <c r="CO13" s="824"/>
      <c r="CP13" s="824"/>
      <c r="CQ13" s="825"/>
      <c r="CR13" s="823">
        <v>10</v>
      </c>
      <c r="CS13" s="824"/>
      <c r="CT13" s="824"/>
      <c r="CU13" s="824"/>
      <c r="CV13" s="825"/>
      <c r="CW13" s="823" t="s">
        <v>568</v>
      </c>
      <c r="CX13" s="824"/>
      <c r="CY13" s="824"/>
      <c r="CZ13" s="824"/>
      <c r="DA13" s="825"/>
      <c r="DB13" s="823" t="s">
        <v>568</v>
      </c>
      <c r="DC13" s="824"/>
      <c r="DD13" s="824"/>
      <c r="DE13" s="824"/>
      <c r="DF13" s="825"/>
      <c r="DG13" s="823" t="s">
        <v>568</v>
      </c>
      <c r="DH13" s="824"/>
      <c r="DI13" s="824"/>
      <c r="DJ13" s="824"/>
      <c r="DK13" s="825"/>
      <c r="DL13" s="823" t="s">
        <v>568</v>
      </c>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595</v>
      </c>
      <c r="BT14" s="811" t="s">
        <v>595</v>
      </c>
      <c r="BU14" s="811" t="s">
        <v>595</v>
      </c>
      <c r="BV14" s="811" t="s">
        <v>595</v>
      </c>
      <c r="BW14" s="811" t="s">
        <v>595</v>
      </c>
      <c r="BX14" s="811" t="s">
        <v>595</v>
      </c>
      <c r="BY14" s="811" t="s">
        <v>595</v>
      </c>
      <c r="BZ14" s="811" t="s">
        <v>595</v>
      </c>
      <c r="CA14" s="811" t="s">
        <v>595</v>
      </c>
      <c r="CB14" s="811" t="s">
        <v>595</v>
      </c>
      <c r="CC14" s="811" t="s">
        <v>595</v>
      </c>
      <c r="CD14" s="811" t="s">
        <v>595</v>
      </c>
      <c r="CE14" s="811" t="s">
        <v>595</v>
      </c>
      <c r="CF14" s="811" t="s">
        <v>595</v>
      </c>
      <c r="CG14" s="812" t="s">
        <v>595</v>
      </c>
      <c r="CH14" s="823">
        <v>0</v>
      </c>
      <c r="CI14" s="824"/>
      <c r="CJ14" s="824"/>
      <c r="CK14" s="824"/>
      <c r="CL14" s="825"/>
      <c r="CM14" s="823">
        <v>1149</v>
      </c>
      <c r="CN14" s="824"/>
      <c r="CO14" s="824"/>
      <c r="CP14" s="824"/>
      <c r="CQ14" s="825"/>
      <c r="CR14" s="823">
        <v>29</v>
      </c>
      <c r="CS14" s="824"/>
      <c r="CT14" s="824"/>
      <c r="CU14" s="824"/>
      <c r="CV14" s="825"/>
      <c r="CW14" s="823">
        <v>53</v>
      </c>
      <c r="CX14" s="824"/>
      <c r="CY14" s="824"/>
      <c r="CZ14" s="824"/>
      <c r="DA14" s="825"/>
      <c r="DB14" s="823" t="s">
        <v>568</v>
      </c>
      <c r="DC14" s="824"/>
      <c r="DD14" s="824"/>
      <c r="DE14" s="824"/>
      <c r="DF14" s="825"/>
      <c r="DG14" s="823" t="s">
        <v>568</v>
      </c>
      <c r="DH14" s="824"/>
      <c r="DI14" s="824"/>
      <c r="DJ14" s="824"/>
      <c r="DK14" s="825"/>
      <c r="DL14" s="823" t="s">
        <v>568</v>
      </c>
      <c r="DM14" s="824"/>
      <c r="DN14" s="824"/>
      <c r="DO14" s="824"/>
      <c r="DP14" s="825"/>
      <c r="DQ14" s="823">
        <v>589</v>
      </c>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596</v>
      </c>
      <c r="BT15" s="811" t="s">
        <v>596</v>
      </c>
      <c r="BU15" s="811" t="s">
        <v>596</v>
      </c>
      <c r="BV15" s="811" t="s">
        <v>596</v>
      </c>
      <c r="BW15" s="811" t="s">
        <v>596</v>
      </c>
      <c r="BX15" s="811" t="s">
        <v>596</v>
      </c>
      <c r="BY15" s="811" t="s">
        <v>596</v>
      </c>
      <c r="BZ15" s="811" t="s">
        <v>596</v>
      </c>
      <c r="CA15" s="811" t="s">
        <v>596</v>
      </c>
      <c r="CB15" s="811" t="s">
        <v>596</v>
      </c>
      <c r="CC15" s="811" t="s">
        <v>596</v>
      </c>
      <c r="CD15" s="811" t="s">
        <v>596</v>
      </c>
      <c r="CE15" s="811" t="s">
        <v>596</v>
      </c>
      <c r="CF15" s="811" t="s">
        <v>596</v>
      </c>
      <c r="CG15" s="812" t="s">
        <v>596</v>
      </c>
      <c r="CH15" s="823">
        <v>3</v>
      </c>
      <c r="CI15" s="824"/>
      <c r="CJ15" s="824"/>
      <c r="CK15" s="824"/>
      <c r="CL15" s="825"/>
      <c r="CM15" s="823">
        <v>256</v>
      </c>
      <c r="CN15" s="824"/>
      <c r="CO15" s="824"/>
      <c r="CP15" s="824"/>
      <c r="CQ15" s="825"/>
      <c r="CR15" s="823">
        <v>160</v>
      </c>
      <c r="CS15" s="824"/>
      <c r="CT15" s="824"/>
      <c r="CU15" s="824"/>
      <c r="CV15" s="825"/>
      <c r="CW15" s="823">
        <v>92</v>
      </c>
      <c r="CX15" s="824"/>
      <c r="CY15" s="824"/>
      <c r="CZ15" s="824"/>
      <c r="DA15" s="825"/>
      <c r="DB15" s="823" t="s">
        <v>568</v>
      </c>
      <c r="DC15" s="824"/>
      <c r="DD15" s="824"/>
      <c r="DE15" s="824"/>
      <c r="DF15" s="825"/>
      <c r="DG15" s="823" t="s">
        <v>568</v>
      </c>
      <c r="DH15" s="824"/>
      <c r="DI15" s="824"/>
      <c r="DJ15" s="824"/>
      <c r="DK15" s="825"/>
      <c r="DL15" s="823" t="s">
        <v>568</v>
      </c>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597</v>
      </c>
      <c r="BT16" s="811" t="s">
        <v>597</v>
      </c>
      <c r="BU16" s="811" t="s">
        <v>597</v>
      </c>
      <c r="BV16" s="811" t="s">
        <v>597</v>
      </c>
      <c r="BW16" s="811" t="s">
        <v>597</v>
      </c>
      <c r="BX16" s="811" t="s">
        <v>597</v>
      </c>
      <c r="BY16" s="811" t="s">
        <v>597</v>
      </c>
      <c r="BZ16" s="811" t="s">
        <v>597</v>
      </c>
      <c r="CA16" s="811" t="s">
        <v>597</v>
      </c>
      <c r="CB16" s="811" t="s">
        <v>597</v>
      </c>
      <c r="CC16" s="811" t="s">
        <v>597</v>
      </c>
      <c r="CD16" s="811" t="s">
        <v>597</v>
      </c>
      <c r="CE16" s="811" t="s">
        <v>597</v>
      </c>
      <c r="CF16" s="811" t="s">
        <v>597</v>
      </c>
      <c r="CG16" s="812" t="s">
        <v>597</v>
      </c>
      <c r="CH16" s="823">
        <v>-4</v>
      </c>
      <c r="CI16" s="824"/>
      <c r="CJ16" s="824"/>
      <c r="CK16" s="824"/>
      <c r="CL16" s="825"/>
      <c r="CM16" s="823">
        <v>657</v>
      </c>
      <c r="CN16" s="824"/>
      <c r="CO16" s="824"/>
      <c r="CP16" s="824"/>
      <c r="CQ16" s="825"/>
      <c r="CR16" s="823">
        <v>200</v>
      </c>
      <c r="CS16" s="824"/>
      <c r="CT16" s="824"/>
      <c r="CU16" s="824"/>
      <c r="CV16" s="825"/>
      <c r="CW16" s="823">
        <v>117</v>
      </c>
      <c r="CX16" s="824"/>
      <c r="CY16" s="824"/>
      <c r="CZ16" s="824"/>
      <c r="DA16" s="825"/>
      <c r="DB16" s="823" t="s">
        <v>568</v>
      </c>
      <c r="DC16" s="824"/>
      <c r="DD16" s="824"/>
      <c r="DE16" s="824"/>
      <c r="DF16" s="825"/>
      <c r="DG16" s="823" t="s">
        <v>568</v>
      </c>
      <c r="DH16" s="824"/>
      <c r="DI16" s="824"/>
      <c r="DJ16" s="824"/>
      <c r="DK16" s="825"/>
      <c r="DL16" s="823" t="s">
        <v>568</v>
      </c>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598</v>
      </c>
      <c r="BT17" s="811" t="s">
        <v>598</v>
      </c>
      <c r="BU17" s="811" t="s">
        <v>598</v>
      </c>
      <c r="BV17" s="811" t="s">
        <v>598</v>
      </c>
      <c r="BW17" s="811" t="s">
        <v>598</v>
      </c>
      <c r="BX17" s="811" t="s">
        <v>598</v>
      </c>
      <c r="BY17" s="811" t="s">
        <v>598</v>
      </c>
      <c r="BZ17" s="811" t="s">
        <v>598</v>
      </c>
      <c r="CA17" s="811" t="s">
        <v>598</v>
      </c>
      <c r="CB17" s="811" t="s">
        <v>598</v>
      </c>
      <c r="CC17" s="811" t="s">
        <v>598</v>
      </c>
      <c r="CD17" s="811" t="s">
        <v>598</v>
      </c>
      <c r="CE17" s="811" t="s">
        <v>598</v>
      </c>
      <c r="CF17" s="811" t="s">
        <v>598</v>
      </c>
      <c r="CG17" s="812" t="s">
        <v>598</v>
      </c>
      <c r="CH17" s="823">
        <v>0.30066999999999999</v>
      </c>
      <c r="CI17" s="824"/>
      <c r="CJ17" s="824"/>
      <c r="CK17" s="824"/>
      <c r="CL17" s="825"/>
      <c r="CM17" s="823">
        <v>18.739352</v>
      </c>
      <c r="CN17" s="824"/>
      <c r="CO17" s="824"/>
      <c r="CP17" s="824"/>
      <c r="CQ17" s="825"/>
      <c r="CR17" s="823">
        <v>5</v>
      </c>
      <c r="CS17" s="824"/>
      <c r="CT17" s="824"/>
      <c r="CU17" s="824"/>
      <c r="CV17" s="825"/>
      <c r="CW17" s="823" t="s">
        <v>568</v>
      </c>
      <c r="CX17" s="824"/>
      <c r="CY17" s="824"/>
      <c r="CZ17" s="824"/>
      <c r="DA17" s="825"/>
      <c r="DB17" s="823" t="s">
        <v>568</v>
      </c>
      <c r="DC17" s="824"/>
      <c r="DD17" s="824"/>
      <c r="DE17" s="824"/>
      <c r="DF17" s="825"/>
      <c r="DG17" s="823" t="s">
        <v>568</v>
      </c>
      <c r="DH17" s="824"/>
      <c r="DI17" s="824"/>
      <c r="DJ17" s="824"/>
      <c r="DK17" s="825"/>
      <c r="DL17" s="823" t="s">
        <v>568</v>
      </c>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t="s">
        <v>599</v>
      </c>
      <c r="BT18" s="811" t="s">
        <v>599</v>
      </c>
      <c r="BU18" s="811" t="s">
        <v>599</v>
      </c>
      <c r="BV18" s="811" t="s">
        <v>599</v>
      </c>
      <c r="BW18" s="811" t="s">
        <v>599</v>
      </c>
      <c r="BX18" s="811" t="s">
        <v>599</v>
      </c>
      <c r="BY18" s="811" t="s">
        <v>599</v>
      </c>
      <c r="BZ18" s="811" t="s">
        <v>599</v>
      </c>
      <c r="CA18" s="811" t="s">
        <v>599</v>
      </c>
      <c r="CB18" s="811" t="s">
        <v>599</v>
      </c>
      <c r="CC18" s="811" t="s">
        <v>599</v>
      </c>
      <c r="CD18" s="811" t="s">
        <v>599</v>
      </c>
      <c r="CE18" s="811" t="s">
        <v>599</v>
      </c>
      <c r="CF18" s="811" t="s">
        <v>599</v>
      </c>
      <c r="CG18" s="812" t="s">
        <v>599</v>
      </c>
      <c r="CH18" s="823">
        <v>18</v>
      </c>
      <c r="CI18" s="824"/>
      <c r="CJ18" s="824"/>
      <c r="CK18" s="824"/>
      <c r="CL18" s="825"/>
      <c r="CM18" s="823">
        <v>539</v>
      </c>
      <c r="CN18" s="824"/>
      <c r="CO18" s="824"/>
      <c r="CP18" s="824"/>
      <c r="CQ18" s="825"/>
      <c r="CR18" s="823">
        <v>250</v>
      </c>
      <c r="CS18" s="824"/>
      <c r="CT18" s="824"/>
      <c r="CU18" s="824"/>
      <c r="CV18" s="825"/>
      <c r="CW18" s="823">
        <v>307</v>
      </c>
      <c r="CX18" s="824"/>
      <c r="CY18" s="824"/>
      <c r="CZ18" s="824"/>
      <c r="DA18" s="825"/>
      <c r="DB18" s="823" t="s">
        <v>568</v>
      </c>
      <c r="DC18" s="824"/>
      <c r="DD18" s="824"/>
      <c r="DE18" s="824"/>
      <c r="DF18" s="825"/>
      <c r="DG18" s="823" t="s">
        <v>568</v>
      </c>
      <c r="DH18" s="824"/>
      <c r="DI18" s="824"/>
      <c r="DJ18" s="824"/>
      <c r="DK18" s="825"/>
      <c r="DL18" s="823" t="s">
        <v>568</v>
      </c>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t="s">
        <v>600</v>
      </c>
      <c r="BT19" s="811" t="s">
        <v>601</v>
      </c>
      <c r="BU19" s="811" t="s">
        <v>601</v>
      </c>
      <c r="BV19" s="811" t="s">
        <v>601</v>
      </c>
      <c r="BW19" s="811" t="s">
        <v>601</v>
      </c>
      <c r="BX19" s="811" t="s">
        <v>601</v>
      </c>
      <c r="BY19" s="811" t="s">
        <v>601</v>
      </c>
      <c r="BZ19" s="811" t="s">
        <v>601</v>
      </c>
      <c r="CA19" s="811" t="s">
        <v>601</v>
      </c>
      <c r="CB19" s="811" t="s">
        <v>601</v>
      </c>
      <c r="CC19" s="811" t="s">
        <v>601</v>
      </c>
      <c r="CD19" s="811" t="s">
        <v>601</v>
      </c>
      <c r="CE19" s="811" t="s">
        <v>601</v>
      </c>
      <c r="CF19" s="811" t="s">
        <v>601</v>
      </c>
      <c r="CG19" s="812" t="s">
        <v>601</v>
      </c>
      <c r="CH19" s="823">
        <v>3</v>
      </c>
      <c r="CI19" s="824"/>
      <c r="CJ19" s="824"/>
      <c r="CK19" s="824"/>
      <c r="CL19" s="825"/>
      <c r="CM19" s="823">
        <v>4066</v>
      </c>
      <c r="CN19" s="824"/>
      <c r="CO19" s="824"/>
      <c r="CP19" s="824"/>
      <c r="CQ19" s="825"/>
      <c r="CR19" s="823">
        <v>900</v>
      </c>
      <c r="CS19" s="824"/>
      <c r="CT19" s="824"/>
      <c r="CU19" s="824"/>
      <c r="CV19" s="825"/>
      <c r="CW19" s="823">
        <v>97</v>
      </c>
      <c r="CX19" s="824"/>
      <c r="CY19" s="824"/>
      <c r="CZ19" s="824"/>
      <c r="DA19" s="825"/>
      <c r="DB19" s="823" t="s">
        <v>568</v>
      </c>
      <c r="DC19" s="824"/>
      <c r="DD19" s="824"/>
      <c r="DE19" s="824"/>
      <c r="DF19" s="825"/>
      <c r="DG19" s="823" t="s">
        <v>568</v>
      </c>
      <c r="DH19" s="824"/>
      <c r="DI19" s="824"/>
      <c r="DJ19" s="824"/>
      <c r="DK19" s="825"/>
      <c r="DL19" s="823" t="s">
        <v>568</v>
      </c>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t="s">
        <v>602</v>
      </c>
      <c r="BT20" s="811" t="s">
        <v>602</v>
      </c>
      <c r="BU20" s="811" t="s">
        <v>602</v>
      </c>
      <c r="BV20" s="811" t="s">
        <v>602</v>
      </c>
      <c r="BW20" s="811" t="s">
        <v>602</v>
      </c>
      <c r="BX20" s="811" t="s">
        <v>602</v>
      </c>
      <c r="BY20" s="811" t="s">
        <v>602</v>
      </c>
      <c r="BZ20" s="811" t="s">
        <v>602</v>
      </c>
      <c r="CA20" s="811" t="s">
        <v>602</v>
      </c>
      <c r="CB20" s="811" t="s">
        <v>602</v>
      </c>
      <c r="CC20" s="811" t="s">
        <v>602</v>
      </c>
      <c r="CD20" s="811" t="s">
        <v>602</v>
      </c>
      <c r="CE20" s="811" t="s">
        <v>602</v>
      </c>
      <c r="CF20" s="811" t="s">
        <v>602</v>
      </c>
      <c r="CG20" s="812" t="s">
        <v>602</v>
      </c>
      <c r="CH20" s="823">
        <v>0</v>
      </c>
      <c r="CI20" s="824"/>
      <c r="CJ20" s="824"/>
      <c r="CK20" s="824"/>
      <c r="CL20" s="825"/>
      <c r="CM20" s="823">
        <v>31</v>
      </c>
      <c r="CN20" s="824"/>
      <c r="CO20" s="824"/>
      <c r="CP20" s="824"/>
      <c r="CQ20" s="825"/>
      <c r="CR20" s="823">
        <v>30</v>
      </c>
      <c r="CS20" s="824"/>
      <c r="CT20" s="824"/>
      <c r="CU20" s="824"/>
      <c r="CV20" s="825"/>
      <c r="CW20" s="823">
        <v>78</v>
      </c>
      <c r="CX20" s="824"/>
      <c r="CY20" s="824"/>
      <c r="CZ20" s="824"/>
      <c r="DA20" s="825"/>
      <c r="DB20" s="823" t="s">
        <v>568</v>
      </c>
      <c r="DC20" s="824"/>
      <c r="DD20" s="824"/>
      <c r="DE20" s="824"/>
      <c r="DF20" s="825"/>
      <c r="DG20" s="823" t="s">
        <v>568</v>
      </c>
      <c r="DH20" s="824"/>
      <c r="DI20" s="824"/>
      <c r="DJ20" s="824"/>
      <c r="DK20" s="825"/>
      <c r="DL20" s="823" t="s">
        <v>568</v>
      </c>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t="s">
        <v>603</v>
      </c>
      <c r="BT21" s="811" t="s">
        <v>603</v>
      </c>
      <c r="BU21" s="811" t="s">
        <v>603</v>
      </c>
      <c r="BV21" s="811" t="s">
        <v>603</v>
      </c>
      <c r="BW21" s="811" t="s">
        <v>603</v>
      </c>
      <c r="BX21" s="811" t="s">
        <v>603</v>
      </c>
      <c r="BY21" s="811" t="s">
        <v>603</v>
      </c>
      <c r="BZ21" s="811" t="s">
        <v>603</v>
      </c>
      <c r="CA21" s="811" t="s">
        <v>603</v>
      </c>
      <c r="CB21" s="811" t="s">
        <v>603</v>
      </c>
      <c r="CC21" s="811" t="s">
        <v>603</v>
      </c>
      <c r="CD21" s="811" t="s">
        <v>603</v>
      </c>
      <c r="CE21" s="811" t="s">
        <v>603</v>
      </c>
      <c r="CF21" s="811" t="s">
        <v>603</v>
      </c>
      <c r="CG21" s="812" t="s">
        <v>603</v>
      </c>
      <c r="CH21" s="823">
        <v>-11</v>
      </c>
      <c r="CI21" s="824"/>
      <c r="CJ21" s="824"/>
      <c r="CK21" s="824"/>
      <c r="CL21" s="825"/>
      <c r="CM21" s="823">
        <v>591</v>
      </c>
      <c r="CN21" s="824"/>
      <c r="CO21" s="824"/>
      <c r="CP21" s="824"/>
      <c r="CQ21" s="825"/>
      <c r="CR21" s="823">
        <v>493</v>
      </c>
      <c r="CS21" s="824"/>
      <c r="CT21" s="824"/>
      <c r="CU21" s="824"/>
      <c r="CV21" s="825"/>
      <c r="CW21" s="823" t="s">
        <v>568</v>
      </c>
      <c r="CX21" s="824"/>
      <c r="CY21" s="824"/>
      <c r="CZ21" s="824"/>
      <c r="DA21" s="825"/>
      <c r="DB21" s="823" t="s">
        <v>568</v>
      </c>
      <c r="DC21" s="824"/>
      <c r="DD21" s="824"/>
      <c r="DE21" s="824"/>
      <c r="DF21" s="825"/>
      <c r="DG21" s="823" t="s">
        <v>568</v>
      </c>
      <c r="DH21" s="824"/>
      <c r="DI21" s="824"/>
      <c r="DJ21" s="824"/>
      <c r="DK21" s="825"/>
      <c r="DL21" s="823" t="s">
        <v>568</v>
      </c>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390</v>
      </c>
      <c r="BA22" s="848"/>
      <c r="BB22" s="848"/>
      <c r="BC22" s="848"/>
      <c r="BD22" s="849"/>
      <c r="BE22" s="253"/>
      <c r="BF22" s="253"/>
      <c r="BG22" s="253"/>
      <c r="BH22" s="253"/>
      <c r="BI22" s="253"/>
      <c r="BJ22" s="253"/>
      <c r="BK22" s="253"/>
      <c r="BL22" s="253"/>
      <c r="BM22" s="253"/>
      <c r="BN22" s="253"/>
      <c r="BO22" s="253"/>
      <c r="BP22" s="253"/>
      <c r="BQ22" s="262">
        <v>16</v>
      </c>
      <c r="BR22" s="263" t="s">
        <v>587</v>
      </c>
      <c r="BS22" s="810" t="s">
        <v>604</v>
      </c>
      <c r="BT22" s="811"/>
      <c r="BU22" s="811"/>
      <c r="BV22" s="811"/>
      <c r="BW22" s="811"/>
      <c r="BX22" s="811"/>
      <c r="BY22" s="811"/>
      <c r="BZ22" s="811"/>
      <c r="CA22" s="811"/>
      <c r="CB22" s="811"/>
      <c r="CC22" s="811"/>
      <c r="CD22" s="811"/>
      <c r="CE22" s="811"/>
      <c r="CF22" s="811"/>
      <c r="CG22" s="812"/>
      <c r="CH22" s="823">
        <v>-21</v>
      </c>
      <c r="CI22" s="824"/>
      <c r="CJ22" s="824"/>
      <c r="CK22" s="824"/>
      <c r="CL22" s="825"/>
      <c r="CM22" s="823">
        <v>113</v>
      </c>
      <c r="CN22" s="824"/>
      <c r="CO22" s="824"/>
      <c r="CP22" s="824"/>
      <c r="CQ22" s="825"/>
      <c r="CR22" s="823">
        <v>200</v>
      </c>
      <c r="CS22" s="824"/>
      <c r="CT22" s="824"/>
      <c r="CU22" s="824"/>
      <c r="CV22" s="825"/>
      <c r="CW22" s="823" t="s">
        <v>568</v>
      </c>
      <c r="CX22" s="824"/>
      <c r="CY22" s="824"/>
      <c r="CZ22" s="824"/>
      <c r="DA22" s="825"/>
      <c r="DB22" s="823" t="s">
        <v>568</v>
      </c>
      <c r="DC22" s="824"/>
      <c r="DD22" s="824"/>
      <c r="DE22" s="824"/>
      <c r="DF22" s="825"/>
      <c r="DG22" s="823" t="s">
        <v>568</v>
      </c>
      <c r="DH22" s="824"/>
      <c r="DI22" s="824"/>
      <c r="DJ22" s="824"/>
      <c r="DK22" s="825"/>
      <c r="DL22" s="823">
        <v>14373</v>
      </c>
      <c r="DM22" s="824"/>
      <c r="DN22" s="824"/>
      <c r="DO22" s="824"/>
      <c r="DP22" s="825"/>
      <c r="DQ22" s="823">
        <v>14373</v>
      </c>
      <c r="DR22" s="824"/>
      <c r="DS22" s="824"/>
      <c r="DT22" s="824"/>
      <c r="DU22" s="825"/>
      <c r="DV22" s="826"/>
      <c r="DW22" s="827"/>
      <c r="DX22" s="827"/>
      <c r="DY22" s="827"/>
      <c r="DZ22" s="828"/>
      <c r="EA22" s="254"/>
    </row>
    <row r="23" spans="1:131" s="255" customFormat="1" ht="26.25" customHeight="1" thickBot="1" x14ac:dyDescent="0.2">
      <c r="A23" s="264" t="s">
        <v>391</v>
      </c>
      <c r="B23" s="832" t="s">
        <v>392</v>
      </c>
      <c r="C23" s="833"/>
      <c r="D23" s="833"/>
      <c r="E23" s="833"/>
      <c r="F23" s="833"/>
      <c r="G23" s="833"/>
      <c r="H23" s="833"/>
      <c r="I23" s="833"/>
      <c r="J23" s="833"/>
      <c r="K23" s="833"/>
      <c r="L23" s="833"/>
      <c r="M23" s="833"/>
      <c r="N23" s="833"/>
      <c r="O23" s="833"/>
      <c r="P23" s="834"/>
      <c r="Q23" s="835">
        <v>1297694</v>
      </c>
      <c r="R23" s="836"/>
      <c r="S23" s="836"/>
      <c r="T23" s="836"/>
      <c r="U23" s="836"/>
      <c r="V23" s="836">
        <v>1283687</v>
      </c>
      <c r="W23" s="836"/>
      <c r="X23" s="836"/>
      <c r="Y23" s="836"/>
      <c r="Z23" s="836"/>
      <c r="AA23" s="836">
        <v>14007</v>
      </c>
      <c r="AB23" s="836"/>
      <c r="AC23" s="836"/>
      <c r="AD23" s="836"/>
      <c r="AE23" s="837"/>
      <c r="AF23" s="838">
        <v>9971</v>
      </c>
      <c r="AG23" s="836"/>
      <c r="AH23" s="836"/>
      <c r="AI23" s="836"/>
      <c r="AJ23" s="839"/>
      <c r="AK23" s="840"/>
      <c r="AL23" s="841"/>
      <c r="AM23" s="841"/>
      <c r="AN23" s="841"/>
      <c r="AO23" s="841"/>
      <c r="AP23" s="836">
        <v>1409308</v>
      </c>
      <c r="AQ23" s="836"/>
      <c r="AR23" s="836"/>
      <c r="AS23" s="836"/>
      <c r="AT23" s="836"/>
      <c r="AU23" s="842"/>
      <c r="AV23" s="842"/>
      <c r="AW23" s="842"/>
      <c r="AX23" s="842"/>
      <c r="AY23" s="843"/>
      <c r="AZ23" s="851" t="s">
        <v>244</v>
      </c>
      <c r="BA23" s="852"/>
      <c r="BB23" s="852"/>
      <c r="BC23" s="852"/>
      <c r="BD23" s="853"/>
      <c r="BE23" s="253"/>
      <c r="BF23" s="253"/>
      <c r="BG23" s="253"/>
      <c r="BH23" s="253"/>
      <c r="BI23" s="253"/>
      <c r="BJ23" s="253"/>
      <c r="BK23" s="253"/>
      <c r="BL23" s="253"/>
      <c r="BM23" s="253"/>
      <c r="BN23" s="253"/>
      <c r="BO23" s="253"/>
      <c r="BP23" s="253"/>
      <c r="BQ23" s="262">
        <v>17</v>
      </c>
      <c r="BR23" s="263"/>
      <c r="BS23" s="810" t="s">
        <v>605</v>
      </c>
      <c r="BT23" s="811" t="s">
        <v>605</v>
      </c>
      <c r="BU23" s="811" t="s">
        <v>605</v>
      </c>
      <c r="BV23" s="811" t="s">
        <v>605</v>
      </c>
      <c r="BW23" s="811" t="s">
        <v>605</v>
      </c>
      <c r="BX23" s="811" t="s">
        <v>605</v>
      </c>
      <c r="BY23" s="811" t="s">
        <v>605</v>
      </c>
      <c r="BZ23" s="811" t="s">
        <v>605</v>
      </c>
      <c r="CA23" s="811" t="s">
        <v>605</v>
      </c>
      <c r="CB23" s="811" t="s">
        <v>605</v>
      </c>
      <c r="CC23" s="811" t="s">
        <v>605</v>
      </c>
      <c r="CD23" s="811" t="s">
        <v>605</v>
      </c>
      <c r="CE23" s="811" t="s">
        <v>605</v>
      </c>
      <c r="CF23" s="811" t="s">
        <v>605</v>
      </c>
      <c r="CG23" s="812" t="s">
        <v>605</v>
      </c>
      <c r="CH23" s="823">
        <v>783</v>
      </c>
      <c r="CI23" s="824"/>
      <c r="CJ23" s="824"/>
      <c r="CK23" s="824"/>
      <c r="CL23" s="825"/>
      <c r="CM23" s="823">
        <v>15931</v>
      </c>
      <c r="CN23" s="824"/>
      <c r="CO23" s="824"/>
      <c r="CP23" s="824"/>
      <c r="CQ23" s="825"/>
      <c r="CR23" s="823">
        <v>3264</v>
      </c>
      <c r="CS23" s="824"/>
      <c r="CT23" s="824"/>
      <c r="CU23" s="824"/>
      <c r="CV23" s="825"/>
      <c r="CW23" s="823" t="s">
        <v>568</v>
      </c>
      <c r="CX23" s="824"/>
      <c r="CY23" s="824"/>
      <c r="CZ23" s="824"/>
      <c r="DA23" s="825"/>
      <c r="DB23" s="823" t="s">
        <v>568</v>
      </c>
      <c r="DC23" s="824"/>
      <c r="DD23" s="824"/>
      <c r="DE23" s="824"/>
      <c r="DF23" s="825"/>
      <c r="DG23" s="823" t="s">
        <v>568</v>
      </c>
      <c r="DH23" s="824"/>
      <c r="DI23" s="824"/>
      <c r="DJ23" s="824"/>
      <c r="DK23" s="825"/>
      <c r="DL23" s="823" t="s">
        <v>568</v>
      </c>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t="s">
        <v>606</v>
      </c>
      <c r="BT24" s="811" t="s">
        <v>606</v>
      </c>
      <c r="BU24" s="811" t="s">
        <v>606</v>
      </c>
      <c r="BV24" s="811" t="s">
        <v>606</v>
      </c>
      <c r="BW24" s="811" t="s">
        <v>606</v>
      </c>
      <c r="BX24" s="811" t="s">
        <v>606</v>
      </c>
      <c r="BY24" s="811" t="s">
        <v>606</v>
      </c>
      <c r="BZ24" s="811" t="s">
        <v>606</v>
      </c>
      <c r="CA24" s="811" t="s">
        <v>606</v>
      </c>
      <c r="CB24" s="811" t="s">
        <v>606</v>
      </c>
      <c r="CC24" s="811" t="s">
        <v>606</v>
      </c>
      <c r="CD24" s="811" t="s">
        <v>606</v>
      </c>
      <c r="CE24" s="811" t="s">
        <v>606</v>
      </c>
      <c r="CF24" s="811" t="s">
        <v>606</v>
      </c>
      <c r="CG24" s="812" t="s">
        <v>606</v>
      </c>
      <c r="CH24" s="823">
        <v>93</v>
      </c>
      <c r="CI24" s="824"/>
      <c r="CJ24" s="824"/>
      <c r="CK24" s="824"/>
      <c r="CL24" s="825"/>
      <c r="CM24" s="823">
        <v>3994</v>
      </c>
      <c r="CN24" s="824"/>
      <c r="CO24" s="824"/>
      <c r="CP24" s="824"/>
      <c r="CQ24" s="825"/>
      <c r="CR24" s="823">
        <v>1000</v>
      </c>
      <c r="CS24" s="824"/>
      <c r="CT24" s="824"/>
      <c r="CU24" s="824"/>
      <c r="CV24" s="825"/>
      <c r="CW24" s="823" t="s">
        <v>568</v>
      </c>
      <c r="CX24" s="824"/>
      <c r="CY24" s="824"/>
      <c r="CZ24" s="824"/>
      <c r="DA24" s="825"/>
      <c r="DB24" s="823" t="s">
        <v>568</v>
      </c>
      <c r="DC24" s="824"/>
      <c r="DD24" s="824"/>
      <c r="DE24" s="824"/>
      <c r="DF24" s="825"/>
      <c r="DG24" s="823" t="s">
        <v>568</v>
      </c>
      <c r="DH24" s="824"/>
      <c r="DI24" s="824"/>
      <c r="DJ24" s="824"/>
      <c r="DK24" s="825"/>
      <c r="DL24" s="823" t="s">
        <v>568</v>
      </c>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t="s">
        <v>607</v>
      </c>
      <c r="BT25" s="811" t="s">
        <v>607</v>
      </c>
      <c r="BU25" s="811" t="s">
        <v>607</v>
      </c>
      <c r="BV25" s="811" t="s">
        <v>607</v>
      </c>
      <c r="BW25" s="811" t="s">
        <v>607</v>
      </c>
      <c r="BX25" s="811" t="s">
        <v>607</v>
      </c>
      <c r="BY25" s="811" t="s">
        <v>607</v>
      </c>
      <c r="BZ25" s="811" t="s">
        <v>607</v>
      </c>
      <c r="CA25" s="811" t="s">
        <v>607</v>
      </c>
      <c r="CB25" s="811" t="s">
        <v>607</v>
      </c>
      <c r="CC25" s="811" t="s">
        <v>607</v>
      </c>
      <c r="CD25" s="811" t="s">
        <v>607</v>
      </c>
      <c r="CE25" s="811" t="s">
        <v>607</v>
      </c>
      <c r="CF25" s="811" t="s">
        <v>607</v>
      </c>
      <c r="CG25" s="812" t="s">
        <v>607</v>
      </c>
      <c r="CH25" s="823">
        <v>47</v>
      </c>
      <c r="CI25" s="824"/>
      <c r="CJ25" s="824"/>
      <c r="CK25" s="824"/>
      <c r="CL25" s="825"/>
      <c r="CM25" s="823">
        <v>5367</v>
      </c>
      <c r="CN25" s="824"/>
      <c r="CO25" s="824"/>
      <c r="CP25" s="824"/>
      <c r="CQ25" s="825"/>
      <c r="CR25" s="823">
        <v>3270</v>
      </c>
      <c r="CS25" s="824"/>
      <c r="CT25" s="824"/>
      <c r="CU25" s="824"/>
      <c r="CV25" s="825"/>
      <c r="CW25" s="823" t="s">
        <v>568</v>
      </c>
      <c r="CX25" s="824"/>
      <c r="CY25" s="824"/>
      <c r="CZ25" s="824"/>
      <c r="DA25" s="825"/>
      <c r="DB25" s="823" t="s">
        <v>568</v>
      </c>
      <c r="DC25" s="824"/>
      <c r="DD25" s="824"/>
      <c r="DE25" s="824"/>
      <c r="DF25" s="825"/>
      <c r="DG25" s="823" t="s">
        <v>568</v>
      </c>
      <c r="DH25" s="824"/>
      <c r="DI25" s="824"/>
      <c r="DJ25" s="824"/>
      <c r="DK25" s="825"/>
      <c r="DL25" s="823" t="s">
        <v>568</v>
      </c>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4" t="s">
        <v>398</v>
      </c>
      <c r="AG26" s="855"/>
      <c r="AH26" s="855"/>
      <c r="AI26" s="855"/>
      <c r="AJ26" s="856"/>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372</v>
      </c>
      <c r="BF26" s="760"/>
      <c r="BG26" s="760"/>
      <c r="BH26" s="760"/>
      <c r="BI26" s="771"/>
      <c r="BJ26" s="252"/>
      <c r="BK26" s="252"/>
      <c r="BL26" s="252"/>
      <c r="BM26" s="252"/>
      <c r="BN26" s="252"/>
      <c r="BO26" s="265"/>
      <c r="BP26" s="265"/>
      <c r="BQ26" s="262">
        <v>20</v>
      </c>
      <c r="BR26" s="263"/>
      <c r="BS26" s="810" t="s">
        <v>608</v>
      </c>
      <c r="BT26" s="811" t="s">
        <v>608</v>
      </c>
      <c r="BU26" s="811" t="s">
        <v>608</v>
      </c>
      <c r="BV26" s="811" t="s">
        <v>608</v>
      </c>
      <c r="BW26" s="811" t="s">
        <v>608</v>
      </c>
      <c r="BX26" s="811" t="s">
        <v>608</v>
      </c>
      <c r="BY26" s="811" t="s">
        <v>608</v>
      </c>
      <c r="BZ26" s="811" t="s">
        <v>608</v>
      </c>
      <c r="CA26" s="811" t="s">
        <v>608</v>
      </c>
      <c r="CB26" s="811" t="s">
        <v>608</v>
      </c>
      <c r="CC26" s="811" t="s">
        <v>608</v>
      </c>
      <c r="CD26" s="811" t="s">
        <v>608</v>
      </c>
      <c r="CE26" s="811" t="s">
        <v>608</v>
      </c>
      <c r="CF26" s="811" t="s">
        <v>608</v>
      </c>
      <c r="CG26" s="812" t="s">
        <v>608</v>
      </c>
      <c r="CH26" s="823">
        <v>942</v>
      </c>
      <c r="CI26" s="824"/>
      <c r="CJ26" s="824"/>
      <c r="CK26" s="824"/>
      <c r="CL26" s="825"/>
      <c r="CM26" s="823">
        <v>12331</v>
      </c>
      <c r="CN26" s="824"/>
      <c r="CO26" s="824"/>
      <c r="CP26" s="824"/>
      <c r="CQ26" s="825"/>
      <c r="CR26" s="823">
        <v>2550</v>
      </c>
      <c r="CS26" s="824"/>
      <c r="CT26" s="824"/>
      <c r="CU26" s="824"/>
      <c r="CV26" s="825"/>
      <c r="CW26" s="823" t="s">
        <v>568</v>
      </c>
      <c r="CX26" s="824"/>
      <c r="CY26" s="824"/>
      <c r="CZ26" s="824"/>
      <c r="DA26" s="825"/>
      <c r="DB26" s="823" t="s">
        <v>568</v>
      </c>
      <c r="DC26" s="824"/>
      <c r="DD26" s="824"/>
      <c r="DE26" s="824"/>
      <c r="DF26" s="825"/>
      <c r="DG26" s="823" t="s">
        <v>568</v>
      </c>
      <c r="DH26" s="824"/>
      <c r="DI26" s="824"/>
      <c r="DJ26" s="824"/>
      <c r="DK26" s="825"/>
      <c r="DL26" s="823" t="s">
        <v>568</v>
      </c>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t="s">
        <v>609</v>
      </c>
      <c r="BT27" s="811" t="s">
        <v>609</v>
      </c>
      <c r="BU27" s="811" t="s">
        <v>609</v>
      </c>
      <c r="BV27" s="811" t="s">
        <v>609</v>
      </c>
      <c r="BW27" s="811" t="s">
        <v>609</v>
      </c>
      <c r="BX27" s="811" t="s">
        <v>609</v>
      </c>
      <c r="BY27" s="811" t="s">
        <v>609</v>
      </c>
      <c r="BZ27" s="811" t="s">
        <v>609</v>
      </c>
      <c r="CA27" s="811" t="s">
        <v>609</v>
      </c>
      <c r="CB27" s="811" t="s">
        <v>609</v>
      </c>
      <c r="CC27" s="811" t="s">
        <v>609</v>
      </c>
      <c r="CD27" s="811" t="s">
        <v>609</v>
      </c>
      <c r="CE27" s="811" t="s">
        <v>609</v>
      </c>
      <c r="CF27" s="811" t="s">
        <v>609</v>
      </c>
      <c r="CG27" s="812" t="s">
        <v>609</v>
      </c>
      <c r="CH27" s="823">
        <v>425</v>
      </c>
      <c r="CI27" s="824"/>
      <c r="CJ27" s="824"/>
      <c r="CK27" s="824"/>
      <c r="CL27" s="825"/>
      <c r="CM27" s="823">
        <v>5657</v>
      </c>
      <c r="CN27" s="824"/>
      <c r="CO27" s="824"/>
      <c r="CP27" s="824"/>
      <c r="CQ27" s="825"/>
      <c r="CR27" s="823">
        <v>357</v>
      </c>
      <c r="CS27" s="824"/>
      <c r="CT27" s="824"/>
      <c r="CU27" s="824"/>
      <c r="CV27" s="825"/>
      <c r="CW27" s="823" t="s">
        <v>568</v>
      </c>
      <c r="CX27" s="824"/>
      <c r="CY27" s="824"/>
      <c r="CZ27" s="824"/>
      <c r="DA27" s="825"/>
      <c r="DB27" s="823" t="s">
        <v>568</v>
      </c>
      <c r="DC27" s="824"/>
      <c r="DD27" s="824"/>
      <c r="DE27" s="824"/>
      <c r="DF27" s="825"/>
      <c r="DG27" s="823" t="s">
        <v>568</v>
      </c>
      <c r="DH27" s="824"/>
      <c r="DI27" s="824"/>
      <c r="DJ27" s="824"/>
      <c r="DK27" s="825"/>
      <c r="DL27" s="823" t="s">
        <v>568</v>
      </c>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403</v>
      </c>
      <c r="C28" s="774"/>
      <c r="D28" s="774"/>
      <c r="E28" s="774"/>
      <c r="F28" s="774"/>
      <c r="G28" s="774"/>
      <c r="H28" s="774"/>
      <c r="I28" s="774"/>
      <c r="J28" s="774"/>
      <c r="K28" s="774"/>
      <c r="L28" s="774"/>
      <c r="M28" s="774"/>
      <c r="N28" s="774"/>
      <c r="O28" s="774"/>
      <c r="P28" s="775"/>
      <c r="Q28" s="864">
        <v>18105</v>
      </c>
      <c r="R28" s="865"/>
      <c r="S28" s="865"/>
      <c r="T28" s="865"/>
      <c r="U28" s="865"/>
      <c r="V28" s="865">
        <v>17998</v>
      </c>
      <c r="W28" s="865"/>
      <c r="X28" s="865"/>
      <c r="Y28" s="865"/>
      <c r="Z28" s="865"/>
      <c r="AA28" s="865">
        <v>107</v>
      </c>
      <c r="AB28" s="865"/>
      <c r="AC28" s="865"/>
      <c r="AD28" s="865"/>
      <c r="AE28" s="866"/>
      <c r="AF28" s="867">
        <v>107</v>
      </c>
      <c r="AG28" s="865"/>
      <c r="AH28" s="865"/>
      <c r="AI28" s="865"/>
      <c r="AJ28" s="868"/>
      <c r="AK28" s="869">
        <v>3801</v>
      </c>
      <c r="AL28" s="860"/>
      <c r="AM28" s="860"/>
      <c r="AN28" s="860"/>
      <c r="AO28" s="860"/>
      <c r="AP28" s="860">
        <v>0</v>
      </c>
      <c r="AQ28" s="860"/>
      <c r="AR28" s="860"/>
      <c r="AS28" s="860"/>
      <c r="AT28" s="860"/>
      <c r="AU28" s="860">
        <v>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t="s">
        <v>610</v>
      </c>
      <c r="BT28" s="811" t="s">
        <v>611</v>
      </c>
      <c r="BU28" s="811" t="s">
        <v>611</v>
      </c>
      <c r="BV28" s="811" t="s">
        <v>611</v>
      </c>
      <c r="BW28" s="811" t="s">
        <v>611</v>
      </c>
      <c r="BX28" s="811" t="s">
        <v>611</v>
      </c>
      <c r="BY28" s="811" t="s">
        <v>611</v>
      </c>
      <c r="BZ28" s="811" t="s">
        <v>611</v>
      </c>
      <c r="CA28" s="811" t="s">
        <v>611</v>
      </c>
      <c r="CB28" s="811" t="s">
        <v>611</v>
      </c>
      <c r="CC28" s="811" t="s">
        <v>611</v>
      </c>
      <c r="CD28" s="811" t="s">
        <v>611</v>
      </c>
      <c r="CE28" s="811" t="s">
        <v>611</v>
      </c>
      <c r="CF28" s="811" t="s">
        <v>611</v>
      </c>
      <c r="CG28" s="812" t="s">
        <v>611</v>
      </c>
      <c r="CH28" s="823" t="s">
        <v>568</v>
      </c>
      <c r="CI28" s="824"/>
      <c r="CJ28" s="824"/>
      <c r="CK28" s="824"/>
      <c r="CL28" s="825"/>
      <c r="CM28" s="823" t="s">
        <v>568</v>
      </c>
      <c r="CN28" s="824"/>
      <c r="CO28" s="824"/>
      <c r="CP28" s="824"/>
      <c r="CQ28" s="825"/>
      <c r="CR28" s="823">
        <v>16</v>
      </c>
      <c r="CS28" s="824"/>
      <c r="CT28" s="824"/>
      <c r="CU28" s="824"/>
      <c r="CV28" s="825"/>
      <c r="CW28" s="823" t="s">
        <v>568</v>
      </c>
      <c r="CX28" s="824"/>
      <c r="CY28" s="824"/>
      <c r="CZ28" s="824"/>
      <c r="DA28" s="825"/>
      <c r="DB28" s="823" t="s">
        <v>568</v>
      </c>
      <c r="DC28" s="824"/>
      <c r="DD28" s="824"/>
      <c r="DE28" s="824"/>
      <c r="DF28" s="825"/>
      <c r="DG28" s="823" t="s">
        <v>568</v>
      </c>
      <c r="DH28" s="824"/>
      <c r="DI28" s="824"/>
      <c r="DJ28" s="824"/>
      <c r="DK28" s="825"/>
      <c r="DL28" s="823" t="s">
        <v>568</v>
      </c>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404</v>
      </c>
      <c r="C29" s="798"/>
      <c r="D29" s="798"/>
      <c r="E29" s="798"/>
      <c r="F29" s="798"/>
      <c r="G29" s="798"/>
      <c r="H29" s="798"/>
      <c r="I29" s="798"/>
      <c r="J29" s="798"/>
      <c r="K29" s="798"/>
      <c r="L29" s="798"/>
      <c r="M29" s="798"/>
      <c r="N29" s="798"/>
      <c r="O29" s="798"/>
      <c r="P29" s="799"/>
      <c r="Q29" s="800">
        <v>144629</v>
      </c>
      <c r="R29" s="801"/>
      <c r="S29" s="801"/>
      <c r="T29" s="801"/>
      <c r="U29" s="801"/>
      <c r="V29" s="801">
        <v>140880</v>
      </c>
      <c r="W29" s="801"/>
      <c r="X29" s="801"/>
      <c r="Y29" s="801"/>
      <c r="Z29" s="801"/>
      <c r="AA29" s="801">
        <v>3749</v>
      </c>
      <c r="AB29" s="801"/>
      <c r="AC29" s="801"/>
      <c r="AD29" s="801"/>
      <c r="AE29" s="802"/>
      <c r="AF29" s="803">
        <v>3749</v>
      </c>
      <c r="AG29" s="804"/>
      <c r="AH29" s="804"/>
      <c r="AI29" s="804"/>
      <c r="AJ29" s="805"/>
      <c r="AK29" s="872">
        <v>17590</v>
      </c>
      <c r="AL29" s="873"/>
      <c r="AM29" s="873"/>
      <c r="AN29" s="873"/>
      <c r="AO29" s="873"/>
      <c r="AP29" s="873">
        <v>0</v>
      </c>
      <c r="AQ29" s="873"/>
      <c r="AR29" s="873"/>
      <c r="AS29" s="873"/>
      <c r="AT29" s="873"/>
      <c r="AU29" s="873">
        <v>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t="s">
        <v>612</v>
      </c>
      <c r="BT29" s="811" t="s">
        <v>612</v>
      </c>
      <c r="BU29" s="811" t="s">
        <v>612</v>
      </c>
      <c r="BV29" s="811" t="s">
        <v>612</v>
      </c>
      <c r="BW29" s="811" t="s">
        <v>612</v>
      </c>
      <c r="BX29" s="811" t="s">
        <v>612</v>
      </c>
      <c r="BY29" s="811" t="s">
        <v>612</v>
      </c>
      <c r="BZ29" s="811" t="s">
        <v>612</v>
      </c>
      <c r="CA29" s="811" t="s">
        <v>612</v>
      </c>
      <c r="CB29" s="811" t="s">
        <v>612</v>
      </c>
      <c r="CC29" s="811" t="s">
        <v>612</v>
      </c>
      <c r="CD29" s="811" t="s">
        <v>612</v>
      </c>
      <c r="CE29" s="811" t="s">
        <v>612</v>
      </c>
      <c r="CF29" s="811" t="s">
        <v>612</v>
      </c>
      <c r="CG29" s="812" t="s">
        <v>612</v>
      </c>
      <c r="CH29" s="823">
        <v>84</v>
      </c>
      <c r="CI29" s="824"/>
      <c r="CJ29" s="824"/>
      <c r="CK29" s="824"/>
      <c r="CL29" s="825"/>
      <c r="CM29" s="823">
        <v>866</v>
      </c>
      <c r="CN29" s="824"/>
      <c r="CO29" s="824"/>
      <c r="CP29" s="824"/>
      <c r="CQ29" s="825"/>
      <c r="CR29" s="823">
        <v>300</v>
      </c>
      <c r="CS29" s="824"/>
      <c r="CT29" s="824"/>
      <c r="CU29" s="824"/>
      <c r="CV29" s="825"/>
      <c r="CW29" s="823" t="s">
        <v>568</v>
      </c>
      <c r="CX29" s="824"/>
      <c r="CY29" s="824"/>
      <c r="CZ29" s="824"/>
      <c r="DA29" s="825"/>
      <c r="DB29" s="823" t="s">
        <v>568</v>
      </c>
      <c r="DC29" s="824"/>
      <c r="DD29" s="824"/>
      <c r="DE29" s="824"/>
      <c r="DF29" s="825"/>
      <c r="DG29" s="823" t="s">
        <v>568</v>
      </c>
      <c r="DH29" s="824"/>
      <c r="DI29" s="824"/>
      <c r="DJ29" s="824"/>
      <c r="DK29" s="825"/>
      <c r="DL29" s="823" t="s">
        <v>568</v>
      </c>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405</v>
      </c>
      <c r="C30" s="798"/>
      <c r="D30" s="798"/>
      <c r="E30" s="798"/>
      <c r="F30" s="798"/>
      <c r="G30" s="798"/>
      <c r="H30" s="798"/>
      <c r="I30" s="798"/>
      <c r="J30" s="798"/>
      <c r="K30" s="798"/>
      <c r="L30" s="798"/>
      <c r="M30" s="798"/>
      <c r="N30" s="798"/>
      <c r="O30" s="798"/>
      <c r="P30" s="799"/>
      <c r="Q30" s="800">
        <v>103492</v>
      </c>
      <c r="R30" s="801"/>
      <c r="S30" s="801"/>
      <c r="T30" s="801"/>
      <c r="U30" s="801"/>
      <c r="V30" s="801">
        <v>102790</v>
      </c>
      <c r="W30" s="801"/>
      <c r="X30" s="801"/>
      <c r="Y30" s="801"/>
      <c r="Z30" s="801"/>
      <c r="AA30" s="801">
        <v>702</v>
      </c>
      <c r="AB30" s="801"/>
      <c r="AC30" s="801"/>
      <c r="AD30" s="801"/>
      <c r="AE30" s="802"/>
      <c r="AF30" s="803">
        <v>702</v>
      </c>
      <c r="AG30" s="804"/>
      <c r="AH30" s="804"/>
      <c r="AI30" s="804"/>
      <c r="AJ30" s="805"/>
      <c r="AK30" s="872">
        <v>15081</v>
      </c>
      <c r="AL30" s="873"/>
      <c r="AM30" s="873"/>
      <c r="AN30" s="873"/>
      <c r="AO30" s="873"/>
      <c r="AP30" s="873">
        <v>0</v>
      </c>
      <c r="AQ30" s="873"/>
      <c r="AR30" s="873"/>
      <c r="AS30" s="873"/>
      <c r="AT30" s="873"/>
      <c r="AU30" s="873">
        <v>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t="s">
        <v>613</v>
      </c>
      <c r="BT30" s="811" t="s">
        <v>613</v>
      </c>
      <c r="BU30" s="811" t="s">
        <v>613</v>
      </c>
      <c r="BV30" s="811" t="s">
        <v>613</v>
      </c>
      <c r="BW30" s="811" t="s">
        <v>613</v>
      </c>
      <c r="BX30" s="811" t="s">
        <v>613</v>
      </c>
      <c r="BY30" s="811" t="s">
        <v>613</v>
      </c>
      <c r="BZ30" s="811" t="s">
        <v>613</v>
      </c>
      <c r="CA30" s="811" t="s">
        <v>613</v>
      </c>
      <c r="CB30" s="811" t="s">
        <v>613</v>
      </c>
      <c r="CC30" s="811" t="s">
        <v>613</v>
      </c>
      <c r="CD30" s="811" t="s">
        <v>613</v>
      </c>
      <c r="CE30" s="811" t="s">
        <v>613</v>
      </c>
      <c r="CF30" s="811" t="s">
        <v>613</v>
      </c>
      <c r="CG30" s="812" t="s">
        <v>613</v>
      </c>
      <c r="CH30" s="823">
        <v>346</v>
      </c>
      <c r="CI30" s="824"/>
      <c r="CJ30" s="824"/>
      <c r="CK30" s="824"/>
      <c r="CL30" s="825"/>
      <c r="CM30" s="823">
        <v>12232</v>
      </c>
      <c r="CN30" s="824"/>
      <c r="CO30" s="824"/>
      <c r="CP30" s="824"/>
      <c r="CQ30" s="825"/>
      <c r="CR30" s="823">
        <v>3600</v>
      </c>
      <c r="CS30" s="824"/>
      <c r="CT30" s="824"/>
      <c r="CU30" s="824"/>
      <c r="CV30" s="825"/>
      <c r="CW30" s="823" t="s">
        <v>568</v>
      </c>
      <c r="CX30" s="824"/>
      <c r="CY30" s="824"/>
      <c r="CZ30" s="824"/>
      <c r="DA30" s="825"/>
      <c r="DB30" s="823" t="s">
        <v>568</v>
      </c>
      <c r="DC30" s="824"/>
      <c r="DD30" s="824"/>
      <c r="DE30" s="824"/>
      <c r="DF30" s="825"/>
      <c r="DG30" s="823" t="s">
        <v>568</v>
      </c>
      <c r="DH30" s="824"/>
      <c r="DI30" s="824"/>
      <c r="DJ30" s="824"/>
      <c r="DK30" s="825"/>
      <c r="DL30" s="823" t="s">
        <v>568</v>
      </c>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512</v>
      </c>
      <c r="R31" s="801"/>
      <c r="S31" s="801"/>
      <c r="T31" s="801"/>
      <c r="U31" s="801"/>
      <c r="V31" s="801">
        <v>489</v>
      </c>
      <c r="W31" s="801"/>
      <c r="X31" s="801"/>
      <c r="Y31" s="801"/>
      <c r="Z31" s="801"/>
      <c r="AA31" s="801">
        <v>23</v>
      </c>
      <c r="AB31" s="801"/>
      <c r="AC31" s="801"/>
      <c r="AD31" s="801"/>
      <c r="AE31" s="802"/>
      <c r="AF31" s="803">
        <v>23</v>
      </c>
      <c r="AG31" s="804"/>
      <c r="AH31" s="804"/>
      <c r="AI31" s="804"/>
      <c r="AJ31" s="805"/>
      <c r="AK31" s="872">
        <v>1</v>
      </c>
      <c r="AL31" s="873"/>
      <c r="AM31" s="873"/>
      <c r="AN31" s="873"/>
      <c r="AO31" s="873"/>
      <c r="AP31" s="873">
        <v>640</v>
      </c>
      <c r="AQ31" s="873"/>
      <c r="AR31" s="873"/>
      <c r="AS31" s="873"/>
      <c r="AT31" s="873"/>
      <c r="AU31" s="873">
        <v>57</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t="s">
        <v>614</v>
      </c>
      <c r="BT31" s="811" t="s">
        <v>614</v>
      </c>
      <c r="BU31" s="811" t="s">
        <v>614</v>
      </c>
      <c r="BV31" s="811" t="s">
        <v>614</v>
      </c>
      <c r="BW31" s="811" t="s">
        <v>614</v>
      </c>
      <c r="BX31" s="811" t="s">
        <v>614</v>
      </c>
      <c r="BY31" s="811" t="s">
        <v>614</v>
      </c>
      <c r="BZ31" s="811" t="s">
        <v>614</v>
      </c>
      <c r="CA31" s="811" t="s">
        <v>614</v>
      </c>
      <c r="CB31" s="811" t="s">
        <v>614</v>
      </c>
      <c r="CC31" s="811" t="s">
        <v>614</v>
      </c>
      <c r="CD31" s="811" t="s">
        <v>614</v>
      </c>
      <c r="CE31" s="811" t="s">
        <v>614</v>
      </c>
      <c r="CF31" s="811" t="s">
        <v>614</v>
      </c>
      <c r="CG31" s="812" t="s">
        <v>614</v>
      </c>
      <c r="CH31" s="823">
        <v>108</v>
      </c>
      <c r="CI31" s="824"/>
      <c r="CJ31" s="824"/>
      <c r="CK31" s="824"/>
      <c r="CL31" s="825"/>
      <c r="CM31" s="823">
        <v>3757</v>
      </c>
      <c r="CN31" s="824"/>
      <c r="CO31" s="824"/>
      <c r="CP31" s="824"/>
      <c r="CQ31" s="825"/>
      <c r="CR31" s="823">
        <v>10</v>
      </c>
      <c r="CS31" s="824"/>
      <c r="CT31" s="824"/>
      <c r="CU31" s="824"/>
      <c r="CV31" s="825"/>
      <c r="CW31" s="823">
        <v>3</v>
      </c>
      <c r="CX31" s="824"/>
      <c r="CY31" s="824"/>
      <c r="CZ31" s="824"/>
      <c r="DA31" s="825"/>
      <c r="DB31" s="823" t="s">
        <v>568</v>
      </c>
      <c r="DC31" s="824"/>
      <c r="DD31" s="824"/>
      <c r="DE31" s="824"/>
      <c r="DF31" s="825"/>
      <c r="DG31" s="823" t="s">
        <v>568</v>
      </c>
      <c r="DH31" s="824"/>
      <c r="DI31" s="824"/>
      <c r="DJ31" s="824"/>
      <c r="DK31" s="825"/>
      <c r="DL31" s="823" t="s">
        <v>568</v>
      </c>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45033</v>
      </c>
      <c r="R32" s="801"/>
      <c r="S32" s="801"/>
      <c r="T32" s="801"/>
      <c r="U32" s="801"/>
      <c r="V32" s="801">
        <v>42482</v>
      </c>
      <c r="W32" s="801"/>
      <c r="X32" s="801"/>
      <c r="Y32" s="801"/>
      <c r="Z32" s="801"/>
      <c r="AA32" s="801">
        <v>2551</v>
      </c>
      <c r="AB32" s="801"/>
      <c r="AC32" s="801"/>
      <c r="AD32" s="801"/>
      <c r="AE32" s="802"/>
      <c r="AF32" s="803">
        <v>10576</v>
      </c>
      <c r="AG32" s="804"/>
      <c r="AH32" s="804"/>
      <c r="AI32" s="804"/>
      <c r="AJ32" s="805"/>
      <c r="AK32" s="872">
        <v>-2000</v>
      </c>
      <c r="AL32" s="873"/>
      <c r="AM32" s="873"/>
      <c r="AN32" s="873"/>
      <c r="AO32" s="873"/>
      <c r="AP32" s="873">
        <v>0</v>
      </c>
      <c r="AQ32" s="873"/>
      <c r="AR32" s="873"/>
      <c r="AS32" s="873"/>
      <c r="AT32" s="873"/>
      <c r="AU32" s="873">
        <v>0</v>
      </c>
      <c r="AV32" s="873"/>
      <c r="AW32" s="873"/>
      <c r="AX32" s="873"/>
      <c r="AY32" s="873"/>
      <c r="AZ32" s="874"/>
      <c r="BA32" s="874"/>
      <c r="BB32" s="874"/>
      <c r="BC32" s="874"/>
      <c r="BD32" s="874"/>
      <c r="BE32" s="870" t="s">
        <v>408</v>
      </c>
      <c r="BF32" s="870"/>
      <c r="BG32" s="870"/>
      <c r="BH32" s="870"/>
      <c r="BI32" s="871"/>
      <c r="BJ32" s="252"/>
      <c r="BK32" s="252"/>
      <c r="BL32" s="252"/>
      <c r="BM32" s="252"/>
      <c r="BN32" s="252"/>
      <c r="BO32" s="265"/>
      <c r="BP32" s="265"/>
      <c r="BQ32" s="262">
        <v>26</v>
      </c>
      <c r="BR32" s="263"/>
      <c r="BS32" s="810" t="s">
        <v>615</v>
      </c>
      <c r="BT32" s="811" t="s">
        <v>615</v>
      </c>
      <c r="BU32" s="811" t="s">
        <v>615</v>
      </c>
      <c r="BV32" s="811" t="s">
        <v>615</v>
      </c>
      <c r="BW32" s="811" t="s">
        <v>615</v>
      </c>
      <c r="BX32" s="811" t="s">
        <v>615</v>
      </c>
      <c r="BY32" s="811" t="s">
        <v>615</v>
      </c>
      <c r="BZ32" s="811" t="s">
        <v>615</v>
      </c>
      <c r="CA32" s="811" t="s">
        <v>615</v>
      </c>
      <c r="CB32" s="811" t="s">
        <v>615</v>
      </c>
      <c r="CC32" s="811" t="s">
        <v>615</v>
      </c>
      <c r="CD32" s="811" t="s">
        <v>615</v>
      </c>
      <c r="CE32" s="811" t="s">
        <v>615</v>
      </c>
      <c r="CF32" s="811" t="s">
        <v>615</v>
      </c>
      <c r="CG32" s="812" t="s">
        <v>615</v>
      </c>
      <c r="CH32" s="823">
        <v>-39</v>
      </c>
      <c r="CI32" s="824"/>
      <c r="CJ32" s="824"/>
      <c r="CK32" s="824"/>
      <c r="CL32" s="825"/>
      <c r="CM32" s="823">
        <v>1989</v>
      </c>
      <c r="CN32" s="824"/>
      <c r="CO32" s="824"/>
      <c r="CP32" s="824"/>
      <c r="CQ32" s="825"/>
      <c r="CR32" s="823">
        <v>40</v>
      </c>
      <c r="CS32" s="824"/>
      <c r="CT32" s="824"/>
      <c r="CU32" s="824"/>
      <c r="CV32" s="825"/>
      <c r="CW32" s="823" t="s">
        <v>568</v>
      </c>
      <c r="CX32" s="824"/>
      <c r="CY32" s="824"/>
      <c r="CZ32" s="824"/>
      <c r="DA32" s="825"/>
      <c r="DB32" s="823" t="s">
        <v>568</v>
      </c>
      <c r="DC32" s="824"/>
      <c r="DD32" s="824"/>
      <c r="DE32" s="824"/>
      <c r="DF32" s="825"/>
      <c r="DG32" s="823">
        <v>3593</v>
      </c>
      <c r="DH32" s="824"/>
      <c r="DI32" s="824"/>
      <c r="DJ32" s="824"/>
      <c r="DK32" s="825"/>
      <c r="DL32" s="823" t="s">
        <v>568</v>
      </c>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55017</v>
      </c>
      <c r="R33" s="801"/>
      <c r="S33" s="801"/>
      <c r="T33" s="801"/>
      <c r="U33" s="801"/>
      <c r="V33" s="801">
        <v>47558</v>
      </c>
      <c r="W33" s="801"/>
      <c r="X33" s="801"/>
      <c r="Y33" s="801"/>
      <c r="Z33" s="801"/>
      <c r="AA33" s="801">
        <v>7459</v>
      </c>
      <c r="AB33" s="801"/>
      <c r="AC33" s="801"/>
      <c r="AD33" s="801"/>
      <c r="AE33" s="802"/>
      <c r="AF33" s="803">
        <v>14747</v>
      </c>
      <c r="AG33" s="804"/>
      <c r="AH33" s="804"/>
      <c r="AI33" s="804"/>
      <c r="AJ33" s="805"/>
      <c r="AK33" s="872">
        <v>20525</v>
      </c>
      <c r="AL33" s="873"/>
      <c r="AM33" s="873"/>
      <c r="AN33" s="873"/>
      <c r="AO33" s="873"/>
      <c r="AP33" s="873">
        <v>366482</v>
      </c>
      <c r="AQ33" s="873"/>
      <c r="AR33" s="873"/>
      <c r="AS33" s="873"/>
      <c r="AT33" s="873"/>
      <c r="AU33" s="873">
        <v>187272</v>
      </c>
      <c r="AV33" s="873"/>
      <c r="AW33" s="873"/>
      <c r="AX33" s="873"/>
      <c r="AY33" s="873"/>
      <c r="AZ33" s="874"/>
      <c r="BA33" s="874"/>
      <c r="BB33" s="874"/>
      <c r="BC33" s="874"/>
      <c r="BD33" s="874"/>
      <c r="BE33" s="870" t="s">
        <v>408</v>
      </c>
      <c r="BF33" s="870"/>
      <c r="BG33" s="870"/>
      <c r="BH33" s="870"/>
      <c r="BI33" s="871"/>
      <c r="BJ33" s="252"/>
      <c r="BK33" s="252"/>
      <c r="BL33" s="252"/>
      <c r="BM33" s="252"/>
      <c r="BN33" s="252"/>
      <c r="BO33" s="265"/>
      <c r="BP33" s="265"/>
      <c r="BQ33" s="262">
        <v>27</v>
      </c>
      <c r="BR33" s="263" t="s">
        <v>587</v>
      </c>
      <c r="BS33" s="810" t="s">
        <v>616</v>
      </c>
      <c r="BT33" s="811" t="s">
        <v>616</v>
      </c>
      <c r="BU33" s="811" t="s">
        <v>616</v>
      </c>
      <c r="BV33" s="811" t="s">
        <v>616</v>
      </c>
      <c r="BW33" s="811" t="s">
        <v>616</v>
      </c>
      <c r="BX33" s="811" t="s">
        <v>616</v>
      </c>
      <c r="BY33" s="811" t="s">
        <v>616</v>
      </c>
      <c r="BZ33" s="811" t="s">
        <v>616</v>
      </c>
      <c r="CA33" s="811" t="s">
        <v>616</v>
      </c>
      <c r="CB33" s="811" t="s">
        <v>616</v>
      </c>
      <c r="CC33" s="811" t="s">
        <v>616</v>
      </c>
      <c r="CD33" s="811" t="s">
        <v>616</v>
      </c>
      <c r="CE33" s="811" t="s">
        <v>616</v>
      </c>
      <c r="CF33" s="811" t="s">
        <v>616</v>
      </c>
      <c r="CG33" s="812" t="s">
        <v>616</v>
      </c>
      <c r="CH33" s="823">
        <v>-10</v>
      </c>
      <c r="CI33" s="824"/>
      <c r="CJ33" s="824"/>
      <c r="CK33" s="824"/>
      <c r="CL33" s="825"/>
      <c r="CM33" s="823">
        <v>2438</v>
      </c>
      <c r="CN33" s="824"/>
      <c r="CO33" s="824"/>
      <c r="CP33" s="824"/>
      <c r="CQ33" s="825"/>
      <c r="CR33" s="823">
        <v>20</v>
      </c>
      <c r="CS33" s="824"/>
      <c r="CT33" s="824"/>
      <c r="CU33" s="824"/>
      <c r="CV33" s="825"/>
      <c r="CW33" s="823">
        <v>1</v>
      </c>
      <c r="CX33" s="824"/>
      <c r="CY33" s="824"/>
      <c r="CZ33" s="824"/>
      <c r="DA33" s="825"/>
      <c r="DB33" s="823" t="s">
        <v>568</v>
      </c>
      <c r="DC33" s="824"/>
      <c r="DD33" s="824"/>
      <c r="DE33" s="824"/>
      <c r="DF33" s="825"/>
      <c r="DG33" s="823" t="s">
        <v>568</v>
      </c>
      <c r="DH33" s="824"/>
      <c r="DI33" s="824"/>
      <c r="DJ33" s="824"/>
      <c r="DK33" s="825"/>
      <c r="DL33" s="823" t="s">
        <v>568</v>
      </c>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633</v>
      </c>
      <c r="C34" s="798"/>
      <c r="D34" s="798"/>
      <c r="E34" s="798"/>
      <c r="F34" s="798"/>
      <c r="G34" s="798"/>
      <c r="H34" s="798"/>
      <c r="I34" s="798"/>
      <c r="J34" s="798"/>
      <c r="K34" s="798"/>
      <c r="L34" s="798"/>
      <c r="M34" s="798"/>
      <c r="N34" s="798"/>
      <c r="O34" s="798"/>
      <c r="P34" s="799"/>
      <c r="Q34" s="800">
        <v>35892</v>
      </c>
      <c r="R34" s="801"/>
      <c r="S34" s="801"/>
      <c r="T34" s="801"/>
      <c r="U34" s="801"/>
      <c r="V34" s="801">
        <v>28827</v>
      </c>
      <c r="W34" s="801"/>
      <c r="X34" s="801"/>
      <c r="Y34" s="801"/>
      <c r="Z34" s="801"/>
      <c r="AA34" s="801">
        <v>7065</v>
      </c>
      <c r="AB34" s="801"/>
      <c r="AC34" s="801"/>
      <c r="AD34" s="801"/>
      <c r="AE34" s="802"/>
      <c r="AF34" s="803">
        <v>8177</v>
      </c>
      <c r="AG34" s="804"/>
      <c r="AH34" s="804"/>
      <c r="AI34" s="804"/>
      <c r="AJ34" s="805"/>
      <c r="AK34" s="872">
        <v>1324</v>
      </c>
      <c r="AL34" s="873"/>
      <c r="AM34" s="873"/>
      <c r="AN34" s="873"/>
      <c r="AO34" s="873"/>
      <c r="AP34" s="873">
        <v>112017</v>
      </c>
      <c r="AQ34" s="873"/>
      <c r="AR34" s="873"/>
      <c r="AS34" s="873"/>
      <c r="AT34" s="873"/>
      <c r="AU34" s="873">
        <v>1568</v>
      </c>
      <c r="AV34" s="873"/>
      <c r="AW34" s="873"/>
      <c r="AX34" s="873"/>
      <c r="AY34" s="873"/>
      <c r="AZ34" s="874"/>
      <c r="BA34" s="874"/>
      <c r="BB34" s="874"/>
      <c r="BC34" s="874"/>
      <c r="BD34" s="874"/>
      <c r="BE34" s="870" t="s">
        <v>410</v>
      </c>
      <c r="BF34" s="870"/>
      <c r="BG34" s="870"/>
      <c r="BH34" s="870"/>
      <c r="BI34" s="871"/>
      <c r="BJ34" s="252"/>
      <c r="BK34" s="252"/>
      <c r="BL34" s="252"/>
      <c r="BM34" s="252"/>
      <c r="BN34" s="252"/>
      <c r="BO34" s="265"/>
      <c r="BP34" s="265"/>
      <c r="BQ34" s="262">
        <v>28</v>
      </c>
      <c r="BR34" s="263"/>
      <c r="BS34" s="810" t="s">
        <v>617</v>
      </c>
      <c r="BT34" s="811" t="s">
        <v>617</v>
      </c>
      <c r="BU34" s="811" t="s">
        <v>617</v>
      </c>
      <c r="BV34" s="811" t="s">
        <v>617</v>
      </c>
      <c r="BW34" s="811" t="s">
        <v>617</v>
      </c>
      <c r="BX34" s="811" t="s">
        <v>617</v>
      </c>
      <c r="BY34" s="811" t="s">
        <v>617</v>
      </c>
      <c r="BZ34" s="811" t="s">
        <v>617</v>
      </c>
      <c r="CA34" s="811" t="s">
        <v>617</v>
      </c>
      <c r="CB34" s="811" t="s">
        <v>617</v>
      </c>
      <c r="CC34" s="811" t="s">
        <v>617</v>
      </c>
      <c r="CD34" s="811" t="s">
        <v>617</v>
      </c>
      <c r="CE34" s="811" t="s">
        <v>617</v>
      </c>
      <c r="CF34" s="811" t="s">
        <v>617</v>
      </c>
      <c r="CG34" s="812" t="s">
        <v>617</v>
      </c>
      <c r="CH34" s="823">
        <v>4</v>
      </c>
      <c r="CI34" s="824"/>
      <c r="CJ34" s="824"/>
      <c r="CK34" s="824"/>
      <c r="CL34" s="825"/>
      <c r="CM34" s="823">
        <v>224</v>
      </c>
      <c r="CN34" s="824"/>
      <c r="CO34" s="824"/>
      <c r="CP34" s="824"/>
      <c r="CQ34" s="825"/>
      <c r="CR34" s="823">
        <v>21</v>
      </c>
      <c r="CS34" s="824"/>
      <c r="CT34" s="824"/>
      <c r="CU34" s="824"/>
      <c r="CV34" s="825"/>
      <c r="CW34" s="823" t="s">
        <v>568</v>
      </c>
      <c r="CX34" s="824"/>
      <c r="CY34" s="824"/>
      <c r="CZ34" s="824"/>
      <c r="DA34" s="825"/>
      <c r="DB34" s="823" t="s">
        <v>568</v>
      </c>
      <c r="DC34" s="824"/>
      <c r="DD34" s="824"/>
      <c r="DE34" s="824"/>
      <c r="DF34" s="825"/>
      <c r="DG34" s="823" t="s">
        <v>568</v>
      </c>
      <c r="DH34" s="824"/>
      <c r="DI34" s="824"/>
      <c r="DJ34" s="824"/>
      <c r="DK34" s="825"/>
      <c r="DL34" s="823" t="s">
        <v>568</v>
      </c>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411</v>
      </c>
      <c r="C35" s="798"/>
      <c r="D35" s="798"/>
      <c r="E35" s="798"/>
      <c r="F35" s="798"/>
      <c r="G35" s="798"/>
      <c r="H35" s="798"/>
      <c r="I35" s="798"/>
      <c r="J35" s="798"/>
      <c r="K35" s="798"/>
      <c r="L35" s="798"/>
      <c r="M35" s="798"/>
      <c r="N35" s="798"/>
      <c r="O35" s="798"/>
      <c r="P35" s="799"/>
      <c r="Q35" s="800">
        <v>230</v>
      </c>
      <c r="R35" s="801"/>
      <c r="S35" s="801"/>
      <c r="T35" s="801"/>
      <c r="U35" s="801"/>
      <c r="V35" s="801">
        <v>182</v>
      </c>
      <c r="W35" s="801"/>
      <c r="X35" s="801"/>
      <c r="Y35" s="801"/>
      <c r="Z35" s="801"/>
      <c r="AA35" s="801">
        <v>48</v>
      </c>
      <c r="AB35" s="801"/>
      <c r="AC35" s="801"/>
      <c r="AD35" s="801"/>
      <c r="AE35" s="802"/>
      <c r="AF35" s="803">
        <v>301</v>
      </c>
      <c r="AG35" s="804"/>
      <c r="AH35" s="804"/>
      <c r="AI35" s="804"/>
      <c r="AJ35" s="805"/>
      <c r="AK35" s="872">
        <v>0</v>
      </c>
      <c r="AL35" s="873"/>
      <c r="AM35" s="873"/>
      <c r="AN35" s="873"/>
      <c r="AO35" s="873"/>
      <c r="AP35" s="873">
        <v>1154</v>
      </c>
      <c r="AQ35" s="873"/>
      <c r="AR35" s="873"/>
      <c r="AS35" s="873"/>
      <c r="AT35" s="873"/>
      <c r="AU35" s="873">
        <v>0</v>
      </c>
      <c r="AV35" s="873"/>
      <c r="AW35" s="873"/>
      <c r="AX35" s="873"/>
      <c r="AY35" s="873"/>
      <c r="AZ35" s="874"/>
      <c r="BA35" s="874"/>
      <c r="BB35" s="874"/>
      <c r="BC35" s="874"/>
      <c r="BD35" s="874"/>
      <c r="BE35" s="870" t="s">
        <v>408</v>
      </c>
      <c r="BF35" s="870"/>
      <c r="BG35" s="870"/>
      <c r="BH35" s="870"/>
      <c r="BI35" s="871"/>
      <c r="BJ35" s="252"/>
      <c r="BK35" s="252"/>
      <c r="BL35" s="252"/>
      <c r="BM35" s="252"/>
      <c r="BN35" s="252"/>
      <c r="BO35" s="265"/>
      <c r="BP35" s="265"/>
      <c r="BQ35" s="262">
        <v>29</v>
      </c>
      <c r="BR35" s="263"/>
      <c r="BS35" s="810" t="s">
        <v>618</v>
      </c>
      <c r="BT35" s="811" t="s">
        <v>618</v>
      </c>
      <c r="BU35" s="811" t="s">
        <v>618</v>
      </c>
      <c r="BV35" s="811" t="s">
        <v>618</v>
      </c>
      <c r="BW35" s="811" t="s">
        <v>618</v>
      </c>
      <c r="BX35" s="811" t="s">
        <v>618</v>
      </c>
      <c r="BY35" s="811" t="s">
        <v>618</v>
      </c>
      <c r="BZ35" s="811" t="s">
        <v>618</v>
      </c>
      <c r="CA35" s="811" t="s">
        <v>618</v>
      </c>
      <c r="CB35" s="811" t="s">
        <v>618</v>
      </c>
      <c r="CC35" s="811" t="s">
        <v>618</v>
      </c>
      <c r="CD35" s="811" t="s">
        <v>618</v>
      </c>
      <c r="CE35" s="811" t="s">
        <v>618</v>
      </c>
      <c r="CF35" s="811" t="s">
        <v>618</v>
      </c>
      <c r="CG35" s="812" t="s">
        <v>618</v>
      </c>
      <c r="CH35" s="823">
        <v>1182</v>
      </c>
      <c r="CI35" s="824"/>
      <c r="CJ35" s="824"/>
      <c r="CK35" s="824"/>
      <c r="CL35" s="825"/>
      <c r="CM35" s="823">
        <v>6485</v>
      </c>
      <c r="CN35" s="824"/>
      <c r="CO35" s="824"/>
      <c r="CP35" s="824"/>
      <c r="CQ35" s="825"/>
      <c r="CR35" s="823">
        <v>663</v>
      </c>
      <c r="CS35" s="824"/>
      <c r="CT35" s="824"/>
      <c r="CU35" s="824"/>
      <c r="CV35" s="825"/>
      <c r="CW35" s="823">
        <v>1383</v>
      </c>
      <c r="CX35" s="824"/>
      <c r="CY35" s="824"/>
      <c r="CZ35" s="824"/>
      <c r="DA35" s="825"/>
      <c r="DB35" s="823">
        <v>14953</v>
      </c>
      <c r="DC35" s="824"/>
      <c r="DD35" s="824"/>
      <c r="DE35" s="824"/>
      <c r="DF35" s="825"/>
      <c r="DG35" s="823" t="s">
        <v>568</v>
      </c>
      <c r="DH35" s="824"/>
      <c r="DI35" s="824"/>
      <c r="DJ35" s="824"/>
      <c r="DK35" s="825"/>
      <c r="DL35" s="823" t="s">
        <v>568</v>
      </c>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412</v>
      </c>
      <c r="C36" s="798"/>
      <c r="D36" s="798"/>
      <c r="E36" s="798"/>
      <c r="F36" s="798"/>
      <c r="G36" s="798"/>
      <c r="H36" s="798"/>
      <c r="I36" s="798"/>
      <c r="J36" s="798"/>
      <c r="K36" s="798"/>
      <c r="L36" s="798"/>
      <c r="M36" s="798"/>
      <c r="N36" s="798"/>
      <c r="O36" s="798"/>
      <c r="P36" s="799"/>
      <c r="Q36" s="800">
        <v>37505</v>
      </c>
      <c r="R36" s="801"/>
      <c r="S36" s="801"/>
      <c r="T36" s="801"/>
      <c r="U36" s="801"/>
      <c r="V36" s="801">
        <v>29849</v>
      </c>
      <c r="W36" s="801"/>
      <c r="X36" s="801"/>
      <c r="Y36" s="801"/>
      <c r="Z36" s="801"/>
      <c r="AA36" s="801">
        <v>7656</v>
      </c>
      <c r="AB36" s="801"/>
      <c r="AC36" s="801"/>
      <c r="AD36" s="801"/>
      <c r="AE36" s="802"/>
      <c r="AF36" s="803" t="s">
        <v>244</v>
      </c>
      <c r="AG36" s="804"/>
      <c r="AH36" s="804"/>
      <c r="AI36" s="804"/>
      <c r="AJ36" s="805"/>
      <c r="AK36" s="872">
        <v>14499</v>
      </c>
      <c r="AL36" s="873"/>
      <c r="AM36" s="873"/>
      <c r="AN36" s="873"/>
      <c r="AO36" s="873"/>
      <c r="AP36" s="873">
        <v>243821</v>
      </c>
      <c r="AQ36" s="873"/>
      <c r="AR36" s="873"/>
      <c r="AS36" s="873"/>
      <c r="AT36" s="873"/>
      <c r="AU36" s="873">
        <v>82655</v>
      </c>
      <c r="AV36" s="873"/>
      <c r="AW36" s="873"/>
      <c r="AX36" s="873"/>
      <c r="AY36" s="873"/>
      <c r="AZ36" s="874"/>
      <c r="BA36" s="874"/>
      <c r="BB36" s="874"/>
      <c r="BC36" s="874"/>
      <c r="BD36" s="874"/>
      <c r="BE36" s="870" t="s">
        <v>408</v>
      </c>
      <c r="BF36" s="870"/>
      <c r="BG36" s="870"/>
      <c r="BH36" s="870"/>
      <c r="BI36" s="871"/>
      <c r="BJ36" s="252"/>
      <c r="BK36" s="252"/>
      <c r="BL36" s="252"/>
      <c r="BM36" s="252"/>
      <c r="BN36" s="252"/>
      <c r="BO36" s="265"/>
      <c r="BP36" s="265"/>
      <c r="BQ36" s="262">
        <v>30</v>
      </c>
      <c r="BR36" s="263" t="s">
        <v>587</v>
      </c>
      <c r="BS36" s="810" t="s">
        <v>619</v>
      </c>
      <c r="BT36" s="811"/>
      <c r="BU36" s="811"/>
      <c r="BV36" s="811"/>
      <c r="BW36" s="811"/>
      <c r="BX36" s="811"/>
      <c r="BY36" s="811"/>
      <c r="BZ36" s="811"/>
      <c r="CA36" s="811"/>
      <c r="CB36" s="811"/>
      <c r="CC36" s="811"/>
      <c r="CD36" s="811"/>
      <c r="CE36" s="811"/>
      <c r="CF36" s="811"/>
      <c r="CG36" s="812"/>
      <c r="CH36" s="823">
        <v>18</v>
      </c>
      <c r="CI36" s="824"/>
      <c r="CJ36" s="824"/>
      <c r="CK36" s="824"/>
      <c r="CL36" s="825"/>
      <c r="CM36" s="823">
        <v>224012</v>
      </c>
      <c r="CN36" s="824"/>
      <c r="CO36" s="824"/>
      <c r="CP36" s="824"/>
      <c r="CQ36" s="825"/>
      <c r="CR36" s="823">
        <v>82720</v>
      </c>
      <c r="CS36" s="824"/>
      <c r="CT36" s="824"/>
      <c r="CU36" s="824"/>
      <c r="CV36" s="825"/>
      <c r="CW36" s="823" t="s">
        <v>568</v>
      </c>
      <c r="CX36" s="824"/>
      <c r="CY36" s="824"/>
      <c r="CZ36" s="824"/>
      <c r="DA36" s="825"/>
      <c r="DB36" s="823">
        <v>25888</v>
      </c>
      <c r="DC36" s="824"/>
      <c r="DD36" s="824"/>
      <c r="DE36" s="824"/>
      <c r="DF36" s="825"/>
      <c r="DG36" s="823">
        <v>119130</v>
      </c>
      <c r="DH36" s="824"/>
      <c r="DI36" s="824"/>
      <c r="DJ36" s="824"/>
      <c r="DK36" s="825"/>
      <c r="DL36" s="823" t="s">
        <v>568</v>
      </c>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413</v>
      </c>
      <c r="C37" s="798"/>
      <c r="D37" s="798"/>
      <c r="E37" s="798"/>
      <c r="F37" s="798"/>
      <c r="G37" s="798"/>
      <c r="H37" s="798"/>
      <c r="I37" s="798"/>
      <c r="J37" s="798"/>
      <c r="K37" s="798"/>
      <c r="L37" s="798"/>
      <c r="M37" s="798"/>
      <c r="N37" s="798"/>
      <c r="O37" s="798"/>
      <c r="P37" s="799"/>
      <c r="Q37" s="800">
        <v>603</v>
      </c>
      <c r="R37" s="801"/>
      <c r="S37" s="801"/>
      <c r="T37" s="801"/>
      <c r="U37" s="801"/>
      <c r="V37" s="801">
        <v>603</v>
      </c>
      <c r="W37" s="801"/>
      <c r="X37" s="801"/>
      <c r="Y37" s="801"/>
      <c r="Z37" s="801"/>
      <c r="AA37" s="801">
        <v>0</v>
      </c>
      <c r="AB37" s="801"/>
      <c r="AC37" s="801"/>
      <c r="AD37" s="801"/>
      <c r="AE37" s="802"/>
      <c r="AF37" s="803" t="s">
        <v>384</v>
      </c>
      <c r="AG37" s="804"/>
      <c r="AH37" s="804"/>
      <c r="AI37" s="804"/>
      <c r="AJ37" s="805"/>
      <c r="AK37" s="872">
        <v>318</v>
      </c>
      <c r="AL37" s="873"/>
      <c r="AM37" s="873"/>
      <c r="AN37" s="873"/>
      <c r="AO37" s="873"/>
      <c r="AP37" s="873">
        <v>1657</v>
      </c>
      <c r="AQ37" s="873"/>
      <c r="AR37" s="873"/>
      <c r="AS37" s="873"/>
      <c r="AT37" s="873"/>
      <c r="AU37" s="873">
        <v>1602</v>
      </c>
      <c r="AV37" s="873"/>
      <c r="AW37" s="873"/>
      <c r="AX37" s="873"/>
      <c r="AY37" s="873"/>
      <c r="AZ37" s="874"/>
      <c r="BA37" s="874"/>
      <c r="BB37" s="874"/>
      <c r="BC37" s="874"/>
      <c r="BD37" s="874"/>
      <c r="BE37" s="870" t="s">
        <v>414</v>
      </c>
      <c r="BF37" s="870"/>
      <c r="BG37" s="870"/>
      <c r="BH37" s="870"/>
      <c r="BI37" s="871"/>
      <c r="BJ37" s="252"/>
      <c r="BK37" s="252"/>
      <c r="BL37" s="252"/>
      <c r="BM37" s="252"/>
      <c r="BN37" s="252"/>
      <c r="BO37" s="265"/>
      <c r="BP37" s="265"/>
      <c r="BQ37" s="262">
        <v>31</v>
      </c>
      <c r="BR37" s="263"/>
      <c r="BS37" s="810" t="s">
        <v>620</v>
      </c>
      <c r="BT37" s="811"/>
      <c r="BU37" s="811"/>
      <c r="BV37" s="811"/>
      <c r="BW37" s="811"/>
      <c r="BX37" s="811"/>
      <c r="BY37" s="811"/>
      <c r="BZ37" s="811"/>
      <c r="CA37" s="811"/>
      <c r="CB37" s="811"/>
      <c r="CC37" s="811"/>
      <c r="CD37" s="811"/>
      <c r="CE37" s="811"/>
      <c r="CF37" s="811"/>
      <c r="CG37" s="812"/>
      <c r="CH37" s="823">
        <v>0</v>
      </c>
      <c r="CI37" s="824"/>
      <c r="CJ37" s="824"/>
      <c r="CK37" s="824"/>
      <c r="CL37" s="825"/>
      <c r="CM37" s="823">
        <v>22865</v>
      </c>
      <c r="CN37" s="824"/>
      <c r="CO37" s="824"/>
      <c r="CP37" s="824"/>
      <c r="CQ37" s="825"/>
      <c r="CR37" s="823">
        <v>7389.75</v>
      </c>
      <c r="CS37" s="824"/>
      <c r="CT37" s="824"/>
      <c r="CU37" s="824"/>
      <c r="CV37" s="825"/>
      <c r="CW37" s="823" t="s">
        <v>568</v>
      </c>
      <c r="CX37" s="824"/>
      <c r="CY37" s="824"/>
      <c r="CZ37" s="824"/>
      <c r="DA37" s="825"/>
      <c r="DB37" s="823" t="s">
        <v>568</v>
      </c>
      <c r="DC37" s="824"/>
      <c r="DD37" s="824"/>
      <c r="DE37" s="824"/>
      <c r="DF37" s="825"/>
      <c r="DG37" s="823" t="s">
        <v>568</v>
      </c>
      <c r="DH37" s="824"/>
      <c r="DI37" s="824"/>
      <c r="DJ37" s="824"/>
      <c r="DK37" s="825"/>
      <c r="DL37" s="823">
        <v>611</v>
      </c>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415</v>
      </c>
      <c r="C38" s="798"/>
      <c r="D38" s="798"/>
      <c r="E38" s="798"/>
      <c r="F38" s="798"/>
      <c r="G38" s="798"/>
      <c r="H38" s="798"/>
      <c r="I38" s="798"/>
      <c r="J38" s="798"/>
      <c r="K38" s="798"/>
      <c r="L38" s="798"/>
      <c r="M38" s="798"/>
      <c r="N38" s="798"/>
      <c r="O38" s="798"/>
      <c r="P38" s="799"/>
      <c r="Q38" s="800">
        <v>26080</v>
      </c>
      <c r="R38" s="801"/>
      <c r="S38" s="801"/>
      <c r="T38" s="801"/>
      <c r="U38" s="801"/>
      <c r="V38" s="801">
        <v>26080</v>
      </c>
      <c r="W38" s="801"/>
      <c r="X38" s="801"/>
      <c r="Y38" s="801"/>
      <c r="Z38" s="801"/>
      <c r="AA38" s="801">
        <v>0</v>
      </c>
      <c r="AB38" s="801"/>
      <c r="AC38" s="801"/>
      <c r="AD38" s="801"/>
      <c r="AE38" s="802"/>
      <c r="AF38" s="803" t="s">
        <v>384</v>
      </c>
      <c r="AG38" s="804"/>
      <c r="AH38" s="804"/>
      <c r="AI38" s="804"/>
      <c r="AJ38" s="805"/>
      <c r="AK38" s="872">
        <v>2479</v>
      </c>
      <c r="AL38" s="873"/>
      <c r="AM38" s="873"/>
      <c r="AN38" s="873"/>
      <c r="AO38" s="873"/>
      <c r="AP38" s="873">
        <v>22486</v>
      </c>
      <c r="AQ38" s="873"/>
      <c r="AR38" s="873"/>
      <c r="AS38" s="873"/>
      <c r="AT38" s="873"/>
      <c r="AU38" s="873">
        <v>8612</v>
      </c>
      <c r="AV38" s="873"/>
      <c r="AW38" s="873"/>
      <c r="AX38" s="873"/>
      <c r="AY38" s="873"/>
      <c r="AZ38" s="874"/>
      <c r="BA38" s="874"/>
      <c r="BB38" s="874"/>
      <c r="BC38" s="874"/>
      <c r="BD38" s="874"/>
      <c r="BE38" s="870" t="s">
        <v>416</v>
      </c>
      <c r="BF38" s="870"/>
      <c r="BG38" s="870"/>
      <c r="BH38" s="870"/>
      <c r="BI38" s="871"/>
      <c r="BJ38" s="252"/>
      <c r="BK38" s="252"/>
      <c r="BL38" s="252"/>
      <c r="BM38" s="252"/>
      <c r="BN38" s="252"/>
      <c r="BO38" s="265"/>
      <c r="BP38" s="265"/>
      <c r="BQ38" s="262">
        <v>32</v>
      </c>
      <c r="BR38" s="263"/>
      <c r="BS38" s="810" t="s">
        <v>621</v>
      </c>
      <c r="BT38" s="811"/>
      <c r="BU38" s="811"/>
      <c r="BV38" s="811"/>
      <c r="BW38" s="811"/>
      <c r="BX38" s="811"/>
      <c r="BY38" s="811"/>
      <c r="BZ38" s="811"/>
      <c r="CA38" s="811"/>
      <c r="CB38" s="811"/>
      <c r="CC38" s="811"/>
      <c r="CD38" s="811"/>
      <c r="CE38" s="811"/>
      <c r="CF38" s="811"/>
      <c r="CG38" s="812"/>
      <c r="CH38" s="823">
        <v>215</v>
      </c>
      <c r="CI38" s="824"/>
      <c r="CJ38" s="824"/>
      <c r="CK38" s="824"/>
      <c r="CL38" s="825"/>
      <c r="CM38" s="823">
        <v>934</v>
      </c>
      <c r="CN38" s="824"/>
      <c r="CO38" s="824"/>
      <c r="CP38" s="824"/>
      <c r="CQ38" s="825"/>
      <c r="CR38" s="823">
        <v>5</v>
      </c>
      <c r="CS38" s="824"/>
      <c r="CT38" s="824"/>
      <c r="CU38" s="824"/>
      <c r="CV38" s="825"/>
      <c r="CW38" s="823">
        <v>68</v>
      </c>
      <c r="CX38" s="824"/>
      <c r="CY38" s="824"/>
      <c r="CZ38" s="824"/>
      <c r="DA38" s="825"/>
      <c r="DB38" s="823" t="s">
        <v>568</v>
      </c>
      <c r="DC38" s="824"/>
      <c r="DD38" s="824"/>
      <c r="DE38" s="824"/>
      <c r="DF38" s="825"/>
      <c r="DG38" s="823" t="s">
        <v>568</v>
      </c>
      <c r="DH38" s="824"/>
      <c r="DI38" s="824"/>
      <c r="DJ38" s="824"/>
      <c r="DK38" s="825"/>
      <c r="DL38" s="823" t="s">
        <v>568</v>
      </c>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t="s">
        <v>417</v>
      </c>
      <c r="C39" s="798"/>
      <c r="D39" s="798"/>
      <c r="E39" s="798"/>
      <c r="F39" s="798"/>
      <c r="G39" s="798"/>
      <c r="H39" s="798"/>
      <c r="I39" s="798"/>
      <c r="J39" s="798"/>
      <c r="K39" s="798"/>
      <c r="L39" s="798"/>
      <c r="M39" s="798"/>
      <c r="N39" s="798"/>
      <c r="O39" s="798"/>
      <c r="P39" s="799"/>
      <c r="Q39" s="800">
        <v>1568</v>
      </c>
      <c r="R39" s="801"/>
      <c r="S39" s="801"/>
      <c r="T39" s="801"/>
      <c r="U39" s="801"/>
      <c r="V39" s="801">
        <v>1568</v>
      </c>
      <c r="W39" s="801"/>
      <c r="X39" s="801"/>
      <c r="Y39" s="801"/>
      <c r="Z39" s="801"/>
      <c r="AA39" s="801">
        <v>0</v>
      </c>
      <c r="AB39" s="801"/>
      <c r="AC39" s="801"/>
      <c r="AD39" s="801"/>
      <c r="AE39" s="802"/>
      <c r="AF39" s="803" t="s">
        <v>384</v>
      </c>
      <c r="AG39" s="804"/>
      <c r="AH39" s="804"/>
      <c r="AI39" s="804"/>
      <c r="AJ39" s="805"/>
      <c r="AK39" s="872">
        <v>510</v>
      </c>
      <c r="AL39" s="873"/>
      <c r="AM39" s="873"/>
      <c r="AN39" s="873"/>
      <c r="AO39" s="873"/>
      <c r="AP39" s="873">
        <v>1517</v>
      </c>
      <c r="AQ39" s="873"/>
      <c r="AR39" s="873"/>
      <c r="AS39" s="873"/>
      <c r="AT39" s="873"/>
      <c r="AU39" s="873">
        <v>746</v>
      </c>
      <c r="AV39" s="873"/>
      <c r="AW39" s="873"/>
      <c r="AX39" s="873"/>
      <c r="AY39" s="873"/>
      <c r="AZ39" s="874"/>
      <c r="BA39" s="874"/>
      <c r="BB39" s="874"/>
      <c r="BC39" s="874"/>
      <c r="BD39" s="874"/>
      <c r="BE39" s="870" t="s">
        <v>414</v>
      </c>
      <c r="BF39" s="870"/>
      <c r="BG39" s="870"/>
      <c r="BH39" s="870"/>
      <c r="BI39" s="871"/>
      <c r="BJ39" s="252"/>
      <c r="BK39" s="252"/>
      <c r="BL39" s="252"/>
      <c r="BM39" s="252"/>
      <c r="BN39" s="252"/>
      <c r="BO39" s="265"/>
      <c r="BP39" s="265"/>
      <c r="BQ39" s="262">
        <v>33</v>
      </c>
      <c r="BR39" s="263"/>
      <c r="BS39" s="810" t="s">
        <v>622</v>
      </c>
      <c r="BT39" s="811"/>
      <c r="BU39" s="811"/>
      <c r="BV39" s="811"/>
      <c r="BW39" s="811"/>
      <c r="BX39" s="811"/>
      <c r="BY39" s="811"/>
      <c r="BZ39" s="811"/>
      <c r="CA39" s="811"/>
      <c r="CB39" s="811"/>
      <c r="CC39" s="811"/>
      <c r="CD39" s="811"/>
      <c r="CE39" s="811"/>
      <c r="CF39" s="811"/>
      <c r="CG39" s="812"/>
      <c r="CH39" s="823">
        <v>-31</v>
      </c>
      <c r="CI39" s="824"/>
      <c r="CJ39" s="824"/>
      <c r="CK39" s="824"/>
      <c r="CL39" s="825"/>
      <c r="CM39" s="823">
        <v>661</v>
      </c>
      <c r="CN39" s="824"/>
      <c r="CO39" s="824"/>
      <c r="CP39" s="824"/>
      <c r="CQ39" s="825"/>
      <c r="CR39" s="823">
        <v>1</v>
      </c>
      <c r="CS39" s="824"/>
      <c r="CT39" s="824"/>
      <c r="CU39" s="824"/>
      <c r="CV39" s="825"/>
      <c r="CW39" s="823" t="s">
        <v>568</v>
      </c>
      <c r="CX39" s="824"/>
      <c r="CY39" s="824"/>
      <c r="CZ39" s="824"/>
      <c r="DA39" s="825"/>
      <c r="DB39" s="823" t="s">
        <v>568</v>
      </c>
      <c r="DC39" s="824"/>
      <c r="DD39" s="824"/>
      <c r="DE39" s="824"/>
      <c r="DF39" s="825"/>
      <c r="DG39" s="823" t="s">
        <v>568</v>
      </c>
      <c r="DH39" s="824"/>
      <c r="DI39" s="824"/>
      <c r="DJ39" s="824"/>
      <c r="DK39" s="825"/>
      <c r="DL39" s="823" t="s">
        <v>568</v>
      </c>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t="s">
        <v>418</v>
      </c>
      <c r="C40" s="798"/>
      <c r="D40" s="798"/>
      <c r="E40" s="798"/>
      <c r="F40" s="798"/>
      <c r="G40" s="798"/>
      <c r="H40" s="798"/>
      <c r="I40" s="798"/>
      <c r="J40" s="798"/>
      <c r="K40" s="798"/>
      <c r="L40" s="798"/>
      <c r="M40" s="798"/>
      <c r="N40" s="798"/>
      <c r="O40" s="798"/>
      <c r="P40" s="799"/>
      <c r="Q40" s="800">
        <v>12245</v>
      </c>
      <c r="R40" s="801"/>
      <c r="S40" s="801"/>
      <c r="T40" s="801"/>
      <c r="U40" s="801"/>
      <c r="V40" s="801">
        <v>11813</v>
      </c>
      <c r="W40" s="801"/>
      <c r="X40" s="801"/>
      <c r="Y40" s="801"/>
      <c r="Z40" s="801"/>
      <c r="AA40" s="801">
        <v>432</v>
      </c>
      <c r="AB40" s="801"/>
      <c r="AC40" s="801"/>
      <c r="AD40" s="801"/>
      <c r="AE40" s="802"/>
      <c r="AF40" s="803" t="s">
        <v>384</v>
      </c>
      <c r="AG40" s="804"/>
      <c r="AH40" s="804"/>
      <c r="AI40" s="804"/>
      <c r="AJ40" s="805"/>
      <c r="AK40" s="872">
        <v>955</v>
      </c>
      <c r="AL40" s="873"/>
      <c r="AM40" s="873"/>
      <c r="AN40" s="873"/>
      <c r="AO40" s="873"/>
      <c r="AP40" s="873">
        <v>107991</v>
      </c>
      <c r="AQ40" s="873"/>
      <c r="AR40" s="873"/>
      <c r="AS40" s="873"/>
      <c r="AT40" s="873"/>
      <c r="AU40" s="873">
        <v>0</v>
      </c>
      <c r="AV40" s="873"/>
      <c r="AW40" s="873"/>
      <c r="AX40" s="873"/>
      <c r="AY40" s="873"/>
      <c r="AZ40" s="874"/>
      <c r="BA40" s="874"/>
      <c r="BB40" s="874"/>
      <c r="BC40" s="874"/>
      <c r="BD40" s="874"/>
      <c r="BE40" s="870" t="s">
        <v>414</v>
      </c>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391</v>
      </c>
      <c r="B63" s="832" t="s">
        <v>420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38382</v>
      </c>
      <c r="AG63" s="884"/>
      <c r="AH63" s="884"/>
      <c r="AI63" s="884"/>
      <c r="AJ63" s="885"/>
      <c r="AK63" s="886"/>
      <c r="AL63" s="881"/>
      <c r="AM63" s="881"/>
      <c r="AN63" s="881"/>
      <c r="AO63" s="881"/>
      <c r="AP63" s="884">
        <v>857765</v>
      </c>
      <c r="AQ63" s="884"/>
      <c r="AR63" s="884"/>
      <c r="AS63" s="884"/>
      <c r="AT63" s="884"/>
      <c r="AU63" s="884">
        <v>282512</v>
      </c>
      <c r="AV63" s="884"/>
      <c r="AW63" s="884"/>
      <c r="AX63" s="884"/>
      <c r="AY63" s="884"/>
      <c r="AZ63" s="888"/>
      <c r="BA63" s="888"/>
      <c r="BB63" s="888"/>
      <c r="BC63" s="888"/>
      <c r="BD63" s="888"/>
      <c r="BE63" s="889"/>
      <c r="BF63" s="889"/>
      <c r="BG63" s="889"/>
      <c r="BH63" s="889"/>
      <c r="BI63" s="890"/>
      <c r="BJ63" s="891" t="s">
        <v>421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423</v>
      </c>
      <c r="B66" s="783"/>
      <c r="C66" s="783"/>
      <c r="D66" s="783"/>
      <c r="E66" s="783"/>
      <c r="F66" s="783"/>
      <c r="G66" s="783"/>
      <c r="H66" s="783"/>
      <c r="I66" s="783"/>
      <c r="J66" s="783"/>
      <c r="K66" s="783"/>
      <c r="L66" s="783"/>
      <c r="M66" s="783"/>
      <c r="N66" s="783"/>
      <c r="O66" s="783"/>
      <c r="P66" s="784"/>
      <c r="Q66" s="759" t="s">
        <v>424</v>
      </c>
      <c r="R66" s="760"/>
      <c r="S66" s="760"/>
      <c r="T66" s="760"/>
      <c r="U66" s="761"/>
      <c r="V66" s="759" t="s">
        <v>425</v>
      </c>
      <c r="W66" s="760"/>
      <c r="X66" s="760"/>
      <c r="Y66" s="760"/>
      <c r="Z66" s="761"/>
      <c r="AA66" s="759" t="s">
        <v>426</v>
      </c>
      <c r="AB66" s="760"/>
      <c r="AC66" s="760"/>
      <c r="AD66" s="760"/>
      <c r="AE66" s="761"/>
      <c r="AF66" s="894" t="s">
        <v>427</v>
      </c>
      <c r="AG66" s="855"/>
      <c r="AH66" s="855"/>
      <c r="AI66" s="855"/>
      <c r="AJ66" s="895"/>
      <c r="AK66" s="759" t="s">
        <v>428</v>
      </c>
      <c r="AL66" s="783"/>
      <c r="AM66" s="783"/>
      <c r="AN66" s="783"/>
      <c r="AO66" s="784"/>
      <c r="AP66" s="759" t="s">
        <v>429</v>
      </c>
      <c r="AQ66" s="760"/>
      <c r="AR66" s="760"/>
      <c r="AS66" s="760"/>
      <c r="AT66" s="761"/>
      <c r="AU66" s="759" t="s">
        <v>430</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623</v>
      </c>
      <c r="C68" s="912"/>
      <c r="D68" s="912"/>
      <c r="E68" s="912"/>
      <c r="F68" s="912"/>
      <c r="G68" s="912"/>
      <c r="H68" s="912"/>
      <c r="I68" s="912"/>
      <c r="J68" s="912"/>
      <c r="K68" s="912"/>
      <c r="L68" s="912"/>
      <c r="M68" s="912"/>
      <c r="N68" s="912"/>
      <c r="O68" s="912"/>
      <c r="P68" s="913"/>
      <c r="Q68" s="914">
        <v>226</v>
      </c>
      <c r="R68" s="908"/>
      <c r="S68" s="908"/>
      <c r="T68" s="908"/>
      <c r="U68" s="908"/>
      <c r="V68" s="908">
        <v>204</v>
      </c>
      <c r="W68" s="908"/>
      <c r="X68" s="908"/>
      <c r="Y68" s="908"/>
      <c r="Z68" s="908"/>
      <c r="AA68" s="908">
        <v>22</v>
      </c>
      <c r="AB68" s="908"/>
      <c r="AC68" s="908"/>
      <c r="AD68" s="908"/>
      <c r="AE68" s="908"/>
      <c r="AF68" s="908">
        <v>0</v>
      </c>
      <c r="AG68" s="908"/>
      <c r="AH68" s="908"/>
      <c r="AI68" s="908"/>
      <c r="AJ68" s="908"/>
      <c r="AK68" s="908">
        <v>0</v>
      </c>
      <c r="AL68" s="908"/>
      <c r="AM68" s="908"/>
      <c r="AN68" s="908"/>
      <c r="AO68" s="908"/>
      <c r="AP68" s="908">
        <v>0</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624</v>
      </c>
      <c r="C69" s="916"/>
      <c r="D69" s="916"/>
      <c r="E69" s="916"/>
      <c r="F69" s="916"/>
      <c r="G69" s="916"/>
      <c r="H69" s="916"/>
      <c r="I69" s="916"/>
      <c r="J69" s="916"/>
      <c r="K69" s="916"/>
      <c r="L69" s="916"/>
      <c r="M69" s="916"/>
      <c r="N69" s="916"/>
      <c r="O69" s="916"/>
      <c r="P69" s="917"/>
      <c r="Q69" s="918">
        <v>3688</v>
      </c>
      <c r="R69" s="873"/>
      <c r="S69" s="873"/>
      <c r="T69" s="873"/>
      <c r="U69" s="873"/>
      <c r="V69" s="873">
        <v>3688</v>
      </c>
      <c r="W69" s="873"/>
      <c r="X69" s="873"/>
      <c r="Y69" s="873"/>
      <c r="Z69" s="873"/>
      <c r="AA69" s="873">
        <v>0</v>
      </c>
      <c r="AB69" s="873"/>
      <c r="AC69" s="873"/>
      <c r="AD69" s="873"/>
      <c r="AE69" s="873"/>
      <c r="AF69" s="873">
        <v>0</v>
      </c>
      <c r="AG69" s="873"/>
      <c r="AH69" s="873"/>
      <c r="AI69" s="873"/>
      <c r="AJ69" s="873"/>
      <c r="AK69" s="873">
        <v>0</v>
      </c>
      <c r="AL69" s="873"/>
      <c r="AM69" s="873"/>
      <c r="AN69" s="873"/>
      <c r="AO69" s="873"/>
      <c r="AP69" s="873">
        <v>0</v>
      </c>
      <c r="AQ69" s="873"/>
      <c r="AR69" s="873"/>
      <c r="AS69" s="873"/>
      <c r="AT69" s="873"/>
      <c r="AU69" s="873">
        <v>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625</v>
      </c>
      <c r="C70" s="916"/>
      <c r="D70" s="916"/>
      <c r="E70" s="916"/>
      <c r="F70" s="916"/>
      <c r="G70" s="916"/>
      <c r="H70" s="916"/>
      <c r="I70" s="916"/>
      <c r="J70" s="916"/>
      <c r="K70" s="916"/>
      <c r="L70" s="916"/>
      <c r="M70" s="916"/>
      <c r="N70" s="916"/>
      <c r="O70" s="916"/>
      <c r="P70" s="917"/>
      <c r="Q70" s="918">
        <v>357.14</v>
      </c>
      <c r="R70" s="873"/>
      <c r="S70" s="873"/>
      <c r="T70" s="873"/>
      <c r="U70" s="873"/>
      <c r="V70" s="873">
        <v>343.70800000000003</v>
      </c>
      <c r="W70" s="873"/>
      <c r="X70" s="873"/>
      <c r="Y70" s="873"/>
      <c r="Z70" s="873"/>
      <c r="AA70" s="873">
        <v>13.435</v>
      </c>
      <c r="AB70" s="873"/>
      <c r="AC70" s="873"/>
      <c r="AD70" s="873"/>
      <c r="AE70" s="873"/>
      <c r="AF70" s="873">
        <v>13.435</v>
      </c>
      <c r="AG70" s="873"/>
      <c r="AH70" s="873"/>
      <c r="AI70" s="873"/>
      <c r="AJ70" s="873"/>
      <c r="AK70" s="873">
        <v>0</v>
      </c>
      <c r="AL70" s="873"/>
      <c r="AM70" s="873"/>
      <c r="AN70" s="873"/>
      <c r="AO70" s="873"/>
      <c r="AP70" s="873">
        <v>0</v>
      </c>
      <c r="AQ70" s="873"/>
      <c r="AR70" s="873"/>
      <c r="AS70" s="873"/>
      <c r="AT70" s="873"/>
      <c r="AU70" s="873">
        <v>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626</v>
      </c>
      <c r="C71" s="916"/>
      <c r="D71" s="916"/>
      <c r="E71" s="916"/>
      <c r="F71" s="916"/>
      <c r="G71" s="916"/>
      <c r="H71" s="916"/>
      <c r="I71" s="916"/>
      <c r="J71" s="916"/>
      <c r="K71" s="916"/>
      <c r="L71" s="916"/>
      <c r="M71" s="916"/>
      <c r="N71" s="916"/>
      <c r="O71" s="916"/>
      <c r="P71" s="917"/>
      <c r="Q71" s="918">
        <v>140</v>
      </c>
      <c r="R71" s="873"/>
      <c r="S71" s="873"/>
      <c r="T71" s="873"/>
      <c r="U71" s="873"/>
      <c r="V71" s="873">
        <v>90</v>
      </c>
      <c r="W71" s="873"/>
      <c r="X71" s="873"/>
      <c r="Y71" s="873"/>
      <c r="Z71" s="873"/>
      <c r="AA71" s="873">
        <v>50</v>
      </c>
      <c r="AB71" s="873"/>
      <c r="AC71" s="873"/>
      <c r="AD71" s="873"/>
      <c r="AE71" s="873"/>
      <c r="AF71" s="873">
        <v>50</v>
      </c>
      <c r="AG71" s="873"/>
      <c r="AH71" s="873"/>
      <c r="AI71" s="873"/>
      <c r="AJ71" s="873"/>
      <c r="AK71" s="873">
        <v>0</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627</v>
      </c>
      <c r="C72" s="916"/>
      <c r="D72" s="916"/>
      <c r="E72" s="916"/>
      <c r="F72" s="916"/>
      <c r="G72" s="916"/>
      <c r="H72" s="916"/>
      <c r="I72" s="916"/>
      <c r="J72" s="916"/>
      <c r="K72" s="916"/>
      <c r="L72" s="916"/>
      <c r="M72" s="916"/>
      <c r="N72" s="916"/>
      <c r="O72" s="916"/>
      <c r="P72" s="917"/>
      <c r="Q72" s="918">
        <v>340</v>
      </c>
      <c r="R72" s="873"/>
      <c r="S72" s="873"/>
      <c r="T72" s="873"/>
      <c r="U72" s="873"/>
      <c r="V72" s="873">
        <v>275</v>
      </c>
      <c r="W72" s="873"/>
      <c r="X72" s="873"/>
      <c r="Y72" s="873"/>
      <c r="Z72" s="873"/>
      <c r="AA72" s="873">
        <v>65</v>
      </c>
      <c r="AB72" s="873"/>
      <c r="AC72" s="873"/>
      <c r="AD72" s="873"/>
      <c r="AE72" s="873"/>
      <c r="AF72" s="873">
        <v>65</v>
      </c>
      <c r="AG72" s="873"/>
      <c r="AH72" s="873"/>
      <c r="AI72" s="873"/>
      <c r="AJ72" s="873"/>
      <c r="AK72" s="873">
        <v>0</v>
      </c>
      <c r="AL72" s="873"/>
      <c r="AM72" s="873"/>
      <c r="AN72" s="873"/>
      <c r="AO72" s="873"/>
      <c r="AP72" s="873">
        <v>34</v>
      </c>
      <c r="AQ72" s="873"/>
      <c r="AR72" s="873"/>
      <c r="AS72" s="873"/>
      <c r="AT72" s="873"/>
      <c r="AU72" s="873">
        <v>14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628</v>
      </c>
      <c r="C73" s="916"/>
      <c r="D73" s="916"/>
      <c r="E73" s="916"/>
      <c r="F73" s="916"/>
      <c r="G73" s="916"/>
      <c r="H73" s="916"/>
      <c r="I73" s="916"/>
      <c r="J73" s="916"/>
      <c r="K73" s="916"/>
      <c r="L73" s="916"/>
      <c r="M73" s="916"/>
      <c r="N73" s="916"/>
      <c r="O73" s="916"/>
      <c r="P73" s="917"/>
      <c r="Q73" s="918">
        <v>3211</v>
      </c>
      <c r="R73" s="873"/>
      <c r="S73" s="873"/>
      <c r="T73" s="873"/>
      <c r="U73" s="873"/>
      <c r="V73" s="873">
        <v>3081</v>
      </c>
      <c r="W73" s="873"/>
      <c r="X73" s="873"/>
      <c r="Y73" s="873"/>
      <c r="Z73" s="873"/>
      <c r="AA73" s="873">
        <v>130</v>
      </c>
      <c r="AB73" s="873"/>
      <c r="AC73" s="873"/>
      <c r="AD73" s="873"/>
      <c r="AE73" s="873"/>
      <c r="AF73" s="873">
        <v>130</v>
      </c>
      <c r="AG73" s="873"/>
      <c r="AH73" s="873"/>
      <c r="AI73" s="873"/>
      <c r="AJ73" s="873"/>
      <c r="AK73" s="873">
        <v>0</v>
      </c>
      <c r="AL73" s="873"/>
      <c r="AM73" s="873"/>
      <c r="AN73" s="873"/>
      <c r="AO73" s="873"/>
      <c r="AP73" s="873">
        <v>14538</v>
      </c>
      <c r="AQ73" s="873"/>
      <c r="AR73" s="873"/>
      <c r="AS73" s="873"/>
      <c r="AT73" s="873"/>
      <c r="AU73" s="873">
        <v>3736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629</v>
      </c>
      <c r="C74" s="916"/>
      <c r="D74" s="916"/>
      <c r="E74" s="916"/>
      <c r="F74" s="916"/>
      <c r="G74" s="916"/>
      <c r="H74" s="916"/>
      <c r="I74" s="916"/>
      <c r="J74" s="916"/>
      <c r="K74" s="916"/>
      <c r="L74" s="916"/>
      <c r="M74" s="916"/>
      <c r="N74" s="916"/>
      <c r="O74" s="916"/>
      <c r="P74" s="917"/>
      <c r="Q74" s="918">
        <v>10</v>
      </c>
      <c r="R74" s="873"/>
      <c r="S74" s="873"/>
      <c r="T74" s="873"/>
      <c r="U74" s="873"/>
      <c r="V74" s="873">
        <v>8</v>
      </c>
      <c r="W74" s="873"/>
      <c r="X74" s="873"/>
      <c r="Y74" s="873"/>
      <c r="Z74" s="873"/>
      <c r="AA74" s="873">
        <v>2</v>
      </c>
      <c r="AB74" s="873"/>
      <c r="AC74" s="873"/>
      <c r="AD74" s="873"/>
      <c r="AE74" s="873"/>
      <c r="AF74" s="873">
        <v>2</v>
      </c>
      <c r="AG74" s="873"/>
      <c r="AH74" s="873"/>
      <c r="AI74" s="873"/>
      <c r="AJ74" s="873"/>
      <c r="AK74" s="873">
        <v>0</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630</v>
      </c>
      <c r="C75" s="916"/>
      <c r="D75" s="916"/>
      <c r="E75" s="916"/>
      <c r="F75" s="916"/>
      <c r="G75" s="916"/>
      <c r="H75" s="916"/>
      <c r="I75" s="916"/>
      <c r="J75" s="916"/>
      <c r="K75" s="916"/>
      <c r="L75" s="916"/>
      <c r="M75" s="916"/>
      <c r="N75" s="916"/>
      <c r="O75" s="916"/>
      <c r="P75" s="917"/>
      <c r="Q75" s="921">
        <v>244</v>
      </c>
      <c r="R75" s="922"/>
      <c r="S75" s="922"/>
      <c r="T75" s="922"/>
      <c r="U75" s="872"/>
      <c r="V75" s="923">
        <v>231</v>
      </c>
      <c r="W75" s="922"/>
      <c r="X75" s="922"/>
      <c r="Y75" s="922"/>
      <c r="Z75" s="872"/>
      <c r="AA75" s="923">
        <v>13</v>
      </c>
      <c r="AB75" s="922"/>
      <c r="AC75" s="922"/>
      <c r="AD75" s="922"/>
      <c r="AE75" s="872"/>
      <c r="AF75" s="923">
        <v>13</v>
      </c>
      <c r="AG75" s="922"/>
      <c r="AH75" s="922"/>
      <c r="AI75" s="922"/>
      <c r="AJ75" s="872"/>
      <c r="AK75" s="923">
        <v>78</v>
      </c>
      <c r="AL75" s="922"/>
      <c r="AM75" s="922"/>
      <c r="AN75" s="922"/>
      <c r="AO75" s="872"/>
      <c r="AP75" s="923">
        <v>0</v>
      </c>
      <c r="AQ75" s="922"/>
      <c r="AR75" s="922"/>
      <c r="AS75" s="922"/>
      <c r="AT75" s="872"/>
      <c r="AU75" s="923">
        <v>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631</v>
      </c>
      <c r="C76" s="916"/>
      <c r="D76" s="916"/>
      <c r="E76" s="916"/>
      <c r="F76" s="916"/>
      <c r="G76" s="916"/>
      <c r="H76" s="916"/>
      <c r="I76" s="916"/>
      <c r="J76" s="916"/>
      <c r="K76" s="916"/>
      <c r="L76" s="916"/>
      <c r="M76" s="916"/>
      <c r="N76" s="916"/>
      <c r="O76" s="916"/>
      <c r="P76" s="917"/>
      <c r="Q76" s="921">
        <v>11585</v>
      </c>
      <c r="R76" s="922"/>
      <c r="S76" s="922"/>
      <c r="T76" s="922"/>
      <c r="U76" s="872"/>
      <c r="V76" s="923">
        <v>9941</v>
      </c>
      <c r="W76" s="922"/>
      <c r="X76" s="922"/>
      <c r="Y76" s="922"/>
      <c r="Z76" s="872"/>
      <c r="AA76" s="923">
        <v>1644</v>
      </c>
      <c r="AB76" s="922"/>
      <c r="AC76" s="922"/>
      <c r="AD76" s="922"/>
      <c r="AE76" s="872"/>
      <c r="AF76" s="923">
        <v>5345</v>
      </c>
      <c r="AG76" s="922"/>
      <c r="AH76" s="922"/>
      <c r="AI76" s="922"/>
      <c r="AJ76" s="872"/>
      <c r="AK76" s="923">
        <v>114</v>
      </c>
      <c r="AL76" s="922"/>
      <c r="AM76" s="922"/>
      <c r="AN76" s="922"/>
      <c r="AO76" s="872"/>
      <c r="AP76" s="923">
        <v>15645</v>
      </c>
      <c r="AQ76" s="922"/>
      <c r="AR76" s="922"/>
      <c r="AS76" s="922"/>
      <c r="AT76" s="872"/>
      <c r="AU76" s="923">
        <v>0</v>
      </c>
      <c r="AV76" s="922"/>
      <c r="AW76" s="922"/>
      <c r="AX76" s="922"/>
      <c r="AY76" s="872"/>
      <c r="AZ76" s="919" t="s">
        <v>632</v>
      </c>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391</v>
      </c>
      <c r="B88" s="832" t="s">
        <v>431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5618</v>
      </c>
      <c r="AG88" s="884"/>
      <c r="AH88" s="884"/>
      <c r="AI88" s="884"/>
      <c r="AJ88" s="884"/>
      <c r="AK88" s="881"/>
      <c r="AL88" s="881"/>
      <c r="AM88" s="881"/>
      <c r="AN88" s="881"/>
      <c r="AO88" s="881"/>
      <c r="AP88" s="884">
        <f>SUM(AP68:AT87)</f>
        <v>30217</v>
      </c>
      <c r="AQ88" s="884"/>
      <c r="AR88" s="884"/>
      <c r="AS88" s="884"/>
      <c r="AT88" s="884"/>
      <c r="AU88" s="884">
        <f>SUM(AU68:AY87)</f>
        <v>3750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32" t="s">
        <v>432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108508.75</v>
      </c>
      <c r="CS102" s="892"/>
      <c r="CT102" s="892"/>
      <c r="CU102" s="892"/>
      <c r="CV102" s="935"/>
      <c r="CW102" s="934">
        <v>2978</v>
      </c>
      <c r="CX102" s="892"/>
      <c r="CY102" s="892"/>
      <c r="CZ102" s="892"/>
      <c r="DA102" s="935"/>
      <c r="DB102" s="934">
        <v>40841</v>
      </c>
      <c r="DC102" s="892"/>
      <c r="DD102" s="892"/>
      <c r="DE102" s="892"/>
      <c r="DF102" s="935"/>
      <c r="DG102" s="934">
        <v>122723</v>
      </c>
      <c r="DH102" s="892"/>
      <c r="DI102" s="892"/>
      <c r="DJ102" s="892"/>
      <c r="DK102" s="935"/>
      <c r="DL102" s="934">
        <v>17198</v>
      </c>
      <c r="DM102" s="892"/>
      <c r="DN102" s="892"/>
      <c r="DO102" s="892"/>
      <c r="DP102" s="935"/>
      <c r="DQ102" s="934">
        <v>17176</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440</v>
      </c>
      <c r="AB109" s="937"/>
      <c r="AC109" s="937"/>
      <c r="AD109" s="937"/>
      <c r="AE109" s="938"/>
      <c r="AF109" s="936" t="s">
        <v>303</v>
      </c>
      <c r="AG109" s="937"/>
      <c r="AH109" s="937"/>
      <c r="AI109" s="937"/>
      <c r="AJ109" s="938"/>
      <c r="AK109" s="936" t="s">
        <v>302</v>
      </c>
      <c r="AL109" s="937"/>
      <c r="AM109" s="937"/>
      <c r="AN109" s="937"/>
      <c r="AO109" s="938"/>
      <c r="AP109" s="936" t="s">
        <v>441</v>
      </c>
      <c r="AQ109" s="937"/>
      <c r="AR109" s="937"/>
      <c r="AS109" s="937"/>
      <c r="AT109" s="939"/>
      <c r="AU109" s="956" t="s">
        <v>439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440</v>
      </c>
      <c r="BR109" s="937"/>
      <c r="BS109" s="937"/>
      <c r="BT109" s="937"/>
      <c r="BU109" s="938"/>
      <c r="BV109" s="936" t="s">
        <v>303</v>
      </c>
      <c r="BW109" s="937"/>
      <c r="BX109" s="937"/>
      <c r="BY109" s="937"/>
      <c r="BZ109" s="938"/>
      <c r="CA109" s="936" t="s">
        <v>302</v>
      </c>
      <c r="CB109" s="937"/>
      <c r="CC109" s="937"/>
      <c r="CD109" s="937"/>
      <c r="CE109" s="938"/>
      <c r="CF109" s="957" t="s">
        <v>441</v>
      </c>
      <c r="CG109" s="957"/>
      <c r="CH109" s="957"/>
      <c r="CI109" s="957"/>
      <c r="CJ109" s="957"/>
      <c r="CK109" s="936" t="s">
        <v>442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440</v>
      </c>
      <c r="DH109" s="937"/>
      <c r="DI109" s="937"/>
      <c r="DJ109" s="937"/>
      <c r="DK109" s="938"/>
      <c r="DL109" s="936" t="s">
        <v>303</v>
      </c>
      <c r="DM109" s="937"/>
      <c r="DN109" s="937"/>
      <c r="DO109" s="937"/>
      <c r="DP109" s="938"/>
      <c r="DQ109" s="936" t="s">
        <v>302</v>
      </c>
      <c r="DR109" s="937"/>
      <c r="DS109" s="937"/>
      <c r="DT109" s="937"/>
      <c r="DU109" s="938"/>
      <c r="DV109" s="936" t="s">
        <v>441</v>
      </c>
      <c r="DW109" s="937"/>
      <c r="DX109" s="937"/>
      <c r="DY109" s="937"/>
      <c r="DZ109" s="939"/>
    </row>
    <row r="110" spans="1:131" s="246" customFormat="1" ht="26.25" customHeight="1" x14ac:dyDescent="0.15">
      <c r="A110" s="940" t="s">
        <v>443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53036221</v>
      </c>
      <c r="AB110" s="944"/>
      <c r="AC110" s="944"/>
      <c r="AD110" s="944"/>
      <c r="AE110" s="945"/>
      <c r="AF110" s="946">
        <v>53911569</v>
      </c>
      <c r="AG110" s="944"/>
      <c r="AH110" s="944"/>
      <c r="AI110" s="944"/>
      <c r="AJ110" s="945"/>
      <c r="AK110" s="946">
        <v>54736722</v>
      </c>
      <c r="AL110" s="944"/>
      <c r="AM110" s="944"/>
      <c r="AN110" s="944"/>
      <c r="AO110" s="945"/>
      <c r="AP110" s="947">
        <v>15.3</v>
      </c>
      <c r="AQ110" s="948"/>
      <c r="AR110" s="948"/>
      <c r="AS110" s="948"/>
      <c r="AT110" s="949"/>
      <c r="AU110" s="950" t="s">
        <v>72</v>
      </c>
      <c r="AV110" s="951"/>
      <c r="AW110" s="951"/>
      <c r="AX110" s="951"/>
      <c r="AY110" s="951"/>
      <c r="AZ110" s="992" t="s">
        <v>444</v>
      </c>
      <c r="BA110" s="941"/>
      <c r="BB110" s="941"/>
      <c r="BC110" s="941"/>
      <c r="BD110" s="941"/>
      <c r="BE110" s="941"/>
      <c r="BF110" s="941"/>
      <c r="BG110" s="941"/>
      <c r="BH110" s="941"/>
      <c r="BI110" s="941"/>
      <c r="BJ110" s="941"/>
      <c r="BK110" s="941"/>
      <c r="BL110" s="941"/>
      <c r="BM110" s="941"/>
      <c r="BN110" s="941"/>
      <c r="BO110" s="941"/>
      <c r="BP110" s="942"/>
      <c r="BQ110" s="978">
        <v>1407427236</v>
      </c>
      <c r="BR110" s="979"/>
      <c r="BS110" s="979"/>
      <c r="BT110" s="979"/>
      <c r="BU110" s="979"/>
      <c r="BV110" s="979">
        <v>1413133142</v>
      </c>
      <c r="BW110" s="979"/>
      <c r="BX110" s="979"/>
      <c r="BY110" s="979"/>
      <c r="BZ110" s="979"/>
      <c r="CA110" s="979">
        <v>1409307179</v>
      </c>
      <c r="CB110" s="979"/>
      <c r="CC110" s="979"/>
      <c r="CD110" s="979"/>
      <c r="CE110" s="979"/>
      <c r="CF110" s="993">
        <v>394</v>
      </c>
      <c r="CG110" s="994"/>
      <c r="CH110" s="994"/>
      <c r="CI110" s="994"/>
      <c r="CJ110" s="994"/>
      <c r="CK110" s="995" t="s">
        <v>445</v>
      </c>
      <c r="CL110" s="996"/>
      <c r="CM110" s="975" t="s">
        <v>446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6221161</v>
      </c>
      <c r="DH110" s="979"/>
      <c r="DI110" s="979"/>
      <c r="DJ110" s="979"/>
      <c r="DK110" s="979"/>
      <c r="DL110" s="979">
        <v>10247142</v>
      </c>
      <c r="DM110" s="979"/>
      <c r="DN110" s="979"/>
      <c r="DO110" s="979"/>
      <c r="DP110" s="979"/>
      <c r="DQ110" s="979">
        <v>23483249</v>
      </c>
      <c r="DR110" s="979"/>
      <c r="DS110" s="979"/>
      <c r="DT110" s="979"/>
      <c r="DU110" s="979"/>
      <c r="DV110" s="980">
        <v>6.6</v>
      </c>
      <c r="DW110" s="980"/>
      <c r="DX110" s="980"/>
      <c r="DY110" s="980"/>
      <c r="DZ110" s="981"/>
    </row>
    <row r="111" spans="1:131" s="246" customFormat="1" ht="26.25" customHeight="1" x14ac:dyDescent="0.15">
      <c r="A111" s="982" t="s">
        <v>447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v>4499867</v>
      </c>
      <c r="AB111" s="986"/>
      <c r="AC111" s="986"/>
      <c r="AD111" s="986"/>
      <c r="AE111" s="987"/>
      <c r="AF111" s="988">
        <v>2773057</v>
      </c>
      <c r="AG111" s="986"/>
      <c r="AH111" s="986"/>
      <c r="AI111" s="986"/>
      <c r="AJ111" s="987"/>
      <c r="AK111" s="988">
        <v>2260625</v>
      </c>
      <c r="AL111" s="986"/>
      <c r="AM111" s="986"/>
      <c r="AN111" s="986"/>
      <c r="AO111" s="987"/>
      <c r="AP111" s="989">
        <v>0.6</v>
      </c>
      <c r="AQ111" s="990"/>
      <c r="AR111" s="990"/>
      <c r="AS111" s="990"/>
      <c r="AT111" s="991"/>
      <c r="AU111" s="952"/>
      <c r="AV111" s="953"/>
      <c r="AW111" s="953"/>
      <c r="AX111" s="953"/>
      <c r="AY111" s="953"/>
      <c r="AZ111" s="1001" t="s">
        <v>448</v>
      </c>
      <c r="BA111" s="1002"/>
      <c r="BB111" s="1002"/>
      <c r="BC111" s="1002"/>
      <c r="BD111" s="1002"/>
      <c r="BE111" s="1002"/>
      <c r="BF111" s="1002"/>
      <c r="BG111" s="1002"/>
      <c r="BH111" s="1002"/>
      <c r="BI111" s="1002"/>
      <c r="BJ111" s="1002"/>
      <c r="BK111" s="1002"/>
      <c r="BL111" s="1002"/>
      <c r="BM111" s="1002"/>
      <c r="BN111" s="1002"/>
      <c r="BO111" s="1002"/>
      <c r="BP111" s="1003"/>
      <c r="BQ111" s="971">
        <v>19336396</v>
      </c>
      <c r="BR111" s="972"/>
      <c r="BS111" s="972"/>
      <c r="BT111" s="972"/>
      <c r="BU111" s="972"/>
      <c r="BV111" s="972">
        <v>22028417</v>
      </c>
      <c r="BW111" s="972"/>
      <c r="BX111" s="972"/>
      <c r="BY111" s="972"/>
      <c r="BZ111" s="972"/>
      <c r="CA111" s="972">
        <v>32523738</v>
      </c>
      <c r="CB111" s="972"/>
      <c r="CC111" s="972"/>
      <c r="CD111" s="972"/>
      <c r="CE111" s="972"/>
      <c r="CF111" s="966">
        <v>9.1</v>
      </c>
      <c r="CG111" s="967"/>
      <c r="CH111" s="967"/>
      <c r="CI111" s="967"/>
      <c r="CJ111" s="967"/>
      <c r="CK111" s="997"/>
      <c r="CL111" s="998"/>
      <c r="CM111" s="968" t="s">
        <v>449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244</v>
      </c>
      <c r="DH111" s="972"/>
      <c r="DI111" s="972"/>
      <c r="DJ111" s="972"/>
      <c r="DK111" s="972"/>
      <c r="DL111" s="972" t="s">
        <v>244</v>
      </c>
      <c r="DM111" s="972"/>
      <c r="DN111" s="972"/>
      <c r="DO111" s="972"/>
      <c r="DP111" s="972"/>
      <c r="DQ111" s="972" t="s">
        <v>244</v>
      </c>
      <c r="DR111" s="972"/>
      <c r="DS111" s="972"/>
      <c r="DT111" s="972"/>
      <c r="DU111" s="972"/>
      <c r="DV111" s="973" t="s">
        <v>244</v>
      </c>
      <c r="DW111" s="973"/>
      <c r="DX111" s="973"/>
      <c r="DY111" s="973"/>
      <c r="DZ111" s="974"/>
    </row>
    <row r="112" spans="1:131" s="246" customFormat="1" ht="26.25" customHeight="1" x14ac:dyDescent="0.15">
      <c r="A112" s="1004" t="s">
        <v>450</v>
      </c>
      <c r="B112" s="1005"/>
      <c r="C112" s="1002" t="s">
        <v>451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43494658</v>
      </c>
      <c r="AB112" s="1011"/>
      <c r="AC112" s="1011"/>
      <c r="AD112" s="1011"/>
      <c r="AE112" s="1012"/>
      <c r="AF112" s="1013">
        <v>43099017</v>
      </c>
      <c r="AG112" s="1011"/>
      <c r="AH112" s="1011"/>
      <c r="AI112" s="1011"/>
      <c r="AJ112" s="1012"/>
      <c r="AK112" s="1013">
        <v>41622271</v>
      </c>
      <c r="AL112" s="1011"/>
      <c r="AM112" s="1011"/>
      <c r="AN112" s="1011"/>
      <c r="AO112" s="1012"/>
      <c r="AP112" s="1014">
        <v>11.6</v>
      </c>
      <c r="AQ112" s="1015"/>
      <c r="AR112" s="1015"/>
      <c r="AS112" s="1015"/>
      <c r="AT112" s="1016"/>
      <c r="AU112" s="952"/>
      <c r="AV112" s="953"/>
      <c r="AW112" s="953"/>
      <c r="AX112" s="953"/>
      <c r="AY112" s="953"/>
      <c r="AZ112" s="1001" t="s">
        <v>452</v>
      </c>
      <c r="BA112" s="1002"/>
      <c r="BB112" s="1002"/>
      <c r="BC112" s="1002"/>
      <c r="BD112" s="1002"/>
      <c r="BE112" s="1002"/>
      <c r="BF112" s="1002"/>
      <c r="BG112" s="1002"/>
      <c r="BH112" s="1002"/>
      <c r="BI112" s="1002"/>
      <c r="BJ112" s="1002"/>
      <c r="BK112" s="1002"/>
      <c r="BL112" s="1002"/>
      <c r="BM112" s="1002"/>
      <c r="BN112" s="1002"/>
      <c r="BO112" s="1002"/>
      <c r="BP112" s="1003"/>
      <c r="BQ112" s="971">
        <v>307050369</v>
      </c>
      <c r="BR112" s="972"/>
      <c r="BS112" s="972"/>
      <c r="BT112" s="972"/>
      <c r="BU112" s="972"/>
      <c r="BV112" s="972">
        <v>300919059</v>
      </c>
      <c r="BW112" s="972"/>
      <c r="BX112" s="972"/>
      <c r="BY112" s="972"/>
      <c r="BZ112" s="972"/>
      <c r="CA112" s="972">
        <v>285198485</v>
      </c>
      <c r="CB112" s="972"/>
      <c r="CC112" s="972"/>
      <c r="CD112" s="972"/>
      <c r="CE112" s="972"/>
      <c r="CF112" s="966">
        <v>79.7</v>
      </c>
      <c r="CG112" s="967"/>
      <c r="CH112" s="967"/>
      <c r="CI112" s="967"/>
      <c r="CJ112" s="967"/>
      <c r="CK112" s="997"/>
      <c r="CL112" s="998"/>
      <c r="CM112" s="968" t="s">
        <v>453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244</v>
      </c>
      <c r="DH112" s="972"/>
      <c r="DI112" s="972"/>
      <c r="DJ112" s="972"/>
      <c r="DK112" s="972"/>
      <c r="DL112" s="972" t="s">
        <v>244</v>
      </c>
      <c r="DM112" s="972"/>
      <c r="DN112" s="972"/>
      <c r="DO112" s="972"/>
      <c r="DP112" s="972"/>
      <c r="DQ112" s="972" t="s">
        <v>244</v>
      </c>
      <c r="DR112" s="972"/>
      <c r="DS112" s="972"/>
      <c r="DT112" s="972"/>
      <c r="DU112" s="972"/>
      <c r="DV112" s="973" t="s">
        <v>244</v>
      </c>
      <c r="DW112" s="973"/>
      <c r="DX112" s="973"/>
      <c r="DY112" s="973"/>
      <c r="DZ112" s="974"/>
    </row>
    <row r="113" spans="1:130" s="246" customFormat="1" ht="26.25" customHeight="1" x14ac:dyDescent="0.15">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24939065</v>
      </c>
      <c r="AB113" s="986"/>
      <c r="AC113" s="986"/>
      <c r="AD113" s="986"/>
      <c r="AE113" s="987"/>
      <c r="AF113" s="988">
        <v>26072828</v>
      </c>
      <c r="AG113" s="986"/>
      <c r="AH113" s="986"/>
      <c r="AI113" s="986"/>
      <c r="AJ113" s="987"/>
      <c r="AK113" s="988">
        <v>25284368</v>
      </c>
      <c r="AL113" s="986"/>
      <c r="AM113" s="986"/>
      <c r="AN113" s="986"/>
      <c r="AO113" s="987"/>
      <c r="AP113" s="989">
        <v>7.1</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v>3971262</v>
      </c>
      <c r="BR113" s="972"/>
      <c r="BS113" s="972"/>
      <c r="BT113" s="972"/>
      <c r="BU113" s="972"/>
      <c r="BV113" s="972">
        <v>3919242</v>
      </c>
      <c r="BW113" s="972"/>
      <c r="BX113" s="972"/>
      <c r="BY113" s="972"/>
      <c r="BZ113" s="972"/>
      <c r="CA113" s="972">
        <v>3746767</v>
      </c>
      <c r="CB113" s="972"/>
      <c r="CC113" s="972"/>
      <c r="CD113" s="972"/>
      <c r="CE113" s="972"/>
      <c r="CF113" s="966">
        <v>1</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244</v>
      </c>
      <c r="DH113" s="1011"/>
      <c r="DI113" s="1011"/>
      <c r="DJ113" s="1011"/>
      <c r="DK113" s="1012"/>
      <c r="DL113" s="1013" t="s">
        <v>244</v>
      </c>
      <c r="DM113" s="1011"/>
      <c r="DN113" s="1011"/>
      <c r="DO113" s="1011"/>
      <c r="DP113" s="1012"/>
      <c r="DQ113" s="1013" t="s">
        <v>244</v>
      </c>
      <c r="DR113" s="1011"/>
      <c r="DS113" s="1011"/>
      <c r="DT113" s="1011"/>
      <c r="DU113" s="1012"/>
      <c r="DV113" s="1014" t="s">
        <v>244</v>
      </c>
      <c r="DW113" s="1015"/>
      <c r="DX113" s="1015"/>
      <c r="DY113" s="1015"/>
      <c r="DZ113" s="1016"/>
    </row>
    <row r="114" spans="1:130" s="246" customFormat="1" ht="26.25" customHeight="1" x14ac:dyDescent="0.15">
      <c r="A114" s="1006"/>
      <c r="B114" s="1007"/>
      <c r="C114" s="1002" t="s">
        <v>457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168915</v>
      </c>
      <c r="AB114" s="1011"/>
      <c r="AC114" s="1011"/>
      <c r="AD114" s="1011"/>
      <c r="AE114" s="1012"/>
      <c r="AF114" s="1013">
        <v>69785</v>
      </c>
      <c r="AG114" s="1011"/>
      <c r="AH114" s="1011"/>
      <c r="AI114" s="1011"/>
      <c r="AJ114" s="1012"/>
      <c r="AK114" s="1013">
        <v>202871</v>
      </c>
      <c r="AL114" s="1011"/>
      <c r="AM114" s="1011"/>
      <c r="AN114" s="1011"/>
      <c r="AO114" s="1012"/>
      <c r="AP114" s="1014">
        <v>0.1</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60683288</v>
      </c>
      <c r="BR114" s="972"/>
      <c r="BS114" s="972"/>
      <c r="BT114" s="972"/>
      <c r="BU114" s="972"/>
      <c r="BV114" s="972">
        <v>103136005</v>
      </c>
      <c r="BW114" s="972"/>
      <c r="BX114" s="972"/>
      <c r="BY114" s="972"/>
      <c r="BZ114" s="972"/>
      <c r="CA114" s="972">
        <v>92791290</v>
      </c>
      <c r="CB114" s="972"/>
      <c r="CC114" s="972"/>
      <c r="CD114" s="972"/>
      <c r="CE114" s="972"/>
      <c r="CF114" s="966">
        <v>25.9</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244</v>
      </c>
      <c r="DH114" s="1011"/>
      <c r="DI114" s="1011"/>
      <c r="DJ114" s="1011"/>
      <c r="DK114" s="1012"/>
      <c r="DL114" s="1013" t="s">
        <v>244</v>
      </c>
      <c r="DM114" s="1011"/>
      <c r="DN114" s="1011"/>
      <c r="DO114" s="1011"/>
      <c r="DP114" s="1012"/>
      <c r="DQ114" s="1013" t="s">
        <v>244</v>
      </c>
      <c r="DR114" s="1011"/>
      <c r="DS114" s="1011"/>
      <c r="DT114" s="1011"/>
      <c r="DU114" s="1012"/>
      <c r="DV114" s="1014" t="s">
        <v>244</v>
      </c>
      <c r="DW114" s="1015"/>
      <c r="DX114" s="1015"/>
      <c r="DY114" s="1015"/>
      <c r="DZ114" s="1016"/>
    </row>
    <row r="115" spans="1:130" s="246" customFormat="1" ht="26.25" customHeight="1" x14ac:dyDescent="0.15">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2773442</v>
      </c>
      <c r="AB115" s="986"/>
      <c r="AC115" s="986"/>
      <c r="AD115" s="986"/>
      <c r="AE115" s="987"/>
      <c r="AF115" s="988">
        <v>2897161</v>
      </c>
      <c r="AG115" s="986"/>
      <c r="AH115" s="986"/>
      <c r="AI115" s="986"/>
      <c r="AJ115" s="987"/>
      <c r="AK115" s="988">
        <v>4049769</v>
      </c>
      <c r="AL115" s="986"/>
      <c r="AM115" s="986"/>
      <c r="AN115" s="986"/>
      <c r="AO115" s="987"/>
      <c r="AP115" s="989">
        <v>1.1000000000000001</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v>18857695</v>
      </c>
      <c r="BR115" s="972"/>
      <c r="BS115" s="972"/>
      <c r="BT115" s="972"/>
      <c r="BU115" s="972"/>
      <c r="BV115" s="972">
        <v>17356446</v>
      </c>
      <c r="BW115" s="972"/>
      <c r="BX115" s="972"/>
      <c r="BY115" s="972"/>
      <c r="BZ115" s="972"/>
      <c r="CA115" s="972">
        <v>18601627</v>
      </c>
      <c r="CB115" s="972"/>
      <c r="CC115" s="972"/>
      <c r="CD115" s="972"/>
      <c r="CE115" s="972"/>
      <c r="CF115" s="966">
        <v>5.2</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3297670</v>
      </c>
      <c r="DH115" s="1011"/>
      <c r="DI115" s="1011"/>
      <c r="DJ115" s="1011"/>
      <c r="DK115" s="1012"/>
      <c r="DL115" s="1013">
        <v>3932947</v>
      </c>
      <c r="DM115" s="1011"/>
      <c r="DN115" s="1011"/>
      <c r="DO115" s="1011"/>
      <c r="DP115" s="1012"/>
      <c r="DQ115" s="1013">
        <v>3086070</v>
      </c>
      <c r="DR115" s="1011"/>
      <c r="DS115" s="1011"/>
      <c r="DT115" s="1011"/>
      <c r="DU115" s="1012"/>
      <c r="DV115" s="1014">
        <v>0.9</v>
      </c>
      <c r="DW115" s="1015"/>
      <c r="DX115" s="1015"/>
      <c r="DY115" s="1015"/>
      <c r="DZ115" s="1016"/>
    </row>
    <row r="116" spans="1:130" s="246" customFormat="1" ht="26.25" customHeight="1" x14ac:dyDescent="0.15">
      <c r="A116" s="1008"/>
      <c r="B116" s="1009"/>
      <c r="C116" s="1017" t="s">
        <v>463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28838</v>
      </c>
      <c r="AB116" s="1011"/>
      <c r="AC116" s="1011"/>
      <c r="AD116" s="1011"/>
      <c r="AE116" s="1012"/>
      <c r="AF116" s="1013">
        <v>10635</v>
      </c>
      <c r="AG116" s="1011"/>
      <c r="AH116" s="1011"/>
      <c r="AI116" s="1011"/>
      <c r="AJ116" s="1012"/>
      <c r="AK116" s="1013">
        <v>8130</v>
      </c>
      <c r="AL116" s="1011"/>
      <c r="AM116" s="1011"/>
      <c r="AN116" s="1011"/>
      <c r="AO116" s="1012"/>
      <c r="AP116" s="1014">
        <v>0</v>
      </c>
      <c r="AQ116" s="1015"/>
      <c r="AR116" s="1015"/>
      <c r="AS116" s="1015"/>
      <c r="AT116" s="1016"/>
      <c r="AU116" s="952"/>
      <c r="AV116" s="953"/>
      <c r="AW116" s="953"/>
      <c r="AX116" s="953"/>
      <c r="AY116" s="953"/>
      <c r="AZ116" s="1019" t="s">
        <v>464</v>
      </c>
      <c r="BA116" s="1020"/>
      <c r="BB116" s="1020"/>
      <c r="BC116" s="1020"/>
      <c r="BD116" s="1020"/>
      <c r="BE116" s="1020"/>
      <c r="BF116" s="1020"/>
      <c r="BG116" s="1020"/>
      <c r="BH116" s="1020"/>
      <c r="BI116" s="1020"/>
      <c r="BJ116" s="1020"/>
      <c r="BK116" s="1020"/>
      <c r="BL116" s="1020"/>
      <c r="BM116" s="1020"/>
      <c r="BN116" s="1020"/>
      <c r="BO116" s="1020"/>
      <c r="BP116" s="1021"/>
      <c r="BQ116" s="971" t="s">
        <v>244</v>
      </c>
      <c r="BR116" s="972"/>
      <c r="BS116" s="972"/>
      <c r="BT116" s="972"/>
      <c r="BU116" s="972"/>
      <c r="BV116" s="972" t="s">
        <v>244</v>
      </c>
      <c r="BW116" s="972"/>
      <c r="BX116" s="972"/>
      <c r="BY116" s="972"/>
      <c r="BZ116" s="972"/>
      <c r="CA116" s="972" t="s">
        <v>244</v>
      </c>
      <c r="CB116" s="972"/>
      <c r="CC116" s="972"/>
      <c r="CD116" s="972"/>
      <c r="CE116" s="972"/>
      <c r="CF116" s="966" t="s">
        <v>244</v>
      </c>
      <c r="CG116" s="967"/>
      <c r="CH116" s="967"/>
      <c r="CI116" s="967"/>
      <c r="CJ116" s="967"/>
      <c r="CK116" s="997"/>
      <c r="CL116" s="998"/>
      <c r="CM116" s="968" t="s">
        <v>465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244</v>
      </c>
      <c r="DH116" s="1011"/>
      <c r="DI116" s="1011"/>
      <c r="DJ116" s="1011"/>
      <c r="DK116" s="1012"/>
      <c r="DL116" s="1013" t="s">
        <v>244</v>
      </c>
      <c r="DM116" s="1011"/>
      <c r="DN116" s="1011"/>
      <c r="DO116" s="1011"/>
      <c r="DP116" s="1012"/>
      <c r="DQ116" s="1013" t="s">
        <v>244</v>
      </c>
      <c r="DR116" s="1011"/>
      <c r="DS116" s="1011"/>
      <c r="DT116" s="1011"/>
      <c r="DU116" s="1012"/>
      <c r="DV116" s="1014" t="s">
        <v>244</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466</v>
      </c>
      <c r="Z117" s="938"/>
      <c r="AA117" s="1028">
        <v>128941006</v>
      </c>
      <c r="AB117" s="1029"/>
      <c r="AC117" s="1029"/>
      <c r="AD117" s="1029"/>
      <c r="AE117" s="1030"/>
      <c r="AF117" s="1031">
        <v>128834052</v>
      </c>
      <c r="AG117" s="1029"/>
      <c r="AH117" s="1029"/>
      <c r="AI117" s="1029"/>
      <c r="AJ117" s="1030"/>
      <c r="AK117" s="1031">
        <v>128164756</v>
      </c>
      <c r="AL117" s="1029"/>
      <c r="AM117" s="1029"/>
      <c r="AN117" s="1029"/>
      <c r="AO117" s="1030"/>
      <c r="AP117" s="1032"/>
      <c r="AQ117" s="1033"/>
      <c r="AR117" s="1033"/>
      <c r="AS117" s="1033"/>
      <c r="AT117" s="1034"/>
      <c r="AU117" s="952"/>
      <c r="AV117" s="953"/>
      <c r="AW117" s="953"/>
      <c r="AX117" s="953"/>
      <c r="AY117" s="953"/>
      <c r="AZ117" s="1019" t="s">
        <v>467</v>
      </c>
      <c r="BA117" s="1020"/>
      <c r="BB117" s="1020"/>
      <c r="BC117" s="1020"/>
      <c r="BD117" s="1020"/>
      <c r="BE117" s="1020"/>
      <c r="BF117" s="1020"/>
      <c r="BG117" s="1020"/>
      <c r="BH117" s="1020"/>
      <c r="BI117" s="1020"/>
      <c r="BJ117" s="1020"/>
      <c r="BK117" s="1020"/>
      <c r="BL117" s="1020"/>
      <c r="BM117" s="1020"/>
      <c r="BN117" s="1020"/>
      <c r="BO117" s="1020"/>
      <c r="BP117" s="1021"/>
      <c r="BQ117" s="971" t="s">
        <v>384</v>
      </c>
      <c r="BR117" s="972"/>
      <c r="BS117" s="972"/>
      <c r="BT117" s="972"/>
      <c r="BU117" s="972"/>
      <c r="BV117" s="972" t="s">
        <v>384</v>
      </c>
      <c r="BW117" s="972"/>
      <c r="BX117" s="972"/>
      <c r="BY117" s="972"/>
      <c r="BZ117" s="972"/>
      <c r="CA117" s="972" t="s">
        <v>384</v>
      </c>
      <c r="CB117" s="972"/>
      <c r="CC117" s="972"/>
      <c r="CD117" s="972"/>
      <c r="CE117" s="972"/>
      <c r="CF117" s="966" t="s">
        <v>384</v>
      </c>
      <c r="CG117" s="967"/>
      <c r="CH117" s="967"/>
      <c r="CI117" s="967"/>
      <c r="CJ117" s="967"/>
      <c r="CK117" s="997"/>
      <c r="CL117" s="998"/>
      <c r="CM117" s="968" t="s">
        <v>468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384</v>
      </c>
      <c r="DH117" s="1011"/>
      <c r="DI117" s="1011"/>
      <c r="DJ117" s="1011"/>
      <c r="DK117" s="1012"/>
      <c r="DL117" s="1013" t="s">
        <v>384</v>
      </c>
      <c r="DM117" s="1011"/>
      <c r="DN117" s="1011"/>
      <c r="DO117" s="1011"/>
      <c r="DP117" s="1012"/>
      <c r="DQ117" s="1013" t="s">
        <v>384</v>
      </c>
      <c r="DR117" s="1011"/>
      <c r="DS117" s="1011"/>
      <c r="DT117" s="1011"/>
      <c r="DU117" s="1012"/>
      <c r="DV117" s="1014" t="s">
        <v>384</v>
      </c>
      <c r="DW117" s="1015"/>
      <c r="DX117" s="1015"/>
      <c r="DY117" s="1015"/>
      <c r="DZ117" s="1016"/>
    </row>
    <row r="118" spans="1:130" s="246" customFormat="1" ht="26.25" customHeight="1" x14ac:dyDescent="0.15">
      <c r="A118" s="956" t="s">
        <v>442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440</v>
      </c>
      <c r="AB118" s="937"/>
      <c r="AC118" s="937"/>
      <c r="AD118" s="937"/>
      <c r="AE118" s="938"/>
      <c r="AF118" s="936" t="s">
        <v>303</v>
      </c>
      <c r="AG118" s="937"/>
      <c r="AH118" s="937"/>
      <c r="AI118" s="937"/>
      <c r="AJ118" s="938"/>
      <c r="AK118" s="936" t="s">
        <v>302</v>
      </c>
      <c r="AL118" s="937"/>
      <c r="AM118" s="937"/>
      <c r="AN118" s="937"/>
      <c r="AO118" s="938"/>
      <c r="AP118" s="1023" t="s">
        <v>441</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244</v>
      </c>
      <c r="BR118" s="1050"/>
      <c r="BS118" s="1050"/>
      <c r="BT118" s="1050"/>
      <c r="BU118" s="1050"/>
      <c r="BV118" s="1050" t="s">
        <v>384</v>
      </c>
      <c r="BW118" s="1050"/>
      <c r="BX118" s="1050"/>
      <c r="BY118" s="1050"/>
      <c r="BZ118" s="1050"/>
      <c r="CA118" s="1050" t="s">
        <v>384</v>
      </c>
      <c r="CB118" s="1050"/>
      <c r="CC118" s="1050"/>
      <c r="CD118" s="1050"/>
      <c r="CE118" s="1050"/>
      <c r="CF118" s="966" t="s">
        <v>384</v>
      </c>
      <c r="CG118" s="967"/>
      <c r="CH118" s="967"/>
      <c r="CI118" s="967"/>
      <c r="CJ118" s="967"/>
      <c r="CK118" s="997"/>
      <c r="CL118" s="998"/>
      <c r="CM118" s="968" t="s">
        <v>470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384</v>
      </c>
      <c r="DH118" s="1011"/>
      <c r="DI118" s="1011"/>
      <c r="DJ118" s="1011"/>
      <c r="DK118" s="1012"/>
      <c r="DL118" s="1013" t="s">
        <v>384</v>
      </c>
      <c r="DM118" s="1011"/>
      <c r="DN118" s="1011"/>
      <c r="DO118" s="1011"/>
      <c r="DP118" s="1012"/>
      <c r="DQ118" s="1013" t="s">
        <v>244</v>
      </c>
      <c r="DR118" s="1011"/>
      <c r="DS118" s="1011"/>
      <c r="DT118" s="1011"/>
      <c r="DU118" s="1012"/>
      <c r="DV118" s="1014" t="s">
        <v>384</v>
      </c>
      <c r="DW118" s="1015"/>
      <c r="DX118" s="1015"/>
      <c r="DY118" s="1015"/>
      <c r="DZ118" s="1016"/>
    </row>
    <row r="119" spans="1:130" s="246" customFormat="1" ht="26.25" customHeight="1" x14ac:dyDescent="0.15">
      <c r="A119" s="1110" t="s">
        <v>445</v>
      </c>
      <c r="B119" s="996"/>
      <c r="C119" s="975" t="s">
        <v>446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563614</v>
      </c>
      <c r="AB119" s="944"/>
      <c r="AC119" s="944"/>
      <c r="AD119" s="944"/>
      <c r="AE119" s="945"/>
      <c r="AF119" s="946">
        <v>798558</v>
      </c>
      <c r="AG119" s="944"/>
      <c r="AH119" s="944"/>
      <c r="AI119" s="944"/>
      <c r="AJ119" s="945"/>
      <c r="AK119" s="946">
        <v>1978744</v>
      </c>
      <c r="AL119" s="944"/>
      <c r="AM119" s="944"/>
      <c r="AN119" s="944"/>
      <c r="AO119" s="945"/>
      <c r="AP119" s="947">
        <v>0.6</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471</v>
      </c>
      <c r="BP119" s="1058"/>
      <c r="BQ119" s="1049">
        <v>1817326246</v>
      </c>
      <c r="BR119" s="1050"/>
      <c r="BS119" s="1050"/>
      <c r="BT119" s="1050"/>
      <c r="BU119" s="1050"/>
      <c r="BV119" s="1050">
        <v>1860492311</v>
      </c>
      <c r="BW119" s="1050"/>
      <c r="BX119" s="1050"/>
      <c r="BY119" s="1050"/>
      <c r="BZ119" s="1050"/>
      <c r="CA119" s="1050">
        <v>1842169086</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9817565</v>
      </c>
      <c r="DH119" s="1036"/>
      <c r="DI119" s="1036"/>
      <c r="DJ119" s="1036"/>
      <c r="DK119" s="1037"/>
      <c r="DL119" s="1035">
        <v>7848328</v>
      </c>
      <c r="DM119" s="1036"/>
      <c r="DN119" s="1036"/>
      <c r="DO119" s="1036"/>
      <c r="DP119" s="1037"/>
      <c r="DQ119" s="1035">
        <v>5954419</v>
      </c>
      <c r="DR119" s="1036"/>
      <c r="DS119" s="1036"/>
      <c r="DT119" s="1036"/>
      <c r="DU119" s="1037"/>
      <c r="DV119" s="1038">
        <v>1.7</v>
      </c>
      <c r="DW119" s="1039"/>
      <c r="DX119" s="1039"/>
      <c r="DY119" s="1039"/>
      <c r="DZ119" s="1040"/>
    </row>
    <row r="120" spans="1:130" s="246" customFormat="1" ht="26.25" customHeight="1" x14ac:dyDescent="0.15">
      <c r="A120" s="1111"/>
      <c r="B120" s="998"/>
      <c r="C120" s="968" t="s">
        <v>449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338990</v>
      </c>
      <c r="AB120" s="1011"/>
      <c r="AC120" s="1011"/>
      <c r="AD120" s="1011"/>
      <c r="AE120" s="1012"/>
      <c r="AF120" s="1013">
        <v>338990</v>
      </c>
      <c r="AG120" s="1011"/>
      <c r="AH120" s="1011"/>
      <c r="AI120" s="1011"/>
      <c r="AJ120" s="1012"/>
      <c r="AK120" s="1013">
        <v>338990</v>
      </c>
      <c r="AL120" s="1011"/>
      <c r="AM120" s="1011"/>
      <c r="AN120" s="1011"/>
      <c r="AO120" s="1012"/>
      <c r="AP120" s="1014">
        <v>0.1</v>
      </c>
      <c r="AQ120" s="1015"/>
      <c r="AR120" s="1015"/>
      <c r="AS120" s="1015"/>
      <c r="AT120" s="1016"/>
      <c r="AU120" s="1041" t="s">
        <v>473</v>
      </c>
      <c r="AV120" s="1042"/>
      <c r="AW120" s="1042"/>
      <c r="AX120" s="1042"/>
      <c r="AY120" s="1043"/>
      <c r="AZ120" s="992" t="s">
        <v>474</v>
      </c>
      <c r="BA120" s="941"/>
      <c r="BB120" s="941"/>
      <c r="BC120" s="941"/>
      <c r="BD120" s="941"/>
      <c r="BE120" s="941"/>
      <c r="BF120" s="941"/>
      <c r="BG120" s="941"/>
      <c r="BH120" s="941"/>
      <c r="BI120" s="941"/>
      <c r="BJ120" s="941"/>
      <c r="BK120" s="941"/>
      <c r="BL120" s="941"/>
      <c r="BM120" s="941"/>
      <c r="BN120" s="941"/>
      <c r="BO120" s="941"/>
      <c r="BP120" s="942"/>
      <c r="BQ120" s="978">
        <v>220727779</v>
      </c>
      <c r="BR120" s="979"/>
      <c r="BS120" s="979"/>
      <c r="BT120" s="979"/>
      <c r="BU120" s="979"/>
      <c r="BV120" s="979">
        <v>239456486</v>
      </c>
      <c r="BW120" s="979"/>
      <c r="BX120" s="979"/>
      <c r="BY120" s="979"/>
      <c r="BZ120" s="979"/>
      <c r="CA120" s="979">
        <v>256369538</v>
      </c>
      <c r="CB120" s="979"/>
      <c r="CC120" s="979"/>
      <c r="CD120" s="979"/>
      <c r="CE120" s="979"/>
      <c r="CF120" s="993">
        <v>71.7</v>
      </c>
      <c r="CG120" s="994"/>
      <c r="CH120" s="994"/>
      <c r="CI120" s="994"/>
      <c r="CJ120" s="994"/>
      <c r="CK120" s="1059" t="s">
        <v>475</v>
      </c>
      <c r="CL120" s="1060"/>
      <c r="CM120" s="1060"/>
      <c r="CN120" s="1060"/>
      <c r="CO120" s="1061"/>
      <c r="CP120" s="1067" t="s">
        <v>409</v>
      </c>
      <c r="CQ120" s="1068"/>
      <c r="CR120" s="1068"/>
      <c r="CS120" s="1068"/>
      <c r="CT120" s="1068"/>
      <c r="CU120" s="1068"/>
      <c r="CV120" s="1068"/>
      <c r="CW120" s="1068"/>
      <c r="CX120" s="1068"/>
      <c r="CY120" s="1068"/>
      <c r="CZ120" s="1068"/>
      <c r="DA120" s="1068"/>
      <c r="DB120" s="1068"/>
      <c r="DC120" s="1068"/>
      <c r="DD120" s="1068"/>
      <c r="DE120" s="1068"/>
      <c r="DF120" s="1069"/>
      <c r="DG120" s="978">
        <v>193893511</v>
      </c>
      <c r="DH120" s="979"/>
      <c r="DI120" s="979"/>
      <c r="DJ120" s="979"/>
      <c r="DK120" s="979"/>
      <c r="DL120" s="979">
        <v>189519307</v>
      </c>
      <c r="DM120" s="979"/>
      <c r="DN120" s="979"/>
      <c r="DO120" s="979"/>
      <c r="DP120" s="979"/>
      <c r="DQ120" s="979">
        <v>187272106</v>
      </c>
      <c r="DR120" s="979"/>
      <c r="DS120" s="979"/>
      <c r="DT120" s="979"/>
      <c r="DU120" s="979"/>
      <c r="DV120" s="980">
        <v>52.4</v>
      </c>
      <c r="DW120" s="980"/>
      <c r="DX120" s="980"/>
      <c r="DY120" s="980"/>
      <c r="DZ120" s="981"/>
    </row>
    <row r="121" spans="1:130" s="246" customFormat="1" ht="26.25" customHeight="1" x14ac:dyDescent="0.15">
      <c r="A121" s="1111"/>
      <c r="B121" s="998"/>
      <c r="C121" s="1019" t="s">
        <v>476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244</v>
      </c>
      <c r="AB121" s="1011"/>
      <c r="AC121" s="1011"/>
      <c r="AD121" s="1011"/>
      <c r="AE121" s="1012"/>
      <c r="AF121" s="1013" t="s">
        <v>384</v>
      </c>
      <c r="AG121" s="1011"/>
      <c r="AH121" s="1011"/>
      <c r="AI121" s="1011"/>
      <c r="AJ121" s="1012"/>
      <c r="AK121" s="1013" t="s">
        <v>384</v>
      </c>
      <c r="AL121" s="1011"/>
      <c r="AM121" s="1011"/>
      <c r="AN121" s="1011"/>
      <c r="AO121" s="1012"/>
      <c r="AP121" s="1014" t="s">
        <v>384</v>
      </c>
      <c r="AQ121" s="1015"/>
      <c r="AR121" s="1015"/>
      <c r="AS121" s="1015"/>
      <c r="AT121" s="1016"/>
      <c r="AU121" s="1044"/>
      <c r="AV121" s="1045"/>
      <c r="AW121" s="1045"/>
      <c r="AX121" s="1045"/>
      <c r="AY121" s="1046"/>
      <c r="AZ121" s="1001" t="s">
        <v>477</v>
      </c>
      <c r="BA121" s="1002"/>
      <c r="BB121" s="1002"/>
      <c r="BC121" s="1002"/>
      <c r="BD121" s="1002"/>
      <c r="BE121" s="1002"/>
      <c r="BF121" s="1002"/>
      <c r="BG121" s="1002"/>
      <c r="BH121" s="1002"/>
      <c r="BI121" s="1002"/>
      <c r="BJ121" s="1002"/>
      <c r="BK121" s="1002"/>
      <c r="BL121" s="1002"/>
      <c r="BM121" s="1002"/>
      <c r="BN121" s="1002"/>
      <c r="BO121" s="1002"/>
      <c r="BP121" s="1003"/>
      <c r="BQ121" s="971">
        <v>299833593</v>
      </c>
      <c r="BR121" s="972"/>
      <c r="BS121" s="972"/>
      <c r="BT121" s="972"/>
      <c r="BU121" s="972"/>
      <c r="BV121" s="972">
        <v>295295188</v>
      </c>
      <c r="BW121" s="972"/>
      <c r="BX121" s="972"/>
      <c r="BY121" s="972"/>
      <c r="BZ121" s="972"/>
      <c r="CA121" s="972">
        <v>293341975</v>
      </c>
      <c r="CB121" s="972"/>
      <c r="CC121" s="972"/>
      <c r="CD121" s="972"/>
      <c r="CE121" s="972"/>
      <c r="CF121" s="966">
        <v>82</v>
      </c>
      <c r="CG121" s="967"/>
      <c r="CH121" s="967"/>
      <c r="CI121" s="967"/>
      <c r="CJ121" s="967"/>
      <c r="CK121" s="1062"/>
      <c r="CL121" s="1063"/>
      <c r="CM121" s="1063"/>
      <c r="CN121" s="1063"/>
      <c r="CO121" s="1064"/>
      <c r="CP121" s="1072" t="s">
        <v>478</v>
      </c>
      <c r="CQ121" s="1073"/>
      <c r="CR121" s="1073"/>
      <c r="CS121" s="1073"/>
      <c r="CT121" s="1073"/>
      <c r="CU121" s="1073"/>
      <c r="CV121" s="1073"/>
      <c r="CW121" s="1073"/>
      <c r="CX121" s="1073"/>
      <c r="CY121" s="1073"/>
      <c r="CZ121" s="1073"/>
      <c r="DA121" s="1073"/>
      <c r="DB121" s="1073"/>
      <c r="DC121" s="1073"/>
      <c r="DD121" s="1073"/>
      <c r="DE121" s="1073"/>
      <c r="DF121" s="1074"/>
      <c r="DG121" s="971">
        <v>81995852</v>
      </c>
      <c r="DH121" s="972"/>
      <c r="DI121" s="972"/>
      <c r="DJ121" s="972"/>
      <c r="DK121" s="972"/>
      <c r="DL121" s="972">
        <v>86787617</v>
      </c>
      <c r="DM121" s="972"/>
      <c r="DN121" s="972"/>
      <c r="DO121" s="972"/>
      <c r="DP121" s="972"/>
      <c r="DQ121" s="972">
        <v>82655240</v>
      </c>
      <c r="DR121" s="972"/>
      <c r="DS121" s="972"/>
      <c r="DT121" s="972"/>
      <c r="DU121" s="972"/>
      <c r="DV121" s="973">
        <v>23.1</v>
      </c>
      <c r="DW121" s="973"/>
      <c r="DX121" s="973"/>
      <c r="DY121" s="973"/>
      <c r="DZ121" s="974"/>
    </row>
    <row r="122" spans="1:130" s="246" customFormat="1" ht="26.25" customHeight="1" x14ac:dyDescent="0.15">
      <c r="A122" s="1111"/>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384</v>
      </c>
      <c r="AB122" s="1011"/>
      <c r="AC122" s="1011"/>
      <c r="AD122" s="1011"/>
      <c r="AE122" s="1012"/>
      <c r="AF122" s="1013" t="s">
        <v>384</v>
      </c>
      <c r="AG122" s="1011"/>
      <c r="AH122" s="1011"/>
      <c r="AI122" s="1011"/>
      <c r="AJ122" s="1012"/>
      <c r="AK122" s="1013" t="s">
        <v>384</v>
      </c>
      <c r="AL122" s="1011"/>
      <c r="AM122" s="1011"/>
      <c r="AN122" s="1011"/>
      <c r="AO122" s="1012"/>
      <c r="AP122" s="1014" t="s">
        <v>244</v>
      </c>
      <c r="AQ122" s="1015"/>
      <c r="AR122" s="1015"/>
      <c r="AS122" s="1015"/>
      <c r="AT122" s="1016"/>
      <c r="AU122" s="1044"/>
      <c r="AV122" s="1045"/>
      <c r="AW122" s="1045"/>
      <c r="AX122" s="1045"/>
      <c r="AY122" s="1046"/>
      <c r="AZ122" s="1026" t="s">
        <v>479</v>
      </c>
      <c r="BA122" s="1017"/>
      <c r="BB122" s="1017"/>
      <c r="BC122" s="1017"/>
      <c r="BD122" s="1017"/>
      <c r="BE122" s="1017"/>
      <c r="BF122" s="1017"/>
      <c r="BG122" s="1017"/>
      <c r="BH122" s="1017"/>
      <c r="BI122" s="1017"/>
      <c r="BJ122" s="1017"/>
      <c r="BK122" s="1017"/>
      <c r="BL122" s="1017"/>
      <c r="BM122" s="1017"/>
      <c r="BN122" s="1017"/>
      <c r="BO122" s="1017"/>
      <c r="BP122" s="1018"/>
      <c r="BQ122" s="1049">
        <v>843486263</v>
      </c>
      <c r="BR122" s="1050"/>
      <c r="BS122" s="1050"/>
      <c r="BT122" s="1050"/>
      <c r="BU122" s="1050"/>
      <c r="BV122" s="1050">
        <v>848786671</v>
      </c>
      <c r="BW122" s="1050"/>
      <c r="BX122" s="1050"/>
      <c r="BY122" s="1050"/>
      <c r="BZ122" s="1050"/>
      <c r="CA122" s="1050">
        <v>851505930</v>
      </c>
      <c r="CB122" s="1050"/>
      <c r="CC122" s="1050"/>
      <c r="CD122" s="1050"/>
      <c r="CE122" s="1050"/>
      <c r="CF122" s="1070">
        <v>238.1</v>
      </c>
      <c r="CG122" s="1071"/>
      <c r="CH122" s="1071"/>
      <c r="CI122" s="1071"/>
      <c r="CJ122" s="1071"/>
      <c r="CK122" s="1062"/>
      <c r="CL122" s="1063"/>
      <c r="CM122" s="1063"/>
      <c r="CN122" s="1063"/>
      <c r="CO122" s="1064"/>
      <c r="CP122" s="1072" t="s">
        <v>480</v>
      </c>
      <c r="CQ122" s="1073"/>
      <c r="CR122" s="1073"/>
      <c r="CS122" s="1073"/>
      <c r="CT122" s="1073"/>
      <c r="CU122" s="1073"/>
      <c r="CV122" s="1073"/>
      <c r="CW122" s="1073"/>
      <c r="CX122" s="1073"/>
      <c r="CY122" s="1073"/>
      <c r="CZ122" s="1073"/>
      <c r="DA122" s="1073"/>
      <c r="DB122" s="1073"/>
      <c r="DC122" s="1073"/>
      <c r="DD122" s="1073"/>
      <c r="DE122" s="1073"/>
      <c r="DF122" s="1074"/>
      <c r="DG122" s="971">
        <v>26543723</v>
      </c>
      <c r="DH122" s="972"/>
      <c r="DI122" s="972"/>
      <c r="DJ122" s="972"/>
      <c r="DK122" s="972"/>
      <c r="DL122" s="972">
        <v>20341423</v>
      </c>
      <c r="DM122" s="972"/>
      <c r="DN122" s="972"/>
      <c r="DO122" s="972"/>
      <c r="DP122" s="972"/>
      <c r="DQ122" s="972">
        <v>11243028</v>
      </c>
      <c r="DR122" s="972"/>
      <c r="DS122" s="972"/>
      <c r="DT122" s="972"/>
      <c r="DU122" s="972"/>
      <c r="DV122" s="973">
        <v>3.1</v>
      </c>
      <c r="DW122" s="973"/>
      <c r="DX122" s="973"/>
      <c r="DY122" s="973"/>
      <c r="DZ122" s="974"/>
    </row>
    <row r="123" spans="1:130" s="246" customFormat="1" ht="26.25" customHeight="1" x14ac:dyDescent="0.15">
      <c r="A123" s="1111"/>
      <c r="B123" s="998"/>
      <c r="C123" s="968" t="s">
        <v>465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384</v>
      </c>
      <c r="AB123" s="1011"/>
      <c r="AC123" s="1011"/>
      <c r="AD123" s="1011"/>
      <c r="AE123" s="1012"/>
      <c r="AF123" s="1013" t="s">
        <v>384</v>
      </c>
      <c r="AG123" s="1011"/>
      <c r="AH123" s="1011"/>
      <c r="AI123" s="1011"/>
      <c r="AJ123" s="1012"/>
      <c r="AK123" s="1013" t="s">
        <v>244</v>
      </c>
      <c r="AL123" s="1011"/>
      <c r="AM123" s="1011"/>
      <c r="AN123" s="1011"/>
      <c r="AO123" s="1012"/>
      <c r="AP123" s="1014" t="s">
        <v>244</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481</v>
      </c>
      <c r="BP123" s="1058"/>
      <c r="BQ123" s="1117">
        <v>1364047635</v>
      </c>
      <c r="BR123" s="1118"/>
      <c r="BS123" s="1118"/>
      <c r="BT123" s="1118"/>
      <c r="BU123" s="1118"/>
      <c r="BV123" s="1118">
        <v>1383538345</v>
      </c>
      <c r="BW123" s="1118"/>
      <c r="BX123" s="1118"/>
      <c r="BY123" s="1118"/>
      <c r="BZ123" s="1118"/>
      <c r="CA123" s="1118">
        <v>1401217443</v>
      </c>
      <c r="CB123" s="1118"/>
      <c r="CC123" s="1118"/>
      <c r="CD123" s="1118"/>
      <c r="CE123" s="1118"/>
      <c r="CF123" s="1051"/>
      <c r="CG123" s="1052"/>
      <c r="CH123" s="1052"/>
      <c r="CI123" s="1052"/>
      <c r="CJ123" s="1053"/>
      <c r="CK123" s="1062"/>
      <c r="CL123" s="1063"/>
      <c r="CM123" s="1063"/>
      <c r="CN123" s="1063"/>
      <c r="CO123" s="1064"/>
      <c r="CP123" s="1072" t="s">
        <v>413</v>
      </c>
      <c r="CQ123" s="1073"/>
      <c r="CR123" s="1073"/>
      <c r="CS123" s="1073"/>
      <c r="CT123" s="1073"/>
      <c r="CU123" s="1073"/>
      <c r="CV123" s="1073"/>
      <c r="CW123" s="1073"/>
      <c r="CX123" s="1073"/>
      <c r="CY123" s="1073"/>
      <c r="CZ123" s="1073"/>
      <c r="DA123" s="1073"/>
      <c r="DB123" s="1073"/>
      <c r="DC123" s="1073"/>
      <c r="DD123" s="1073"/>
      <c r="DE123" s="1073"/>
      <c r="DF123" s="1074"/>
      <c r="DG123" s="1010">
        <v>1643121</v>
      </c>
      <c r="DH123" s="1011"/>
      <c r="DI123" s="1011"/>
      <c r="DJ123" s="1011"/>
      <c r="DK123" s="1012"/>
      <c r="DL123" s="1013">
        <v>1683707</v>
      </c>
      <c r="DM123" s="1011"/>
      <c r="DN123" s="1011"/>
      <c r="DO123" s="1011"/>
      <c r="DP123" s="1012"/>
      <c r="DQ123" s="1013">
        <v>1656721</v>
      </c>
      <c r="DR123" s="1011"/>
      <c r="DS123" s="1011"/>
      <c r="DT123" s="1011"/>
      <c r="DU123" s="1012"/>
      <c r="DV123" s="1014">
        <v>0.5</v>
      </c>
      <c r="DW123" s="1015"/>
      <c r="DX123" s="1015"/>
      <c r="DY123" s="1015"/>
      <c r="DZ123" s="1016"/>
    </row>
    <row r="124" spans="1:130" s="246" customFormat="1" ht="26.25" customHeight="1" thickBot="1" x14ac:dyDescent="0.2">
      <c r="A124" s="1111"/>
      <c r="B124" s="998"/>
      <c r="C124" s="968" t="s">
        <v>468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384</v>
      </c>
      <c r="AB124" s="1011"/>
      <c r="AC124" s="1011"/>
      <c r="AD124" s="1011"/>
      <c r="AE124" s="1012"/>
      <c r="AF124" s="1013" t="s">
        <v>244</v>
      </c>
      <c r="AG124" s="1011"/>
      <c r="AH124" s="1011"/>
      <c r="AI124" s="1011"/>
      <c r="AJ124" s="1012"/>
      <c r="AK124" s="1013" t="s">
        <v>384</v>
      </c>
      <c r="AL124" s="1011"/>
      <c r="AM124" s="1011"/>
      <c r="AN124" s="1011"/>
      <c r="AO124" s="1012"/>
      <c r="AP124" s="1014" t="s">
        <v>244</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152.69999999999999</v>
      </c>
      <c r="BR124" s="1080"/>
      <c r="BS124" s="1080"/>
      <c r="BT124" s="1080"/>
      <c r="BU124" s="1080"/>
      <c r="BV124" s="1080">
        <v>135.5</v>
      </c>
      <c r="BW124" s="1080"/>
      <c r="BX124" s="1080"/>
      <c r="BY124" s="1080"/>
      <c r="BZ124" s="1080"/>
      <c r="CA124" s="1080">
        <v>123.2</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v>2974162</v>
      </c>
      <c r="DH124" s="1036"/>
      <c r="DI124" s="1036"/>
      <c r="DJ124" s="1036"/>
      <c r="DK124" s="1037"/>
      <c r="DL124" s="1035">
        <v>2587005</v>
      </c>
      <c r="DM124" s="1036"/>
      <c r="DN124" s="1036"/>
      <c r="DO124" s="1036"/>
      <c r="DP124" s="1037"/>
      <c r="DQ124" s="1035">
        <v>2371390</v>
      </c>
      <c r="DR124" s="1036"/>
      <c r="DS124" s="1036"/>
      <c r="DT124" s="1036"/>
      <c r="DU124" s="1037"/>
      <c r="DV124" s="1038">
        <v>0.7</v>
      </c>
      <c r="DW124" s="1039"/>
      <c r="DX124" s="1039"/>
      <c r="DY124" s="1039"/>
      <c r="DZ124" s="1040"/>
    </row>
    <row r="125" spans="1:130" s="246" customFormat="1" ht="26.25" customHeight="1" x14ac:dyDescent="0.15">
      <c r="A125" s="1111"/>
      <c r="B125" s="998"/>
      <c r="C125" s="968" t="s">
        <v>470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v>1870838</v>
      </c>
      <c r="AB125" s="1011"/>
      <c r="AC125" s="1011"/>
      <c r="AD125" s="1011"/>
      <c r="AE125" s="1012"/>
      <c r="AF125" s="1013">
        <v>1759613</v>
      </c>
      <c r="AG125" s="1011"/>
      <c r="AH125" s="1011"/>
      <c r="AI125" s="1011"/>
      <c r="AJ125" s="1012"/>
      <c r="AK125" s="1013">
        <v>1732035</v>
      </c>
      <c r="AL125" s="1011"/>
      <c r="AM125" s="1011"/>
      <c r="AN125" s="1011"/>
      <c r="AO125" s="1012"/>
      <c r="AP125" s="1014">
        <v>0.5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244</v>
      </c>
      <c r="DH125" s="979"/>
      <c r="DI125" s="979"/>
      <c r="DJ125" s="979"/>
      <c r="DK125" s="979"/>
      <c r="DL125" s="979" t="s">
        <v>384</v>
      </c>
      <c r="DM125" s="979"/>
      <c r="DN125" s="979"/>
      <c r="DO125" s="979"/>
      <c r="DP125" s="979"/>
      <c r="DQ125" s="979" t="s">
        <v>244</v>
      </c>
      <c r="DR125" s="979"/>
      <c r="DS125" s="979"/>
      <c r="DT125" s="979"/>
      <c r="DU125" s="979"/>
      <c r="DV125" s="980" t="s">
        <v>384</v>
      </c>
      <c r="DW125" s="980"/>
      <c r="DX125" s="980"/>
      <c r="DY125" s="980"/>
      <c r="DZ125" s="981"/>
    </row>
    <row r="126" spans="1:130" s="246" customFormat="1" ht="26.25" customHeight="1" thickBot="1" x14ac:dyDescent="0.2">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384</v>
      </c>
      <c r="AB126" s="1011"/>
      <c r="AC126" s="1011"/>
      <c r="AD126" s="1011"/>
      <c r="AE126" s="1012"/>
      <c r="AF126" s="1013" t="s">
        <v>244</v>
      </c>
      <c r="AG126" s="1011"/>
      <c r="AH126" s="1011"/>
      <c r="AI126" s="1011"/>
      <c r="AJ126" s="1012"/>
      <c r="AK126" s="1013" t="s">
        <v>384</v>
      </c>
      <c r="AL126" s="1011"/>
      <c r="AM126" s="1011"/>
      <c r="AN126" s="1011"/>
      <c r="AO126" s="1012"/>
      <c r="AP126" s="1014" t="s">
        <v>244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244</v>
      </c>
      <c r="DH126" s="972"/>
      <c r="DI126" s="972"/>
      <c r="DJ126" s="972"/>
      <c r="DK126" s="972"/>
      <c r="DL126" s="972" t="s">
        <v>384</v>
      </c>
      <c r="DM126" s="972"/>
      <c r="DN126" s="972"/>
      <c r="DO126" s="972"/>
      <c r="DP126" s="972"/>
      <c r="DQ126" s="972" t="s">
        <v>244</v>
      </c>
      <c r="DR126" s="972"/>
      <c r="DS126" s="972"/>
      <c r="DT126" s="972"/>
      <c r="DU126" s="972"/>
      <c r="DV126" s="973" t="s">
        <v>244</v>
      </c>
      <c r="DW126" s="973"/>
      <c r="DX126" s="973"/>
      <c r="DY126" s="973"/>
      <c r="DZ126" s="974"/>
    </row>
    <row r="127" spans="1:130" s="246" customFormat="1" ht="26.25" customHeight="1" x14ac:dyDescent="0.15">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384</v>
      </c>
      <c r="AB127" s="1011"/>
      <c r="AC127" s="1011"/>
      <c r="AD127" s="1011"/>
      <c r="AE127" s="1012"/>
      <c r="AF127" s="1013" t="s">
        <v>244</v>
      </c>
      <c r="AG127" s="1011"/>
      <c r="AH127" s="1011"/>
      <c r="AI127" s="1011"/>
      <c r="AJ127" s="1012"/>
      <c r="AK127" s="1013" t="s">
        <v>244</v>
      </c>
      <c r="AL127" s="1011"/>
      <c r="AM127" s="1011"/>
      <c r="AN127" s="1011"/>
      <c r="AO127" s="1012"/>
      <c r="AP127" s="1014" t="s">
        <v>244</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244</v>
      </c>
      <c r="DH127" s="972"/>
      <c r="DI127" s="972"/>
      <c r="DJ127" s="972"/>
      <c r="DK127" s="972"/>
      <c r="DL127" s="972" t="s">
        <v>244</v>
      </c>
      <c r="DM127" s="972"/>
      <c r="DN127" s="972"/>
      <c r="DO127" s="972"/>
      <c r="DP127" s="972"/>
      <c r="DQ127" s="972" t="s">
        <v>244</v>
      </c>
      <c r="DR127" s="972"/>
      <c r="DS127" s="972"/>
      <c r="DT127" s="972"/>
      <c r="DU127" s="972"/>
      <c r="DV127" s="973" t="s">
        <v>244</v>
      </c>
      <c r="DW127" s="973"/>
      <c r="DX127" s="973"/>
      <c r="DY127" s="973"/>
      <c r="DZ127" s="974"/>
    </row>
    <row r="128" spans="1:130" s="246" customFormat="1" ht="26.25" customHeight="1" thickBot="1" x14ac:dyDescent="0.2">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29327990</v>
      </c>
      <c r="AB128" s="1100"/>
      <c r="AC128" s="1100"/>
      <c r="AD128" s="1100"/>
      <c r="AE128" s="1101"/>
      <c r="AF128" s="1102">
        <v>28936996</v>
      </c>
      <c r="AG128" s="1100"/>
      <c r="AH128" s="1100"/>
      <c r="AI128" s="1100"/>
      <c r="AJ128" s="1101"/>
      <c r="AK128" s="1102">
        <v>29278394</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384</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v>18857695</v>
      </c>
      <c r="DH128" s="1092"/>
      <c r="DI128" s="1092"/>
      <c r="DJ128" s="1092"/>
      <c r="DK128" s="1092"/>
      <c r="DL128" s="1092">
        <v>17356446</v>
      </c>
      <c r="DM128" s="1092"/>
      <c r="DN128" s="1092"/>
      <c r="DO128" s="1092"/>
      <c r="DP128" s="1092"/>
      <c r="DQ128" s="1092">
        <v>18601627</v>
      </c>
      <c r="DR128" s="1092"/>
      <c r="DS128" s="1092"/>
      <c r="DT128" s="1092"/>
      <c r="DU128" s="1092"/>
      <c r="DV128" s="1093">
        <v>5.2</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360350301</v>
      </c>
      <c r="AB129" s="1011"/>
      <c r="AC129" s="1011"/>
      <c r="AD129" s="1011"/>
      <c r="AE129" s="1012"/>
      <c r="AF129" s="1013">
        <v>414380729</v>
      </c>
      <c r="AG129" s="1011"/>
      <c r="AH129" s="1011"/>
      <c r="AI129" s="1011"/>
      <c r="AJ129" s="1012"/>
      <c r="AK129" s="1013">
        <v>419057590</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244</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63603442</v>
      </c>
      <c r="AB130" s="1011"/>
      <c r="AC130" s="1011"/>
      <c r="AD130" s="1011"/>
      <c r="AE130" s="1012"/>
      <c r="AF130" s="1013">
        <v>62639990</v>
      </c>
      <c r="AG130" s="1011"/>
      <c r="AH130" s="1011"/>
      <c r="AI130" s="1011"/>
      <c r="AJ130" s="1012"/>
      <c r="AK130" s="1013">
        <v>61365047</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11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296746859</v>
      </c>
      <c r="AB131" s="1036"/>
      <c r="AC131" s="1036"/>
      <c r="AD131" s="1036"/>
      <c r="AE131" s="1037"/>
      <c r="AF131" s="1035">
        <v>351740739</v>
      </c>
      <c r="AG131" s="1036"/>
      <c r="AH131" s="1036"/>
      <c r="AI131" s="1036"/>
      <c r="AJ131" s="1037"/>
      <c r="AK131" s="1035">
        <v>357692543</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v>123.2</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12.13477848</v>
      </c>
      <c r="AB132" s="1152"/>
      <c r="AC132" s="1152"/>
      <c r="AD132" s="1152"/>
      <c r="AE132" s="1153"/>
      <c r="AF132" s="1154">
        <v>10.592195289999999</v>
      </c>
      <c r="AG132" s="1152"/>
      <c r="AH132" s="1152"/>
      <c r="AI132" s="1152"/>
      <c r="AJ132" s="1153"/>
      <c r="AK132" s="1154">
        <v>10.489823100000001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12.2</v>
      </c>
      <c r="AB133" s="1135"/>
      <c r="AC133" s="1135"/>
      <c r="AD133" s="1135"/>
      <c r="AE133" s="1136"/>
      <c r="AF133" s="1134">
        <v>11.7</v>
      </c>
      <c r="AG133" s="1135"/>
      <c r="AH133" s="1135"/>
      <c r="AI133" s="1135"/>
      <c r="AJ133" s="1136"/>
      <c r="AK133" s="1134">
        <v>11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GGJUsyYGjj5m+Y8U08qU7jnYmCzeycIwUeSaK+9CRZkok0gUY8oacwGj2aqfCGCkoQ+KzBp6NZcUlZxFIX4Yg==" saltValue="gvg8im5+6EApRv2z9AD7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O52" zoomScale="85" zoomScaleNormal="85" zoomScaleSheetLayoutView="85" workbookViewId="0">
      <selection activeCell="AY76" sqref="AY7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E1XjJWFq031wj2jy7OSTUoLUBcaRIT9JQfFtLW9KsgHfdmNUI+bTmTzkZAsFRP/bFs/QNBU3x+7g3tOXnRsjA==" saltValue="oaL8BtEyAr5ElZSu6y+yn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37"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Rn2iM94C36xdDTenHkCUSqpxKFKXd+z0HLYuVmZnvmIRtjyUIPIA3wbw/gAV5UaG6XpKbOKQ58BS5jBzqiU6A==" saltValue="k2JipZtwUIJpKugjgFdL3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140331171</v>
      </c>
      <c r="AP9" s="312">
        <v>91070</v>
      </c>
      <c r="AQ9" s="313">
        <v>103123</v>
      </c>
      <c r="AR9" s="314">
        <v>-11.7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2044292</v>
      </c>
      <c r="AP10" s="315">
        <v>1327</v>
      </c>
      <c r="AQ10" s="316">
        <v>1485</v>
      </c>
      <c r="AR10" s="317">
        <v>-10.6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44206</v>
      </c>
      <c r="AP11" s="315">
        <v>29</v>
      </c>
      <c r="AQ11" s="316">
        <v>130</v>
      </c>
      <c r="AR11" s="317">
        <v>-77.7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v>651559</v>
      </c>
      <c r="AP12" s="315">
        <v>423</v>
      </c>
      <c r="AQ12" s="316">
        <v>1206</v>
      </c>
      <c r="AR12" s="317">
        <v>-64.900000000000006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v>93000</v>
      </c>
      <c r="AP13" s="315">
        <v>60</v>
      </c>
      <c r="AQ13" s="316">
        <v>5</v>
      </c>
      <c r="AR13" s="317">
        <v>1100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540230</v>
      </c>
      <c r="AP14" s="315">
        <v>351</v>
      </c>
      <c r="AQ14" s="316">
        <v>1897</v>
      </c>
      <c r="AR14" s="317">
        <v>-81.5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3618984</v>
      </c>
      <c r="AP15" s="315">
        <v>2349</v>
      </c>
      <c r="AQ15" s="316">
        <v>1181</v>
      </c>
      <c r="AR15" s="317">
        <v>98.9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-12415120</v>
      </c>
      <c r="AP16" s="315">
        <v>-8057</v>
      </c>
      <c r="AQ16" s="316">
        <v>-7816</v>
      </c>
      <c r="AR16" s="317">
        <v>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134908322</v>
      </c>
      <c r="AP17" s="315">
        <v>87550</v>
      </c>
      <c r="AQ17" s="316">
        <v>101211</v>
      </c>
      <c r="AR17" s="317">
        <v>-13.5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9.57</v>
      </c>
      <c r="AP21" s="328">
        <v>10.74</v>
      </c>
      <c r="AQ21" s="329">
        <v>-1.17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101.8</v>
      </c>
      <c r="AP22" s="333">
        <v>99.9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54736722</v>
      </c>
      <c r="AP32" s="342">
        <v>35522</v>
      </c>
      <c r="AQ32" s="343">
        <v>32293</v>
      </c>
      <c r="AR32" s="344">
        <v>10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v>2260625</v>
      </c>
      <c r="AP33" s="342">
        <v>1467</v>
      </c>
      <c r="AQ33" s="343">
        <v>2903</v>
      </c>
      <c r="AR33" s="344">
        <v>-49.5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v>41622271</v>
      </c>
      <c r="AP34" s="342">
        <v>27011</v>
      </c>
      <c r="AQ34" s="343">
        <v>20757</v>
      </c>
      <c r="AR34" s="344">
        <v>30.1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25284368</v>
      </c>
      <c r="AP35" s="342">
        <v>16409</v>
      </c>
      <c r="AQ35" s="343">
        <v>11103</v>
      </c>
      <c r="AR35" s="344">
        <v>47.8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v>202871</v>
      </c>
      <c r="AP36" s="342">
        <v>132</v>
      </c>
      <c r="AQ36" s="343">
        <v>186</v>
      </c>
      <c r="AR36" s="344">
        <v>-29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v>4049769</v>
      </c>
      <c r="AP37" s="342">
        <v>2628</v>
      </c>
      <c r="AQ37" s="343">
        <v>1195</v>
      </c>
      <c r="AR37" s="344">
        <v>119.9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v>8130</v>
      </c>
      <c r="AP38" s="345">
        <v>5</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-29278394</v>
      </c>
      <c r="AP39" s="342">
        <v>-19001</v>
      </c>
      <c r="AQ39" s="343">
        <v>-17395</v>
      </c>
      <c r="AR39" s="344">
        <v>9.1999999999999993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-61365047</v>
      </c>
      <c r="AP40" s="342">
        <v>-39824</v>
      </c>
      <c r="AQ40" s="343">
        <v>-33490</v>
      </c>
      <c r="AR40" s="344">
        <v>18.899999999999999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37521315</v>
      </c>
      <c r="AP41" s="342">
        <v>24350</v>
      </c>
      <c r="AQ41" s="343">
        <v>17551</v>
      </c>
      <c r="AR41" s="344">
        <v>38.700000000000003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83730554</v>
      </c>
      <c r="AN51" s="364">
        <v>56334</v>
      </c>
      <c r="AO51" s="365">
        <v>-4.3</v>
      </c>
      <c r="AP51" s="366">
        <v>53572</v>
      </c>
      <c r="AQ51" s="367">
        <v>5.4</v>
      </c>
      <c r="AR51" s="368">
        <v>-9.6999999999999993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34239098</v>
      </c>
      <c r="AN52" s="372">
        <v>23036</v>
      </c>
      <c r="AO52" s="373">
        <v>18</v>
      </c>
      <c r="AP52" s="374">
        <v>25259</v>
      </c>
      <c r="AQ52" s="375">
        <v>11.8</v>
      </c>
      <c r="AR52" s="376">
        <v>6.2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84445229</v>
      </c>
      <c r="AN53" s="364">
        <v>56261</v>
      </c>
      <c r="AO53" s="365">
        <v>-0.1</v>
      </c>
      <c r="AP53" s="366">
        <v>51898</v>
      </c>
      <c r="AQ53" s="367">
        <v>-3.1</v>
      </c>
      <c r="AR53" s="368">
        <v>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34665245</v>
      </c>
      <c r="AN54" s="372">
        <v>23095</v>
      </c>
      <c r="AO54" s="373">
        <v>0.3</v>
      </c>
      <c r="AP54" s="374">
        <v>25986</v>
      </c>
      <c r="AQ54" s="375">
        <v>2.9</v>
      </c>
      <c r="AR54" s="376">
        <v>-2.6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87765993</v>
      </c>
      <c r="AN55" s="364">
        <v>57934</v>
      </c>
      <c r="AO55" s="365">
        <v>3</v>
      </c>
      <c r="AP55" s="366">
        <v>51684</v>
      </c>
      <c r="AQ55" s="367">
        <v>-0.4</v>
      </c>
      <c r="AR55" s="368">
        <v>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39576091</v>
      </c>
      <c r="AN56" s="372">
        <v>26124</v>
      </c>
      <c r="AO56" s="373">
        <v>13.1</v>
      </c>
      <c r="AP56" s="374">
        <v>26671</v>
      </c>
      <c r="AQ56" s="375">
        <v>2.6</v>
      </c>
      <c r="AR56" s="376">
        <v>10.5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89024244</v>
      </c>
      <c r="AN57" s="364">
        <v>58222</v>
      </c>
      <c r="AO57" s="365">
        <v>0.5</v>
      </c>
      <c r="AP57" s="366">
        <v>52897</v>
      </c>
      <c r="AQ57" s="367">
        <v>2.2999999999999998</v>
      </c>
      <c r="AR57" s="368">
        <v>-1.8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41003574</v>
      </c>
      <c r="AN58" s="372">
        <v>26817</v>
      </c>
      <c r="AO58" s="373">
        <v>2.7</v>
      </c>
      <c r="AP58" s="374">
        <v>27013</v>
      </c>
      <c r="AQ58" s="375">
        <v>1.3</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81342066</v>
      </c>
      <c r="AN59" s="364">
        <v>52788</v>
      </c>
      <c r="AO59" s="365">
        <v>-9.3000000000000007</v>
      </c>
      <c r="AP59" s="366">
        <v>54945</v>
      </c>
      <c r="AQ59" s="367">
        <v>3.9</v>
      </c>
      <c r="AR59" s="368">
        <v>-13.2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39263119</v>
      </c>
      <c r="AN60" s="372">
        <v>25480</v>
      </c>
      <c r="AO60" s="373">
        <v>-5</v>
      </c>
      <c r="AP60" s="374">
        <v>29293</v>
      </c>
      <c r="AQ60" s="375">
        <v>8.4</v>
      </c>
      <c r="AR60" s="376">
        <v>-13.4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85261617</v>
      </c>
      <c r="AN61" s="379">
        <v>56308</v>
      </c>
      <c r="AO61" s="380">
        <v>-2</v>
      </c>
      <c r="AP61" s="381">
        <v>52999</v>
      </c>
      <c r="AQ61" s="382">
        <v>1.6</v>
      </c>
      <c r="AR61" s="368">
        <v>-3.6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37749425</v>
      </c>
      <c r="AN62" s="372">
        <v>24910</v>
      </c>
      <c r="AO62" s="373">
        <v>5.8</v>
      </c>
      <c r="AP62" s="374">
        <v>26844</v>
      </c>
      <c r="AQ62" s="375">
        <v>5.4</v>
      </c>
      <c r="AR62" s="376">
        <v>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ihV/Pd7IC1X2S/1nnArENlngsdvswpKRazgGVeJQ3KselpEaEYbEtqvCqTrHRDNdgna4+5YW5GH2AMNGE/Klw==" saltValue="dsHpYhjFxu1leVmY8v6t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ILV4rN6WVhTxI4kC65pBDDwUjTXaM42t36653HKp4jY7AOcNM1QkTtXj0qhBuz+Sj98Dujh/KDrpGWrNIlWFQ==" saltValue="d/vV8dfx8ti13taUV81ap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8"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FeXn9REtpJo3VZGxRb5Eo4Ovw9kiX4Bk78H7ERiGnHUPQj3FV9TcQ7q0TyXmOuhdz+9CnYn7PaP32wrRNl6TA==" saltValue="Iy2EJoXIBxBiKFeATwICs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5.62</v>
      </c>
      <c r="G47" s="12">
        <v>6.26</v>
      </c>
      <c r="H47" s="12">
        <v>6.72</v>
      </c>
      <c r="I47" s="12">
        <v>6.71</v>
      </c>
      <c r="J47" s="13">
        <v>7.59</v>
      </c>
    </row>
    <row r="48" spans="2:10" ht="57.75" customHeight="1" x14ac:dyDescent="0.15">
      <c r="B48" s="14"/>
      <c r="C48" s="1196" t="s">
        <v>4</v>
      </c>
      <c r="D48" s="1196"/>
      <c r="E48" s="1197"/>
      <c r="F48" s="15">
        <v>2.17</v>
      </c>
      <c r="G48" s="16">
        <v>2.99</v>
      </c>
      <c r="H48" s="16">
        <v>2.62</v>
      </c>
      <c r="I48" s="16">
        <v>2.19</v>
      </c>
      <c r="J48" s="17">
        <v>2.38</v>
      </c>
    </row>
    <row r="49" spans="2:10" ht="57.75" customHeight="1" thickBot="1" x14ac:dyDescent="0.2">
      <c r="B49" s="18"/>
      <c r="C49" s="1198" t="s">
        <v>5</v>
      </c>
      <c r="D49" s="1198"/>
      <c r="E49" s="1199"/>
      <c r="F49" s="19" t="s">
        <v>565</v>
      </c>
      <c r="G49" s="20">
        <v>1.59</v>
      </c>
      <c r="H49" s="20">
        <v>0.16</v>
      </c>
      <c r="I49" s="20">
        <v>0.77</v>
      </c>
      <c r="J49" s="21">
        <v>1.17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6uyXAyzVXELd8d3Mkz00QW2pkcWsDcpY2WSjr59psY7NIiFO5U8XoKj1rxpgIzzq1ehPiwtu5M0+xGa9Mn1Wg==" saltValue="D7mEXPvzIW5OLZKrbWVSp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2020-03-18T02:46:04Z</cp:lastPrinted>
  <dcterms:created xsi:type="dcterms:W3CDTF">2020-02-10T05:48:27Z</dcterms:created>
  <dcterms:modified xsi:type="dcterms:W3CDTF">2020-03-18T05:36:43Z</dcterms:modified>
  <cp:category/>
</cp:coreProperties>
</file>