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firstSheet="2" activeTab="8"/>
  </bookViews>
  <sheets>
    <sheet name="109" sheetId="2" r:id="rId1"/>
    <sheet name="110" sheetId="26" r:id="rId2"/>
    <sheet name="111" sheetId="27" r:id="rId3"/>
    <sheet name="112,113" sheetId="28" r:id="rId4"/>
    <sheet name="114" sheetId="29" r:id="rId5"/>
    <sheet name="115" sheetId="30" r:id="rId6"/>
    <sheet name="116" sheetId="31" r:id="rId7"/>
    <sheet name="117" sheetId="32" r:id="rId8"/>
    <sheet name="118" sheetId="33" r:id="rId9"/>
  </sheets>
  <definedNames>
    <definedName name="_xlnm.Print_Area" localSheetId="2">'111'!$A$1:$K$39</definedName>
    <definedName name="_xlnm.Print_Area" localSheetId="4">'114'!$A$1:$H$68</definedName>
    <definedName name="_xlnm.Print_Area" localSheetId="5">'115'!$A$1:$G$64</definedName>
    <definedName name="_xlnm.Print_Area" localSheetId="6">'116'!$A$1:$O$68</definedName>
    <definedName name="_xlnm.Print_Area" localSheetId="7">'117'!$A$1:$AD$65</definedName>
  </definedNames>
  <calcPr calcId="145621"/>
</workbook>
</file>

<file path=xl/calcChain.xml><?xml version="1.0" encoding="utf-8"?>
<calcChain xmlns="http://schemas.openxmlformats.org/spreadsheetml/2006/main">
  <c r="C7" i="33" l="1"/>
  <c r="C8" i="33"/>
  <c r="C9" i="33"/>
  <c r="C10" i="33"/>
  <c r="C11" i="33"/>
  <c r="C12" i="33"/>
  <c r="C13" i="33"/>
  <c r="C14" i="33"/>
  <c r="C15" i="33"/>
  <c r="C16" i="33"/>
  <c r="C17" i="33"/>
  <c r="C18" i="33"/>
  <c r="C19" i="33"/>
  <c r="C20" i="33"/>
  <c r="C21" i="33"/>
  <c r="C22" i="33"/>
  <c r="C23" i="33"/>
  <c r="C24" i="33"/>
  <c r="C26" i="33"/>
  <c r="C27" i="33"/>
  <c r="C28" i="33"/>
  <c r="C29" i="33"/>
  <c r="C30" i="33"/>
  <c r="C32" i="33"/>
  <c r="C33" i="33"/>
  <c r="C35" i="33"/>
  <c r="C36" i="33"/>
  <c r="G47" i="33"/>
  <c r="D47" i="33" s="1"/>
  <c r="H47" i="33"/>
  <c r="E47" i="33" s="1"/>
  <c r="J47" i="33"/>
  <c r="I47" i="33" s="1"/>
  <c r="K47" i="33"/>
  <c r="D49" i="33"/>
  <c r="E49" i="33"/>
  <c r="F49" i="33"/>
  <c r="I49" i="33"/>
  <c r="C49" i="33" s="1"/>
  <c r="D50" i="33"/>
  <c r="E50" i="33"/>
  <c r="F50" i="33"/>
  <c r="C50" i="33" s="1"/>
  <c r="I50" i="33"/>
  <c r="D51" i="33"/>
  <c r="E51" i="33"/>
  <c r="F51" i="33"/>
  <c r="I51" i="33"/>
  <c r="C51" i="33" s="1"/>
  <c r="D52" i="33"/>
  <c r="E52" i="33"/>
  <c r="F52" i="33"/>
  <c r="I52" i="33"/>
  <c r="C52" i="33" s="1"/>
  <c r="D53" i="33"/>
  <c r="E53" i="33"/>
  <c r="F53" i="33"/>
  <c r="I53" i="33"/>
  <c r="C53" i="33" s="1"/>
  <c r="D54" i="33"/>
  <c r="E54" i="33"/>
  <c r="F54" i="33"/>
  <c r="C54" i="33" s="1"/>
  <c r="I54" i="33"/>
  <c r="D55" i="33"/>
  <c r="E55" i="33"/>
  <c r="F55" i="33"/>
  <c r="I55" i="33"/>
  <c r="C55" i="33" s="1"/>
  <c r="D61" i="33"/>
  <c r="F61" i="33"/>
  <c r="H61" i="33"/>
  <c r="J61" i="33"/>
  <c r="F62" i="33"/>
  <c r="F63" i="33"/>
  <c r="F64" i="33"/>
  <c r="F65" i="33"/>
  <c r="F66" i="33"/>
  <c r="F67" i="33"/>
  <c r="F68" i="33"/>
  <c r="F47" i="33" l="1"/>
  <c r="AB27" i="32"/>
  <c r="M29" i="32"/>
  <c r="M30" i="32" s="1"/>
  <c r="P29" i="32"/>
  <c r="S29" i="32"/>
  <c r="V29" i="32"/>
  <c r="V30" i="32" s="1"/>
  <c r="Y29" i="32"/>
  <c r="Y30" i="32" s="1"/>
  <c r="AB29" i="32"/>
  <c r="P30" i="32"/>
  <c r="S30" i="32"/>
  <c r="M40" i="32"/>
  <c r="V41" i="32" s="1"/>
  <c r="P40" i="32"/>
  <c r="P41" i="32" s="1"/>
  <c r="S40" i="32"/>
  <c r="V40" i="32"/>
  <c r="Y40" i="32"/>
  <c r="Y41" i="32" s="1"/>
  <c r="AB40" i="32"/>
  <c r="S41" i="32"/>
  <c r="AB52" i="32"/>
  <c r="Y55" i="32"/>
  <c r="J56" i="32"/>
  <c r="M56" i="32"/>
  <c r="P56" i="32"/>
  <c r="S56" i="32"/>
  <c r="V56" i="32"/>
  <c r="Y57" i="32"/>
  <c r="Y58" i="32"/>
  <c r="Y59" i="32"/>
  <c r="Y60" i="32"/>
  <c r="Y61" i="32"/>
  <c r="Y62" i="32"/>
  <c r="Y63" i="32"/>
  <c r="D6" i="31"/>
  <c r="F6" i="31"/>
  <c r="H6" i="31"/>
  <c r="J6" i="31"/>
  <c r="L6" i="31"/>
  <c r="N6" i="31"/>
  <c r="D18" i="31"/>
  <c r="F18" i="31"/>
  <c r="H18" i="31"/>
  <c r="J18" i="31"/>
  <c r="L18" i="31"/>
  <c r="N18" i="31"/>
  <c r="K31" i="31"/>
  <c r="K32" i="31"/>
  <c r="C35" i="31"/>
  <c r="K35" i="31"/>
  <c r="C45" i="31"/>
  <c r="L45" i="31"/>
  <c r="K46" i="31"/>
  <c r="K47" i="31"/>
  <c r="K48" i="31"/>
  <c r="K49" i="31"/>
  <c r="K50" i="31"/>
  <c r="K51" i="31"/>
  <c r="K52" i="31"/>
  <c r="J57" i="31"/>
  <c r="G58" i="31"/>
  <c r="F3" i="30"/>
  <c r="F4" i="30"/>
  <c r="F6" i="30"/>
  <c r="F7" i="30"/>
  <c r="F9" i="30"/>
  <c r="F11" i="30"/>
  <c r="F13" i="30"/>
  <c r="C17" i="30"/>
  <c r="F17" i="30"/>
  <c r="F18" i="30"/>
  <c r="F19" i="30"/>
  <c r="F20" i="30"/>
  <c r="F21" i="30"/>
  <c r="F22" i="30"/>
  <c r="F23" i="30"/>
  <c r="F24" i="30"/>
  <c r="F28" i="30"/>
  <c r="E29" i="30"/>
  <c r="G38" i="30"/>
  <c r="D4" i="28"/>
  <c r="E4" i="28"/>
  <c r="F4" i="28" s="1"/>
  <c r="F5" i="28"/>
  <c r="F6" i="28"/>
  <c r="F7" i="28"/>
  <c r="F8" i="28"/>
  <c r="F9" i="28"/>
  <c r="F10" i="28"/>
  <c r="F11" i="28"/>
  <c r="F12" i="28"/>
  <c r="F13" i="28"/>
  <c r="F14" i="28"/>
  <c r="F15" i="28"/>
  <c r="F16" i="28"/>
  <c r="F17" i="28"/>
  <c r="F18" i="28"/>
  <c r="F19" i="28"/>
  <c r="F20" i="28"/>
  <c r="F21" i="28"/>
  <c r="F22" i="28"/>
  <c r="F23" i="28"/>
  <c r="F24" i="28"/>
  <c r="F25" i="28"/>
  <c r="F26" i="28"/>
  <c r="C30" i="28"/>
  <c r="F30" i="28" s="1"/>
  <c r="D30" i="28"/>
  <c r="E30" i="28"/>
  <c r="F31" i="28"/>
  <c r="F32" i="28"/>
  <c r="F33" i="28"/>
  <c r="F34" i="28"/>
  <c r="F35" i="28"/>
  <c r="F36" i="28"/>
  <c r="F37" i="28"/>
  <c r="F38" i="28"/>
  <c r="F39" i="28"/>
  <c r="F40" i="28"/>
  <c r="F42" i="28"/>
  <c r="F44" i="28"/>
  <c r="F45" i="28"/>
  <c r="F46" i="28"/>
  <c r="F47" i="28"/>
  <c r="F48" i="28"/>
  <c r="F51" i="28"/>
  <c r="F52" i="28"/>
  <c r="F53" i="28"/>
  <c r="F54" i="28"/>
  <c r="F55" i="28"/>
  <c r="F56" i="28"/>
  <c r="F62" i="28"/>
  <c r="F63" i="28"/>
  <c r="C68" i="28"/>
  <c r="C69" i="28"/>
  <c r="C76" i="28"/>
  <c r="F76" i="28"/>
  <c r="F77" i="28"/>
  <c r="F78" i="28"/>
  <c r="F79" i="28"/>
  <c r="F80" i="28"/>
  <c r="F81" i="28"/>
  <c r="F82" i="28"/>
  <c r="F83" i="28"/>
  <c r="F89" i="28"/>
  <c r="E90" i="28"/>
  <c r="D13" i="27"/>
  <c r="D14" i="27"/>
  <c r="B4" i="26"/>
  <c r="AD4" i="26"/>
  <c r="B5" i="26"/>
  <c r="AD5" i="26"/>
  <c r="B6" i="26"/>
  <c r="AD6" i="26"/>
  <c r="B7" i="26"/>
  <c r="I18" i="26"/>
  <c r="P18" i="26"/>
  <c r="W18" i="26"/>
  <c r="AD18" i="26"/>
  <c r="B18" i="26" s="1"/>
  <c r="AE27" i="26"/>
  <c r="AE31" i="26"/>
  <c r="E34" i="26"/>
  <c r="AC34" i="26"/>
  <c r="AC35" i="26"/>
  <c r="AC36" i="26"/>
  <c r="AC37" i="26"/>
  <c r="AC38" i="26"/>
  <c r="AC39" i="26"/>
  <c r="AC40" i="26"/>
  <c r="AC41" i="26"/>
  <c r="I43" i="26"/>
  <c r="F48" i="33" l="1"/>
  <c r="C47" i="33"/>
  <c r="M41" i="32"/>
  <c r="C48" i="33" l="1"/>
  <c r="I48" i="33"/>
</calcChain>
</file>

<file path=xl/comments1.xml><?xml version="1.0" encoding="utf-8"?>
<comments xmlns="http://schemas.openxmlformats.org/spreadsheetml/2006/main">
  <authors>
    <author>FINE_User</author>
  </authors>
  <commentList>
    <comment ref="AK10" authorId="0">
      <text>
        <r>
          <rPr>
            <b/>
            <sz val="9"/>
            <color indexed="81"/>
            <rFont val="ＭＳ Ｐゴシック"/>
            <family val="3"/>
            <charset val="128"/>
          </rPr>
          <t>FINE_User:</t>
        </r>
        <r>
          <rPr>
            <sz val="9"/>
            <color indexed="81"/>
            <rFont val="ＭＳ Ｐゴシック"/>
            <family val="3"/>
            <charset val="128"/>
          </rPr>
          <t xml:space="preserve">
19年度を消去し、２０年度を入れています。</t>
        </r>
      </text>
    </comment>
  </commentList>
</comments>
</file>

<file path=xl/sharedStrings.xml><?xml version="1.0" encoding="utf-8"?>
<sst xmlns="http://schemas.openxmlformats.org/spreadsheetml/2006/main" count="716" uniqueCount="308">
  <si>
    <t>平成元年度</t>
  </si>
  <si>
    <t>5年度</t>
  </si>
  <si>
    <t>10年度</t>
  </si>
  <si>
    <t>総数</t>
  </si>
  <si>
    <t>結核に関する健康診断</t>
  </si>
  <si>
    <t>受けた者</t>
  </si>
  <si>
    <t>受けない者</t>
  </si>
  <si>
    <t>性病に関する健康診断</t>
  </si>
  <si>
    <t>妊娠週数</t>
  </si>
  <si>
    <t>満11週以内</t>
  </si>
  <si>
    <t>満12～19週</t>
  </si>
  <si>
    <t>満20～27週</t>
  </si>
  <si>
    <t>満28週以上</t>
  </si>
  <si>
    <t>構成割合</t>
  </si>
  <si>
    <t>東</t>
  </si>
  <si>
    <t>博多</t>
  </si>
  <si>
    <t>中央</t>
  </si>
  <si>
    <t>南</t>
  </si>
  <si>
    <t>城南</t>
  </si>
  <si>
    <t>早良</t>
  </si>
  <si>
    <t>西</t>
  </si>
  <si>
    <t>開設回数</t>
  </si>
  <si>
    <t>受講者数</t>
  </si>
  <si>
    <t>実数</t>
  </si>
  <si>
    <t>延数</t>
  </si>
  <si>
    <t>受診者数</t>
  </si>
  <si>
    <t>(延数）</t>
    <rPh sb="1" eb="2">
      <t>ノベ</t>
    </rPh>
    <rPh sb="2" eb="3">
      <t>スウ</t>
    </rPh>
    <phoneticPr fontId="2"/>
  </si>
  <si>
    <t>15年度</t>
  </si>
  <si>
    <t>資料：こども発達支援課</t>
    <rPh sb="6" eb="8">
      <t>ハッタツ</t>
    </rPh>
    <rPh sb="8" eb="11">
      <t>シエンカ</t>
    </rPh>
    <phoneticPr fontId="2"/>
  </si>
  <si>
    <t>23年度</t>
    <rPh sb="2" eb="4">
      <t>ネンド</t>
    </rPh>
    <phoneticPr fontId="2"/>
  </si>
  <si>
    <t>出生者概数</t>
  </si>
  <si>
    <t>受検者数</t>
  </si>
  <si>
    <t>受検率</t>
  </si>
  <si>
    <t>発見患者数</t>
  </si>
  <si>
    <t>備考</t>
  </si>
  <si>
    <t>５年度</t>
  </si>
  <si>
    <t>クレチン症６人、フェニールケトン尿症１人、ガラクトース血症１人、先天性副腎皮質過形成症１人</t>
  </si>
  <si>
    <t>クレチン症１４人、ホモシスチン尿症１人、ガラクトース血症２人、先天性副腎皮質過形成症２人</t>
  </si>
  <si>
    <t>18年度</t>
    <rPh sb="2" eb="4">
      <t>ネンド</t>
    </rPh>
    <phoneticPr fontId="2"/>
  </si>
  <si>
    <t>クレチン症１７人、先天性副腎皮質過形成症１人
ガラクトース血症２人</t>
    <rPh sb="29" eb="30">
      <t>ケツ</t>
    </rPh>
    <rPh sb="30" eb="31">
      <t>ショウ</t>
    </rPh>
    <rPh sb="32" eb="33">
      <t>ニン</t>
    </rPh>
    <phoneticPr fontId="2"/>
  </si>
  <si>
    <t>19年度</t>
    <rPh sb="2" eb="4">
      <t>ネンド</t>
    </rPh>
    <phoneticPr fontId="2"/>
  </si>
  <si>
    <t>クレチン症１４人、先天性副腎皮質過形成症２人
ガラクトース血症１人</t>
    <rPh sb="29" eb="30">
      <t>ケツ</t>
    </rPh>
    <rPh sb="30" eb="31">
      <t>ショウ</t>
    </rPh>
    <rPh sb="32" eb="33">
      <t>ニン</t>
    </rPh>
    <phoneticPr fontId="2"/>
  </si>
  <si>
    <t>20年度</t>
    <rPh sb="2" eb="4">
      <t>ネンド</t>
    </rPh>
    <phoneticPr fontId="2"/>
  </si>
  <si>
    <t>クレチン症１２人、先天性副腎皮質過形成症１人
ガラクトース血症１人</t>
    <rPh sb="29" eb="30">
      <t>ケツ</t>
    </rPh>
    <rPh sb="30" eb="31">
      <t>ショウ</t>
    </rPh>
    <rPh sb="32" eb="33">
      <t>ニン</t>
    </rPh>
    <phoneticPr fontId="2"/>
  </si>
  <si>
    <t>21年度</t>
    <rPh sb="2" eb="4">
      <t>ネンド</t>
    </rPh>
    <phoneticPr fontId="2"/>
  </si>
  <si>
    <t>22年度</t>
    <rPh sb="2" eb="4">
      <t>ネンド</t>
    </rPh>
    <phoneticPr fontId="2"/>
  </si>
  <si>
    <t>実人員</t>
  </si>
  <si>
    <t>延人員</t>
  </si>
  <si>
    <t>給付実人員</t>
  </si>
  <si>
    <t>給付延件数</t>
  </si>
  <si>
    <t>給付日数</t>
  </si>
  <si>
    <t>総日数</t>
  </si>
  <si>
    <t>１人平均</t>
  </si>
  <si>
    <t>9．自立支援医療（育成医療）給付状況</t>
    <rPh sb="2" eb="4">
      <t>ジリツ</t>
    </rPh>
    <rPh sb="4" eb="6">
      <t>シエン</t>
    </rPh>
    <rPh sb="6" eb="8">
      <t>イリョウ</t>
    </rPh>
    <phoneticPr fontId="2"/>
  </si>
  <si>
    <t>病院</t>
  </si>
  <si>
    <t>一般障害</t>
  </si>
  <si>
    <t>心臓障害</t>
  </si>
  <si>
    <t>腎臓障害</t>
  </si>
  <si>
    <t>その他の内臓障害</t>
  </si>
  <si>
    <t>10．特定不妊治療費助成事業</t>
    <rPh sb="3" eb="5">
      <t>トクテイ</t>
    </rPh>
    <rPh sb="5" eb="7">
      <t>フニン</t>
    </rPh>
    <rPh sb="7" eb="9">
      <t>チリョウ</t>
    </rPh>
    <rPh sb="9" eb="10">
      <t>ヒ</t>
    </rPh>
    <rPh sb="10" eb="12">
      <t>ジョセイ</t>
    </rPh>
    <rPh sb="12" eb="14">
      <t>ジギョウ</t>
    </rPh>
    <phoneticPr fontId="2"/>
  </si>
  <si>
    <t>申請数</t>
    <rPh sb="0" eb="3">
      <t>シンセイスウ</t>
    </rPh>
    <phoneticPr fontId="2"/>
  </si>
  <si>
    <t>承認数</t>
    <rPh sb="0" eb="2">
      <t>ショウニン</t>
    </rPh>
    <rPh sb="2" eb="3">
      <t>スウ</t>
    </rPh>
    <phoneticPr fontId="2"/>
  </si>
  <si>
    <t>申請内訳</t>
    <rPh sb="0" eb="2">
      <t>シンセイ</t>
    </rPh>
    <rPh sb="2" eb="4">
      <t>ウチワケ</t>
    </rPh>
    <phoneticPr fontId="2"/>
  </si>
  <si>
    <t>資料：こども発達支援課</t>
    <rPh sb="6" eb="8">
      <t>ハッタツ</t>
    </rPh>
    <rPh sb="8" eb="10">
      <t>シエン</t>
    </rPh>
    <phoneticPr fontId="2"/>
  </si>
  <si>
    <t>病類</t>
  </si>
  <si>
    <t>１人平均</t>
    <rPh sb="1" eb="2">
      <t>ニン</t>
    </rPh>
    <phoneticPr fontId="2"/>
  </si>
  <si>
    <t>悪性新生物</t>
  </si>
  <si>
    <t>入院</t>
  </si>
  <si>
    <t>通院</t>
  </si>
  <si>
    <t>慢性腎疾患</t>
  </si>
  <si>
    <t>慢性呼吸器
疾患</t>
    <rPh sb="0" eb="2">
      <t>マンセイ</t>
    </rPh>
    <rPh sb="2" eb="5">
      <t>コキュウキ</t>
    </rPh>
    <rPh sb="6" eb="8">
      <t>シッカン</t>
    </rPh>
    <phoneticPr fontId="2"/>
  </si>
  <si>
    <t>慢性心疾患</t>
  </si>
  <si>
    <t>内分泌疾患</t>
  </si>
  <si>
    <t>膠原病</t>
  </si>
  <si>
    <t>糖尿病</t>
  </si>
  <si>
    <t>神経・筋疾患</t>
  </si>
  <si>
    <t>慢性消化器　疾患</t>
    <rPh sb="0" eb="2">
      <t>マンセイ</t>
    </rPh>
    <rPh sb="2" eb="5">
      <t>ショウカキ</t>
    </rPh>
    <rPh sb="6" eb="8">
      <t>シッカン</t>
    </rPh>
    <phoneticPr fontId="2"/>
  </si>
  <si>
    <t>12．４か月児健診受診状況、年度・保健福祉センター別</t>
    <rPh sb="6" eb="7">
      <t>ジ</t>
    </rPh>
    <phoneticPr fontId="2"/>
  </si>
  <si>
    <t>回数</t>
  </si>
  <si>
    <t>対象者数</t>
  </si>
  <si>
    <t>受診率</t>
  </si>
  <si>
    <t>5年度</t>
    <rPh sb="1" eb="3">
      <t>ネンド</t>
    </rPh>
    <phoneticPr fontId="2"/>
  </si>
  <si>
    <t>10年度</t>
    <rPh sb="2" eb="4">
      <t>ネンド</t>
    </rPh>
    <phoneticPr fontId="2"/>
  </si>
  <si>
    <t>15年度</t>
    <rPh sb="2" eb="4">
      <t>ネンド</t>
    </rPh>
    <phoneticPr fontId="2"/>
  </si>
  <si>
    <t>16年度</t>
    <rPh sb="2" eb="4">
      <t>ネンド</t>
    </rPh>
    <phoneticPr fontId="2"/>
  </si>
  <si>
    <t>17年度</t>
    <rPh sb="2" eb="4">
      <t>ネンド</t>
    </rPh>
    <phoneticPr fontId="2"/>
  </si>
  <si>
    <t>注）東区保健福祉センター開設回数にはコミセンわじろ12回、博多区保健福祉センター開設回数にはさざんぴあ博多12回、早良区保健福祉センター開設回数には入部出張所12回、西区保健福祉センター開設回数にはさいとぴあ12回を含む。</t>
    <rPh sb="76" eb="79">
      <t>シュッチョウショ</t>
    </rPh>
    <phoneticPr fontId="2"/>
  </si>
  <si>
    <t>異常なし</t>
  </si>
  <si>
    <t>異常あり</t>
  </si>
  <si>
    <t>不明</t>
    <rPh sb="0" eb="2">
      <t>フメイ</t>
    </rPh>
    <phoneticPr fontId="2"/>
  </si>
  <si>
    <t>異常あり（延数人員）</t>
    <rPh sb="6" eb="7">
      <t>スウ</t>
    </rPh>
    <rPh sb="7" eb="9">
      <t>ジンイン</t>
    </rPh>
    <phoneticPr fontId="2"/>
  </si>
  <si>
    <t>人</t>
    <rPh sb="0" eb="1">
      <t>ニン</t>
    </rPh>
    <phoneticPr fontId="2"/>
  </si>
  <si>
    <t>身体的発育上の所見</t>
  </si>
  <si>
    <t>先天性形態上の所見</t>
  </si>
  <si>
    <t>造血系</t>
  </si>
  <si>
    <t>神経系感覚器</t>
  </si>
  <si>
    <t>呼吸器系</t>
  </si>
  <si>
    <t>けいれんの既往</t>
  </si>
  <si>
    <t>循環器系</t>
  </si>
  <si>
    <t>発達上の所見</t>
  </si>
  <si>
    <t>消化器系</t>
  </si>
  <si>
    <t>先天性代謝性疾患</t>
  </si>
  <si>
    <t>泌尿器系</t>
  </si>
  <si>
    <t>2000g以下の低体重出産児</t>
  </si>
  <si>
    <t>皮膚</t>
  </si>
  <si>
    <t>育児上の所見</t>
    <rPh sb="0" eb="2">
      <t>イクジ</t>
    </rPh>
    <phoneticPr fontId="2"/>
  </si>
  <si>
    <t>股関節開排制限</t>
  </si>
  <si>
    <t>その他</t>
  </si>
  <si>
    <t>要精密者数</t>
  </si>
  <si>
    <t>要観察</t>
  </si>
  <si>
    <t>要治療</t>
  </si>
  <si>
    <t>要精密項目</t>
  </si>
  <si>
    <t>発育上の所見</t>
  </si>
  <si>
    <t>診察所見</t>
  </si>
  <si>
    <t>異常なし（実人員）</t>
  </si>
  <si>
    <t>異常あり（実人員）</t>
  </si>
  <si>
    <t>不明(実人員）</t>
    <rPh sb="0" eb="2">
      <t>フメイ</t>
    </rPh>
    <rPh sb="3" eb="6">
      <t>ジツジンイン</t>
    </rPh>
    <phoneticPr fontId="2"/>
  </si>
  <si>
    <t>循環器系疾患</t>
  </si>
  <si>
    <t>精神発達障害</t>
  </si>
  <si>
    <t>呼吸器系疾患</t>
  </si>
  <si>
    <t>消化器系疾患</t>
  </si>
  <si>
    <t>運動発達異常</t>
  </si>
  <si>
    <t>泌尿器系疾患</t>
  </si>
  <si>
    <t>神経系感覚器の異常</t>
  </si>
  <si>
    <t>先天性形態異常</t>
  </si>
  <si>
    <t>血液疾患</t>
  </si>
  <si>
    <t>歯の異常</t>
  </si>
  <si>
    <t>皮膚疾患</t>
  </si>
  <si>
    <t>その他</t>
    <rPh sb="2" eb="3">
      <t>タ</t>
    </rPh>
    <phoneticPr fontId="2"/>
  </si>
  <si>
    <t>斜頚</t>
  </si>
  <si>
    <t>育児上の所見</t>
  </si>
  <si>
    <t>資料：こども発達支援課</t>
    <rPh sb="0" eb="2">
      <t>シリョウ</t>
    </rPh>
    <rPh sb="6" eb="8">
      <t>ハッタツ</t>
    </rPh>
    <rPh sb="8" eb="11">
      <t>シエンカ</t>
    </rPh>
    <phoneticPr fontId="2"/>
  </si>
  <si>
    <t>異常あり（延人員）</t>
  </si>
  <si>
    <t>資料：こども発達支援課</t>
    <rPh sb="6" eb="8">
      <t>ハッタツ</t>
    </rPh>
    <rPh sb="8" eb="10">
      <t>シエン</t>
    </rPh>
    <rPh sb="10" eb="11">
      <t>カ</t>
    </rPh>
    <phoneticPr fontId="2"/>
  </si>
  <si>
    <t>加療中</t>
  </si>
  <si>
    <t>助言のみ</t>
  </si>
  <si>
    <t>機関等</t>
  </si>
  <si>
    <t>戯療法</t>
  </si>
  <si>
    <t>（実数）</t>
    <rPh sb="1" eb="3">
      <t>ジッスウ</t>
    </rPh>
    <phoneticPr fontId="2"/>
  </si>
  <si>
    <t>精神遅滞</t>
  </si>
  <si>
    <t>コミュニケーション障害</t>
    <rPh sb="9" eb="11">
      <t>ショウガイ</t>
    </rPh>
    <phoneticPr fontId="2"/>
  </si>
  <si>
    <t>広汎性発達障害</t>
    <rPh sb="0" eb="3">
      <t>コウハンセイ</t>
    </rPh>
    <rPh sb="3" eb="5">
      <t>ハッタツ</t>
    </rPh>
    <rPh sb="5" eb="7">
      <t>ショウガイ</t>
    </rPh>
    <phoneticPr fontId="2"/>
  </si>
  <si>
    <t>注意欠陥・多動性障害</t>
    <rPh sb="0" eb="2">
      <t>チュウイ</t>
    </rPh>
    <rPh sb="2" eb="4">
      <t>ケッカン</t>
    </rPh>
    <rPh sb="5" eb="8">
      <t>タドウセイ</t>
    </rPh>
    <rPh sb="8" eb="10">
      <t>ショウガイ</t>
    </rPh>
    <phoneticPr fontId="2"/>
  </si>
  <si>
    <t>チック障害</t>
    <rPh sb="3" eb="5">
      <t>ショウガイ</t>
    </rPh>
    <phoneticPr fontId="2"/>
  </si>
  <si>
    <t>排泄障害</t>
    <rPh sb="0" eb="2">
      <t>ハイセツ</t>
    </rPh>
    <rPh sb="2" eb="4">
      <t>ショウガイ</t>
    </rPh>
    <phoneticPr fontId="2"/>
  </si>
  <si>
    <t>（延数）</t>
    <rPh sb="1" eb="2">
      <t>ノ</t>
    </rPh>
    <rPh sb="2" eb="3">
      <t>スウ</t>
    </rPh>
    <phoneticPr fontId="2"/>
  </si>
  <si>
    <t>21．３歳児健診受診状況、年度・保健福祉センター別</t>
    <rPh sb="4" eb="5">
      <t>サイ</t>
    </rPh>
    <rPh sb="5" eb="6">
      <t>ジ</t>
    </rPh>
    <rPh sb="6" eb="8">
      <t>ケンシン</t>
    </rPh>
    <rPh sb="8" eb="10">
      <t>ジュシン</t>
    </rPh>
    <rPh sb="10" eb="12">
      <t>ジョウキョウ</t>
    </rPh>
    <rPh sb="13" eb="15">
      <t>ネンド</t>
    </rPh>
    <rPh sb="16" eb="18">
      <t>ホケン</t>
    </rPh>
    <rPh sb="18" eb="20">
      <t>フクシ</t>
    </rPh>
    <rPh sb="24" eb="25">
      <t>ベツ</t>
    </rPh>
    <phoneticPr fontId="2"/>
  </si>
  <si>
    <t xml:space="preserve"> 5年度</t>
    <rPh sb="2" eb="4">
      <t>ネンド</t>
    </rPh>
    <phoneticPr fontId="2"/>
  </si>
  <si>
    <t>体格</t>
  </si>
  <si>
    <t>栄養状態</t>
  </si>
  <si>
    <t>尿の所見</t>
  </si>
  <si>
    <t>育児上の所見</t>
    <rPh sb="1" eb="2">
      <t>ジ</t>
    </rPh>
    <phoneticPr fontId="2"/>
  </si>
  <si>
    <t>(実数)</t>
    <rPh sb="1" eb="3">
      <t>ジッスウ</t>
    </rPh>
    <phoneticPr fontId="2"/>
  </si>
  <si>
    <t>(延数)</t>
    <rPh sb="1" eb="2">
      <t>ノ</t>
    </rPh>
    <rPh sb="2" eb="3">
      <t>スウ</t>
    </rPh>
    <phoneticPr fontId="2"/>
  </si>
  <si>
    <t>資料：こども発達支援課</t>
    <rPh sb="0" eb="2">
      <t>シリョウ</t>
    </rPh>
    <rPh sb="6" eb="8">
      <t>ハッタツ</t>
    </rPh>
    <rPh sb="8" eb="10">
      <t>シエン</t>
    </rPh>
    <rPh sb="10" eb="11">
      <t>カ</t>
    </rPh>
    <phoneticPr fontId="2"/>
  </si>
  <si>
    <t>24年度</t>
    <rPh sb="2" eb="4">
      <t>ネンド</t>
    </rPh>
    <phoneticPr fontId="2"/>
  </si>
  <si>
    <t>25年度</t>
    <rPh sb="2" eb="4">
      <t>ネンド</t>
    </rPh>
    <phoneticPr fontId="2"/>
  </si>
  <si>
    <t>クレチン症１４人，一過性高１７０ＨＰ血症１人，ビチオン血乏症１人，
プロピオン酸血症１人，ＭＡＴ欠損症１人，グルタル酸尿症１人，
βケトチオラーゼ欠損症１人</t>
    <rPh sb="4" eb="5">
      <t>ショウ</t>
    </rPh>
    <rPh sb="7" eb="8">
      <t>ニン</t>
    </rPh>
    <rPh sb="9" eb="10">
      <t>イチ</t>
    </rPh>
    <rPh sb="10" eb="11">
      <t>カ</t>
    </rPh>
    <rPh sb="11" eb="12">
      <t>セイ</t>
    </rPh>
    <rPh sb="12" eb="13">
      <t>タカ</t>
    </rPh>
    <rPh sb="18" eb="19">
      <t>チ</t>
    </rPh>
    <rPh sb="19" eb="20">
      <t>ショウ</t>
    </rPh>
    <rPh sb="21" eb="22">
      <t>ニン</t>
    </rPh>
    <rPh sb="27" eb="28">
      <t>チ</t>
    </rPh>
    <rPh sb="28" eb="29">
      <t>ボウ</t>
    </rPh>
    <rPh sb="29" eb="30">
      <t>ショウ</t>
    </rPh>
    <rPh sb="31" eb="32">
      <t>ニン</t>
    </rPh>
    <rPh sb="39" eb="40">
      <t>サン</t>
    </rPh>
    <rPh sb="40" eb="42">
      <t>ケッショウ</t>
    </rPh>
    <rPh sb="43" eb="44">
      <t>ニン</t>
    </rPh>
    <rPh sb="48" eb="51">
      <t>ケッソンショウ</t>
    </rPh>
    <rPh sb="52" eb="53">
      <t>ニン</t>
    </rPh>
    <rPh sb="58" eb="59">
      <t>サン</t>
    </rPh>
    <rPh sb="59" eb="60">
      <t>ニョウ</t>
    </rPh>
    <rPh sb="60" eb="61">
      <t>ショウ</t>
    </rPh>
    <rPh sb="62" eb="63">
      <t>ニン</t>
    </rPh>
    <rPh sb="73" eb="76">
      <t>ケッソンショウ</t>
    </rPh>
    <rPh sb="77" eb="78">
      <t>ニン</t>
    </rPh>
    <phoneticPr fontId="2"/>
  </si>
  <si>
    <t>クレチン症１３人、先天性副腎皮質過形成症１人，ガラクトース血症１人</t>
    <rPh sb="29" eb="30">
      <t>チ</t>
    </rPh>
    <rPh sb="30" eb="31">
      <t>ショウ</t>
    </rPh>
    <rPh sb="32" eb="33">
      <t>ニン</t>
    </rPh>
    <phoneticPr fontId="2"/>
  </si>
  <si>
    <t>クレチン症１３人、先天性副腎皮質過形成症3人</t>
    <phoneticPr fontId="2"/>
  </si>
  <si>
    <t>歯の所見</t>
    <rPh sb="0" eb="1">
      <t>ハ</t>
    </rPh>
    <rPh sb="2" eb="4">
      <t>ショケン</t>
    </rPh>
    <phoneticPr fontId="2"/>
  </si>
  <si>
    <t>斜頚</t>
    <rPh sb="0" eb="2">
      <t>シャケイ</t>
    </rPh>
    <phoneticPr fontId="2"/>
  </si>
  <si>
    <r>
      <rPr>
        <b/>
        <sz val="16"/>
        <rFont val="ＭＳ 明朝"/>
        <family val="1"/>
        <charset val="128"/>
      </rPr>
      <t xml:space="preserve">　　　　　　第３章　　保　健　指　導
</t>
    </r>
    <r>
      <rPr>
        <sz val="14"/>
        <rFont val="ＭＳ 明朝"/>
        <family val="1"/>
        <charset val="128"/>
      </rPr>
      <t xml:space="preserve">
１〕母子衛生
　　</t>
    </r>
    <r>
      <rPr>
        <sz val="10.5"/>
        <rFont val="ＭＳ 明朝"/>
        <family val="1"/>
        <charset val="128"/>
      </rPr>
      <t xml:space="preserve">母性及び乳幼児の健康の保持増進を図るため、健康診査、保健指導、医療措置などを行っ
　　ている。
   ○ 母子健康手帳交付
　　  母子保健法第15条に基づく妊娠の届出をした者などに交付した。平成26年度の妊娠届出数
　　は15,516人で、妊娠19週以内の届出は98.8％であった。
　 ○ マタニティスクール
　　　主として初妊婦を対象に、妊娠、出産、育児に関する教育と、先輩ママとの交流や、グ
　　ループワーク等により妊婦同士の仲間づくりを実施している。
　 ○ 妊婦健康診査
　　　妊婦と胎児の健康管理の充実を図るために、委託医療機関や助産所で健康診査を実施して
　　いる。
　　　平成21年度から公費助成の回数を14回に拡充している。　　
　 ○ 先天性代謝異常等検査
　　　フェニールケトン尿症等の先天性代謝異常及びクレチン症については、早期に発見し、早
　　期治療による障がい発現の防止を図るため、全ての新生児について血液検査（タンデムマス法な
　　ど）を委託し実施している。
　 ○ ４か月児健康診査
　　　乳児の発育に影響が大きい先天異常等、疾病の早期発見、早期治療を図るため各区保健福
　　祉センター等で健康診査、保健指導を実施している。
　　　なお、要精密者に対しては、専門医療機関への紹介状を交付。
　　○ 10か月児健康診査
　　　中程度の脳障害、点頭てんかん等、異常の早期発見、早期療育を目的に医療機関に委託し
　　実施している。受診は母子健康手帳に添付した受診票により行い無料。
　 ○ １歳６か月児健康診査
　　　心身障がいの早期発見、早期療育を図るため、歩行や言語等発達の標識が得易い１歳６か
　　月の時期に各区保健福祉センター等で健康診査、歯科健康診査、保健指導を実施している。
　　　なお、要精密者に対しては、専門医療機関への紹介状を交付。　
　 ○ ３歳児健康診査
　　　人格の基礎が形成されるといわれるこの時期に、身体面、精神心理面からの問題点を発見
　　し、適切な指導と措置を行うため、各区保健福祉センター等で健康診査、歯科健康診査、保
　　健指導を実施している。
　　　なお、要精密者に対しては、専門医療機関への紹介状を交付。
　 ○ 母子巡回健康相談
　　　妊娠、出産、育児の不安や悩みを解消するため、保健師・助産師・栄養士・歯科衛生士
　　が、市民の身近な場所で健康相談と健康教育を実施している。
　 ○ 乳幼児栄養食品支給
　　　栄養の強化が必要な低所得世帯の乳幼児に粉乳を支給し、栄養摂取の援助を行っている。
　 ○ 未熟児養育医療給付
　　　身体の発育が未熟なまま出生した未熟児に対し、指定養育医療機関において養育に必要な
　　医療の給付を行っている。
　 ○ 自立支援医療（育成医療）給付
　　　身体に障がいのある児童のうち、治療の必要な児童に対し、指定育成医療機関において生
　　活能力を得るために必要な医療の給付を行っている。
　 ○ 結核児童療育医療給付
　　　長期入院治療を要する結核にかかっている児童に対し、指定療育医療機関に入院させ、療
　　育に必要な医療の給付を行い、併せて学習用品等の援助を行っている。
　 ○ 小児慢性特定疾患治療研究事業
　　　悪性新生物、内分泌疾患、糖尿病等の小児慢性疾患にり患している児童は、治療が長期に
　　わたり、医療費も高額となるため、これに必要な医療費の助成を行い、併せて治療研究によ
　　り医療の確立、普及促進を図っている。
   ○特定不妊治療費助成事業
　　　子どもを望む夫婦の経済的負担および精神的負担の軽減を図るために実施。
</t>
    </r>
    <rPh sb="576" eb="578">
      <t>センモン</t>
    </rPh>
    <rPh sb="584" eb="587">
      <t>ショウカイジョウ</t>
    </rPh>
    <rPh sb="588" eb="590">
      <t>コウフ</t>
    </rPh>
    <rPh sb="804" eb="806">
      <t>センモン</t>
    </rPh>
    <rPh sb="806" eb="808">
      <t>イリョウ</t>
    </rPh>
    <rPh sb="812" eb="815">
      <t>ショウカイジョウ</t>
    </rPh>
    <rPh sb="816" eb="818">
      <t>コウフ</t>
    </rPh>
    <rPh sb="951" eb="953">
      <t>センモン</t>
    </rPh>
    <rPh sb="959" eb="962">
      <t>ショウカイジョウ</t>
    </rPh>
    <rPh sb="963" eb="965">
      <t>コウフ</t>
    </rPh>
    <phoneticPr fontId="2"/>
  </si>
  <si>
    <t>５．妊婦健康診査</t>
    <phoneticPr fontId="2"/>
  </si>
  <si>
    <t>１回平均
受講者数</t>
    <phoneticPr fontId="2"/>
  </si>
  <si>
    <t>4．マタニティスクール開設回数・受講者数､保健福祉センター別</t>
    <phoneticPr fontId="2"/>
  </si>
  <si>
    <t>３．母子健康手帳交付数、保健福祉センター別</t>
    <phoneticPr fontId="2"/>
  </si>
  <si>
    <t>平成26年度</t>
    <phoneticPr fontId="2"/>
  </si>
  <si>
    <t>２．妊娠届出数・構成割合、妊娠週数・保健福祉センター別</t>
    <phoneticPr fontId="2"/>
  </si>
  <si>
    <t>26年度</t>
    <rPh sb="2" eb="4">
      <t>ネンド</t>
    </rPh>
    <phoneticPr fontId="2"/>
  </si>
  <si>
    <t>20年度</t>
    <phoneticPr fontId="2"/>
  </si>
  <si>
    <t>平成元年度～平成26年度</t>
    <rPh sb="2" eb="3">
      <t>ゲン</t>
    </rPh>
    <phoneticPr fontId="2"/>
  </si>
  <si>
    <t>１．妊娠届出数、年度別</t>
    <phoneticPr fontId="2"/>
  </si>
  <si>
    <t>3回目以上</t>
    <rPh sb="1" eb="3">
      <t>カイメ</t>
    </rPh>
    <rPh sb="3" eb="5">
      <t>イジョウ</t>
    </rPh>
    <phoneticPr fontId="2"/>
  </si>
  <si>
    <t>2回</t>
    <rPh sb="1" eb="2">
      <t>カイ</t>
    </rPh>
    <phoneticPr fontId="2"/>
  </si>
  <si>
    <t>1回</t>
    <rPh sb="1" eb="2">
      <t>カイ</t>
    </rPh>
    <phoneticPr fontId="2"/>
  </si>
  <si>
    <t>8．未熟児養育医療給付状況</t>
    <phoneticPr fontId="2"/>
  </si>
  <si>
    <t>7．乳幼児栄養食品給付状況</t>
    <phoneticPr fontId="2"/>
  </si>
  <si>
    <t>クレチン症８人，先天性副腎過形成１人，メチルマロン酸血症１人，三頭酵素欠損症１人，CPT-1欠損症１人</t>
    <rPh sb="4" eb="5">
      <t>ショウ</t>
    </rPh>
    <rPh sb="6" eb="7">
      <t>ニン</t>
    </rPh>
    <rPh sb="8" eb="11">
      <t>センテンセイ</t>
    </rPh>
    <rPh sb="11" eb="12">
      <t>フク</t>
    </rPh>
    <rPh sb="12" eb="13">
      <t>ジン</t>
    </rPh>
    <rPh sb="13" eb="14">
      <t>カ</t>
    </rPh>
    <rPh sb="14" eb="16">
      <t>ケイセイ</t>
    </rPh>
    <rPh sb="17" eb="18">
      <t>ニン</t>
    </rPh>
    <rPh sb="25" eb="26">
      <t>サン</t>
    </rPh>
    <rPh sb="26" eb="27">
      <t>チ</t>
    </rPh>
    <rPh sb="27" eb="28">
      <t>ショウ</t>
    </rPh>
    <rPh sb="29" eb="30">
      <t>ニン</t>
    </rPh>
    <rPh sb="31" eb="32">
      <t>サン</t>
    </rPh>
    <rPh sb="32" eb="33">
      <t>アタマ</t>
    </rPh>
    <rPh sb="33" eb="35">
      <t>コウソ</t>
    </rPh>
    <rPh sb="35" eb="36">
      <t>ケツ</t>
    </rPh>
    <rPh sb="36" eb="37">
      <t>ソン</t>
    </rPh>
    <rPh sb="37" eb="38">
      <t>ショウ</t>
    </rPh>
    <rPh sb="39" eb="40">
      <t>ニン</t>
    </rPh>
    <rPh sb="46" eb="47">
      <t>ケツ</t>
    </rPh>
    <rPh sb="47" eb="48">
      <t>ソン</t>
    </rPh>
    <rPh sb="48" eb="49">
      <t>ショウ</t>
    </rPh>
    <rPh sb="50" eb="51">
      <t>ニン</t>
    </rPh>
    <phoneticPr fontId="2"/>
  </si>
  <si>
    <t>クレチン症１４人、先天性副腎皮質過形成症１人，ガラクトース血症１人</t>
    <phoneticPr fontId="2"/>
  </si>
  <si>
    <t>クレチン症１人、ヒスチジン血症２人、ガラクトース血症２人</t>
    <phoneticPr fontId="2"/>
  </si>
  <si>
    <t>6．先天性代謝異常等検査、年度別</t>
    <phoneticPr fontId="2"/>
  </si>
  <si>
    <t>平成26年度</t>
    <phoneticPr fontId="2"/>
  </si>
  <si>
    <t>13．４か月児健診受診結果状況</t>
    <phoneticPr fontId="2"/>
  </si>
  <si>
    <t>受診者数</t>
    <phoneticPr fontId="2"/>
  </si>
  <si>
    <t>平成元年度～平成26年度</t>
    <rPh sb="2" eb="3">
      <t>ガン</t>
    </rPh>
    <phoneticPr fontId="2"/>
  </si>
  <si>
    <t>※平成27年１月１日に制度改正が行われ，疾患群の見直しにより11疾患群から14疾患群となった。</t>
    <rPh sb="1" eb="3">
      <t>ヘイセイ</t>
    </rPh>
    <rPh sb="5" eb="6">
      <t>ネン</t>
    </rPh>
    <rPh sb="7" eb="8">
      <t>ガツ</t>
    </rPh>
    <rPh sb="9" eb="10">
      <t>ニチ</t>
    </rPh>
    <rPh sb="11" eb="13">
      <t>セイド</t>
    </rPh>
    <rPh sb="13" eb="15">
      <t>カイセイ</t>
    </rPh>
    <rPh sb="16" eb="17">
      <t>オコナ</t>
    </rPh>
    <rPh sb="20" eb="22">
      <t>シッカン</t>
    </rPh>
    <rPh sb="22" eb="23">
      <t>グン</t>
    </rPh>
    <rPh sb="24" eb="26">
      <t>ミナオ</t>
    </rPh>
    <rPh sb="32" eb="34">
      <t>シッカン</t>
    </rPh>
    <rPh sb="34" eb="35">
      <t>グン</t>
    </rPh>
    <rPh sb="39" eb="41">
      <t>シッカン</t>
    </rPh>
    <rPh sb="41" eb="42">
      <t>グン</t>
    </rPh>
    <phoneticPr fontId="2"/>
  </si>
  <si>
    <t>-</t>
    <phoneticPr fontId="2"/>
  </si>
  <si>
    <t>皮膚疾患</t>
    <rPh sb="0" eb="2">
      <t>ヒフ</t>
    </rPh>
    <rPh sb="2" eb="4">
      <t>シッカン</t>
    </rPh>
    <phoneticPr fontId="2"/>
  </si>
  <si>
    <t>染色体又は遺伝子に変化
を伴う症候群</t>
    <rPh sb="0" eb="3">
      <t>センショクタイ</t>
    </rPh>
    <rPh sb="3" eb="4">
      <t>マタ</t>
    </rPh>
    <rPh sb="5" eb="8">
      <t>イデンシ</t>
    </rPh>
    <rPh sb="9" eb="11">
      <t>ヘンカ</t>
    </rPh>
    <rPh sb="13" eb="14">
      <t>トモナ</t>
    </rPh>
    <rPh sb="15" eb="18">
      <t>ショウコウグン</t>
    </rPh>
    <phoneticPr fontId="2"/>
  </si>
  <si>
    <t>免疫疾患</t>
    <rPh sb="0" eb="2">
      <t>メンエキ</t>
    </rPh>
    <rPh sb="2" eb="4">
      <t>シッカン</t>
    </rPh>
    <phoneticPr fontId="2"/>
  </si>
  <si>
    <t>血液疾患</t>
    <rPh sb="0" eb="2">
      <t>ケツエキ</t>
    </rPh>
    <rPh sb="2" eb="4">
      <t>シッカン</t>
    </rPh>
    <phoneticPr fontId="2"/>
  </si>
  <si>
    <t>先天性
代謝異常</t>
    <phoneticPr fontId="2"/>
  </si>
  <si>
    <t>平成27年1月～2月診療分</t>
    <rPh sb="0" eb="2">
      <t>ヘイセイ</t>
    </rPh>
    <rPh sb="4" eb="5">
      <t>ネン</t>
    </rPh>
    <rPh sb="6" eb="7">
      <t>ガツ</t>
    </rPh>
    <rPh sb="9" eb="10">
      <t>ガツ</t>
    </rPh>
    <rPh sb="10" eb="12">
      <t>シンリョウ</t>
    </rPh>
    <rPh sb="12" eb="13">
      <t>ブン</t>
    </rPh>
    <phoneticPr fontId="2"/>
  </si>
  <si>
    <t>11(2)．小児慢性特定疾病医療費助成事業</t>
    <rPh sb="12" eb="14">
      <t>シッペイ</t>
    </rPh>
    <rPh sb="14" eb="16">
      <t>イリョウ</t>
    </rPh>
    <rPh sb="16" eb="17">
      <t>ヒ</t>
    </rPh>
    <rPh sb="17" eb="19">
      <t>ジョセイ</t>
    </rPh>
    <rPh sb="19" eb="21">
      <t>ジギョウ</t>
    </rPh>
    <phoneticPr fontId="2"/>
  </si>
  <si>
    <t>血友病等
血液疾患</t>
    <phoneticPr fontId="2"/>
  </si>
  <si>
    <t>平成26年3月～12月診療分</t>
    <rPh sb="0" eb="2">
      <t>ヘイセイ</t>
    </rPh>
    <rPh sb="4" eb="5">
      <t>ネン</t>
    </rPh>
    <rPh sb="6" eb="7">
      <t>ガツ</t>
    </rPh>
    <rPh sb="10" eb="11">
      <t>ガツ</t>
    </rPh>
    <rPh sb="11" eb="13">
      <t>シンリョウ</t>
    </rPh>
    <rPh sb="13" eb="14">
      <t>ブン</t>
    </rPh>
    <phoneticPr fontId="2"/>
  </si>
  <si>
    <t>11(1)．小児慢性特定疾患治療研究事業</t>
    <phoneticPr fontId="2"/>
  </si>
  <si>
    <t>総数</t>
    <phoneticPr fontId="2"/>
  </si>
  <si>
    <t>平成26年度</t>
  </si>
  <si>
    <t>16．10か月児健診精密診査受診状況</t>
    <phoneticPr fontId="2"/>
  </si>
  <si>
    <t>･･･</t>
    <phoneticPr fontId="2"/>
  </si>
  <si>
    <t>90.5</t>
    <phoneticPr fontId="2"/>
  </si>
  <si>
    <t>15．10か月児健診受診状況</t>
    <phoneticPr fontId="2"/>
  </si>
  <si>
    <t>平成26年度</t>
    <rPh sb="0" eb="2">
      <t>ヘイセイ</t>
    </rPh>
    <rPh sb="4" eb="5">
      <t>ネン</t>
    </rPh>
    <rPh sb="5" eb="6">
      <t>ド</t>
    </rPh>
    <phoneticPr fontId="2"/>
  </si>
  <si>
    <t>14．４か月児精密診査受診状況、要精密項目・保健福祉センター別</t>
    <phoneticPr fontId="2"/>
  </si>
  <si>
    <t>19．１歳６か月児精密診査受診状況、要精密項目・保健福祉センター別</t>
    <phoneticPr fontId="2"/>
  </si>
  <si>
    <t>平成26年度</t>
    <rPh sb="0" eb="2">
      <t>ヘイセイ</t>
    </rPh>
    <rPh sb="4" eb="6">
      <t>ネンド</t>
    </rPh>
    <phoneticPr fontId="2"/>
  </si>
  <si>
    <t>18．１歳６か月児健診受診結果状況</t>
    <phoneticPr fontId="2"/>
  </si>
  <si>
    <t>注）東区保健福祉センター開設回数にはコミセンわじろ12回、博多区保健福祉センター開設回数にはさざんぴあ博多12回、西区保健福祉センター開設回数にはさいとぴあ12回を含む。</t>
    <phoneticPr fontId="2"/>
  </si>
  <si>
    <t>平成元年～平成26年度</t>
    <rPh sb="0" eb="2">
      <t>ヘイセイ</t>
    </rPh>
    <rPh sb="2" eb="3">
      <t>ガン</t>
    </rPh>
    <rPh sb="3" eb="4">
      <t>ネン</t>
    </rPh>
    <rPh sb="5" eb="7">
      <t>ヘイセイ</t>
    </rPh>
    <rPh sb="9" eb="10">
      <t>ネン</t>
    </rPh>
    <rPh sb="10" eb="11">
      <t>ド</t>
    </rPh>
    <phoneticPr fontId="2"/>
  </si>
  <si>
    <r>
      <t>17．１歳６か月児健診受診状況、年度・保健福祉センター別　 　　</t>
    </r>
    <r>
      <rPr>
        <sz val="11"/>
        <rFont val="ＭＳ 明朝"/>
        <family val="1"/>
        <charset val="128"/>
      </rPr>
      <t>平成元年度～平成15年度</t>
    </r>
    <phoneticPr fontId="2"/>
  </si>
  <si>
    <t>22．３歳児健診受診結果状況</t>
    <phoneticPr fontId="2"/>
  </si>
  <si>
    <t>早  良</t>
    <phoneticPr fontId="2"/>
  </si>
  <si>
    <t>城  南</t>
    <phoneticPr fontId="2"/>
  </si>
  <si>
    <t>中  央</t>
    <phoneticPr fontId="2"/>
  </si>
  <si>
    <t>博  多</t>
    <phoneticPr fontId="2"/>
  </si>
  <si>
    <t>集団遊</t>
    <phoneticPr fontId="2"/>
  </si>
  <si>
    <t>医療</t>
    <phoneticPr fontId="2"/>
  </si>
  <si>
    <t>相　談</t>
    <phoneticPr fontId="2"/>
  </si>
  <si>
    <t>20．１歳６か月児健診精神面精密検査結果状況</t>
    <phoneticPr fontId="2"/>
  </si>
  <si>
    <t>西</t>
    <phoneticPr fontId="2"/>
  </si>
  <si>
    <t>早良</t>
    <phoneticPr fontId="2"/>
  </si>
  <si>
    <t>城南</t>
    <phoneticPr fontId="2"/>
  </si>
  <si>
    <t>南</t>
    <phoneticPr fontId="2"/>
  </si>
  <si>
    <t>中央</t>
    <phoneticPr fontId="2"/>
  </si>
  <si>
    <t>博多</t>
    <phoneticPr fontId="2"/>
  </si>
  <si>
    <t>東</t>
    <phoneticPr fontId="2"/>
  </si>
  <si>
    <t>・</t>
    <phoneticPr fontId="2"/>
  </si>
  <si>
    <t>　　　・</t>
    <phoneticPr fontId="2"/>
  </si>
  <si>
    <t>構成割合(%)</t>
    <phoneticPr fontId="2"/>
  </si>
  <si>
    <t>その他</t>
    <phoneticPr fontId="2"/>
  </si>
  <si>
    <t>妊産婦</t>
    <phoneticPr fontId="2"/>
  </si>
  <si>
    <t>幼児</t>
    <phoneticPr fontId="2"/>
  </si>
  <si>
    <t>乳児</t>
    <phoneticPr fontId="2"/>
  </si>
  <si>
    <t>１回平均相談者数</t>
    <phoneticPr fontId="2"/>
  </si>
  <si>
    <t>相談者数</t>
    <phoneticPr fontId="2"/>
  </si>
  <si>
    <t>稼働回数</t>
    <phoneticPr fontId="2"/>
  </si>
  <si>
    <t>25．母子巡回健康相談実施状況、保健福祉センター別</t>
    <phoneticPr fontId="2"/>
  </si>
  <si>
    <t>精神遅滞</t>
    <phoneticPr fontId="2"/>
  </si>
  <si>
    <t>異常あり</t>
    <phoneticPr fontId="2"/>
  </si>
  <si>
    <t>異常なし</t>
    <phoneticPr fontId="2"/>
  </si>
  <si>
    <t>構成割合</t>
    <phoneticPr fontId="2"/>
  </si>
  <si>
    <t>加療中</t>
    <phoneticPr fontId="2"/>
  </si>
  <si>
    <t>集団遊戯療法</t>
    <phoneticPr fontId="2"/>
  </si>
  <si>
    <t>医療機関等</t>
    <phoneticPr fontId="2"/>
  </si>
  <si>
    <t>要観察</t>
    <phoneticPr fontId="2"/>
  </si>
  <si>
    <t>相談助言のみ</t>
    <phoneticPr fontId="2"/>
  </si>
  <si>
    <t>24．３歳児健診精神面精密検査結果状況</t>
    <phoneticPr fontId="2"/>
  </si>
  <si>
    <t>育児上の所見</t>
    <phoneticPr fontId="2"/>
  </si>
  <si>
    <t>尿の所見</t>
    <phoneticPr fontId="2"/>
  </si>
  <si>
    <t>発達上の所見</t>
    <phoneticPr fontId="2"/>
  </si>
  <si>
    <t>けいれんの既往</t>
    <phoneticPr fontId="2"/>
  </si>
  <si>
    <t>神経系感覚器</t>
    <phoneticPr fontId="2"/>
  </si>
  <si>
    <t>先天性形態上の所見</t>
    <phoneticPr fontId="2"/>
  </si>
  <si>
    <t>皮膚</t>
    <phoneticPr fontId="2"/>
  </si>
  <si>
    <t>泌尿器系</t>
    <phoneticPr fontId="2"/>
  </si>
  <si>
    <t>消化器系</t>
    <phoneticPr fontId="2"/>
  </si>
  <si>
    <t>循環器系</t>
    <phoneticPr fontId="2"/>
  </si>
  <si>
    <t>呼吸器系</t>
    <phoneticPr fontId="2"/>
  </si>
  <si>
    <t>造血系</t>
    <phoneticPr fontId="2"/>
  </si>
  <si>
    <t>栄養状態</t>
    <phoneticPr fontId="2"/>
  </si>
  <si>
    <t>体格</t>
    <phoneticPr fontId="2"/>
  </si>
  <si>
    <t>要精密項目</t>
    <phoneticPr fontId="2"/>
  </si>
  <si>
    <t>早  良</t>
    <phoneticPr fontId="2"/>
  </si>
  <si>
    <t>城  南</t>
    <phoneticPr fontId="2"/>
  </si>
  <si>
    <t>中  央</t>
    <phoneticPr fontId="2"/>
  </si>
  <si>
    <t>博  多</t>
    <phoneticPr fontId="2"/>
  </si>
  <si>
    <t>要治療</t>
    <phoneticPr fontId="2"/>
  </si>
  <si>
    <t>受診者数</t>
    <phoneticPr fontId="2"/>
  </si>
  <si>
    <t>要精密者数</t>
    <phoneticPr fontId="2"/>
  </si>
  <si>
    <t>23．３歳児精密診査受診状況、要精密項目・保健福祉センター別</t>
    <phoneticPr fontId="2"/>
  </si>
  <si>
    <t>女</t>
  </si>
  <si>
    <t>男</t>
  </si>
  <si>
    <t>参加人員</t>
  </si>
  <si>
    <t>平成26年度</t>
    <phoneticPr fontId="2"/>
  </si>
  <si>
    <t>３．集団指導状況、保健福祉センター別</t>
    <phoneticPr fontId="2"/>
  </si>
  <si>
    <t>計</t>
  </si>
  <si>
    <t>人工妊娠中絶</t>
  </si>
  <si>
    <t>受胎調節</t>
  </si>
  <si>
    <t>２．対象別個別指導数（延数）・構成割合、性・保健福祉センター別</t>
    <phoneticPr fontId="2"/>
  </si>
  <si>
    <t>16年度</t>
    <phoneticPr fontId="2"/>
  </si>
  <si>
    <t>15年度</t>
    <phoneticPr fontId="2"/>
  </si>
  <si>
    <t>14年度</t>
  </si>
  <si>
    <t>13年度</t>
    <rPh sb="2" eb="4">
      <t>ネンド</t>
    </rPh>
    <phoneticPr fontId="2"/>
  </si>
  <si>
    <t>12年度</t>
    <rPh sb="2" eb="4">
      <t>ネンド</t>
    </rPh>
    <phoneticPr fontId="2"/>
  </si>
  <si>
    <t>11年度</t>
    <rPh sb="2" eb="4">
      <t>ネンド</t>
    </rPh>
    <phoneticPr fontId="2"/>
  </si>
  <si>
    <t>9年度</t>
    <rPh sb="1" eb="3">
      <t>ネンド</t>
    </rPh>
    <phoneticPr fontId="2"/>
  </si>
  <si>
    <t>8年度</t>
    <rPh sb="1" eb="3">
      <t>ネンド</t>
    </rPh>
    <phoneticPr fontId="2"/>
  </si>
  <si>
    <t>7年度</t>
    <rPh sb="1" eb="3">
      <t>ネンド</t>
    </rPh>
    <phoneticPr fontId="2"/>
  </si>
  <si>
    <t>6年度</t>
    <rPh sb="1" eb="3">
      <t>ネンド</t>
    </rPh>
    <phoneticPr fontId="2"/>
  </si>
  <si>
    <t>4年度</t>
    <rPh sb="1" eb="3">
      <t>ネンド</t>
    </rPh>
    <phoneticPr fontId="2"/>
  </si>
  <si>
    <t>3年度</t>
    <rPh sb="1" eb="3">
      <t>ネンド</t>
    </rPh>
    <phoneticPr fontId="2"/>
  </si>
  <si>
    <t>2年度</t>
    <rPh sb="1" eb="3">
      <t>ネンド</t>
    </rPh>
    <phoneticPr fontId="2"/>
  </si>
  <si>
    <t>63年度</t>
    <rPh sb="2" eb="4">
      <t>ネンド</t>
    </rPh>
    <phoneticPr fontId="2"/>
  </si>
  <si>
    <t>62年度</t>
    <rPh sb="2" eb="4">
      <t>ネンド</t>
    </rPh>
    <phoneticPr fontId="2"/>
  </si>
  <si>
    <t>-</t>
  </si>
  <si>
    <t>61年度</t>
    <rPh sb="2" eb="4">
      <t>ネンド</t>
    </rPh>
    <phoneticPr fontId="2"/>
  </si>
  <si>
    <t>60年度</t>
    <rPh sb="2" eb="4">
      <t>ネンド</t>
    </rPh>
    <phoneticPr fontId="2"/>
  </si>
  <si>
    <t>59年度</t>
    <rPh sb="2" eb="4">
      <t>ネンド</t>
    </rPh>
    <phoneticPr fontId="2"/>
  </si>
  <si>
    <t>58年度</t>
    <rPh sb="2" eb="4">
      <t>ネンド</t>
    </rPh>
    <phoneticPr fontId="2"/>
  </si>
  <si>
    <t>57年度</t>
    <rPh sb="2" eb="4">
      <t>ネンド</t>
    </rPh>
    <phoneticPr fontId="2"/>
  </si>
  <si>
    <t>56年度</t>
    <rPh sb="2" eb="4">
      <t>ネンド</t>
    </rPh>
    <phoneticPr fontId="2"/>
  </si>
  <si>
    <t>昭和55年度</t>
  </si>
  <si>
    <t>昭和55年度～平成26年度</t>
    <phoneticPr fontId="2"/>
  </si>
  <si>
    <t>１．個人別指導数(延数)、保健福祉センター・年度別</t>
    <phoneticPr fontId="2"/>
  </si>
  <si>
    <t>　母体保護法は、不妊手術及び人工妊娠中絶に関する事項を定めること等により、母性の生命健康を保護することを目的としている。
　保健福祉センターにおける活動の中心は健全な家庭づくりにつながる計画出産のため、正しい知識と技術の普及に重点をおいている。</t>
    <rPh sb="1" eb="3">
      <t>ボタイ</t>
    </rPh>
    <rPh sb="3" eb="5">
      <t>ホゴ</t>
    </rPh>
    <rPh sb="5" eb="6">
      <t>ホウ</t>
    </rPh>
    <rPh sb="8" eb="10">
      <t>フニン</t>
    </rPh>
    <rPh sb="10" eb="12">
      <t>シュジュツ</t>
    </rPh>
    <rPh sb="12" eb="13">
      <t>オヨ</t>
    </rPh>
    <rPh sb="14" eb="16">
      <t>ジンコウ</t>
    </rPh>
    <rPh sb="16" eb="18">
      <t>ニンシン</t>
    </rPh>
    <rPh sb="18" eb="20">
      <t>チュウゼツ</t>
    </rPh>
    <rPh sb="21" eb="22">
      <t>カン</t>
    </rPh>
    <rPh sb="24" eb="26">
      <t>ジコウ</t>
    </rPh>
    <rPh sb="27" eb="28">
      <t>サダ</t>
    </rPh>
    <rPh sb="32" eb="33">
      <t>トウ</t>
    </rPh>
    <rPh sb="37" eb="39">
      <t>ボセイ</t>
    </rPh>
    <rPh sb="40" eb="42">
      <t>セイメイ</t>
    </rPh>
    <rPh sb="42" eb="44">
      <t>ケンコウ</t>
    </rPh>
    <rPh sb="45" eb="47">
      <t>ホゴ</t>
    </rPh>
    <rPh sb="52" eb="54">
      <t>モクテキ</t>
    </rPh>
    <rPh sb="62" eb="64">
      <t>ホケン</t>
    </rPh>
    <rPh sb="64" eb="66">
      <t>フクシ</t>
    </rPh>
    <rPh sb="74" eb="76">
      <t>カツドウ</t>
    </rPh>
    <rPh sb="77" eb="79">
      <t>チュウシン</t>
    </rPh>
    <rPh sb="80" eb="82">
      <t>ケンゼン</t>
    </rPh>
    <rPh sb="83" eb="85">
      <t>カテイ</t>
    </rPh>
    <rPh sb="93" eb="95">
      <t>ケイカク</t>
    </rPh>
    <rPh sb="95" eb="97">
      <t>シュッサン</t>
    </rPh>
    <rPh sb="101" eb="102">
      <t>セイ</t>
    </rPh>
    <rPh sb="104" eb="106">
      <t>チシキ</t>
    </rPh>
    <rPh sb="107" eb="109">
      <t>ギジュツ</t>
    </rPh>
    <rPh sb="110" eb="112">
      <t>フキュウ</t>
    </rPh>
    <rPh sb="113" eb="115">
      <t>ジュウテン</t>
    </rPh>
    <phoneticPr fontId="2"/>
  </si>
  <si>
    <t>２〕母体保護</t>
    <rPh sb="2" eb="4">
      <t>ボタイ</t>
    </rPh>
    <rPh sb="4" eb="6">
      <t>ホゴ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</si>
</sst>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0;\-#,##0.0"/>
    <numFmt numFmtId="177" formatCode="0.0"/>
    <numFmt numFmtId="178" formatCode="_ * #,##0.0_ ;_ * \-#,##0.0_ ;_ * &quot;-&quot;?_ ;_ @_ "/>
    <numFmt numFmtId="179" formatCode="#,##0.0;[Red]\-#,##0.0"/>
    <numFmt numFmtId="180" formatCode="#,##0_ "/>
    <numFmt numFmtId="181" formatCode="0.0_);[Red]\(0.0\)"/>
    <numFmt numFmtId="182" formatCode="0.0_ "/>
  </numFmts>
  <fonts count="18">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8"/>
      <name val="ＭＳ 明朝"/>
      <family val="1"/>
      <charset val="128"/>
    </font>
    <font>
      <b/>
      <sz val="16"/>
      <name val="ＭＳ 明朝"/>
      <family val="1"/>
      <charset val="128"/>
    </font>
    <font>
      <sz val="11"/>
      <name val="ＭＳ 明朝"/>
      <family val="1"/>
      <charset val="128"/>
    </font>
    <font>
      <sz val="12"/>
      <name val="ＭＳ 明朝"/>
      <family val="1"/>
      <charset val="128"/>
    </font>
    <font>
      <b/>
      <sz val="12"/>
      <name val="ＭＳ 明朝"/>
      <family val="1"/>
      <charset val="128"/>
    </font>
    <font>
      <sz val="10"/>
      <name val="ＭＳ 明朝"/>
      <family val="1"/>
      <charset val="128"/>
    </font>
    <font>
      <sz val="10.5"/>
      <name val="ＭＳ 明朝"/>
      <family val="1"/>
      <charset val="128"/>
    </font>
    <font>
      <b/>
      <sz val="11"/>
      <name val="ＭＳ 明朝"/>
      <family val="1"/>
      <charset val="128"/>
    </font>
    <font>
      <strike/>
      <sz val="10"/>
      <name val="ＭＳ 明朝"/>
      <family val="1"/>
      <charset val="128"/>
    </font>
    <font>
      <strike/>
      <sz val="14"/>
      <name val="ＭＳ 明朝"/>
      <family val="1"/>
      <charset val="128"/>
    </font>
    <font>
      <b/>
      <sz val="9"/>
      <color indexed="81"/>
      <name val="ＭＳ Ｐゴシック"/>
      <family val="3"/>
      <charset val="128"/>
    </font>
    <font>
      <sz val="9"/>
      <color indexed="81"/>
      <name val="ＭＳ Ｐゴシック"/>
      <family val="3"/>
      <charset val="128"/>
    </font>
    <font>
      <sz val="5"/>
      <name val="ＭＳ 明朝"/>
      <family val="1"/>
      <charset val="128"/>
    </font>
    <font>
      <b/>
      <sz val="18"/>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2">
    <border>
      <left/>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65">
    <xf numFmtId="0" fontId="0" fillId="0" borderId="0" xfId="0"/>
    <xf numFmtId="0" fontId="3" fillId="0" borderId="0" xfId="0" applyFont="1"/>
    <xf numFmtId="41" fontId="4" fillId="0" borderId="0" xfId="0" applyNumberFormat="1" applyFont="1"/>
    <xf numFmtId="37" fontId="4" fillId="0" borderId="0" xfId="0" applyNumberFormat="1" applyFont="1"/>
    <xf numFmtId="0" fontId="7" fillId="0" borderId="1" xfId="0" applyFont="1" applyBorder="1"/>
    <xf numFmtId="0" fontId="7" fillId="0" borderId="2" xfId="0" applyFont="1" applyBorder="1"/>
    <xf numFmtId="0" fontId="7" fillId="0" borderId="3" xfId="0" applyFont="1" applyBorder="1" applyAlignment="1" applyProtection="1">
      <alignment horizontal="right"/>
    </xf>
    <xf numFmtId="41" fontId="7" fillId="0" borderId="5" xfId="0" applyNumberFormat="1" applyFont="1" applyBorder="1" applyAlignment="1" applyProtection="1"/>
    <xf numFmtId="41" fontId="7" fillId="0" borderId="0" xfId="0" applyNumberFormat="1" applyFont="1" applyBorder="1" applyAlignment="1" applyProtection="1"/>
    <xf numFmtId="0" fontId="8" fillId="0" borderId="4" xfId="0" applyFont="1" applyBorder="1"/>
    <xf numFmtId="0" fontId="3" fillId="0" borderId="0" xfId="0" applyFont="1" applyAlignment="1">
      <alignment horizontal="right"/>
    </xf>
    <xf numFmtId="0" fontId="7" fillId="0" borderId="2" xfId="0" applyFont="1" applyBorder="1" applyAlignment="1">
      <alignment vertical="center"/>
    </xf>
    <xf numFmtId="0" fontId="8" fillId="0" borderId="3" xfId="0" applyFont="1" applyBorder="1" applyAlignment="1" applyProtection="1">
      <alignment horizontal="distributed" vertical="distributed"/>
    </xf>
    <xf numFmtId="0" fontId="7" fillId="0" borderId="6" xfId="0" applyFont="1" applyBorder="1" applyAlignment="1" applyProtection="1">
      <alignment horizontal="distributed" vertical="distributed"/>
    </xf>
    <xf numFmtId="0" fontId="8" fillId="0" borderId="7" xfId="0" applyFont="1" applyBorder="1" applyAlignment="1" applyProtection="1">
      <alignment horizontal="center" vertical="center"/>
    </xf>
    <xf numFmtId="37" fontId="8" fillId="0" borderId="8" xfId="0" applyNumberFormat="1" applyFont="1" applyBorder="1" applyAlignment="1" applyProtection="1">
      <alignment horizontal="center"/>
    </xf>
    <xf numFmtId="0" fontId="7" fillId="0" borderId="9" xfId="0" applyFont="1" applyBorder="1"/>
    <xf numFmtId="0" fontId="7" fillId="0" borderId="10" xfId="0" applyFont="1" applyBorder="1"/>
    <xf numFmtId="37" fontId="7" fillId="0" borderId="14" xfId="0" applyNumberFormat="1" applyFont="1" applyBorder="1" applyAlignment="1" applyProtection="1">
      <alignment horizontal="center" vertical="center" wrapText="1"/>
    </xf>
    <xf numFmtId="37" fontId="7" fillId="0" borderId="14" xfId="0" applyNumberFormat="1" applyFont="1" applyBorder="1" applyAlignment="1" applyProtection="1">
      <alignment horizontal="center" vertical="center"/>
    </xf>
    <xf numFmtId="176"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37" fontId="6" fillId="0" borderId="17" xfId="0" applyNumberFormat="1" applyFont="1" applyBorder="1" applyAlignment="1" applyProtection="1">
      <alignment horizontal="center" vertical="center" wrapText="1"/>
    </xf>
    <xf numFmtId="37" fontId="7" fillId="0" borderId="18" xfId="0" applyNumberFormat="1"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0" fontId="6" fillId="0" borderId="3" xfId="0" applyFont="1" applyBorder="1" applyAlignment="1" applyProtection="1">
      <alignment horizontal="center" vertical="center" wrapText="1"/>
    </xf>
    <xf numFmtId="0" fontId="7" fillId="0" borderId="4" xfId="0" applyFont="1" applyBorder="1" applyAlignment="1" applyProtection="1">
      <alignment horizontal="right" vertical="top"/>
    </xf>
    <xf numFmtId="37" fontId="7" fillId="0" borderId="5" xfId="0" applyNumberFormat="1" applyFont="1" applyBorder="1" applyAlignment="1" applyProtection="1">
      <alignment vertical="top"/>
    </xf>
    <xf numFmtId="37" fontId="7" fillId="0" borderId="0" xfId="0" applyNumberFormat="1" applyFont="1" applyBorder="1" applyAlignment="1" applyProtection="1">
      <alignment vertical="top"/>
    </xf>
    <xf numFmtId="176" fontId="7" fillId="0" borderId="0" xfId="0" applyNumberFormat="1" applyFont="1" applyBorder="1" applyAlignment="1" applyProtection="1">
      <alignment vertical="top"/>
    </xf>
    <xf numFmtId="0" fontId="7" fillId="0" borderId="4" xfId="0" applyFont="1" applyBorder="1" applyAlignment="1" applyProtection="1">
      <alignment vertical="top"/>
    </xf>
    <xf numFmtId="0" fontId="7" fillId="0" borderId="4" xfId="0" applyFont="1" applyFill="1" applyBorder="1" applyAlignment="1" applyProtection="1">
      <alignment horizontal="right" vertical="top"/>
    </xf>
    <xf numFmtId="37" fontId="7" fillId="0" borderId="5" xfId="0" applyNumberFormat="1" applyFont="1" applyFill="1" applyBorder="1" applyAlignment="1" applyProtection="1">
      <alignment vertical="top"/>
    </xf>
    <xf numFmtId="37" fontId="7" fillId="0" borderId="0" xfId="0" applyNumberFormat="1" applyFont="1" applyFill="1" applyBorder="1" applyAlignment="1" applyProtection="1">
      <alignment vertical="top"/>
    </xf>
    <xf numFmtId="176" fontId="7" fillId="0" borderId="0" xfId="0" applyNumberFormat="1" applyFont="1" applyFill="1" applyBorder="1" applyAlignment="1" applyProtection="1">
      <alignment vertical="top"/>
    </xf>
    <xf numFmtId="0" fontId="7" fillId="0" borderId="4" xfId="0" applyFont="1" applyFill="1" applyBorder="1" applyAlignment="1" applyProtection="1">
      <alignment vertical="top"/>
    </xf>
    <xf numFmtId="37" fontId="8" fillId="0" borderId="19" xfId="0" applyNumberFormat="1" applyFont="1" applyFill="1" applyBorder="1" applyAlignment="1" applyProtection="1">
      <alignment vertical="top"/>
    </xf>
    <xf numFmtId="37" fontId="8" fillId="0" borderId="15" xfId="0" applyNumberFormat="1" applyFont="1" applyFill="1" applyBorder="1" applyAlignment="1" applyProtection="1">
      <alignment vertical="top"/>
    </xf>
    <xf numFmtId="179" fontId="8" fillId="0" borderId="15" xfId="2" applyNumberFormat="1" applyFont="1" applyFill="1" applyBorder="1" applyAlignment="1" applyProtection="1">
      <alignment vertical="top"/>
    </xf>
    <xf numFmtId="0" fontId="8" fillId="0" borderId="6" xfId="0" applyFont="1" applyFill="1" applyBorder="1" applyAlignment="1" applyProtection="1">
      <alignment vertical="top"/>
    </xf>
    <xf numFmtId="0" fontId="7" fillId="0" borderId="0" xfId="0" applyFont="1" applyFill="1" applyBorder="1" applyAlignment="1" applyProtection="1">
      <alignment horizontal="right" vertical="top"/>
    </xf>
    <xf numFmtId="0" fontId="7" fillId="0" borderId="0" xfId="0" applyFont="1" applyFill="1" applyBorder="1" applyAlignment="1" applyProtection="1">
      <alignment vertical="top"/>
    </xf>
    <xf numFmtId="0" fontId="6" fillId="0" borderId="0" xfId="0" applyFont="1" applyBorder="1" applyAlignment="1" applyProtection="1"/>
    <xf numFmtId="41" fontId="8" fillId="0" borderId="5" xfId="0" applyNumberFormat="1" applyFont="1" applyBorder="1" applyProtection="1"/>
    <xf numFmtId="0" fontId="7" fillId="0" borderId="0" xfId="0" applyFont="1" applyBorder="1"/>
    <xf numFmtId="41" fontId="8" fillId="0" borderId="0" xfId="0" applyNumberFormat="1" applyFont="1" applyBorder="1" applyProtection="1"/>
    <xf numFmtId="181" fontId="8" fillId="0" borderId="0" xfId="0" applyNumberFormat="1" applyFont="1" applyBorder="1" applyAlignment="1" applyProtection="1">
      <alignment horizontal="right"/>
    </xf>
    <xf numFmtId="0" fontId="7" fillId="0" borderId="0" xfId="0" applyFont="1" applyBorder="1" applyAlignment="1">
      <alignment horizontal="right"/>
    </xf>
    <xf numFmtId="0" fontId="5" fillId="0" borderId="0" xfId="0" applyFont="1" applyBorder="1"/>
    <xf numFmtId="0" fontId="5" fillId="0" borderId="0" xfId="0" applyFont="1"/>
    <xf numFmtId="41" fontId="8" fillId="0" borderId="17" xfId="0" applyNumberFormat="1" applyFont="1" applyBorder="1" applyProtection="1"/>
    <xf numFmtId="41" fontId="8" fillId="0" borderId="18" xfId="0" applyNumberFormat="1" applyFont="1" applyBorder="1" applyProtection="1"/>
    <xf numFmtId="181" fontId="8" fillId="0" borderId="18" xfId="0" applyNumberFormat="1" applyFont="1" applyBorder="1" applyProtection="1"/>
    <xf numFmtId="41" fontId="7" fillId="0" borderId="5" xfId="0" applyNumberFormat="1" applyFont="1" applyBorder="1" applyProtection="1"/>
    <xf numFmtId="41" fontId="7" fillId="0" borderId="0" xfId="0" applyNumberFormat="1" applyFont="1" applyBorder="1" applyProtection="1"/>
    <xf numFmtId="181" fontId="7" fillId="0" borderId="0" xfId="0" applyNumberFormat="1" applyFont="1" applyBorder="1" applyProtection="1"/>
    <xf numFmtId="41" fontId="7" fillId="0" borderId="19" xfId="0" applyNumberFormat="1" applyFont="1" applyBorder="1" applyProtection="1"/>
    <xf numFmtId="41" fontId="7" fillId="0" borderId="15" xfId="0" applyNumberFormat="1" applyFont="1" applyBorder="1" applyProtection="1"/>
    <xf numFmtId="0" fontId="7" fillId="0" borderId="11" xfId="0" applyFont="1" applyBorder="1"/>
    <xf numFmtId="0" fontId="7" fillId="0" borderId="7" xfId="0" applyFont="1" applyBorder="1"/>
    <xf numFmtId="41" fontId="7" fillId="0" borderId="17" xfId="0" applyNumberFormat="1" applyFont="1" applyBorder="1" applyProtection="1"/>
    <xf numFmtId="41" fontId="7" fillId="0" borderId="18" xfId="0" applyNumberFormat="1" applyFont="1" applyBorder="1" applyProtection="1"/>
    <xf numFmtId="181" fontId="7" fillId="0" borderId="18" xfId="0" applyNumberFormat="1" applyFont="1" applyBorder="1" applyProtection="1"/>
    <xf numFmtId="41" fontId="7" fillId="0" borderId="0" xfId="0" applyNumberFormat="1" applyFont="1"/>
    <xf numFmtId="178" fontId="7" fillId="0" borderId="0" xfId="0" applyNumberFormat="1" applyFont="1" applyBorder="1" applyProtection="1"/>
    <xf numFmtId="181" fontId="7" fillId="0" borderId="15" xfId="0" applyNumberFormat="1" applyFont="1" applyBorder="1" applyProtection="1"/>
    <xf numFmtId="41" fontId="7" fillId="0" borderId="21" xfId="0" applyNumberFormat="1" applyFont="1" applyBorder="1" applyAlignment="1" applyProtection="1"/>
    <xf numFmtId="0" fontId="7" fillId="0" borderId="20" xfId="0" applyFont="1" applyBorder="1" applyAlignment="1" applyProtection="1"/>
    <xf numFmtId="0" fontId="7" fillId="0" borderId="20" xfId="0" applyFont="1" applyBorder="1"/>
    <xf numFmtId="41" fontId="7" fillId="0" borderId="22" xfId="0" applyNumberFormat="1" applyFont="1" applyBorder="1" applyProtection="1"/>
    <xf numFmtId="41" fontId="7" fillId="0" borderId="23" xfId="0" applyNumberFormat="1" applyFont="1" applyBorder="1" applyProtection="1"/>
    <xf numFmtId="41" fontId="9" fillId="0" borderId="0" xfId="0" applyNumberFormat="1" applyFont="1"/>
    <xf numFmtId="0" fontId="7" fillId="0" borderId="11" xfId="0" applyFont="1" applyBorder="1" applyAlignment="1">
      <alignment vertical="center"/>
    </xf>
    <xf numFmtId="0" fontId="7" fillId="0" borderId="7" xfId="0" applyFont="1" applyBorder="1" applyAlignment="1">
      <alignment vertical="center"/>
    </xf>
    <xf numFmtId="0" fontId="3" fillId="0" borderId="0" xfId="0" applyFont="1" applyBorder="1"/>
    <xf numFmtId="41" fontId="7" fillId="0" borderId="13" xfId="0" applyNumberFormat="1" applyFont="1" applyBorder="1" applyProtection="1"/>
    <xf numFmtId="41" fontId="7" fillId="0" borderId="10" xfId="0" applyNumberFormat="1" applyFont="1" applyBorder="1" applyProtection="1"/>
    <xf numFmtId="41" fontId="7" fillId="0" borderId="18" xfId="0" applyNumberFormat="1" applyFont="1" applyBorder="1" applyAlignment="1" applyProtection="1">
      <alignment horizontal="left"/>
    </xf>
    <xf numFmtId="41" fontId="7" fillId="0" borderId="0" xfId="0" applyNumberFormat="1" applyFont="1" applyBorder="1" applyAlignment="1" applyProtection="1">
      <alignment horizontal="left"/>
    </xf>
    <xf numFmtId="41" fontId="7" fillId="0" borderId="15" xfId="0" applyNumberFormat="1" applyFont="1" applyBorder="1" applyAlignment="1" applyProtection="1">
      <alignment horizontal="left"/>
    </xf>
    <xf numFmtId="0" fontId="7" fillId="0" borderId="0" xfId="0" applyFont="1"/>
    <xf numFmtId="0" fontId="7" fillId="0" borderId="21" xfId="0" applyFont="1" applyBorder="1" applyAlignment="1" applyProtection="1"/>
    <xf numFmtId="37" fontId="7" fillId="0" borderId="21" xfId="0" applyNumberFormat="1" applyFont="1" applyBorder="1" applyProtection="1"/>
    <xf numFmtId="49" fontId="7" fillId="0" borderId="21" xfId="0" applyNumberFormat="1" applyFont="1" applyBorder="1" applyAlignment="1" applyProtection="1">
      <alignment horizontal="right"/>
    </xf>
    <xf numFmtId="37" fontId="7" fillId="0" borderId="21" xfId="0" applyNumberFormat="1" applyFont="1" applyBorder="1" applyAlignment="1" applyProtection="1"/>
    <xf numFmtId="0" fontId="7" fillId="0" borderId="24" xfId="0" applyFont="1" applyBorder="1" applyProtection="1"/>
    <xf numFmtId="0" fontId="7" fillId="0" borderId="17" xfId="0" applyFont="1" applyBorder="1" applyProtection="1"/>
    <xf numFmtId="0" fontId="7" fillId="0" borderId="22" xfId="0" applyFont="1" applyBorder="1" applyProtection="1"/>
    <xf numFmtId="0" fontId="7" fillId="0" borderId="5" xfId="0" applyFont="1" applyBorder="1" applyProtection="1"/>
    <xf numFmtId="0" fontId="7" fillId="0" borderId="5" xfId="0" applyFont="1" applyBorder="1" applyAlignment="1" applyProtection="1">
      <alignment horizontal="right"/>
    </xf>
    <xf numFmtId="0" fontId="7" fillId="0" borderId="23" xfId="0" applyFont="1" applyBorder="1" applyProtection="1"/>
    <xf numFmtId="37" fontId="3" fillId="0" borderId="0" xfId="0" applyNumberFormat="1" applyFont="1" applyBorder="1" applyProtection="1"/>
    <xf numFmtId="41" fontId="7" fillId="0" borderId="15" xfId="0" applyNumberFormat="1" applyFont="1" applyBorder="1" applyAlignment="1" applyProtection="1"/>
    <xf numFmtId="176" fontId="7" fillId="0" borderId="18" xfId="0" applyNumberFormat="1" applyFont="1" applyBorder="1" applyProtection="1"/>
    <xf numFmtId="176" fontId="7" fillId="0" borderId="0" xfId="0" applyNumberFormat="1" applyFont="1" applyBorder="1" applyProtection="1"/>
    <xf numFmtId="176" fontId="8" fillId="0" borderId="0" xfId="0" applyNumberFormat="1" applyFont="1" applyBorder="1" applyProtection="1"/>
    <xf numFmtId="176" fontId="7" fillId="0" borderId="15" xfId="0" applyNumberFormat="1" applyFont="1" applyBorder="1" applyProtection="1"/>
    <xf numFmtId="37" fontId="7" fillId="0" borderId="12" xfId="0" applyNumberFormat="1" applyFont="1" applyBorder="1" applyAlignment="1" applyProtection="1"/>
    <xf numFmtId="37" fontId="7" fillId="0" borderId="24" xfId="0" applyNumberFormat="1" applyFont="1" applyBorder="1" applyProtection="1"/>
    <xf numFmtId="37" fontId="7" fillId="0" borderId="17" xfId="0" applyNumberFormat="1" applyFont="1" applyBorder="1" applyProtection="1"/>
    <xf numFmtId="37" fontId="7" fillId="0" borderId="22" xfId="0" applyNumberFormat="1" applyFont="1" applyBorder="1" applyProtection="1"/>
    <xf numFmtId="37" fontId="7" fillId="0" borderId="5" xfId="0" applyNumberFormat="1" applyFont="1" applyBorder="1" applyProtection="1"/>
    <xf numFmtId="37" fontId="7" fillId="0" borderId="23" xfId="0" applyNumberFormat="1" applyFont="1" applyBorder="1" applyProtection="1"/>
    <xf numFmtId="37" fontId="7" fillId="0" borderId="19" xfId="0" applyNumberFormat="1" applyFont="1" applyBorder="1" applyProtection="1"/>
    <xf numFmtId="0" fontId="5" fillId="0" borderId="0" xfId="0" applyFont="1" applyBorder="1" applyAlignment="1" applyProtection="1"/>
    <xf numFmtId="41" fontId="3" fillId="0" borderId="0" xfId="0" applyNumberFormat="1" applyFont="1" applyBorder="1" applyAlignment="1" applyProtection="1"/>
    <xf numFmtId="0" fontId="7" fillId="0" borderId="4" xfId="0" applyFont="1" applyBorder="1"/>
    <xf numFmtId="41" fontId="7" fillId="0" borderId="10" xfId="0" applyNumberFormat="1" applyFont="1" applyBorder="1" applyAlignment="1" applyProtection="1"/>
    <xf numFmtId="41" fontId="7" fillId="0" borderId="17" xfId="0" applyNumberFormat="1" applyFont="1" applyBorder="1" applyAlignment="1" applyProtection="1"/>
    <xf numFmtId="41" fontId="7" fillId="0" borderId="18" xfId="0" applyNumberFormat="1" applyFont="1" applyBorder="1" applyAlignment="1" applyProtection="1"/>
    <xf numFmtId="41" fontId="7" fillId="0" borderId="19" xfId="0" applyNumberFormat="1" applyFont="1" applyBorder="1" applyAlignment="1" applyProtection="1"/>
    <xf numFmtId="37" fontId="7" fillId="0" borderId="0" xfId="0" applyNumberFormat="1" applyFont="1" applyBorder="1" applyProtection="1"/>
    <xf numFmtId="37" fontId="7" fillId="0" borderId="0" xfId="0" applyNumberFormat="1" applyFont="1" applyBorder="1" applyAlignment="1" applyProtection="1">
      <alignment horizontal="left"/>
    </xf>
    <xf numFmtId="0" fontId="7" fillId="0" borderId="11" xfId="0" applyFont="1" applyBorder="1" applyAlignment="1">
      <alignment horizontal="left"/>
    </xf>
    <xf numFmtId="0" fontId="7" fillId="0" borderId="0" xfId="0" applyFont="1" applyBorder="1" applyAlignment="1" applyProtection="1"/>
    <xf numFmtId="0" fontId="7" fillId="0" borderId="4" xfId="0" applyFont="1" applyBorder="1" applyAlignment="1" applyProtection="1"/>
    <xf numFmtId="0" fontId="7" fillId="0" borderId="0" xfId="0" applyFont="1" applyBorder="1" applyAlignment="1" applyProtection="1">
      <alignment horizontal="left"/>
    </xf>
    <xf numFmtId="37" fontId="7" fillId="0" borderId="0" xfId="0" applyNumberFormat="1" applyFont="1" applyBorder="1" applyAlignment="1" applyProtection="1">
      <alignment horizontal="right"/>
    </xf>
    <xf numFmtId="37" fontId="7" fillId="2" borderId="0" xfId="0" applyNumberFormat="1" applyFont="1" applyFill="1" applyBorder="1" applyAlignment="1" applyProtection="1">
      <alignment horizontal="center"/>
    </xf>
    <xf numFmtId="37" fontId="7" fillId="2" borderId="0" xfId="0" applyNumberFormat="1" applyFont="1" applyFill="1" applyBorder="1" applyAlignment="1" applyProtection="1">
      <alignment horizontal="right"/>
    </xf>
    <xf numFmtId="176" fontId="7" fillId="2" borderId="0" xfId="0" applyNumberFormat="1" applyFont="1" applyFill="1" applyBorder="1" applyAlignment="1" applyProtection="1">
      <alignment horizontal="center"/>
    </xf>
    <xf numFmtId="0" fontId="12" fillId="0" borderId="0" xfId="0" applyFont="1"/>
    <xf numFmtId="0" fontId="13" fillId="0" borderId="0" xfId="0" applyFont="1"/>
    <xf numFmtId="0" fontId="8" fillId="0" borderId="0" xfId="0" applyFont="1" applyBorder="1" applyAlignment="1" applyProtection="1">
      <alignment horizontal="left"/>
    </xf>
    <xf numFmtId="37" fontId="8" fillId="0" borderId="0" xfId="0" applyNumberFormat="1" applyFont="1" applyBorder="1" applyAlignment="1" applyProtection="1">
      <alignment horizontal="center"/>
    </xf>
    <xf numFmtId="37" fontId="7" fillId="0" borderId="0" xfId="0" applyNumberFormat="1" applyFont="1" applyBorder="1" applyAlignment="1" applyProtection="1"/>
    <xf numFmtId="37" fontId="7" fillId="0" borderId="15" xfId="0" applyNumberFormat="1" applyFont="1" applyBorder="1" applyAlignment="1" applyProtection="1"/>
    <xf numFmtId="37" fontId="7" fillId="0" borderId="20" xfId="0" applyNumberFormat="1" applyFont="1" applyBorder="1" applyAlignment="1" applyProtection="1">
      <alignment horizontal="left"/>
    </xf>
    <xf numFmtId="0" fontId="7" fillId="0" borderId="19" xfId="0" applyFont="1" applyBorder="1" applyAlignment="1">
      <alignment horizontal="distributed" vertical="distributed" indent="1"/>
    </xf>
    <xf numFmtId="0" fontId="7" fillId="0" borderId="15" xfId="0" applyFont="1" applyBorder="1" applyAlignment="1">
      <alignment horizontal="distributed" vertical="distributed" indent="1"/>
    </xf>
    <xf numFmtId="0" fontId="6" fillId="0" borderId="15" xfId="0" applyFont="1" applyBorder="1" applyAlignment="1" applyProtection="1"/>
    <xf numFmtId="0" fontId="0" fillId="0" borderId="0" xfId="0" applyFont="1"/>
    <xf numFmtId="0" fontId="0" fillId="0" borderId="0" xfId="0" applyFont="1" applyBorder="1"/>
    <xf numFmtId="0" fontId="0" fillId="0" borderId="9" xfId="0" applyFont="1" applyBorder="1"/>
    <xf numFmtId="37" fontId="0" fillId="0" borderId="9" xfId="0" applyNumberFormat="1" applyFont="1" applyBorder="1" applyAlignment="1" applyProtection="1">
      <alignment horizontal="left"/>
    </xf>
    <xf numFmtId="37" fontId="0" fillId="0" borderId="9" xfId="0" applyNumberFormat="1" applyFont="1" applyBorder="1" applyProtection="1"/>
    <xf numFmtId="0" fontId="0" fillId="0" borderId="15" xfId="0" applyFont="1" applyBorder="1"/>
    <xf numFmtId="0" fontId="0" fillId="0" borderId="0" xfId="0" applyFont="1" applyBorder="1" applyAlignment="1">
      <alignment horizontal="center" vertical="center"/>
    </xf>
    <xf numFmtId="0" fontId="0" fillId="0" borderId="5" xfId="0" applyFont="1" applyBorder="1" applyAlignment="1" applyProtection="1">
      <alignment horizontal="center" vertical="center"/>
    </xf>
    <xf numFmtId="0" fontId="0" fillId="0" borderId="18" xfId="0" applyFont="1" applyBorder="1"/>
    <xf numFmtId="0" fontId="0" fillId="0" borderId="11" xfId="0" applyFont="1" applyBorder="1"/>
    <xf numFmtId="37" fontId="0" fillId="0" borderId="0" xfId="0" applyNumberFormat="1" applyFont="1" applyBorder="1" applyProtection="1"/>
    <xf numFmtId="182" fontId="8" fillId="0" borderId="0" xfId="1" applyNumberFormat="1" applyFont="1" applyBorder="1" applyProtection="1"/>
    <xf numFmtId="41" fontId="0" fillId="0" borderId="9" xfId="0" applyNumberFormat="1" applyFont="1" applyBorder="1"/>
    <xf numFmtId="0" fontId="0" fillId="0" borderId="19" xfId="0" applyFont="1" applyBorder="1"/>
    <xf numFmtId="0" fontId="0" fillId="0" borderId="6" xfId="0" applyFont="1" applyBorder="1" applyAlignment="1">
      <alignment horizontal="distributed" vertical="distributed" indent="1"/>
    </xf>
    <xf numFmtId="0" fontId="0" fillId="0" borderId="19" xfId="0" applyFont="1" applyBorder="1" applyAlignment="1">
      <alignment horizontal="distributed" vertical="distributed" indent="1"/>
    </xf>
    <xf numFmtId="0" fontId="0" fillId="0" borderId="9" xfId="0" applyFont="1" applyBorder="1" applyAlignment="1" applyProtection="1">
      <alignment vertical="center" textRotation="255"/>
    </xf>
    <xf numFmtId="41" fontId="0" fillId="0" borderId="0" xfId="0" applyNumberFormat="1" applyFont="1"/>
    <xf numFmtId="41" fontId="0" fillId="0" borderId="0" xfId="0" applyNumberFormat="1" applyFont="1" applyBorder="1" applyAlignment="1" applyProtection="1"/>
    <xf numFmtId="41" fontId="0" fillId="0" borderId="0" xfId="0" applyNumberFormat="1" applyFont="1" applyBorder="1" applyProtection="1"/>
    <xf numFmtId="0" fontId="0" fillId="0" borderId="0" xfId="0" applyFont="1" applyBorder="1" applyAlignment="1" applyProtection="1">
      <alignment vertical="center"/>
    </xf>
    <xf numFmtId="0" fontId="0" fillId="0" borderId="0" xfId="0" applyFont="1" applyBorder="1" applyAlignment="1">
      <alignment horizontal="center"/>
    </xf>
    <xf numFmtId="176" fontId="0" fillId="0" borderId="0" xfId="0" applyNumberFormat="1" applyFont="1" applyBorder="1" applyProtection="1"/>
    <xf numFmtId="0" fontId="0" fillId="0" borderId="0" xfId="0" applyFont="1" applyBorder="1" applyAlignment="1">
      <alignment horizontal="distributed" indent="1"/>
    </xf>
    <xf numFmtId="0" fontId="0" fillId="0" borderId="0" xfId="0" applyFont="1" applyAlignment="1">
      <alignment vertical="center"/>
    </xf>
    <xf numFmtId="41" fontId="0" fillId="0" borderId="0" xfId="0" applyNumberFormat="1" applyFont="1" applyBorder="1"/>
    <xf numFmtId="37" fontId="0" fillId="0" borderId="0" xfId="0" applyNumberFormat="1" applyFont="1" applyBorder="1" applyAlignment="1" applyProtection="1">
      <alignment horizontal="left"/>
    </xf>
    <xf numFmtId="0" fontId="0" fillId="0" borderId="0" xfId="0" applyFont="1" applyBorder="1" applyAlignment="1">
      <alignment vertical="center"/>
    </xf>
    <xf numFmtId="0" fontId="7" fillId="0" borderId="11" xfId="0" applyFont="1" applyBorder="1" applyAlignment="1" applyProtection="1">
      <alignment horizontal="center"/>
    </xf>
    <xf numFmtId="0" fontId="7" fillId="0" borderId="13" xfId="0" applyFont="1" applyBorder="1" applyAlignment="1" applyProtection="1">
      <alignment horizontal="center" vertical="center"/>
    </xf>
    <xf numFmtId="41" fontId="7" fillId="0" borderId="0" xfId="0" applyNumberFormat="1" applyFont="1" applyBorder="1" applyAlignment="1" applyProtection="1">
      <alignment horizont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0" fillId="0" borderId="0" xfId="0" applyFont="1" applyAlignment="1"/>
    <xf numFmtId="0" fontId="6" fillId="0" borderId="15" xfId="0" applyFont="1" applyBorder="1" applyAlignment="1" applyProtection="1">
      <alignment horizontal="right"/>
    </xf>
    <xf numFmtId="0" fontId="7" fillId="0" borderId="16" xfId="0" applyFont="1" applyBorder="1" applyAlignment="1" applyProtection="1">
      <alignment horizontal="center"/>
    </xf>
    <xf numFmtId="0" fontId="7" fillId="0" borderId="14" xfId="0" applyFont="1" applyBorder="1" applyAlignment="1" applyProtection="1">
      <alignment horizontal="center"/>
    </xf>
    <xf numFmtId="0" fontId="6" fillId="0" borderId="0" xfId="0" applyFont="1" applyBorder="1" applyAlignment="1" applyProtection="1">
      <alignment horizontal="right"/>
    </xf>
    <xf numFmtId="181" fontId="7" fillId="0" borderId="0" xfId="0" applyNumberFormat="1" applyFont="1" applyBorder="1" applyAlignment="1" applyProtection="1">
      <alignment horizontal="right"/>
    </xf>
    <xf numFmtId="0" fontId="7" fillId="0" borderId="16" xfId="0" applyFont="1" applyBorder="1" applyAlignment="1" applyProtection="1">
      <alignment horizontal="center" vertical="center"/>
    </xf>
    <xf numFmtId="37" fontId="6" fillId="0" borderId="0" xfId="0" applyNumberFormat="1" applyFont="1" applyBorder="1" applyAlignment="1" applyProtection="1">
      <alignment horizontal="right"/>
    </xf>
    <xf numFmtId="181" fontId="7" fillId="0" borderId="15" xfId="0" applyNumberFormat="1" applyFont="1" applyBorder="1" applyAlignment="1" applyProtection="1">
      <alignment horizontal="right"/>
    </xf>
    <xf numFmtId="0" fontId="6" fillId="0" borderId="0" xfId="0" applyFont="1" applyBorder="1" applyAlignment="1">
      <alignment horizontal="left" vertical="top" wrapText="1"/>
    </xf>
    <xf numFmtId="0" fontId="7" fillId="0" borderId="11" xfId="0" applyFont="1" applyBorder="1" applyAlignment="1">
      <alignment horizontal="center" vertical="center"/>
    </xf>
    <xf numFmtId="0" fontId="6" fillId="0" borderId="0" xfId="0" applyFont="1" applyBorder="1" applyAlignment="1" applyProtection="1">
      <alignment horizontal="left" vertical="top" wrapText="1"/>
    </xf>
    <xf numFmtId="0" fontId="7" fillId="0" borderId="0" xfId="0" applyFont="1" applyBorder="1" applyAlignment="1" applyProtection="1">
      <alignment horizontal="right" indent="1"/>
    </xf>
    <xf numFmtId="0" fontId="8" fillId="0" borderId="0" xfId="0" applyFont="1" applyBorder="1" applyAlignment="1" applyProtection="1">
      <alignment horizontal="right" indent="1"/>
    </xf>
    <xf numFmtId="0" fontId="7" fillId="0" borderId="0" xfId="0" applyFont="1" applyBorder="1" applyAlignment="1" applyProtection="1">
      <alignment horizontal="distributed" indent="1"/>
    </xf>
    <xf numFmtId="41" fontId="7" fillId="0" borderId="20" xfId="0" applyNumberFormat="1" applyFont="1" applyBorder="1" applyAlignment="1" applyProtection="1"/>
    <xf numFmtId="0" fontId="7" fillId="0" borderId="12" xfId="0" applyFont="1" applyBorder="1" applyAlignment="1" applyProtection="1">
      <alignment horizontal="center"/>
    </xf>
    <xf numFmtId="37" fontId="7" fillId="0" borderId="0" xfId="0" applyNumberFormat="1" applyFont="1" applyBorder="1" applyAlignment="1" applyProtection="1">
      <alignment horizontal="center"/>
    </xf>
    <xf numFmtId="41" fontId="7" fillId="0" borderId="0" xfId="0" applyNumberFormat="1" applyFont="1" applyBorder="1" applyAlignment="1" applyProtection="1">
      <alignment horizontal="right"/>
    </xf>
    <xf numFmtId="0" fontId="7" fillId="0" borderId="4" xfId="0" applyFont="1" applyBorder="1" applyAlignment="1" applyProtection="1">
      <alignment horizontal="distributed" vertical="distributed"/>
    </xf>
    <xf numFmtId="0" fontId="0" fillId="0" borderId="0" xfId="0" applyFont="1" applyAlignment="1">
      <alignment horizontal="center"/>
    </xf>
    <xf numFmtId="176" fontId="7" fillId="0" borderId="0" xfId="0" applyNumberFormat="1" applyFont="1" applyBorder="1" applyAlignment="1" applyProtection="1">
      <alignment horizontal="center"/>
    </xf>
    <xf numFmtId="0" fontId="0" fillId="0" borderId="15" xfId="0" applyFont="1" applyBorder="1" applyAlignment="1">
      <alignment horizontal="distributed" vertical="distributed" indent="1"/>
    </xf>
    <xf numFmtId="41" fontId="7" fillId="0" borderId="5" xfId="0" applyNumberFormat="1" applyFont="1" applyBorder="1" applyAlignment="1" applyProtection="1">
      <alignment horizontal="right"/>
    </xf>
    <xf numFmtId="41" fontId="7" fillId="0" borderId="15" xfId="0" applyNumberFormat="1" applyFont="1" applyBorder="1" applyAlignment="1" applyProtection="1">
      <alignment horizontal="right"/>
    </xf>
    <xf numFmtId="37" fontId="7" fillId="0" borderId="20" xfId="0" applyNumberFormat="1" applyFont="1" applyBorder="1" applyAlignment="1" applyProtection="1">
      <alignment horizontal="center"/>
    </xf>
    <xf numFmtId="176" fontId="7" fillId="0" borderId="0" xfId="0" applyNumberFormat="1" applyFont="1" applyBorder="1" applyAlignment="1" applyProtection="1">
      <alignment horizontal="right"/>
    </xf>
    <xf numFmtId="176" fontId="8" fillId="0" borderId="0" xfId="0" applyNumberFormat="1" applyFont="1" applyBorder="1" applyAlignment="1" applyProtection="1">
      <alignment horizontal="center"/>
    </xf>
    <xf numFmtId="41" fontId="7" fillId="0" borderId="18" xfId="0" applyNumberFormat="1" applyFont="1" applyBorder="1" applyAlignment="1" applyProtection="1">
      <alignment horizontal="right"/>
    </xf>
    <xf numFmtId="0" fontId="7" fillId="0" borderId="4" xfId="0" applyFont="1" applyBorder="1" applyAlignment="1" applyProtection="1">
      <alignment horizontal="right"/>
    </xf>
    <xf numFmtId="41" fontId="0" fillId="0" borderId="9" xfId="0" applyNumberFormat="1" applyFont="1" applyBorder="1" applyAlignment="1">
      <alignment horizontal="center" vertical="center"/>
    </xf>
    <xf numFmtId="0" fontId="8" fillId="0" borderId="6" xfId="0" quotePrefix="1" applyFont="1" applyFill="1" applyBorder="1" applyAlignment="1" applyProtection="1">
      <alignment horizontal="right" vertical="top"/>
    </xf>
    <xf numFmtId="179" fontId="7" fillId="0" borderId="0" xfId="2" applyNumberFormat="1" applyFont="1" applyFill="1" applyBorder="1" applyAlignment="1" applyProtection="1">
      <alignment vertical="top"/>
    </xf>
    <xf numFmtId="0" fontId="7" fillId="0" borderId="4" xfId="0" quotePrefix="1" applyFont="1" applyFill="1" applyBorder="1" applyAlignment="1" applyProtection="1">
      <alignment horizontal="right" vertical="top"/>
    </xf>
    <xf numFmtId="41" fontId="7" fillId="0" borderId="5" xfId="0" quotePrefix="1" applyNumberFormat="1" applyFont="1" applyBorder="1" applyAlignment="1" applyProtection="1">
      <alignment horizontal="right"/>
    </xf>
    <xf numFmtId="37" fontId="0" fillId="0" borderId="0" xfId="0" applyNumberFormat="1" applyFont="1"/>
    <xf numFmtId="0" fontId="6" fillId="0" borderId="0" xfId="0" applyFont="1" applyBorder="1" applyAlignment="1" applyProtection="1">
      <alignment horizontal="right"/>
    </xf>
    <xf numFmtId="41" fontId="7" fillId="0" borderId="0" xfId="0" applyNumberFormat="1" applyFont="1" applyBorder="1" applyAlignment="1" applyProtection="1">
      <alignment horizontal="right"/>
    </xf>
    <xf numFmtId="41" fontId="7" fillId="0" borderId="5" xfId="0" applyNumberFormat="1" applyFont="1" applyBorder="1" applyAlignment="1" applyProtection="1">
      <alignment horizontal="right"/>
    </xf>
    <xf numFmtId="41" fontId="7" fillId="0" borderId="18" xfId="0" applyNumberFormat="1" applyFont="1" applyBorder="1" applyAlignment="1" applyProtection="1">
      <alignment horizontal="right"/>
    </xf>
    <xf numFmtId="41" fontId="7" fillId="0" borderId="17" xfId="0" applyNumberFormat="1" applyFont="1" applyBorder="1" applyAlignment="1" applyProtection="1">
      <alignment horizontal="right"/>
    </xf>
    <xf numFmtId="0" fontId="0" fillId="0" borderId="14" xfId="0" applyFont="1" applyBorder="1" applyAlignment="1" applyProtection="1">
      <alignment horizontal="center"/>
    </xf>
    <xf numFmtId="0" fontId="0" fillId="0" borderId="0" xfId="0" applyAlignment="1">
      <alignment horizontal="left" vertical="top" wrapText="1"/>
    </xf>
    <xf numFmtId="37" fontId="7" fillId="0" borderId="25" xfId="0" applyNumberFormat="1" applyFont="1" applyBorder="1" applyAlignment="1" applyProtection="1">
      <alignment horizontal="right"/>
    </xf>
    <xf numFmtId="37" fontId="7" fillId="0" borderId="25" xfId="0" applyNumberFormat="1" applyFont="1" applyBorder="1" applyAlignment="1" applyProtection="1">
      <alignment horizontal="left"/>
    </xf>
    <xf numFmtId="37" fontId="6" fillId="0" borderId="15" xfId="0" applyNumberFormat="1" applyFont="1" applyBorder="1" applyAlignment="1" applyProtection="1">
      <alignment horizontal="right"/>
    </xf>
    <xf numFmtId="0" fontId="5" fillId="0" borderId="15" xfId="0" applyFont="1" applyBorder="1" applyAlignment="1" applyProtection="1">
      <alignment horizontal="left"/>
    </xf>
    <xf numFmtId="0" fontId="7" fillId="0" borderId="11" xfId="0" applyFont="1" applyBorder="1" applyAlignment="1" applyProtection="1">
      <alignment horizontal="center"/>
    </xf>
    <xf numFmtId="0" fontId="7" fillId="0" borderId="26"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2" xfId="0" applyFont="1" applyBorder="1" applyAlignment="1" applyProtection="1">
      <alignment horizontal="center" vertical="center"/>
    </xf>
    <xf numFmtId="41" fontId="7" fillId="0" borderId="0" xfId="0" applyNumberFormat="1" applyFont="1" applyBorder="1" applyAlignment="1" applyProtection="1">
      <alignment horizontal="center"/>
    </xf>
    <xf numFmtId="41" fontId="7" fillId="0" borderId="17" xfId="0" applyNumberFormat="1" applyFont="1" applyBorder="1" applyAlignment="1" applyProtection="1">
      <alignment horizontal="center"/>
    </xf>
    <xf numFmtId="41" fontId="7" fillId="0" borderId="18" xfId="0" applyNumberFormat="1" applyFont="1" applyBorder="1" applyAlignment="1" applyProtection="1">
      <alignment horizontal="center"/>
    </xf>
    <xf numFmtId="41" fontId="7" fillId="0" borderId="5" xfId="0" applyNumberFormat="1" applyFont="1" applyBorder="1" applyAlignment="1" applyProtection="1">
      <alignment horizontal="center"/>
    </xf>
    <xf numFmtId="0" fontId="7" fillId="0" borderId="14"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7" xfId="0" applyFont="1" applyBorder="1" applyAlignment="1" applyProtection="1">
      <alignment horizontal="center" vertical="center"/>
    </xf>
    <xf numFmtId="41" fontId="7" fillId="0" borderId="4" xfId="0" applyNumberFormat="1" applyFont="1" applyBorder="1" applyAlignment="1" applyProtection="1">
      <alignment horizontal="center"/>
    </xf>
    <xf numFmtId="0" fontId="7" fillId="0" borderId="12" xfId="0" applyFont="1" applyBorder="1" applyAlignment="1" applyProtection="1">
      <alignment horizontal="center" vertical="center"/>
    </xf>
    <xf numFmtId="0" fontId="7" fillId="0" borderId="20" xfId="0" applyFont="1" applyBorder="1" applyAlignment="1" applyProtection="1">
      <alignment horizontal="center" vertical="center"/>
    </xf>
    <xf numFmtId="0" fontId="0" fillId="0" borderId="0" xfId="0" applyFont="1" applyAlignment="1"/>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7" xfId="0" applyFont="1" applyBorder="1" applyAlignment="1" applyProtection="1">
      <alignment horizontal="center" vertical="center"/>
    </xf>
    <xf numFmtId="41" fontId="8" fillId="0" borderId="17" xfId="0" applyNumberFormat="1" applyFont="1" applyBorder="1" applyAlignment="1" applyProtection="1">
      <alignment horizontal="center"/>
    </xf>
    <xf numFmtId="41" fontId="8" fillId="0" borderId="18" xfId="0" applyNumberFormat="1" applyFont="1" applyBorder="1" applyAlignment="1" applyProtection="1">
      <alignment horizontal="center"/>
    </xf>
    <xf numFmtId="41" fontId="8" fillId="0" borderId="3" xfId="0" applyNumberFormat="1" applyFont="1" applyBorder="1" applyAlignment="1" applyProtection="1">
      <alignment horizontal="center"/>
    </xf>
    <xf numFmtId="0" fontId="6" fillId="0" borderId="15" xfId="0" applyFont="1" applyBorder="1" applyAlignment="1" applyProtection="1">
      <alignment horizontal="right"/>
    </xf>
    <xf numFmtId="37" fontId="6" fillId="0" borderId="9" xfId="0" applyNumberFormat="1" applyFont="1" applyBorder="1" applyAlignment="1" applyProtection="1">
      <alignment horizontal="right"/>
    </xf>
    <xf numFmtId="0" fontId="7" fillId="0" borderId="28" xfId="0" applyFont="1" applyBorder="1" applyAlignment="1" applyProtection="1">
      <alignment horizontal="center" vertical="center"/>
    </xf>
    <xf numFmtId="41" fontId="7" fillId="0" borderId="19" xfId="0" applyNumberFormat="1" applyFont="1" applyBorder="1" applyAlignment="1" applyProtection="1">
      <alignment horizontal="center"/>
    </xf>
    <xf numFmtId="41" fontId="7" fillId="0" borderId="15" xfId="0" applyNumberFormat="1" applyFont="1" applyBorder="1" applyAlignment="1" applyProtection="1">
      <alignment horizontal="center"/>
    </xf>
    <xf numFmtId="41" fontId="7" fillId="0" borderId="6" xfId="0" applyNumberFormat="1" applyFont="1" applyBorder="1" applyAlignment="1" applyProtection="1">
      <alignment horizontal="center"/>
    </xf>
    <xf numFmtId="0" fontId="5" fillId="0" borderId="0" xfId="0" applyFont="1" applyBorder="1" applyAlignment="1" applyProtection="1">
      <alignment horizontal="left"/>
    </xf>
    <xf numFmtId="41" fontId="8" fillId="0" borderId="5" xfId="0" applyNumberFormat="1" applyFont="1" applyBorder="1" applyAlignment="1" applyProtection="1">
      <alignment horizontal="center"/>
    </xf>
    <xf numFmtId="41" fontId="8" fillId="0" borderId="0" xfId="0" applyNumberFormat="1" applyFont="1" applyBorder="1" applyAlignment="1" applyProtection="1">
      <alignment horizontal="center"/>
    </xf>
    <xf numFmtId="41" fontId="8" fillId="0" borderId="4" xfId="0" applyNumberFormat="1" applyFont="1" applyBorder="1" applyAlignment="1" applyProtection="1">
      <alignment horizontal="center"/>
    </xf>
    <xf numFmtId="178" fontId="7" fillId="0" borderId="5" xfId="0" applyNumberFormat="1" applyFont="1" applyBorder="1" applyAlignment="1" applyProtection="1">
      <alignment horizontal="center"/>
    </xf>
    <xf numFmtId="178" fontId="7" fillId="0" borderId="0" xfId="0" applyNumberFormat="1" applyFont="1" applyBorder="1" applyAlignment="1" applyProtection="1">
      <alignment horizontal="center"/>
    </xf>
    <xf numFmtId="178" fontId="7" fillId="0" borderId="4" xfId="0" applyNumberFormat="1" applyFont="1" applyBorder="1" applyAlignment="1" applyProtection="1">
      <alignment horizontal="center"/>
    </xf>
    <xf numFmtId="0" fontId="7" fillId="0" borderId="29" xfId="0" applyFont="1" applyBorder="1" applyAlignment="1" applyProtection="1">
      <alignment horizontal="center" vertical="center"/>
    </xf>
    <xf numFmtId="0" fontId="7" fillId="0" borderId="16" xfId="0" applyFont="1" applyBorder="1" applyAlignment="1" applyProtection="1">
      <alignment horizontal="center"/>
    </xf>
    <xf numFmtId="0" fontId="7" fillId="0" borderId="14" xfId="0" applyFont="1" applyBorder="1" applyAlignment="1" applyProtection="1">
      <alignment horizontal="center"/>
    </xf>
    <xf numFmtId="0" fontId="6" fillId="0" borderId="0" xfId="0" applyFont="1" applyBorder="1" applyAlignment="1" applyProtection="1">
      <alignment horizontal="right"/>
    </xf>
    <xf numFmtId="37" fontId="7" fillId="0" borderId="25" xfId="0" applyNumberFormat="1" applyFont="1" applyBorder="1" applyAlignment="1" applyProtection="1">
      <alignment horizontal="center"/>
    </xf>
    <xf numFmtId="0" fontId="8" fillId="0" borderId="18" xfId="0" applyFont="1" applyBorder="1" applyAlignment="1" applyProtection="1">
      <alignment horizontal="center"/>
    </xf>
    <xf numFmtId="0" fontId="8" fillId="0" borderId="3" xfId="0" applyFont="1" applyBorder="1" applyAlignment="1" applyProtection="1">
      <alignment horizontal="center"/>
    </xf>
    <xf numFmtId="0" fontId="7" fillId="0" borderId="0" xfId="0" applyFont="1" applyBorder="1" applyAlignment="1" applyProtection="1">
      <alignment horizontal="center"/>
    </xf>
    <xf numFmtId="0" fontId="7" fillId="0" borderId="4" xfId="0" applyFont="1" applyBorder="1" applyAlignment="1" applyProtection="1">
      <alignment horizontal="center"/>
    </xf>
    <xf numFmtId="178" fontId="7" fillId="0" borderId="19" xfId="0" applyNumberFormat="1" applyFont="1" applyBorder="1" applyAlignment="1" applyProtection="1">
      <alignment horizontal="center"/>
    </xf>
    <xf numFmtId="178" fontId="7" fillId="0" borderId="15" xfId="0" applyNumberFormat="1" applyFont="1" applyBorder="1" applyAlignment="1" applyProtection="1">
      <alignment horizontal="center"/>
    </xf>
    <xf numFmtId="178" fontId="8" fillId="0" borderId="5" xfId="0" applyNumberFormat="1" applyFont="1" applyBorder="1" applyAlignment="1" applyProtection="1">
      <alignment horizontal="center"/>
    </xf>
    <xf numFmtId="178" fontId="8" fillId="0" borderId="0" xfId="0" applyNumberFormat="1" applyFont="1" applyBorder="1" applyAlignment="1" applyProtection="1">
      <alignment horizontal="center"/>
    </xf>
    <xf numFmtId="0" fontId="7" fillId="0" borderId="15" xfId="0" applyFont="1" applyBorder="1" applyAlignment="1" applyProtection="1">
      <alignment horizontal="center"/>
    </xf>
    <xf numFmtId="0" fontId="7" fillId="0" borderId="6" xfId="0" applyFont="1" applyBorder="1" applyAlignment="1" applyProtection="1">
      <alignment horizontal="center"/>
    </xf>
    <xf numFmtId="41" fontId="8" fillId="0" borderId="15" xfId="0" applyNumberFormat="1" applyFont="1" applyBorder="1" applyAlignment="1" applyProtection="1">
      <alignment horizontal="center"/>
    </xf>
    <xf numFmtId="41" fontId="8" fillId="0" borderId="19" xfId="0" applyNumberFormat="1" applyFont="1" applyBorder="1" applyAlignment="1" applyProtection="1">
      <alignment horizont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181" fontId="7" fillId="0" borderId="0" xfId="0" applyNumberFormat="1" applyFont="1" applyBorder="1" applyAlignment="1" applyProtection="1">
      <alignment horizontal="right"/>
    </xf>
    <xf numFmtId="181" fontId="7" fillId="0" borderId="25" xfId="0" applyNumberFormat="1" applyFont="1" applyBorder="1" applyAlignment="1" applyProtection="1">
      <alignment horizontal="center"/>
    </xf>
    <xf numFmtId="0" fontId="7" fillId="0" borderId="16" xfId="0" applyFont="1" applyBorder="1" applyAlignment="1" applyProtection="1">
      <alignment horizontal="center" vertical="center"/>
    </xf>
    <xf numFmtId="0" fontId="7" fillId="0" borderId="21" xfId="0" applyFont="1" applyBorder="1" applyAlignment="1" applyProtection="1">
      <alignment horizontal="center" vertical="center"/>
    </xf>
    <xf numFmtId="0" fontId="8" fillId="0" borderId="0" xfId="0" applyFont="1" applyBorder="1" applyAlignment="1" applyProtection="1">
      <alignment horizontal="center"/>
    </xf>
    <xf numFmtId="0" fontId="8" fillId="0" borderId="4" xfId="0" applyFont="1" applyBorder="1" applyAlignment="1" applyProtection="1">
      <alignment horizontal="center"/>
    </xf>
    <xf numFmtId="38" fontId="0" fillId="0" borderId="25" xfId="2" applyFont="1" applyBorder="1" applyAlignment="1">
      <alignment horizontal="center"/>
    </xf>
    <xf numFmtId="38" fontId="0" fillId="0" borderId="8" xfId="2" applyFont="1" applyBorder="1" applyAlignment="1">
      <alignment horizontal="center"/>
    </xf>
    <xf numFmtId="37" fontId="6" fillId="0" borderId="30" xfId="0" applyNumberFormat="1" applyFont="1" applyBorder="1" applyAlignment="1" applyProtection="1">
      <alignment horizontal="center"/>
    </xf>
    <xf numFmtId="37" fontId="6" fillId="0" borderId="31" xfId="0" applyNumberFormat="1" applyFont="1" applyBorder="1" applyAlignment="1" applyProtection="1">
      <alignment horizontal="center"/>
    </xf>
    <xf numFmtId="0" fontId="0" fillId="0" borderId="21" xfId="0" quotePrefix="1" applyFont="1" applyBorder="1" applyAlignment="1">
      <alignment horizontal="center"/>
    </xf>
    <xf numFmtId="0" fontId="0" fillId="0" borderId="12" xfId="0" applyFont="1" applyBorder="1" applyAlignment="1">
      <alignment horizontal="center"/>
    </xf>
    <xf numFmtId="0" fontId="7" fillId="0" borderId="15" xfId="0" applyFont="1" applyBorder="1" applyAlignment="1" applyProtection="1">
      <alignment horizontal="distributed"/>
    </xf>
    <xf numFmtId="0" fontId="7" fillId="0" borderId="6" xfId="0" applyFont="1" applyBorder="1" applyAlignment="1" applyProtection="1">
      <alignment horizontal="distributed"/>
    </xf>
    <xf numFmtId="0" fontId="6" fillId="0" borderId="0" xfId="0" quotePrefix="1" applyFont="1" applyBorder="1" applyAlignment="1" applyProtection="1">
      <alignment horizontal="right"/>
    </xf>
    <xf numFmtId="0" fontId="0" fillId="0" borderId="9"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xf numFmtId="0" fontId="0" fillId="0" borderId="2" xfId="0" applyFont="1" applyBorder="1" applyAlignment="1">
      <alignment horizontal="center"/>
    </xf>
    <xf numFmtId="0" fontId="0" fillId="0" borderId="21" xfId="0" applyFont="1" applyBorder="1" applyAlignment="1">
      <alignment horizontal="center"/>
    </xf>
    <xf numFmtId="37" fontId="6" fillId="0" borderId="0" xfId="0" applyNumberFormat="1" applyFont="1" applyBorder="1" applyAlignment="1" applyProtection="1">
      <alignment horizontal="right"/>
    </xf>
    <xf numFmtId="180" fontId="7" fillId="0" borderId="25" xfId="0" applyNumberFormat="1" applyFont="1" applyBorder="1" applyAlignment="1" applyProtection="1">
      <alignment horizontal="center"/>
    </xf>
    <xf numFmtId="0" fontId="8" fillId="0" borderId="18" xfId="0" applyFont="1" applyBorder="1" applyAlignment="1" applyProtection="1">
      <alignment horizontal="distributed"/>
    </xf>
    <xf numFmtId="0" fontId="8" fillId="0" borderId="3" xfId="0" applyFont="1" applyBorder="1" applyAlignment="1" applyProtection="1">
      <alignment horizontal="distributed"/>
    </xf>
    <xf numFmtId="181" fontId="8" fillId="0" borderId="18" xfId="0" applyNumberFormat="1" applyFont="1" applyBorder="1" applyAlignment="1" applyProtection="1">
      <alignment horizontal="right"/>
    </xf>
    <xf numFmtId="0" fontId="6" fillId="0" borderId="5" xfId="0" applyFont="1" applyBorder="1" applyAlignment="1" applyProtection="1">
      <alignment horizontal="left" vertical="top" wrapText="1"/>
    </xf>
    <xf numFmtId="0" fontId="6" fillId="0" borderId="0" xfId="0" applyFont="1" applyBorder="1" applyAlignment="1">
      <alignment horizontal="left" vertical="top" wrapText="1"/>
    </xf>
    <xf numFmtId="0" fontId="6" fillId="0" borderId="15" xfId="0" quotePrefix="1" applyFont="1" applyBorder="1" applyAlignment="1" applyProtection="1">
      <alignment horizontal="right"/>
    </xf>
    <xf numFmtId="0" fontId="7" fillId="0" borderId="11" xfId="0" applyFont="1" applyBorder="1" applyAlignment="1">
      <alignment horizontal="center" vertical="center"/>
    </xf>
    <xf numFmtId="0" fontId="6" fillId="0" borderId="0" xfId="0" applyFont="1" applyBorder="1" applyAlignment="1" applyProtection="1">
      <alignment horizontal="left" vertical="top" wrapText="1"/>
    </xf>
    <xf numFmtId="0" fontId="11" fillId="0" borderId="19" xfId="0" quotePrefix="1" applyFont="1" applyBorder="1" applyAlignment="1" applyProtection="1">
      <alignment horizontal="left" vertical="top" wrapText="1"/>
    </xf>
    <xf numFmtId="0" fontId="11" fillId="0" borderId="15" xfId="0" applyFont="1" applyBorder="1" applyAlignment="1" applyProtection="1">
      <alignment horizontal="left" vertical="top" wrapText="1"/>
    </xf>
    <xf numFmtId="0" fontId="0" fillId="0" borderId="26" xfId="0" applyFont="1" applyBorder="1" applyAlignment="1">
      <alignment horizontal="center"/>
    </xf>
    <xf numFmtId="0" fontId="0" fillId="0" borderId="13" xfId="0" applyFont="1" applyBorder="1" applyAlignment="1">
      <alignment horizontal="center"/>
    </xf>
    <xf numFmtId="38" fontId="0" fillId="0" borderId="31" xfId="2" applyFont="1" applyBorder="1" applyAlignment="1">
      <alignment horizontal="center"/>
    </xf>
    <xf numFmtId="0" fontId="0" fillId="0" borderId="16" xfId="0" applyFont="1" applyBorder="1" applyAlignment="1">
      <alignment horizontal="center"/>
    </xf>
    <xf numFmtId="0" fontId="0" fillId="0" borderId="14" xfId="0" applyFont="1" applyBorder="1" applyAlignment="1">
      <alignment horizontal="center"/>
    </xf>
    <xf numFmtId="37" fontId="7" fillId="0" borderId="8" xfId="0" applyNumberFormat="1" applyFont="1" applyBorder="1" applyAlignment="1" applyProtection="1">
      <alignment horizontal="center"/>
    </xf>
    <xf numFmtId="0" fontId="7" fillId="0" borderId="11" xfId="0" applyFont="1" applyBorder="1" applyAlignment="1" applyProtection="1">
      <alignment horizontal="left" vertical="center"/>
    </xf>
    <xf numFmtId="0" fontId="7" fillId="0" borderId="14" xfId="0" applyFont="1" applyBorder="1" applyAlignment="1" applyProtection="1">
      <alignment horizontal="right" vertical="center"/>
    </xf>
    <xf numFmtId="0" fontId="7" fillId="0" borderId="11" xfId="0" applyFont="1" applyBorder="1" applyAlignment="1" applyProtection="1">
      <alignment horizontal="right" vertical="center"/>
    </xf>
    <xf numFmtId="37" fontId="7" fillId="0" borderId="31" xfId="0" applyNumberFormat="1" applyFont="1" applyBorder="1" applyAlignment="1" applyProtection="1">
      <alignment horizontal="center"/>
    </xf>
    <xf numFmtId="0" fontId="7" fillId="0" borderId="0" xfId="0" applyFont="1" applyBorder="1" applyAlignment="1" applyProtection="1">
      <alignment horizontal="distributed"/>
    </xf>
    <xf numFmtId="0" fontId="7" fillId="0" borderId="4" xfId="0" applyFont="1" applyBorder="1" applyAlignment="1" applyProtection="1">
      <alignment horizontal="distributed"/>
    </xf>
    <xf numFmtId="181" fontId="7" fillId="0" borderId="15" xfId="0" applyNumberFormat="1" applyFont="1" applyBorder="1" applyAlignment="1" applyProtection="1">
      <alignment horizontal="right"/>
    </xf>
    <xf numFmtId="0" fontId="7" fillId="0" borderId="20" xfId="0" applyFont="1" applyBorder="1" applyAlignment="1" applyProtection="1">
      <alignment horizontal="right"/>
    </xf>
    <xf numFmtId="0" fontId="7" fillId="0" borderId="18" xfId="0" applyFont="1" applyBorder="1" applyAlignment="1" applyProtection="1">
      <alignment horizontal="distributed" vertical="distributed" indent="1"/>
    </xf>
    <xf numFmtId="0" fontId="7" fillId="0" borderId="4" xfId="0" applyFont="1" applyBorder="1" applyAlignment="1" applyProtection="1">
      <alignment horizontal="distributed" vertical="distributed" indent="1"/>
    </xf>
    <xf numFmtId="0" fontId="7" fillId="0" borderId="0" xfId="0" applyFont="1" applyBorder="1" applyAlignment="1" applyProtection="1">
      <alignment horizontal="distributed" vertical="distributed" indent="1"/>
    </xf>
    <xf numFmtId="0" fontId="7" fillId="0" borderId="17" xfId="0" applyFont="1" applyBorder="1" applyAlignment="1" applyProtection="1">
      <alignment horizontal="distributed" vertical="distributed"/>
    </xf>
    <xf numFmtId="0" fontId="7" fillId="0" borderId="18" xfId="0" applyFont="1" applyBorder="1" applyAlignment="1" applyProtection="1">
      <alignment horizontal="distributed" vertical="distributed"/>
    </xf>
    <xf numFmtId="0" fontId="7" fillId="0" borderId="5" xfId="0" applyFont="1" applyBorder="1" applyAlignment="1" applyProtection="1">
      <alignment horizontal="distributed" vertical="distributed"/>
    </xf>
    <xf numFmtId="0" fontId="7" fillId="0" borderId="0" xfId="0" applyFont="1" applyAlignment="1">
      <alignment horizontal="distributed" vertical="distributed"/>
    </xf>
    <xf numFmtId="0" fontId="7" fillId="0" borderId="15" xfId="0" applyFont="1" applyBorder="1" applyAlignment="1" applyProtection="1">
      <alignment horizontal="distributed" vertical="distributed" indent="1"/>
    </xf>
    <xf numFmtId="0" fontId="7" fillId="0" borderId="6" xfId="0" applyFont="1" applyBorder="1" applyAlignment="1" applyProtection="1">
      <alignment horizontal="distributed" vertical="distributed" indent="1"/>
    </xf>
    <xf numFmtId="0" fontId="7" fillId="0" borderId="19" xfId="0" applyFont="1" applyBorder="1" applyAlignment="1" applyProtection="1">
      <alignment horizontal="distributed" vertical="distributed"/>
    </xf>
    <xf numFmtId="0" fontId="7" fillId="0" borderId="15" xfId="0" applyFont="1" applyBorder="1" applyAlignment="1">
      <alignment horizontal="distributed" vertical="distributed"/>
    </xf>
    <xf numFmtId="0" fontId="6" fillId="0" borderId="9" xfId="0" applyFont="1" applyBorder="1" applyAlignment="1" applyProtection="1">
      <alignment horizontal="left" vertical="top" wrapText="1"/>
    </xf>
    <xf numFmtId="0" fontId="7" fillId="0" borderId="0" xfId="0" applyFont="1" applyBorder="1" applyAlignment="1" applyProtection="1">
      <alignment horizontal="distributed" indent="1"/>
    </xf>
    <xf numFmtId="0" fontId="7" fillId="0" borderId="4" xfId="0" applyFont="1" applyBorder="1" applyAlignment="1" applyProtection="1">
      <alignment horizontal="distributed" indent="1"/>
    </xf>
    <xf numFmtId="0" fontId="7" fillId="0" borderId="0" xfId="0" applyFont="1" applyBorder="1" applyAlignment="1" applyProtection="1">
      <alignment horizontal="right" indent="1"/>
    </xf>
    <xf numFmtId="0" fontId="7" fillId="0" borderId="4" xfId="0" applyFont="1" applyBorder="1" applyAlignment="1" applyProtection="1">
      <alignment horizontal="right" indent="1"/>
    </xf>
    <xf numFmtId="0" fontId="7" fillId="0" borderId="15" xfId="0" applyFont="1" applyBorder="1" applyAlignment="1" applyProtection="1">
      <alignment horizontal="distributed" indent="1"/>
    </xf>
    <xf numFmtId="0" fontId="7" fillId="0" borderId="6" xfId="0" applyFont="1" applyBorder="1" applyAlignment="1" applyProtection="1">
      <alignment horizontal="distributed" indent="1"/>
    </xf>
    <xf numFmtId="0" fontId="8" fillId="0" borderId="0" xfId="0" applyFont="1" applyBorder="1" applyAlignment="1" applyProtection="1">
      <alignment horizontal="right" indent="1"/>
    </xf>
    <xf numFmtId="0" fontId="8" fillId="0" borderId="4" xfId="0" applyFont="1" applyBorder="1" applyAlignment="1" applyProtection="1">
      <alignment horizontal="right" indent="1"/>
    </xf>
    <xf numFmtId="41" fontId="7" fillId="0" borderId="20" xfId="0" applyNumberFormat="1" applyFont="1" applyBorder="1" applyAlignment="1" applyProtection="1"/>
    <xf numFmtId="41" fontId="7" fillId="0" borderId="27" xfId="0" applyNumberFormat="1" applyFont="1" applyBorder="1" applyAlignment="1" applyProtection="1"/>
    <xf numFmtId="41" fontId="7" fillId="0" borderId="12" xfId="0" applyNumberFormat="1" applyFont="1" applyBorder="1" applyAlignment="1" applyProtection="1">
      <alignment horizontal="center"/>
    </xf>
    <xf numFmtId="41" fontId="7" fillId="0" borderId="20" xfId="0" applyNumberFormat="1" applyFont="1" applyBorder="1" applyAlignment="1" applyProtection="1">
      <alignment horizontal="center"/>
    </xf>
    <xf numFmtId="0" fontId="6" fillId="0" borderId="0" xfId="0" applyFont="1" applyBorder="1" applyAlignment="1" applyProtection="1">
      <alignment horizontal="left"/>
    </xf>
    <xf numFmtId="0" fontId="0" fillId="0" borderId="2" xfId="0" applyFont="1" applyBorder="1" applyAlignment="1">
      <alignment horizontal="center" vertical="center"/>
    </xf>
    <xf numFmtId="0" fontId="7" fillId="0" borderId="3" xfId="0" applyFont="1" applyBorder="1" applyAlignment="1">
      <alignment horizontal="center" vertical="center" wrapText="1"/>
    </xf>
    <xf numFmtId="0" fontId="0" fillId="0" borderId="6" xfId="0" applyFont="1" applyBorder="1" applyAlignment="1"/>
    <xf numFmtId="0" fontId="7" fillId="0" borderId="18" xfId="0" applyFont="1" applyBorder="1" applyAlignment="1" applyProtection="1">
      <alignment horizontal="right" indent="1"/>
    </xf>
    <xf numFmtId="0" fontId="7" fillId="0" borderId="3" xfId="0" applyFont="1" applyBorder="1" applyAlignment="1" applyProtection="1">
      <alignment horizontal="right" indent="1"/>
    </xf>
    <xf numFmtId="0" fontId="7" fillId="0" borderId="7" xfId="0" applyFont="1" applyBorder="1" applyAlignment="1" applyProtection="1">
      <alignment horizontal="center"/>
    </xf>
    <xf numFmtId="0" fontId="7" fillId="0" borderId="15" xfId="0" applyFont="1" applyBorder="1" applyAlignment="1" applyProtection="1">
      <alignment horizontal="right"/>
    </xf>
    <xf numFmtId="0" fontId="7" fillId="0" borderId="29" xfId="0" applyFont="1" applyBorder="1" applyAlignment="1" applyProtection="1">
      <alignment horizontal="center" vertical="center" wrapText="1"/>
    </xf>
    <xf numFmtId="0" fontId="7" fillId="0" borderId="28" xfId="0" applyFont="1" applyBorder="1" applyAlignment="1">
      <alignment horizontal="center" vertical="center" wrapText="1"/>
    </xf>
    <xf numFmtId="0" fontId="8" fillId="0" borderId="20" xfId="0" applyFont="1" applyBorder="1" applyAlignment="1" applyProtection="1">
      <alignment horizontal="center" vertical="center"/>
    </xf>
    <xf numFmtId="0" fontId="8" fillId="0" borderId="27"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2" xfId="0" applyFont="1" applyBorder="1" applyAlignment="1">
      <alignment horizontal="center" vertical="center" wrapText="1"/>
    </xf>
    <xf numFmtId="0" fontId="16" fillId="0" borderId="3" xfId="0" applyFont="1" applyBorder="1" applyAlignment="1" applyProtection="1">
      <alignment horizontal="center" vertical="center" wrapText="1"/>
    </xf>
    <xf numFmtId="0" fontId="16" fillId="0" borderId="2" xfId="0" applyFont="1" applyBorder="1" applyAlignment="1">
      <alignment horizontal="center" vertical="center"/>
    </xf>
    <xf numFmtId="0" fontId="7" fillId="0" borderId="0" xfId="0" applyFont="1" applyBorder="1" applyAlignment="1">
      <alignment horizontal="left"/>
    </xf>
    <xf numFmtId="0" fontId="0" fillId="0" borderId="4" xfId="0" applyFont="1" applyBorder="1" applyAlignment="1"/>
    <xf numFmtId="0" fontId="7" fillId="0" borderId="5" xfId="0" applyFont="1" applyBorder="1" applyAlignment="1" applyProtection="1">
      <alignment horizontal="distributed" vertical="distributed" indent="1"/>
    </xf>
    <xf numFmtId="0" fontId="6" fillId="0" borderId="0" xfId="0" applyFont="1" applyBorder="1" applyAlignment="1">
      <alignment horizontal="right"/>
    </xf>
    <xf numFmtId="0" fontId="7" fillId="0" borderId="12" xfId="0" applyFont="1" applyBorder="1" applyAlignment="1" applyProtection="1">
      <alignment horizontal="distributed" vertical="distributed"/>
    </xf>
    <xf numFmtId="0" fontId="7" fillId="0" borderId="27" xfId="0" applyFont="1" applyBorder="1" applyAlignment="1" applyProtection="1">
      <alignment horizontal="distributed" vertical="distributed"/>
    </xf>
    <xf numFmtId="0" fontId="7" fillId="0" borderId="10" xfId="0" applyFont="1" applyBorder="1" applyAlignment="1" applyProtection="1">
      <alignment horizontal="center"/>
    </xf>
    <xf numFmtId="0" fontId="7" fillId="0" borderId="2" xfId="0" applyFont="1" applyBorder="1" applyAlignment="1" applyProtection="1">
      <alignment horizontal="center"/>
    </xf>
    <xf numFmtId="41" fontId="7" fillId="0" borderId="0" xfId="0" applyNumberFormat="1" applyFont="1" applyBorder="1" applyAlignment="1" applyProtection="1">
      <alignment horizontal="right"/>
    </xf>
    <xf numFmtId="41" fontId="7" fillId="0" borderId="10" xfId="0" applyNumberFormat="1" applyFont="1" applyBorder="1" applyAlignment="1" applyProtection="1">
      <alignment horizontal="center"/>
    </xf>
    <xf numFmtId="37" fontId="7" fillId="0" borderId="12" xfId="0" applyNumberFormat="1" applyFont="1" applyBorder="1" applyAlignment="1" applyProtection="1">
      <alignment horizontal="right"/>
    </xf>
    <xf numFmtId="37" fontId="7" fillId="0" borderId="27" xfId="0" applyNumberFormat="1" applyFont="1" applyBorder="1" applyAlignment="1" applyProtection="1">
      <alignment horizontal="right"/>
    </xf>
    <xf numFmtId="37" fontId="7" fillId="0" borderId="20" xfId="0" applyNumberFormat="1" applyFont="1" applyBorder="1" applyAlignment="1" applyProtection="1">
      <alignment horizontal="center"/>
    </xf>
    <xf numFmtId="37" fontId="7" fillId="0" borderId="27" xfId="0" applyNumberFormat="1" applyFont="1" applyBorder="1" applyAlignment="1" applyProtection="1">
      <alignment horizontal="center"/>
    </xf>
    <xf numFmtId="0" fontId="7" fillId="0" borderId="3" xfId="0" applyFont="1" applyBorder="1" applyAlignment="1" applyProtection="1">
      <alignment horizontal="center" vertical="center" textRotation="255"/>
    </xf>
    <xf numFmtId="0" fontId="7" fillId="0" borderId="4" xfId="0" applyFont="1" applyBorder="1" applyAlignment="1" applyProtection="1">
      <alignment horizontal="center" vertical="center" textRotation="255"/>
    </xf>
    <xf numFmtId="0" fontId="7" fillId="0" borderId="6" xfId="0" applyFont="1" applyBorder="1" applyAlignment="1" applyProtection="1">
      <alignment horizontal="center" vertical="center" textRotation="255"/>
    </xf>
    <xf numFmtId="0" fontId="7" fillId="0" borderId="9" xfId="0" applyFont="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7" xfId="0" applyFont="1" applyBorder="1" applyAlignment="1" applyProtection="1">
      <alignment horizontal="distributed" vertical="distributed" indent="1"/>
    </xf>
    <xf numFmtId="0" fontId="7" fillId="0" borderId="3" xfId="0" applyFont="1" applyBorder="1" applyAlignment="1" applyProtection="1">
      <alignment horizontal="distributed" vertical="distributed" indent="1"/>
    </xf>
    <xf numFmtId="0" fontId="7" fillId="0" borderId="31" xfId="0" applyFont="1" applyBorder="1" applyAlignment="1" applyProtection="1">
      <alignment horizontal="distributed" vertical="distributed"/>
    </xf>
    <xf numFmtId="0" fontId="7" fillId="0" borderId="8" xfId="0" applyFont="1" applyBorder="1" applyAlignment="1" applyProtection="1">
      <alignment horizontal="distributed" vertical="distributed"/>
    </xf>
    <xf numFmtId="0" fontId="7" fillId="0" borderId="16" xfId="0" applyFont="1" applyBorder="1" applyAlignment="1" applyProtection="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pplyProtection="1">
      <alignment horizontal="center"/>
    </xf>
    <xf numFmtId="0" fontId="7" fillId="0" borderId="27" xfId="0" applyFont="1" applyBorder="1" applyAlignment="1" applyProtection="1">
      <alignment horizontal="center"/>
    </xf>
    <xf numFmtId="0" fontId="7" fillId="0" borderId="4" xfId="0" applyFont="1" applyBorder="1" applyAlignment="1" applyProtection="1">
      <alignment horizontal="distributed" vertical="distributed"/>
    </xf>
    <xf numFmtId="0" fontId="7" fillId="0" borderId="3" xfId="0" applyFont="1" applyBorder="1" applyAlignment="1" applyProtection="1">
      <alignment horizontal="distributed" vertical="distributed"/>
    </xf>
    <xf numFmtId="37" fontId="7" fillId="0" borderId="19" xfId="0" applyNumberFormat="1" applyFont="1" applyBorder="1" applyAlignment="1" applyProtection="1">
      <alignment horizontal="distributed" vertical="distributed" indent="1"/>
    </xf>
    <xf numFmtId="37" fontId="7" fillId="0" borderId="6" xfId="0" applyNumberFormat="1" applyFont="1" applyBorder="1" applyAlignment="1" applyProtection="1">
      <alignment horizontal="distributed" vertical="distributed" indent="1"/>
    </xf>
    <xf numFmtId="37" fontId="7" fillId="0" borderId="5" xfId="0" applyNumberFormat="1" applyFont="1" applyBorder="1" applyAlignment="1" applyProtection="1">
      <alignment horizontal="distributed" vertical="distributed" indent="1"/>
    </xf>
    <xf numFmtId="37" fontId="7" fillId="0" borderId="4" xfId="0" applyNumberFormat="1" applyFont="1" applyBorder="1" applyAlignment="1" applyProtection="1">
      <alignment horizontal="distributed" vertical="distributed" indent="1"/>
    </xf>
    <xf numFmtId="37" fontId="7" fillId="0" borderId="0" xfId="0" applyNumberFormat="1" applyFont="1" applyBorder="1" applyAlignment="1" applyProtection="1">
      <alignment horizontal="distributed" vertical="distributed" indent="1"/>
    </xf>
    <xf numFmtId="37" fontId="7" fillId="0" borderId="15" xfId="0" applyNumberFormat="1" applyFont="1" applyBorder="1" applyAlignment="1" applyProtection="1">
      <alignment horizontal="distributed" vertical="distributed" indent="1"/>
    </xf>
    <xf numFmtId="0" fontId="6" fillId="0" borderId="0" xfId="0" applyFont="1" applyBorder="1" applyAlignment="1" applyProtection="1">
      <alignment horizontal="left" vertical="top"/>
    </xf>
    <xf numFmtId="37" fontId="7" fillId="0" borderId="10" xfId="0" applyNumberFormat="1" applyFont="1" applyBorder="1" applyAlignment="1" applyProtection="1">
      <alignment horizontal="center"/>
    </xf>
    <xf numFmtId="37" fontId="7" fillId="0" borderId="2" xfId="0" applyNumberFormat="1" applyFont="1" applyBorder="1" applyAlignment="1" applyProtection="1">
      <alignment horizontal="center"/>
    </xf>
    <xf numFmtId="0" fontId="7" fillId="0" borderId="20" xfId="0" applyFont="1" applyBorder="1" applyAlignment="1">
      <alignment horizontal="left"/>
    </xf>
    <xf numFmtId="37" fontId="7" fillId="0" borderId="13" xfId="0" applyNumberFormat="1" applyFont="1" applyBorder="1" applyAlignment="1" applyProtection="1">
      <alignment horizontal="center"/>
    </xf>
    <xf numFmtId="37" fontId="7" fillId="0" borderId="17" xfId="0" applyNumberFormat="1" applyFont="1" applyBorder="1" applyAlignment="1" applyProtection="1">
      <alignment horizontal="distributed" vertical="distributed" indent="1"/>
    </xf>
    <xf numFmtId="0" fontId="0" fillId="0" borderId="4"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3" fillId="0" borderId="4" xfId="0" applyFont="1" applyBorder="1" applyAlignment="1">
      <alignment horizontal="center"/>
    </xf>
    <xf numFmtId="0" fontId="7" fillId="0" borderId="18" xfId="0" applyFont="1" applyBorder="1" applyAlignment="1" applyProtection="1">
      <alignment horizontal="center"/>
    </xf>
    <xf numFmtId="0" fontId="7" fillId="0" borderId="3" xfId="0" applyFont="1" applyBorder="1" applyAlignment="1" applyProtection="1">
      <alignment horizontal="center"/>
    </xf>
    <xf numFmtId="0" fontId="7" fillId="0" borderId="26" xfId="0" applyFont="1" applyBorder="1" applyAlignment="1" applyProtection="1">
      <alignment horizontal="distributed" justifyLastLine="1"/>
    </xf>
    <xf numFmtId="0" fontId="7" fillId="0" borderId="1" xfId="0" applyFont="1" applyBorder="1" applyAlignment="1" applyProtection="1">
      <alignment horizontal="distributed" justifyLastLine="1"/>
    </xf>
    <xf numFmtId="0" fontId="7" fillId="0" borderId="13" xfId="0" applyFont="1" applyBorder="1" applyAlignment="1">
      <alignment horizontal="distributed" vertical="top" justifyLastLine="1"/>
    </xf>
    <xf numFmtId="0" fontId="7" fillId="0" borderId="2" xfId="0" applyFont="1" applyBorder="1" applyAlignment="1">
      <alignment horizontal="distributed" vertical="top" justifyLastLine="1"/>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41" fontId="7" fillId="0" borderId="15" xfId="0" applyNumberFormat="1" applyFont="1" applyBorder="1" applyAlignment="1" applyProtection="1">
      <alignment horizontal="right"/>
    </xf>
    <xf numFmtId="37" fontId="7" fillId="0" borderId="5" xfId="0" applyNumberFormat="1" applyFont="1" applyBorder="1" applyAlignment="1" applyProtection="1">
      <alignment horizontal="center"/>
    </xf>
    <xf numFmtId="37" fontId="7" fillId="0" borderId="0" xfId="0" applyNumberFormat="1" applyFont="1" applyBorder="1" applyAlignment="1" applyProtection="1">
      <alignment horizontal="center"/>
    </xf>
    <xf numFmtId="176" fontId="7" fillId="0" borderId="0" xfId="0" applyNumberFormat="1" applyFont="1" applyBorder="1" applyAlignment="1" applyProtection="1">
      <alignment horizontal="center"/>
    </xf>
    <xf numFmtId="41" fontId="8" fillId="0" borderId="0" xfId="0" applyNumberFormat="1" applyFont="1" applyBorder="1" applyAlignment="1" applyProtection="1">
      <alignment horizontal="right"/>
    </xf>
    <xf numFmtId="176" fontId="7" fillId="0" borderId="0" xfId="0" applyNumberFormat="1" applyFont="1" applyBorder="1" applyAlignment="1" applyProtection="1"/>
    <xf numFmtId="41" fontId="7" fillId="0" borderId="19" xfId="0" applyNumberFormat="1" applyFont="1" applyBorder="1" applyAlignment="1" applyProtection="1">
      <alignment horizontal="right"/>
    </xf>
    <xf numFmtId="41" fontId="7" fillId="0" borderId="5" xfId="0" applyNumberFormat="1" applyFont="1" applyBorder="1" applyAlignment="1" applyProtection="1">
      <alignment horizontal="right"/>
    </xf>
    <xf numFmtId="41" fontId="8" fillId="0" borderId="5" xfId="0" applyNumberFormat="1" applyFont="1" applyBorder="1" applyAlignment="1" applyProtection="1">
      <alignment horizontal="right"/>
    </xf>
    <xf numFmtId="41" fontId="8" fillId="0" borderId="5" xfId="0" applyNumberFormat="1" applyFont="1" applyBorder="1" applyAlignment="1" applyProtection="1"/>
    <xf numFmtId="41" fontId="8" fillId="0" borderId="0" xfId="0" applyNumberFormat="1" applyFont="1" applyBorder="1" applyAlignment="1" applyProtection="1"/>
    <xf numFmtId="177" fontId="7" fillId="0" borderId="0" xfId="0" applyNumberFormat="1" applyFont="1" applyBorder="1" applyAlignment="1" applyProtection="1"/>
    <xf numFmtId="0" fontId="7" fillId="0" borderId="9" xfId="0" applyFont="1" applyBorder="1" applyAlignment="1">
      <alignment horizontal="center"/>
    </xf>
    <xf numFmtId="0" fontId="7" fillId="0" borderId="1" xfId="0" applyFont="1" applyBorder="1" applyAlignment="1">
      <alignment horizontal="center"/>
    </xf>
    <xf numFmtId="0" fontId="7" fillId="0" borderId="0" xfId="0" applyFont="1" applyBorder="1" applyAlignment="1" applyProtection="1">
      <alignment horizontal="distributed" vertical="distributed"/>
    </xf>
    <xf numFmtId="0" fontId="7" fillId="0" borderId="18" xfId="0" applyFont="1" applyBorder="1" applyAlignment="1">
      <alignment horizontal="distributed" justifyLastLine="1"/>
    </xf>
    <xf numFmtId="0" fontId="7" fillId="0" borderId="3" xfId="0" applyFont="1" applyBorder="1" applyAlignment="1">
      <alignment horizontal="distributed" justifyLastLine="1"/>
    </xf>
    <xf numFmtId="0" fontId="8" fillId="0" borderId="0" xfId="0" applyFont="1" applyBorder="1" applyAlignment="1" applyProtection="1">
      <alignment horizontal="distributed" vertical="distributed"/>
    </xf>
    <xf numFmtId="0" fontId="8" fillId="0" borderId="4" xfId="0" applyFont="1" applyBorder="1" applyAlignment="1" applyProtection="1">
      <alignment horizontal="distributed" vertical="distributed"/>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9" fillId="0" borderId="0" xfId="0" applyFont="1" applyBorder="1" applyAlignment="1" applyProtection="1">
      <alignment horizontal="distributed" vertical="center" indent="1"/>
    </xf>
    <xf numFmtId="0" fontId="9" fillId="0" borderId="4" xfId="0" applyFont="1" applyBorder="1" applyAlignment="1" applyProtection="1">
      <alignment horizontal="distributed" vertical="center" indent="1"/>
    </xf>
    <xf numFmtId="0" fontId="7" fillId="0" borderId="0"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0" fillId="0" borderId="15" xfId="0" applyFont="1" applyBorder="1" applyAlignment="1">
      <alignment horizontal="distributed" vertical="distributed" indent="1"/>
    </xf>
    <xf numFmtId="0" fontId="7" fillId="0" borderId="19" xfId="0" applyFont="1" applyBorder="1" applyAlignment="1" applyProtection="1">
      <alignment horizontal="center"/>
    </xf>
    <xf numFmtId="0" fontId="0" fillId="0" borderId="0" xfId="0" applyFont="1" applyAlignment="1">
      <alignment horizontal="distributed" vertical="distributed" indent="1"/>
    </xf>
    <xf numFmtId="0" fontId="7" fillId="0" borderId="5" xfId="0" applyFont="1" applyBorder="1" applyAlignment="1" applyProtection="1">
      <alignment horizontal="center"/>
    </xf>
    <xf numFmtId="0" fontId="6" fillId="0" borderId="0" xfId="0" applyFont="1" applyAlignment="1">
      <alignment horizontal="right"/>
    </xf>
    <xf numFmtId="0" fontId="7" fillId="0" borderId="13" xfId="0" applyFont="1" applyBorder="1" applyAlignment="1">
      <alignment horizontal="center" vertical="top"/>
    </xf>
    <xf numFmtId="0" fontId="7" fillId="0" borderId="2" xfId="0" applyFont="1" applyBorder="1" applyAlignment="1">
      <alignment horizontal="center" vertical="top"/>
    </xf>
    <xf numFmtId="0" fontId="7" fillId="0" borderId="15" xfId="0" applyFont="1" applyBorder="1" applyAlignment="1" applyProtection="1">
      <alignment horizontal="distributed" vertical="center" indent="1"/>
    </xf>
    <xf numFmtId="0" fontId="7" fillId="0" borderId="6" xfId="0" applyFont="1" applyBorder="1" applyAlignment="1" applyProtection="1">
      <alignment horizontal="distributed" vertical="center" indent="1"/>
    </xf>
    <xf numFmtId="3" fontId="7" fillId="0" borderId="5" xfId="0" applyNumberFormat="1" applyFont="1" applyBorder="1" applyAlignment="1" applyProtection="1">
      <alignment horizontal="center"/>
    </xf>
    <xf numFmtId="0" fontId="7" fillId="0" borderId="0" xfId="0" applyFont="1" applyBorder="1" applyAlignment="1" applyProtection="1">
      <alignment horizontal="center" vertical="distributed"/>
    </xf>
    <xf numFmtId="0" fontId="7" fillId="0" borderId="4" xfId="0" applyFont="1" applyBorder="1" applyAlignment="1" applyProtection="1">
      <alignment horizontal="center" vertical="distributed"/>
    </xf>
    <xf numFmtId="0" fontId="7" fillId="0" borderId="17" xfId="0" applyFont="1" applyBorder="1" applyAlignment="1" applyProtection="1">
      <alignment horizontal="center"/>
    </xf>
    <xf numFmtId="37" fontId="7" fillId="3" borderId="12" xfId="0" applyNumberFormat="1" applyFont="1" applyFill="1" applyBorder="1" applyAlignment="1" applyProtection="1">
      <alignment horizontal="center"/>
    </xf>
    <xf numFmtId="37" fontId="7" fillId="3" borderId="20" xfId="0" applyNumberFormat="1" applyFont="1" applyFill="1" applyBorder="1" applyAlignment="1" applyProtection="1">
      <alignment horizontal="center"/>
    </xf>
    <xf numFmtId="37" fontId="7" fillId="0" borderId="19" xfId="0" applyNumberFormat="1" applyFont="1" applyBorder="1" applyAlignment="1" applyProtection="1">
      <alignment horizontal="center"/>
    </xf>
    <xf numFmtId="37" fontId="7" fillId="0" borderId="15" xfId="0" applyNumberFormat="1" applyFont="1" applyBorder="1" applyAlignment="1" applyProtection="1">
      <alignment horizontal="center"/>
    </xf>
    <xf numFmtId="0" fontId="7" fillId="0" borderId="15" xfId="0" applyFont="1" applyBorder="1" applyAlignment="1" applyProtection="1">
      <alignment horizontal="center" vertical="distributed"/>
    </xf>
    <xf numFmtId="0" fontId="7" fillId="0" borderId="6" xfId="0" applyFont="1" applyBorder="1" applyAlignment="1" applyProtection="1">
      <alignment horizontal="center" vertical="distributed"/>
    </xf>
    <xf numFmtId="176" fontId="7" fillId="0" borderId="15" xfId="0" applyNumberFormat="1" applyFont="1" applyBorder="1" applyAlignment="1" applyProtection="1">
      <alignment horizontal="center"/>
    </xf>
    <xf numFmtId="0" fontId="6" fillId="0" borderId="0" xfId="0" applyFont="1" applyBorder="1" applyAlignment="1" applyProtection="1">
      <alignment horizontal="left" wrapText="1"/>
    </xf>
    <xf numFmtId="0" fontId="5" fillId="0" borderId="15" xfId="0" applyFont="1" applyBorder="1" applyAlignment="1">
      <alignment horizontal="left"/>
    </xf>
    <xf numFmtId="37" fontId="8" fillId="0" borderId="5" xfId="0" applyNumberFormat="1" applyFont="1" applyBorder="1" applyAlignment="1" applyProtection="1">
      <alignment horizontal="center"/>
    </xf>
    <xf numFmtId="0" fontId="3" fillId="0" borderId="0" xfId="0" applyFont="1" applyAlignment="1">
      <alignment horizontal="center"/>
    </xf>
    <xf numFmtId="176" fontId="7" fillId="0" borderId="18" xfId="0" applyNumberFormat="1" applyFont="1" applyBorder="1" applyAlignment="1" applyProtection="1">
      <alignment horizontal="center"/>
    </xf>
    <xf numFmtId="0" fontId="0" fillId="0" borderId="0" xfId="0" applyFont="1" applyAlignment="1">
      <alignment horizontal="center"/>
    </xf>
    <xf numFmtId="41" fontId="0" fillId="0" borderId="0" xfId="0" applyNumberFormat="1" applyFont="1" applyBorder="1" applyAlignment="1" applyProtection="1">
      <alignment horizontal="center"/>
    </xf>
    <xf numFmtId="41" fontId="0" fillId="0" borderId="0" xfId="0" applyNumberFormat="1" applyFont="1" applyBorder="1" applyAlignment="1" applyProtection="1">
      <alignment horizontal="right"/>
    </xf>
    <xf numFmtId="0" fontId="7" fillId="0" borderId="5" xfId="0" applyNumberFormat="1" applyFont="1" applyBorder="1" applyAlignment="1" applyProtection="1">
      <alignment horizontal="distributed" vertical="distributed" indent="2"/>
    </xf>
    <xf numFmtId="0" fontId="0" fillId="0" borderId="0" xfId="0" applyFont="1" applyBorder="1" applyAlignment="1">
      <alignment horizontal="distributed" vertical="distributed" indent="2"/>
    </xf>
    <xf numFmtId="0" fontId="0" fillId="0" borderId="4" xfId="0" applyFont="1" applyBorder="1" applyAlignment="1">
      <alignment horizontal="distributed" vertical="distributed" indent="2"/>
    </xf>
    <xf numFmtId="0" fontId="7" fillId="0" borderId="13" xfId="0" applyNumberFormat="1" applyFont="1" applyBorder="1" applyAlignment="1" applyProtection="1">
      <alignment horizontal="distributed" vertical="distributed" indent="2"/>
    </xf>
    <xf numFmtId="0" fontId="0" fillId="0" borderId="10" xfId="0" applyFont="1" applyBorder="1" applyAlignment="1">
      <alignment horizontal="distributed" vertical="distributed" indent="2"/>
    </xf>
    <xf numFmtId="0" fontId="0" fillId="0" borderId="2" xfId="0" applyFont="1" applyBorder="1" applyAlignment="1">
      <alignment horizontal="distributed" vertical="distributed" indent="2"/>
    </xf>
    <xf numFmtId="0" fontId="9" fillId="0" borderId="5" xfId="0" applyNumberFormat="1" applyFont="1" applyBorder="1" applyAlignment="1" applyProtection="1">
      <alignment horizontal="distributed" vertical="distributed" indent="2"/>
    </xf>
    <xf numFmtId="0" fontId="9" fillId="0" borderId="0" xfId="0" applyFont="1" applyBorder="1" applyAlignment="1">
      <alignment horizontal="distributed" vertical="distributed" indent="2"/>
    </xf>
    <xf numFmtId="0" fontId="9" fillId="0" borderId="4" xfId="0" applyFont="1" applyBorder="1" applyAlignment="1">
      <alignment horizontal="distributed" vertical="distributed" indent="2"/>
    </xf>
    <xf numFmtId="41" fontId="0" fillId="0" borderId="5" xfId="0" applyNumberFormat="1" applyFont="1" applyBorder="1" applyAlignment="1" applyProtection="1">
      <alignment horizontal="center"/>
    </xf>
    <xf numFmtId="41" fontId="7" fillId="0" borderId="18" xfId="0" applyNumberFormat="1" applyFont="1" applyBorder="1" applyAlignment="1" applyProtection="1">
      <alignment horizontal="right"/>
    </xf>
    <xf numFmtId="0" fontId="0" fillId="0" borderId="14" xfId="0" applyFont="1" applyBorder="1" applyAlignment="1" applyProtection="1">
      <alignment horizontal="center"/>
    </xf>
    <xf numFmtId="0" fontId="0" fillId="0" borderId="11" xfId="0" applyFont="1" applyBorder="1" applyAlignment="1" applyProtection="1">
      <alignment horizontal="center"/>
    </xf>
    <xf numFmtId="0" fontId="0" fillId="0" borderId="7" xfId="0" applyFont="1" applyBorder="1" applyAlignment="1" applyProtection="1">
      <alignment horizontal="center"/>
    </xf>
    <xf numFmtId="41" fontId="7" fillId="0" borderId="13" xfId="0" applyNumberFormat="1" applyFont="1" applyBorder="1" applyAlignment="1" applyProtection="1">
      <alignment horizontal="center"/>
    </xf>
    <xf numFmtId="41" fontId="7" fillId="0" borderId="17" xfId="0" applyNumberFormat="1" applyFont="1" applyBorder="1" applyAlignment="1" applyProtection="1">
      <alignment horizontal="right"/>
    </xf>
    <xf numFmtId="0" fontId="8" fillId="0" borderId="17" xfId="0" applyNumberFormat="1" applyFont="1" applyBorder="1" applyAlignment="1" applyProtection="1">
      <alignment horizontal="distributed" vertical="distributed" indent="1"/>
    </xf>
    <xf numFmtId="0" fontId="8" fillId="0" borderId="18" xfId="0" applyNumberFormat="1" applyFont="1" applyBorder="1" applyAlignment="1" applyProtection="1">
      <alignment horizontal="distributed" vertical="distributed" indent="1"/>
    </xf>
    <xf numFmtId="0" fontId="8" fillId="0" borderId="3" xfId="0" applyNumberFormat="1" applyFont="1" applyBorder="1" applyAlignment="1" applyProtection="1">
      <alignment horizontal="distributed" vertical="distributed" indent="1"/>
    </xf>
    <xf numFmtId="0" fontId="7" fillId="0" borderId="19" xfId="0" applyFont="1" applyBorder="1" applyAlignment="1" applyProtection="1">
      <alignment horizontal="distributed" vertical="distributed" indent="1"/>
    </xf>
    <xf numFmtId="0" fontId="7" fillId="0" borderId="18" xfId="0" applyFont="1" applyBorder="1" applyAlignment="1" applyProtection="1">
      <alignment horizontal="center" vertical="center" textRotation="255"/>
    </xf>
    <xf numFmtId="0" fontId="7" fillId="0" borderId="0" xfId="0" applyFont="1" applyBorder="1" applyAlignment="1" applyProtection="1">
      <alignment horizontal="center" vertical="center" textRotation="255"/>
    </xf>
    <xf numFmtId="0" fontId="7" fillId="0" borderId="15" xfId="0" applyFont="1" applyBorder="1" applyAlignment="1" applyProtection="1">
      <alignment horizontal="center" vertical="center" textRotation="255"/>
    </xf>
    <xf numFmtId="0" fontId="7" fillId="0" borderId="3" xfId="0" applyNumberFormat="1" applyFont="1" applyBorder="1" applyAlignment="1" applyProtection="1">
      <alignment horizontal="center" vertical="center" textRotation="255"/>
    </xf>
    <xf numFmtId="0" fontId="7" fillId="0" borderId="4" xfId="0" applyNumberFormat="1" applyFont="1" applyBorder="1" applyAlignment="1" applyProtection="1">
      <alignment horizontal="center" vertical="center" textRotation="255"/>
    </xf>
    <xf numFmtId="0" fontId="7" fillId="0" borderId="6" xfId="0" applyNumberFormat="1" applyFont="1" applyBorder="1" applyAlignment="1" applyProtection="1">
      <alignment horizontal="center" vertical="center" textRotation="255"/>
    </xf>
    <xf numFmtId="0" fontId="8" fillId="0" borderId="0" xfId="0" applyNumberFormat="1" applyFont="1" applyBorder="1" applyAlignment="1" applyProtection="1">
      <alignment horizontal="distributed" vertical="distributed" indent="1"/>
    </xf>
    <xf numFmtId="0" fontId="7" fillId="0" borderId="0" xfId="0" applyNumberFormat="1" applyFont="1" applyBorder="1" applyAlignment="1" applyProtection="1">
      <alignment horizontal="distributed" vertical="distributed" indent="1"/>
    </xf>
    <xf numFmtId="0" fontId="0" fillId="0" borderId="0" xfId="0" applyFont="1" applyBorder="1" applyAlignment="1">
      <alignment horizontal="distributed" vertical="distributed" indent="1"/>
    </xf>
    <xf numFmtId="0" fontId="7" fillId="0" borderId="0" xfId="0" applyNumberFormat="1" applyFont="1" applyBorder="1" applyAlignment="1" applyProtection="1">
      <alignment horizontal="distributed" vertical="distributed" indent="2"/>
    </xf>
    <xf numFmtId="0" fontId="7" fillId="0" borderId="5" xfId="0" applyNumberFormat="1" applyFont="1" applyBorder="1" applyAlignment="1" applyProtection="1">
      <alignment horizontal="distributed" vertical="distributed" indent="1"/>
    </xf>
    <xf numFmtId="0" fontId="0" fillId="0" borderId="4" xfId="0" applyFont="1" applyBorder="1" applyAlignment="1">
      <alignment horizontal="distributed" vertical="distributed" indent="1"/>
    </xf>
    <xf numFmtId="0" fontId="9" fillId="0" borderId="2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7" fillId="0" borderId="15" xfId="0" applyNumberFormat="1" applyFont="1" applyBorder="1" applyAlignment="1" applyProtection="1">
      <alignment horizontal="distributed" vertical="distributed" indent="2"/>
    </xf>
    <xf numFmtId="0" fontId="0" fillId="0" borderId="15" xfId="0" applyFont="1" applyBorder="1" applyAlignment="1">
      <alignment horizontal="distributed" vertical="distributed" indent="2"/>
    </xf>
    <xf numFmtId="0" fontId="9" fillId="0" borderId="0" xfId="0" applyNumberFormat="1" applyFont="1" applyBorder="1" applyAlignment="1" applyProtection="1">
      <alignment horizontal="distributed" vertical="distributed" indent="2"/>
    </xf>
    <xf numFmtId="0" fontId="9" fillId="0" borderId="26"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 xfId="0" applyFont="1" applyBorder="1" applyAlignment="1" applyProtection="1">
      <alignment horizontal="center" vertical="center"/>
    </xf>
    <xf numFmtId="177" fontId="0" fillId="0" borderId="0" xfId="0" applyNumberFormat="1" applyFont="1" applyBorder="1" applyAlignment="1" applyProtection="1"/>
    <xf numFmtId="0" fontId="7" fillId="0" borderId="11" xfId="0" applyFont="1" applyBorder="1" applyAlignment="1">
      <alignment horizontal="center"/>
    </xf>
    <xf numFmtId="0" fontId="7" fillId="0" borderId="7" xfId="0" applyFont="1" applyBorder="1" applyAlignment="1">
      <alignment horizontal="center"/>
    </xf>
    <xf numFmtId="0" fontId="7" fillId="0" borderId="26"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176" fontId="8" fillId="0" borderId="0" xfId="0" applyNumberFormat="1" applyFont="1" applyBorder="1" applyAlignment="1" applyProtection="1">
      <alignment horizontal="center"/>
    </xf>
    <xf numFmtId="0" fontId="0" fillId="0" borderId="0" xfId="0" applyFont="1" applyAlignment="1">
      <alignment horizontal="distributed" indent="1"/>
    </xf>
    <xf numFmtId="0" fontId="0" fillId="0" borderId="4" xfId="0" applyFont="1" applyBorder="1" applyAlignment="1">
      <alignment horizontal="distributed" indent="1"/>
    </xf>
    <xf numFmtId="0" fontId="0" fillId="0" borderId="15" xfId="0" applyFont="1" applyBorder="1" applyAlignment="1">
      <alignment horizontal="distributed" indent="1"/>
    </xf>
    <xf numFmtId="0" fontId="0" fillId="0" borderId="6" xfId="0" applyFont="1" applyBorder="1" applyAlignment="1">
      <alignment horizontal="distributed" indent="1"/>
    </xf>
    <xf numFmtId="176" fontId="7" fillId="0" borderId="0" xfId="0" applyNumberFormat="1" applyFont="1" applyBorder="1" applyAlignment="1" applyProtection="1">
      <alignment horizontal="right"/>
    </xf>
    <xf numFmtId="0" fontId="8" fillId="0" borderId="0" xfId="0" applyFont="1" applyBorder="1" applyAlignment="1" applyProtection="1">
      <alignment horizontal="distributed" indent="1"/>
    </xf>
    <xf numFmtId="0" fontId="8" fillId="0" borderId="4" xfId="0" applyFont="1" applyBorder="1" applyAlignment="1" applyProtection="1">
      <alignment horizontal="distributed" indent="1"/>
    </xf>
    <xf numFmtId="0" fontId="6" fillId="0" borderId="15" xfId="0" applyFont="1" applyBorder="1" applyAlignment="1">
      <alignment horizontal="right"/>
    </xf>
    <xf numFmtId="41" fontId="3" fillId="0" borderId="18" xfId="0" applyNumberFormat="1" applyFont="1" applyFill="1" applyBorder="1" applyAlignment="1" applyProtection="1">
      <alignment horizontal="center"/>
    </xf>
    <xf numFmtId="41" fontId="3" fillId="0" borderId="17" xfId="0" applyNumberFormat="1" applyFont="1" applyFill="1" applyBorder="1" applyAlignment="1" applyProtection="1">
      <alignment horizontal="center"/>
    </xf>
    <xf numFmtId="177" fontId="0" fillId="0" borderId="5" xfId="0" applyNumberFormat="1" applyFont="1" applyBorder="1" applyAlignment="1" applyProtection="1"/>
    <xf numFmtId="41" fontId="3" fillId="0" borderId="5" xfId="0" applyNumberFormat="1" applyFont="1" applyBorder="1" applyAlignment="1" applyProtection="1">
      <alignment horizontal="center"/>
    </xf>
    <xf numFmtId="41" fontId="3" fillId="0" borderId="0" xfId="0" applyNumberFormat="1" applyFont="1" applyBorder="1" applyAlignment="1" applyProtection="1">
      <alignment horizontal="center"/>
    </xf>
    <xf numFmtId="41" fontId="0" fillId="0" borderId="15" xfId="0" applyNumberFormat="1" applyFont="1" applyBorder="1" applyAlignment="1" applyProtection="1">
      <alignment horizontal="center"/>
    </xf>
    <xf numFmtId="41" fontId="0" fillId="0" borderId="19" xfId="0" applyNumberFormat="1" applyFont="1" applyBorder="1" applyAlignment="1" applyProtection="1">
      <alignment horizontal="center"/>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0" fillId="0" borderId="6" xfId="0" applyFont="1" applyBorder="1" applyAlignment="1" applyProtection="1">
      <alignment horizontal="distributed" justifyLastLine="1"/>
    </xf>
    <xf numFmtId="0" fontId="0" fillId="0" borderId="15" xfId="0" applyFont="1" applyBorder="1" applyAlignment="1" applyProtection="1">
      <alignment horizontal="distributed" justifyLastLine="1"/>
    </xf>
    <xf numFmtId="0" fontId="0" fillId="0" borderId="4" xfId="0" applyFont="1" applyBorder="1" applyAlignment="1" applyProtection="1">
      <alignment horizontal="distributed" justifyLastLine="1"/>
    </xf>
    <xf numFmtId="0" fontId="0" fillId="0" borderId="0" xfId="0" applyFont="1" applyBorder="1" applyAlignment="1" applyProtection="1">
      <alignment horizontal="distributed" justifyLastLine="1"/>
    </xf>
    <xf numFmtId="37" fontId="8" fillId="0" borderId="18" xfId="0" applyNumberFormat="1" applyFont="1" applyBorder="1" applyAlignment="1" applyProtection="1">
      <alignment horizontal="center"/>
    </xf>
    <xf numFmtId="37" fontId="8" fillId="0" borderId="17" xfId="0" applyNumberFormat="1" applyFont="1" applyBorder="1" applyAlignment="1" applyProtection="1">
      <alignment horizontal="center"/>
    </xf>
    <xf numFmtId="0" fontId="3" fillId="0" borderId="3" xfId="0" applyFont="1" applyBorder="1" applyAlignment="1" applyProtection="1">
      <alignment horizontal="distributed" justifyLastLine="1"/>
    </xf>
    <xf numFmtId="0" fontId="3" fillId="0" borderId="18" xfId="0" applyFont="1" applyBorder="1" applyAlignment="1" applyProtection="1">
      <alignment horizontal="distributed" justifyLastLine="1"/>
    </xf>
    <xf numFmtId="0" fontId="0" fillId="0" borderId="20" xfId="0" applyFont="1" applyBorder="1" applyAlignment="1" applyProtection="1">
      <alignment horizontal="center"/>
    </xf>
    <xf numFmtId="0" fontId="0" fillId="0" borderId="12" xfId="0" applyFont="1" applyBorder="1" applyAlignment="1" applyProtection="1">
      <alignment horizontal="center"/>
    </xf>
    <xf numFmtId="0" fontId="0" fillId="0" borderId="27" xfId="0" applyFont="1" applyBorder="1" applyAlignment="1" applyProtection="1">
      <alignment horizontal="center"/>
    </xf>
    <xf numFmtId="0" fontId="0" fillId="0" borderId="2" xfId="0" applyFont="1" applyBorder="1" applyAlignment="1">
      <alignment vertical="center"/>
    </xf>
    <xf numFmtId="0" fontId="0" fillId="0" borderId="13" xfId="0" applyFont="1" applyBorder="1" applyAlignment="1">
      <alignment vertical="center"/>
    </xf>
    <xf numFmtId="0" fontId="0" fillId="0" borderId="2" xfId="0" applyFont="1" applyBorder="1"/>
    <xf numFmtId="0" fontId="0" fillId="0" borderId="10" xfId="0" applyFont="1" applyBorder="1"/>
    <xf numFmtId="0" fontId="0" fillId="0" borderId="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 xfId="0" applyFont="1" applyBorder="1"/>
    <xf numFmtId="176" fontId="7" fillId="0" borderId="5" xfId="0" applyNumberFormat="1" applyFont="1" applyBorder="1" applyProtection="1"/>
    <xf numFmtId="0" fontId="3" fillId="0" borderId="4" xfId="0" applyFont="1" applyBorder="1" applyAlignment="1" applyProtection="1">
      <alignment horizontal="distributed" justifyLastLine="1"/>
    </xf>
    <xf numFmtId="0" fontId="3" fillId="0" borderId="0" xfId="0" applyFont="1" applyBorder="1" applyAlignment="1" applyProtection="1">
      <alignment horizontal="distributed" justifyLastLine="1"/>
    </xf>
    <xf numFmtId="0" fontId="0" fillId="0" borderId="13" xfId="0" applyFont="1" applyBorder="1" applyAlignment="1" applyProtection="1">
      <alignment horizontal="center"/>
    </xf>
    <xf numFmtId="41" fontId="3" fillId="0" borderId="0" xfId="0" applyNumberFormat="1" applyFont="1"/>
    <xf numFmtId="41" fontId="8" fillId="0" borderId="15" xfId="0" applyNumberFormat="1" applyFont="1" applyBorder="1" applyAlignment="1" applyProtection="1">
      <alignment horizontal="right"/>
    </xf>
    <xf numFmtId="0" fontId="8" fillId="0" borderId="6" xfId="0" applyFont="1" applyBorder="1" applyAlignment="1">
      <alignment horizontal="right"/>
    </xf>
    <xf numFmtId="0" fontId="3" fillId="0" borderId="15" xfId="0" applyFont="1" applyBorder="1"/>
    <xf numFmtId="0" fontId="7" fillId="0" borderId="4" xfId="0" applyFont="1" applyBorder="1" applyAlignment="1">
      <alignment horizontal="right"/>
    </xf>
    <xf numFmtId="0" fontId="7" fillId="0" borderId="0" xfId="0" applyFont="1" applyBorder="1" applyAlignment="1" applyProtection="1">
      <alignment horizontal="right"/>
    </xf>
    <xf numFmtId="0" fontId="7" fillId="0" borderId="4" xfId="0" applyFont="1" applyBorder="1" applyAlignment="1" applyProtection="1">
      <alignment horizontal="right"/>
    </xf>
    <xf numFmtId="0" fontId="7" fillId="0" borderId="0" xfId="0" applyFont="1" applyBorder="1" applyAlignment="1" applyProtection="1">
      <alignment horizontal="right"/>
    </xf>
    <xf numFmtId="0" fontId="7" fillId="0" borderId="4" xfId="0" applyFont="1" applyBorder="1" applyAlignment="1">
      <alignment horizontal="right"/>
    </xf>
    <xf numFmtId="0" fontId="0" fillId="0" borderId="7"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left" vertical="top" wrapText="1"/>
    </xf>
    <xf numFmtId="0" fontId="17" fillId="0" borderId="0" xfId="0" applyFont="1" applyBorder="1" applyAlignment="1">
      <alignment horizontal="left"/>
    </xf>
    <xf numFmtId="0" fontId="17" fillId="0" borderId="0" xfId="0" applyFont="1" applyBorder="1" applyAlignment="1">
      <alignment horizontal="left"/>
    </xf>
  </cellXfs>
  <cellStyles count="3">
    <cellStyle name="パーセント 2" xfId="1"/>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13" zoomScaleNormal="100" zoomScaleSheetLayoutView="100" workbookViewId="0">
      <selection activeCell="K13" sqref="K13"/>
    </sheetView>
  </sheetViews>
  <sheetFormatPr defaultRowHeight="17.25"/>
  <sheetData>
    <row r="1" spans="1:8" ht="17.25" customHeight="1">
      <c r="A1" s="206" t="s">
        <v>162</v>
      </c>
      <c r="B1" s="206"/>
      <c r="C1" s="206"/>
      <c r="D1" s="206"/>
      <c r="E1" s="206"/>
      <c r="F1" s="206"/>
      <c r="G1" s="206"/>
      <c r="H1" s="206"/>
    </row>
    <row r="2" spans="1:8">
      <c r="A2" s="206"/>
      <c r="B2" s="206"/>
      <c r="C2" s="206"/>
      <c r="D2" s="206"/>
      <c r="E2" s="206"/>
      <c r="F2" s="206"/>
      <c r="G2" s="206"/>
      <c r="H2" s="206"/>
    </row>
    <row r="3" spans="1:8">
      <c r="A3" s="206"/>
      <c r="B3" s="206"/>
      <c r="C3" s="206"/>
      <c r="D3" s="206"/>
      <c r="E3" s="206"/>
      <c r="F3" s="206"/>
      <c r="G3" s="206"/>
      <c r="H3" s="206"/>
    </row>
    <row r="4" spans="1:8">
      <c r="A4" s="206"/>
      <c r="B4" s="206"/>
      <c r="C4" s="206"/>
      <c r="D4" s="206"/>
      <c r="E4" s="206"/>
      <c r="F4" s="206"/>
      <c r="G4" s="206"/>
      <c r="H4" s="206"/>
    </row>
    <row r="5" spans="1:8">
      <c r="A5" s="206"/>
      <c r="B5" s="206"/>
      <c r="C5" s="206"/>
      <c r="D5" s="206"/>
      <c r="E5" s="206"/>
      <c r="F5" s="206"/>
      <c r="G5" s="206"/>
      <c r="H5" s="206"/>
    </row>
    <row r="6" spans="1:8">
      <c r="A6" s="206"/>
      <c r="B6" s="206"/>
      <c r="C6" s="206"/>
      <c r="D6" s="206"/>
      <c r="E6" s="206"/>
      <c r="F6" s="206"/>
      <c r="G6" s="206"/>
      <c r="H6" s="206"/>
    </row>
    <row r="7" spans="1:8">
      <c r="A7" s="206"/>
      <c r="B7" s="206"/>
      <c r="C7" s="206"/>
      <c r="D7" s="206"/>
      <c r="E7" s="206"/>
      <c r="F7" s="206"/>
      <c r="G7" s="206"/>
      <c r="H7" s="206"/>
    </row>
    <row r="8" spans="1:8">
      <c r="A8" s="206"/>
      <c r="B8" s="206"/>
      <c r="C8" s="206"/>
      <c r="D8" s="206"/>
      <c r="E8" s="206"/>
      <c r="F8" s="206"/>
      <c r="G8" s="206"/>
      <c r="H8" s="206"/>
    </row>
    <row r="9" spans="1:8">
      <c r="A9" s="206"/>
      <c r="B9" s="206"/>
      <c r="C9" s="206"/>
      <c r="D9" s="206"/>
      <c r="E9" s="206"/>
      <c r="F9" s="206"/>
      <c r="G9" s="206"/>
      <c r="H9" s="206"/>
    </row>
    <row r="10" spans="1:8">
      <c r="A10" s="206"/>
      <c r="B10" s="206"/>
      <c r="C10" s="206"/>
      <c r="D10" s="206"/>
      <c r="E10" s="206"/>
      <c r="F10" s="206"/>
      <c r="G10" s="206"/>
      <c r="H10" s="206"/>
    </row>
    <row r="11" spans="1:8">
      <c r="A11" s="206"/>
      <c r="B11" s="206"/>
      <c r="C11" s="206"/>
      <c r="D11" s="206"/>
      <c r="E11" s="206"/>
      <c r="F11" s="206"/>
      <c r="G11" s="206"/>
      <c r="H11" s="206"/>
    </row>
    <row r="12" spans="1:8">
      <c r="A12" s="206"/>
      <c r="B12" s="206"/>
      <c r="C12" s="206"/>
      <c r="D12" s="206"/>
      <c r="E12" s="206"/>
      <c r="F12" s="206"/>
      <c r="G12" s="206"/>
      <c r="H12" s="206"/>
    </row>
    <row r="13" spans="1:8">
      <c r="A13" s="206"/>
      <c r="B13" s="206"/>
      <c r="C13" s="206"/>
      <c r="D13" s="206"/>
      <c r="E13" s="206"/>
      <c r="F13" s="206"/>
      <c r="G13" s="206"/>
      <c r="H13" s="206"/>
    </row>
    <row r="14" spans="1:8">
      <c r="A14" s="206"/>
      <c r="B14" s="206"/>
      <c r="C14" s="206"/>
      <c r="D14" s="206"/>
      <c r="E14" s="206"/>
      <c r="F14" s="206"/>
      <c r="G14" s="206"/>
      <c r="H14" s="206"/>
    </row>
    <row r="15" spans="1:8">
      <c r="A15" s="206"/>
      <c r="B15" s="206"/>
      <c r="C15" s="206"/>
      <c r="D15" s="206"/>
      <c r="E15" s="206"/>
      <c r="F15" s="206"/>
      <c r="G15" s="206"/>
      <c r="H15" s="206"/>
    </row>
    <row r="16" spans="1:8">
      <c r="A16" s="206"/>
      <c r="B16" s="206"/>
      <c r="C16" s="206"/>
      <c r="D16" s="206"/>
      <c r="E16" s="206"/>
      <c r="F16" s="206"/>
      <c r="G16" s="206"/>
      <c r="H16" s="206"/>
    </row>
    <row r="17" spans="1:8">
      <c r="A17" s="206"/>
      <c r="B17" s="206"/>
      <c r="C17" s="206"/>
      <c r="D17" s="206"/>
      <c r="E17" s="206"/>
      <c r="F17" s="206"/>
      <c r="G17" s="206"/>
      <c r="H17" s="206"/>
    </row>
    <row r="18" spans="1:8">
      <c r="A18" s="206"/>
      <c r="B18" s="206"/>
      <c r="C18" s="206"/>
      <c r="D18" s="206"/>
      <c r="E18" s="206"/>
      <c r="F18" s="206"/>
      <c r="G18" s="206"/>
      <c r="H18" s="206"/>
    </row>
    <row r="19" spans="1:8">
      <c r="A19" s="206"/>
      <c r="B19" s="206"/>
      <c r="C19" s="206"/>
      <c r="D19" s="206"/>
      <c r="E19" s="206"/>
      <c r="F19" s="206"/>
      <c r="G19" s="206"/>
      <c r="H19" s="206"/>
    </row>
    <row r="20" spans="1:8">
      <c r="A20" s="206"/>
      <c r="B20" s="206"/>
      <c r="C20" s="206"/>
      <c r="D20" s="206"/>
      <c r="E20" s="206"/>
      <c r="F20" s="206"/>
      <c r="G20" s="206"/>
      <c r="H20" s="206"/>
    </row>
    <row r="21" spans="1:8">
      <c r="A21" s="206"/>
      <c r="B21" s="206"/>
      <c r="C21" s="206"/>
      <c r="D21" s="206"/>
      <c r="E21" s="206"/>
      <c r="F21" s="206"/>
      <c r="G21" s="206"/>
      <c r="H21" s="206"/>
    </row>
    <row r="22" spans="1:8">
      <c r="A22" s="206"/>
      <c r="B22" s="206"/>
      <c r="C22" s="206"/>
      <c r="D22" s="206"/>
      <c r="E22" s="206"/>
      <c r="F22" s="206"/>
      <c r="G22" s="206"/>
      <c r="H22" s="206"/>
    </row>
    <row r="23" spans="1:8">
      <c r="A23" s="206"/>
      <c r="B23" s="206"/>
      <c r="C23" s="206"/>
      <c r="D23" s="206"/>
      <c r="E23" s="206"/>
      <c r="F23" s="206"/>
      <c r="G23" s="206"/>
      <c r="H23" s="206"/>
    </row>
    <row r="24" spans="1:8">
      <c r="A24" s="206"/>
      <c r="B24" s="206"/>
      <c r="C24" s="206"/>
      <c r="D24" s="206"/>
      <c r="E24" s="206"/>
      <c r="F24" s="206"/>
      <c r="G24" s="206"/>
      <c r="H24" s="206"/>
    </row>
    <row r="25" spans="1:8">
      <c r="A25" s="206"/>
      <c r="B25" s="206"/>
      <c r="C25" s="206"/>
      <c r="D25" s="206"/>
      <c r="E25" s="206"/>
      <c r="F25" s="206"/>
      <c r="G25" s="206"/>
      <c r="H25" s="206"/>
    </row>
    <row r="26" spans="1:8">
      <c r="A26" s="206"/>
      <c r="B26" s="206"/>
      <c r="C26" s="206"/>
      <c r="D26" s="206"/>
      <c r="E26" s="206"/>
      <c r="F26" s="206"/>
      <c r="G26" s="206"/>
      <c r="H26" s="206"/>
    </row>
    <row r="27" spans="1:8">
      <c r="A27" s="206"/>
      <c r="B27" s="206"/>
      <c r="C27" s="206"/>
      <c r="D27" s="206"/>
      <c r="E27" s="206"/>
      <c r="F27" s="206"/>
      <c r="G27" s="206"/>
      <c r="H27" s="206"/>
    </row>
    <row r="28" spans="1:8">
      <c r="A28" s="206"/>
      <c r="B28" s="206"/>
      <c r="C28" s="206"/>
      <c r="D28" s="206"/>
      <c r="E28" s="206"/>
      <c r="F28" s="206"/>
      <c r="G28" s="206"/>
      <c r="H28" s="206"/>
    </row>
    <row r="29" spans="1:8">
      <c r="A29" s="206"/>
      <c r="B29" s="206"/>
      <c r="C29" s="206"/>
      <c r="D29" s="206"/>
      <c r="E29" s="206"/>
      <c r="F29" s="206"/>
      <c r="G29" s="206"/>
      <c r="H29" s="206"/>
    </row>
    <row r="30" spans="1:8">
      <c r="A30" s="206"/>
      <c r="B30" s="206"/>
      <c r="C30" s="206"/>
      <c r="D30" s="206"/>
      <c r="E30" s="206"/>
      <c r="F30" s="206"/>
      <c r="G30" s="206"/>
      <c r="H30" s="206"/>
    </row>
    <row r="31" spans="1:8">
      <c r="A31" s="206"/>
      <c r="B31" s="206"/>
      <c r="C31" s="206"/>
      <c r="D31" s="206"/>
      <c r="E31" s="206"/>
      <c r="F31" s="206"/>
      <c r="G31" s="206"/>
      <c r="H31" s="206"/>
    </row>
    <row r="32" spans="1:8">
      <c r="A32" s="206"/>
      <c r="B32" s="206"/>
      <c r="C32" s="206"/>
      <c r="D32" s="206"/>
      <c r="E32" s="206"/>
      <c r="F32" s="206"/>
      <c r="G32" s="206"/>
      <c r="H32" s="206"/>
    </row>
    <row r="33" spans="1:8">
      <c r="A33" s="206"/>
      <c r="B33" s="206"/>
      <c r="C33" s="206"/>
      <c r="D33" s="206"/>
      <c r="E33" s="206"/>
      <c r="F33" s="206"/>
      <c r="G33" s="206"/>
      <c r="H33" s="206"/>
    </row>
    <row r="34" spans="1:8">
      <c r="A34" s="206"/>
      <c r="B34" s="206"/>
      <c r="C34" s="206"/>
      <c r="D34" s="206"/>
      <c r="E34" s="206"/>
      <c r="F34" s="206"/>
      <c r="G34" s="206"/>
      <c r="H34" s="206"/>
    </row>
    <row r="35" spans="1:8">
      <c r="A35" s="206"/>
      <c r="B35" s="206"/>
      <c r="C35" s="206"/>
      <c r="D35" s="206"/>
      <c r="E35" s="206"/>
      <c r="F35" s="206"/>
      <c r="G35" s="206"/>
      <c r="H35" s="206"/>
    </row>
    <row r="36" spans="1:8">
      <c r="A36" s="206"/>
      <c r="B36" s="206"/>
      <c r="C36" s="206"/>
      <c r="D36" s="206"/>
      <c r="E36" s="206"/>
      <c r="F36" s="206"/>
      <c r="G36" s="206"/>
      <c r="H36" s="206"/>
    </row>
    <row r="37" spans="1:8">
      <c r="A37" s="206"/>
      <c r="B37" s="206"/>
      <c r="C37" s="206"/>
      <c r="D37" s="206"/>
      <c r="E37" s="206"/>
      <c r="F37" s="206"/>
      <c r="G37" s="206"/>
      <c r="H37" s="206"/>
    </row>
    <row r="38" spans="1:8">
      <c r="A38" s="206"/>
      <c r="B38" s="206"/>
      <c r="C38" s="206"/>
      <c r="D38" s="206"/>
      <c r="E38" s="206"/>
      <c r="F38" s="206"/>
      <c r="G38" s="206"/>
      <c r="H38" s="206"/>
    </row>
    <row r="39" spans="1:8">
      <c r="A39" s="206"/>
      <c r="B39" s="206"/>
      <c r="C39" s="206"/>
      <c r="D39" s="206"/>
      <c r="E39" s="206"/>
      <c r="F39" s="206"/>
      <c r="G39" s="206"/>
      <c r="H39" s="206"/>
    </row>
    <row r="40" spans="1:8">
      <c r="A40" s="206"/>
      <c r="B40" s="206"/>
      <c r="C40" s="206"/>
      <c r="D40" s="206"/>
      <c r="E40" s="206"/>
      <c r="F40" s="206"/>
      <c r="G40" s="206"/>
      <c r="H40" s="206"/>
    </row>
    <row r="41" spans="1:8">
      <c r="A41" s="206"/>
      <c r="B41" s="206"/>
      <c r="C41" s="206"/>
      <c r="D41" s="206"/>
      <c r="E41" s="206"/>
      <c r="F41" s="206"/>
      <c r="G41" s="206"/>
      <c r="H41" s="206"/>
    </row>
    <row r="42" spans="1:8">
      <c r="A42" s="206"/>
      <c r="B42" s="206"/>
      <c r="C42" s="206"/>
      <c r="D42" s="206"/>
      <c r="E42" s="206"/>
      <c r="F42" s="206"/>
      <c r="G42" s="206"/>
      <c r="H42" s="206"/>
    </row>
    <row r="43" spans="1:8">
      <c r="A43" s="206"/>
      <c r="B43" s="206"/>
      <c r="C43" s="206"/>
      <c r="D43" s="206"/>
      <c r="E43" s="206"/>
      <c r="F43" s="206"/>
      <c r="G43" s="206"/>
      <c r="H43" s="206"/>
    </row>
    <row r="44" spans="1:8">
      <c r="A44" s="206"/>
      <c r="B44" s="206"/>
      <c r="C44" s="206"/>
      <c r="D44" s="206"/>
      <c r="E44" s="206"/>
      <c r="F44" s="206"/>
      <c r="G44" s="206"/>
      <c r="H44" s="206"/>
    </row>
    <row r="45" spans="1:8">
      <c r="A45" s="206"/>
      <c r="B45" s="206"/>
      <c r="C45" s="206"/>
      <c r="D45" s="206"/>
      <c r="E45" s="206"/>
      <c r="F45" s="206"/>
      <c r="G45" s="206"/>
      <c r="H45" s="206"/>
    </row>
    <row r="46" spans="1:8">
      <c r="A46" s="206"/>
      <c r="B46" s="206"/>
      <c r="C46" s="206"/>
      <c r="D46" s="206"/>
      <c r="E46" s="206"/>
      <c r="F46" s="206"/>
      <c r="G46" s="206"/>
      <c r="H46" s="206"/>
    </row>
    <row r="47" spans="1:8">
      <c r="A47" s="206"/>
      <c r="B47" s="206"/>
      <c r="C47" s="206"/>
      <c r="D47" s="206"/>
      <c r="E47" s="206"/>
      <c r="F47" s="206"/>
      <c r="G47" s="206"/>
      <c r="H47" s="206"/>
    </row>
    <row r="48" spans="1:8">
      <c r="A48" s="206"/>
      <c r="B48" s="206"/>
      <c r="C48" s="206"/>
      <c r="D48" s="206"/>
      <c r="E48" s="206"/>
      <c r="F48" s="206"/>
      <c r="G48" s="206"/>
      <c r="H48" s="206"/>
    </row>
  </sheetData>
  <mergeCells count="1">
    <mergeCell ref="A1:H48"/>
  </mergeCells>
  <phoneticPr fontId="2"/>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AK48"/>
  <sheetViews>
    <sheetView showGridLines="0" workbookViewId="0">
      <selection activeCell="A43" sqref="A43:L46"/>
    </sheetView>
  </sheetViews>
  <sheetFormatPr defaultRowHeight="17.25"/>
  <cols>
    <col min="1" max="1" width="12" style="131" customWidth="1"/>
    <col min="2" max="36" width="2.5" style="131" customWidth="1"/>
    <col min="37" max="37" width="10.19921875" style="131" bestFit="1" customWidth="1"/>
    <col min="38" max="16384" width="8.796875" style="131"/>
  </cols>
  <sheetData>
    <row r="1" spans="1:37" ht="22.5" customHeight="1" thickBot="1">
      <c r="A1" s="210" t="s">
        <v>172</v>
      </c>
      <c r="B1" s="210"/>
      <c r="C1" s="210"/>
      <c r="D1" s="210"/>
      <c r="E1" s="210"/>
      <c r="F1" s="210"/>
      <c r="G1" s="210"/>
      <c r="H1" s="210"/>
      <c r="I1" s="210"/>
      <c r="J1" s="210"/>
      <c r="K1" s="210"/>
      <c r="L1" s="210"/>
      <c r="M1" s="210"/>
      <c r="N1" s="210"/>
      <c r="O1" s="210"/>
      <c r="P1" s="210"/>
      <c r="Q1" s="210"/>
      <c r="R1" s="210"/>
      <c r="S1" s="210"/>
      <c r="T1" s="210"/>
      <c r="U1" s="210"/>
      <c r="V1" s="210"/>
      <c r="W1" s="136"/>
      <c r="X1" s="136"/>
      <c r="Y1" s="136"/>
      <c r="Z1" s="236" t="s">
        <v>171</v>
      </c>
      <c r="AA1" s="236"/>
      <c r="AB1" s="236"/>
      <c r="AC1" s="236"/>
      <c r="AD1" s="236"/>
      <c r="AE1" s="236"/>
      <c r="AF1" s="236"/>
      <c r="AG1" s="236"/>
      <c r="AH1" s="236"/>
      <c r="AI1" s="236"/>
      <c r="AJ1" s="236"/>
    </row>
    <row r="2" spans="1:37" ht="20.25" customHeight="1">
      <c r="A2" s="4"/>
      <c r="B2" s="212" t="s">
        <v>3</v>
      </c>
      <c r="C2" s="213"/>
      <c r="D2" s="213"/>
      <c r="E2" s="213"/>
      <c r="F2" s="213"/>
      <c r="G2" s="213"/>
      <c r="H2" s="214"/>
      <c r="I2" s="222" t="s">
        <v>4</v>
      </c>
      <c r="J2" s="223"/>
      <c r="K2" s="223"/>
      <c r="L2" s="223"/>
      <c r="M2" s="223"/>
      <c r="N2" s="223"/>
      <c r="O2" s="223"/>
      <c r="P2" s="223"/>
      <c r="Q2" s="223"/>
      <c r="R2" s="223"/>
      <c r="S2" s="223"/>
      <c r="T2" s="223"/>
      <c r="U2" s="223"/>
      <c r="V2" s="224"/>
      <c r="W2" s="212" t="s">
        <v>7</v>
      </c>
      <c r="X2" s="213"/>
      <c r="Y2" s="213"/>
      <c r="Z2" s="213"/>
      <c r="AA2" s="213"/>
      <c r="AB2" s="213"/>
      <c r="AC2" s="213"/>
      <c r="AD2" s="213"/>
      <c r="AE2" s="213"/>
      <c r="AF2" s="213"/>
      <c r="AG2" s="213"/>
      <c r="AH2" s="213"/>
      <c r="AI2" s="213"/>
      <c r="AJ2" s="213"/>
    </row>
    <row r="3" spans="1:37" ht="20.25" customHeight="1">
      <c r="A3" s="5"/>
      <c r="B3" s="215"/>
      <c r="C3" s="216"/>
      <c r="D3" s="216"/>
      <c r="E3" s="216"/>
      <c r="F3" s="216"/>
      <c r="G3" s="216"/>
      <c r="H3" s="217"/>
      <c r="I3" s="229" t="s">
        <v>5</v>
      </c>
      <c r="J3" s="230"/>
      <c r="K3" s="230"/>
      <c r="L3" s="230"/>
      <c r="M3" s="230"/>
      <c r="N3" s="230"/>
      <c r="O3" s="231"/>
      <c r="P3" s="229" t="s">
        <v>6</v>
      </c>
      <c r="Q3" s="230"/>
      <c r="R3" s="230"/>
      <c r="S3" s="230"/>
      <c r="T3" s="230"/>
      <c r="U3" s="230"/>
      <c r="V3" s="231"/>
      <c r="W3" s="229" t="s">
        <v>5</v>
      </c>
      <c r="X3" s="230"/>
      <c r="Y3" s="230"/>
      <c r="Z3" s="230"/>
      <c r="AA3" s="230"/>
      <c r="AB3" s="230"/>
      <c r="AC3" s="231"/>
      <c r="AD3" s="226" t="s">
        <v>6</v>
      </c>
      <c r="AE3" s="227"/>
      <c r="AF3" s="227"/>
      <c r="AG3" s="227"/>
      <c r="AH3" s="227"/>
      <c r="AI3" s="227"/>
      <c r="AJ3" s="227"/>
    </row>
    <row r="4" spans="1:37" ht="17.25" customHeight="1">
      <c r="A4" s="6" t="s">
        <v>0</v>
      </c>
      <c r="B4" s="219">
        <f>SUM(I4:P4)</f>
        <v>14069</v>
      </c>
      <c r="C4" s="220"/>
      <c r="D4" s="220"/>
      <c r="E4" s="220"/>
      <c r="F4" s="220"/>
      <c r="G4" s="220"/>
      <c r="H4" s="220"/>
      <c r="I4" s="220">
        <v>3613</v>
      </c>
      <c r="J4" s="220"/>
      <c r="K4" s="220"/>
      <c r="L4" s="220"/>
      <c r="M4" s="220"/>
      <c r="N4" s="220"/>
      <c r="O4" s="220"/>
      <c r="P4" s="220">
        <v>10456</v>
      </c>
      <c r="Q4" s="220"/>
      <c r="R4" s="220"/>
      <c r="S4" s="220"/>
      <c r="T4" s="220"/>
      <c r="U4" s="220"/>
      <c r="V4" s="220"/>
      <c r="W4" s="220">
        <v>13518</v>
      </c>
      <c r="X4" s="220"/>
      <c r="Y4" s="220"/>
      <c r="Z4" s="220"/>
      <c r="AA4" s="220"/>
      <c r="AB4" s="220"/>
      <c r="AC4" s="220"/>
      <c r="AD4" s="220">
        <f>B4-W4</f>
        <v>551</v>
      </c>
      <c r="AE4" s="220"/>
      <c r="AF4" s="220"/>
      <c r="AG4" s="220"/>
      <c r="AH4" s="220"/>
      <c r="AI4" s="220"/>
      <c r="AJ4" s="220"/>
    </row>
    <row r="5" spans="1:37" ht="17.25" customHeight="1">
      <c r="A5" s="193" t="s">
        <v>1</v>
      </c>
      <c r="B5" s="221">
        <f>SUM(I5:P5)</f>
        <v>13991</v>
      </c>
      <c r="C5" s="218"/>
      <c r="D5" s="218"/>
      <c r="E5" s="218"/>
      <c r="F5" s="218"/>
      <c r="G5" s="218"/>
      <c r="H5" s="218"/>
      <c r="I5" s="218">
        <v>1010</v>
      </c>
      <c r="J5" s="218"/>
      <c r="K5" s="218"/>
      <c r="L5" s="218"/>
      <c r="M5" s="218"/>
      <c r="N5" s="218"/>
      <c r="O5" s="218"/>
      <c r="P5" s="218">
        <v>12981</v>
      </c>
      <c r="Q5" s="218"/>
      <c r="R5" s="218"/>
      <c r="S5" s="218"/>
      <c r="T5" s="218"/>
      <c r="U5" s="218"/>
      <c r="V5" s="218"/>
      <c r="W5" s="218">
        <v>13320</v>
      </c>
      <c r="X5" s="218"/>
      <c r="Y5" s="218"/>
      <c r="Z5" s="218"/>
      <c r="AA5" s="218"/>
      <c r="AB5" s="218"/>
      <c r="AC5" s="218"/>
      <c r="AD5" s="218">
        <f>B5-W5</f>
        <v>671</v>
      </c>
      <c r="AE5" s="218"/>
      <c r="AF5" s="218"/>
      <c r="AG5" s="218"/>
      <c r="AH5" s="218"/>
      <c r="AI5" s="218"/>
      <c r="AJ5" s="218"/>
    </row>
    <row r="6" spans="1:37" ht="17.25" customHeight="1">
      <c r="A6" s="193" t="s">
        <v>2</v>
      </c>
      <c r="B6" s="221">
        <f>SUM(I6:P6)</f>
        <v>13615</v>
      </c>
      <c r="C6" s="218"/>
      <c r="D6" s="218"/>
      <c r="E6" s="218"/>
      <c r="F6" s="218"/>
      <c r="G6" s="218"/>
      <c r="H6" s="218"/>
      <c r="I6" s="218">
        <v>913</v>
      </c>
      <c r="J6" s="218"/>
      <c r="K6" s="218"/>
      <c r="L6" s="218"/>
      <c r="M6" s="218"/>
      <c r="N6" s="218"/>
      <c r="O6" s="218"/>
      <c r="P6" s="218">
        <v>12702</v>
      </c>
      <c r="Q6" s="218"/>
      <c r="R6" s="218"/>
      <c r="S6" s="218"/>
      <c r="T6" s="218"/>
      <c r="U6" s="218"/>
      <c r="V6" s="218"/>
      <c r="W6" s="218">
        <v>12906</v>
      </c>
      <c r="X6" s="218"/>
      <c r="Y6" s="218"/>
      <c r="Z6" s="218"/>
      <c r="AA6" s="218"/>
      <c r="AB6" s="218"/>
      <c r="AC6" s="218"/>
      <c r="AD6" s="218">
        <f>B6-W6</f>
        <v>709</v>
      </c>
      <c r="AE6" s="218"/>
      <c r="AF6" s="218"/>
      <c r="AG6" s="218"/>
      <c r="AH6" s="218"/>
      <c r="AI6" s="218"/>
      <c r="AJ6" s="218"/>
    </row>
    <row r="7" spans="1:37" s="1" customFormat="1" ht="17.25" customHeight="1">
      <c r="A7" s="193" t="s">
        <v>27</v>
      </c>
      <c r="B7" s="221">
        <f>SUM(I7:P7)</f>
        <v>13423</v>
      </c>
      <c r="C7" s="218"/>
      <c r="D7" s="218"/>
      <c r="E7" s="218"/>
      <c r="F7" s="218"/>
      <c r="G7" s="218"/>
      <c r="H7" s="218"/>
      <c r="I7" s="218">
        <v>548</v>
      </c>
      <c r="J7" s="218"/>
      <c r="K7" s="218"/>
      <c r="L7" s="218"/>
      <c r="M7" s="218"/>
      <c r="N7" s="218"/>
      <c r="O7" s="218"/>
      <c r="P7" s="218">
        <v>12875</v>
      </c>
      <c r="Q7" s="218"/>
      <c r="R7" s="218"/>
      <c r="S7" s="218"/>
      <c r="T7" s="218"/>
      <c r="U7" s="218"/>
      <c r="V7" s="218"/>
      <c r="W7" s="218">
        <v>12774</v>
      </c>
      <c r="X7" s="218"/>
      <c r="Y7" s="218"/>
      <c r="Z7" s="218"/>
      <c r="AA7" s="218"/>
      <c r="AB7" s="218"/>
      <c r="AC7" s="218"/>
      <c r="AD7" s="218">
        <v>679</v>
      </c>
      <c r="AE7" s="218"/>
      <c r="AF7" s="218"/>
      <c r="AG7" s="218"/>
      <c r="AH7" s="218"/>
      <c r="AI7" s="218"/>
      <c r="AJ7" s="218"/>
      <c r="AK7" s="131"/>
    </row>
    <row r="8" spans="1:37" s="1" customFormat="1" ht="17.25" customHeight="1">
      <c r="A8" s="193" t="s">
        <v>170</v>
      </c>
      <c r="B8" s="7"/>
      <c r="C8" s="8"/>
      <c r="D8" s="8"/>
      <c r="E8" s="8"/>
      <c r="F8" s="218">
        <v>14495</v>
      </c>
      <c r="G8" s="218"/>
      <c r="H8" s="218"/>
      <c r="I8" s="8"/>
      <c r="J8" s="8"/>
      <c r="K8" s="8"/>
      <c r="L8" s="8"/>
      <c r="M8" s="8"/>
      <c r="N8" s="218">
        <v>628</v>
      </c>
      <c r="O8" s="218"/>
      <c r="P8" s="8"/>
      <c r="Q8" s="8"/>
      <c r="R8" s="8"/>
      <c r="S8" s="8"/>
      <c r="T8" s="218">
        <v>13867</v>
      </c>
      <c r="U8" s="218"/>
      <c r="V8" s="218"/>
      <c r="W8" s="8"/>
      <c r="X8" s="8"/>
      <c r="Y8" s="8"/>
      <c r="Z8" s="8"/>
      <c r="AA8" s="218">
        <v>13307</v>
      </c>
      <c r="AB8" s="218"/>
      <c r="AC8" s="218"/>
      <c r="AD8" s="8"/>
      <c r="AE8" s="218">
        <v>1188</v>
      </c>
      <c r="AF8" s="228"/>
      <c r="AG8" s="228"/>
      <c r="AH8" s="228"/>
      <c r="AI8" s="228"/>
      <c r="AJ8" s="228"/>
      <c r="AK8" s="131"/>
    </row>
    <row r="9" spans="1:37" s="1" customFormat="1" ht="17.25" customHeight="1">
      <c r="A9" s="193" t="s">
        <v>155</v>
      </c>
      <c r="B9" s="7"/>
      <c r="C9" s="8"/>
      <c r="D9" s="8"/>
      <c r="E9" s="8"/>
      <c r="F9" s="218">
        <v>15326</v>
      </c>
      <c r="G9" s="218"/>
      <c r="H9" s="218"/>
      <c r="I9" s="8"/>
      <c r="J9" s="8"/>
      <c r="K9" s="8"/>
      <c r="L9" s="8"/>
      <c r="M9" s="8"/>
      <c r="N9" s="218">
        <v>86</v>
      </c>
      <c r="O9" s="218"/>
      <c r="P9" s="8"/>
      <c r="Q9" s="8"/>
      <c r="R9" s="8"/>
      <c r="S9" s="8"/>
      <c r="T9" s="218">
        <v>15240</v>
      </c>
      <c r="U9" s="218"/>
      <c r="V9" s="218"/>
      <c r="W9" s="8"/>
      <c r="X9" s="8"/>
      <c r="Y9" s="8"/>
      <c r="Z9" s="8"/>
      <c r="AA9" s="218">
        <v>13864</v>
      </c>
      <c r="AB9" s="218"/>
      <c r="AC9" s="218"/>
      <c r="AD9" s="8"/>
      <c r="AE9" s="218">
        <v>1462</v>
      </c>
      <c r="AF9" s="228"/>
      <c r="AG9" s="228"/>
      <c r="AH9" s="228"/>
      <c r="AI9" s="228"/>
      <c r="AJ9" s="228"/>
      <c r="AK9" s="131"/>
    </row>
    <row r="10" spans="1:37" s="1" customFormat="1" ht="17.25" customHeight="1">
      <c r="A10" s="193" t="s">
        <v>156</v>
      </c>
      <c r="B10" s="7"/>
      <c r="C10" s="8"/>
      <c r="D10" s="8"/>
      <c r="E10" s="8"/>
      <c r="F10" s="218">
        <v>15488</v>
      </c>
      <c r="G10" s="218"/>
      <c r="H10" s="218"/>
      <c r="I10" s="8"/>
      <c r="J10" s="8"/>
      <c r="K10" s="8"/>
      <c r="L10" s="8"/>
      <c r="M10" s="8"/>
      <c r="N10" s="218">
        <v>59</v>
      </c>
      <c r="O10" s="218"/>
      <c r="P10" s="8"/>
      <c r="Q10" s="8"/>
      <c r="R10" s="8"/>
      <c r="S10" s="8"/>
      <c r="T10" s="218">
        <v>15429</v>
      </c>
      <c r="U10" s="218"/>
      <c r="V10" s="218"/>
      <c r="W10" s="8"/>
      <c r="X10" s="8"/>
      <c r="Y10" s="8"/>
      <c r="Z10" s="8"/>
      <c r="AA10" s="218">
        <v>14116</v>
      </c>
      <c r="AB10" s="218"/>
      <c r="AC10" s="218"/>
      <c r="AD10" s="8"/>
      <c r="AE10" s="218">
        <v>1372</v>
      </c>
      <c r="AF10" s="228"/>
      <c r="AG10" s="228"/>
      <c r="AH10" s="228"/>
      <c r="AI10" s="228"/>
      <c r="AJ10" s="228"/>
      <c r="AK10" s="8"/>
    </row>
    <row r="11" spans="1:37" s="1" customFormat="1" ht="7.5" customHeight="1">
      <c r="A11" s="9"/>
      <c r="B11" s="243">
        <v>15516</v>
      </c>
      <c r="C11" s="244"/>
      <c r="D11" s="244"/>
      <c r="E11" s="244"/>
      <c r="F11" s="244"/>
      <c r="G11" s="244"/>
      <c r="H11" s="244"/>
      <c r="I11" s="244">
        <v>55</v>
      </c>
      <c r="J11" s="244"/>
      <c r="K11" s="244"/>
      <c r="L11" s="244"/>
      <c r="M11" s="244"/>
      <c r="N11" s="244"/>
      <c r="O11" s="244"/>
      <c r="P11" s="244">
        <v>15461</v>
      </c>
      <c r="Q11" s="244"/>
      <c r="R11" s="244"/>
      <c r="S11" s="244"/>
      <c r="T11" s="244"/>
      <c r="U11" s="244"/>
      <c r="V11" s="244"/>
      <c r="W11" s="244">
        <v>13937</v>
      </c>
      <c r="X11" s="244"/>
      <c r="Y11" s="244"/>
      <c r="Z11" s="244"/>
      <c r="AA11" s="244"/>
      <c r="AB11" s="244"/>
      <c r="AC11" s="244"/>
      <c r="AD11" s="244">
        <v>1579</v>
      </c>
      <c r="AE11" s="244"/>
      <c r="AF11" s="244"/>
      <c r="AG11" s="244"/>
      <c r="AH11" s="244"/>
      <c r="AI11" s="244"/>
      <c r="AJ11" s="244"/>
      <c r="AK11" s="131"/>
    </row>
    <row r="12" spans="1:37" s="1" customFormat="1" ht="16.5" customHeight="1" thickBot="1">
      <c r="A12" s="10" t="s">
        <v>169</v>
      </c>
      <c r="B12" s="265"/>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131"/>
    </row>
    <row r="13" spans="1:37" ht="15" customHeight="1">
      <c r="A13" s="133"/>
      <c r="B13" s="133"/>
      <c r="C13" s="133"/>
      <c r="D13" s="133"/>
      <c r="E13" s="133"/>
      <c r="F13" s="133"/>
      <c r="G13" s="133"/>
      <c r="H13" s="133"/>
      <c r="I13" s="135"/>
      <c r="J13" s="135"/>
      <c r="K13" s="135"/>
      <c r="L13" s="135"/>
      <c r="M13" s="135"/>
      <c r="N13" s="135"/>
      <c r="O13" s="135"/>
      <c r="P13" s="135"/>
      <c r="Q13" s="135"/>
      <c r="R13" s="135"/>
      <c r="S13" s="135"/>
      <c r="T13" s="135"/>
      <c r="U13" s="135"/>
      <c r="V13" s="135"/>
      <c r="W13" s="135"/>
      <c r="X13" s="135"/>
      <c r="Y13" s="135"/>
      <c r="Z13" s="237"/>
      <c r="AA13" s="237"/>
      <c r="AB13" s="237"/>
      <c r="AC13" s="237"/>
      <c r="AD13" s="237"/>
      <c r="AE13" s="237"/>
      <c r="AF13" s="237"/>
      <c r="AG13" s="237"/>
      <c r="AH13" s="237"/>
      <c r="AI13" s="237"/>
      <c r="AJ13" s="237"/>
    </row>
    <row r="14" spans="1:37" ht="22.5" customHeight="1" thickBot="1">
      <c r="A14" s="242" t="s">
        <v>168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36" t="s">
        <v>167</v>
      </c>
      <c r="AF14" s="236"/>
      <c r="AG14" s="236"/>
      <c r="AH14" s="236"/>
      <c r="AI14" s="236"/>
      <c r="AJ14" s="236"/>
    </row>
    <row r="15" spans="1:37">
      <c r="A15" s="4"/>
      <c r="B15" s="249" t="s">
        <v>3</v>
      </c>
      <c r="C15" s="249"/>
      <c r="D15" s="249"/>
      <c r="E15" s="249"/>
      <c r="F15" s="249"/>
      <c r="G15" s="249"/>
      <c r="H15" s="249"/>
      <c r="I15" s="250" t="s">
        <v>8</v>
      </c>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1"/>
    </row>
    <row r="16" spans="1:37" s="155" customFormat="1" ht="19.5" customHeight="1">
      <c r="A16" s="11"/>
      <c r="B16" s="238"/>
      <c r="C16" s="238"/>
      <c r="D16" s="238"/>
      <c r="E16" s="238"/>
      <c r="F16" s="238"/>
      <c r="G16" s="238"/>
      <c r="H16" s="238"/>
      <c r="I16" s="238" t="s">
        <v>9</v>
      </c>
      <c r="J16" s="238"/>
      <c r="K16" s="238"/>
      <c r="L16" s="238"/>
      <c r="M16" s="238"/>
      <c r="N16" s="238"/>
      <c r="O16" s="238"/>
      <c r="P16" s="238" t="s">
        <v>10</v>
      </c>
      <c r="Q16" s="238"/>
      <c r="R16" s="238"/>
      <c r="S16" s="238"/>
      <c r="T16" s="238"/>
      <c r="U16" s="238"/>
      <c r="V16" s="238"/>
      <c r="W16" s="238" t="s">
        <v>11</v>
      </c>
      <c r="X16" s="238"/>
      <c r="Y16" s="238"/>
      <c r="Z16" s="238"/>
      <c r="AA16" s="238"/>
      <c r="AB16" s="238"/>
      <c r="AC16" s="238"/>
      <c r="AD16" s="238" t="s">
        <v>12</v>
      </c>
      <c r="AE16" s="238"/>
      <c r="AF16" s="238"/>
      <c r="AG16" s="238"/>
      <c r="AH16" s="238"/>
      <c r="AI16" s="238"/>
      <c r="AJ16" s="215"/>
    </row>
    <row r="17" spans="1:37" s="1" customFormat="1" ht="21" customHeight="1">
      <c r="A17" s="12" t="s">
        <v>3</v>
      </c>
      <c r="B17" s="243">
        <v>15516</v>
      </c>
      <c r="C17" s="244"/>
      <c r="D17" s="244"/>
      <c r="E17" s="244"/>
      <c r="F17" s="244"/>
      <c r="G17" s="244"/>
      <c r="H17" s="245"/>
      <c r="I17" s="243">
        <v>13629</v>
      </c>
      <c r="J17" s="244"/>
      <c r="K17" s="244"/>
      <c r="L17" s="244"/>
      <c r="M17" s="244"/>
      <c r="N17" s="244"/>
      <c r="O17" s="245"/>
      <c r="P17" s="243">
        <v>1698</v>
      </c>
      <c r="Q17" s="244"/>
      <c r="R17" s="244"/>
      <c r="S17" s="244"/>
      <c r="T17" s="244"/>
      <c r="U17" s="244"/>
      <c r="V17" s="245"/>
      <c r="W17" s="243">
        <v>121</v>
      </c>
      <c r="X17" s="244"/>
      <c r="Y17" s="244"/>
      <c r="Z17" s="244"/>
      <c r="AA17" s="244"/>
      <c r="AB17" s="244"/>
      <c r="AC17" s="245"/>
      <c r="AD17" s="243">
        <v>68</v>
      </c>
      <c r="AE17" s="244"/>
      <c r="AF17" s="244"/>
      <c r="AG17" s="244"/>
      <c r="AH17" s="244"/>
      <c r="AI17" s="244"/>
      <c r="AJ17" s="244"/>
      <c r="AK17" s="2"/>
    </row>
    <row r="18" spans="1:37" ht="21" customHeight="1">
      <c r="A18" s="183" t="s">
        <v>13</v>
      </c>
      <c r="B18" s="246">
        <f>SUM(I18:AJ18)</f>
        <v>100.00000000000001</v>
      </c>
      <c r="C18" s="247"/>
      <c r="D18" s="247"/>
      <c r="E18" s="247"/>
      <c r="F18" s="247"/>
      <c r="G18" s="247"/>
      <c r="H18" s="248"/>
      <c r="I18" s="246">
        <f>ROUNDUP(I17/B17,3)*100</f>
        <v>87.9</v>
      </c>
      <c r="J18" s="247"/>
      <c r="K18" s="247"/>
      <c r="L18" s="247"/>
      <c r="M18" s="247"/>
      <c r="N18" s="247"/>
      <c r="O18" s="248"/>
      <c r="P18" s="246">
        <f>ROUND(P17/B17,3)*100</f>
        <v>10.9</v>
      </c>
      <c r="Q18" s="247"/>
      <c r="R18" s="247"/>
      <c r="S18" s="247"/>
      <c r="T18" s="247"/>
      <c r="U18" s="247"/>
      <c r="V18" s="248"/>
      <c r="W18" s="246">
        <f>ROUND(W17/B17,3)*100</f>
        <v>0.8</v>
      </c>
      <c r="X18" s="247"/>
      <c r="Y18" s="247"/>
      <c r="Z18" s="247"/>
      <c r="AA18" s="247"/>
      <c r="AB18" s="247"/>
      <c r="AC18" s="248"/>
      <c r="AD18" s="246">
        <f>ROUND(AD17/B17,3)*100</f>
        <v>0.4</v>
      </c>
      <c r="AE18" s="247"/>
      <c r="AF18" s="247"/>
      <c r="AG18" s="247"/>
      <c r="AH18" s="247"/>
      <c r="AI18" s="247"/>
      <c r="AJ18" s="247"/>
      <c r="AK18" s="2"/>
    </row>
    <row r="19" spans="1:37" ht="21" customHeight="1">
      <c r="A19" s="183" t="s">
        <v>14</v>
      </c>
      <c r="B19" s="221">
        <v>3096</v>
      </c>
      <c r="C19" s="218"/>
      <c r="D19" s="218"/>
      <c r="E19" s="218"/>
      <c r="F19" s="218"/>
      <c r="G19" s="218"/>
      <c r="H19" s="225"/>
      <c r="I19" s="221">
        <v>2878</v>
      </c>
      <c r="J19" s="218"/>
      <c r="K19" s="218"/>
      <c r="L19" s="218"/>
      <c r="M19" s="218"/>
      <c r="N19" s="218"/>
      <c r="O19" s="225"/>
      <c r="P19" s="221">
        <v>174</v>
      </c>
      <c r="Q19" s="218"/>
      <c r="R19" s="218"/>
      <c r="S19" s="218"/>
      <c r="T19" s="218"/>
      <c r="U19" s="218"/>
      <c r="V19" s="225"/>
      <c r="W19" s="221">
        <v>27</v>
      </c>
      <c r="X19" s="218"/>
      <c r="Y19" s="218"/>
      <c r="Z19" s="218"/>
      <c r="AA19" s="218"/>
      <c r="AB19" s="218"/>
      <c r="AC19" s="225"/>
      <c r="AD19" s="221">
        <v>17</v>
      </c>
      <c r="AE19" s="218"/>
      <c r="AF19" s="218"/>
      <c r="AG19" s="218"/>
      <c r="AH19" s="218"/>
      <c r="AI19" s="218"/>
      <c r="AJ19" s="218"/>
      <c r="AK19" s="2"/>
    </row>
    <row r="20" spans="1:37" ht="21" customHeight="1">
      <c r="A20" s="183" t="s">
        <v>15</v>
      </c>
      <c r="B20" s="221">
        <v>2718</v>
      </c>
      <c r="C20" s="218"/>
      <c r="D20" s="218"/>
      <c r="E20" s="218"/>
      <c r="F20" s="218"/>
      <c r="G20" s="218"/>
      <c r="H20" s="225"/>
      <c r="I20" s="221">
        <v>2402</v>
      </c>
      <c r="J20" s="218"/>
      <c r="K20" s="218"/>
      <c r="L20" s="218"/>
      <c r="M20" s="218"/>
      <c r="N20" s="218"/>
      <c r="O20" s="225"/>
      <c r="P20" s="221">
        <v>278</v>
      </c>
      <c r="Q20" s="218"/>
      <c r="R20" s="218"/>
      <c r="S20" s="218"/>
      <c r="T20" s="218"/>
      <c r="U20" s="218"/>
      <c r="V20" s="225"/>
      <c r="W20" s="221">
        <v>23</v>
      </c>
      <c r="X20" s="218"/>
      <c r="Y20" s="218"/>
      <c r="Z20" s="218"/>
      <c r="AA20" s="218"/>
      <c r="AB20" s="218"/>
      <c r="AC20" s="225"/>
      <c r="AD20" s="221">
        <v>15</v>
      </c>
      <c r="AE20" s="218"/>
      <c r="AF20" s="218"/>
      <c r="AG20" s="218"/>
      <c r="AH20" s="218"/>
      <c r="AI20" s="218"/>
      <c r="AJ20" s="218"/>
      <c r="AK20" s="2"/>
    </row>
    <row r="21" spans="1:37" ht="21" customHeight="1">
      <c r="A21" s="183" t="s">
        <v>16</v>
      </c>
      <c r="B21" s="221">
        <v>2018</v>
      </c>
      <c r="C21" s="218"/>
      <c r="D21" s="218"/>
      <c r="E21" s="218"/>
      <c r="F21" s="218"/>
      <c r="G21" s="218"/>
      <c r="H21" s="225"/>
      <c r="I21" s="221">
        <v>1760</v>
      </c>
      <c r="J21" s="218"/>
      <c r="K21" s="218"/>
      <c r="L21" s="218"/>
      <c r="M21" s="218"/>
      <c r="N21" s="218"/>
      <c r="O21" s="225"/>
      <c r="P21" s="221">
        <v>243</v>
      </c>
      <c r="Q21" s="218"/>
      <c r="R21" s="218"/>
      <c r="S21" s="218"/>
      <c r="T21" s="218"/>
      <c r="U21" s="218"/>
      <c r="V21" s="225"/>
      <c r="W21" s="221">
        <v>10</v>
      </c>
      <c r="X21" s="218"/>
      <c r="Y21" s="218"/>
      <c r="Z21" s="218"/>
      <c r="AA21" s="218"/>
      <c r="AB21" s="218"/>
      <c r="AC21" s="225"/>
      <c r="AD21" s="221">
        <v>5</v>
      </c>
      <c r="AE21" s="218"/>
      <c r="AF21" s="218"/>
      <c r="AG21" s="218"/>
      <c r="AH21" s="218"/>
      <c r="AI21" s="218"/>
      <c r="AJ21" s="218"/>
      <c r="AK21" s="2"/>
    </row>
    <row r="22" spans="1:37" ht="21" customHeight="1">
      <c r="A22" s="183" t="s">
        <v>17</v>
      </c>
      <c r="B22" s="221">
        <v>2449</v>
      </c>
      <c r="C22" s="218"/>
      <c r="D22" s="218"/>
      <c r="E22" s="218"/>
      <c r="F22" s="218"/>
      <c r="G22" s="218"/>
      <c r="H22" s="225"/>
      <c r="I22" s="221">
        <v>1990</v>
      </c>
      <c r="J22" s="218"/>
      <c r="K22" s="218"/>
      <c r="L22" s="218"/>
      <c r="M22" s="218"/>
      <c r="N22" s="218"/>
      <c r="O22" s="225"/>
      <c r="P22" s="221">
        <v>430</v>
      </c>
      <c r="Q22" s="218"/>
      <c r="R22" s="218"/>
      <c r="S22" s="218"/>
      <c r="T22" s="218"/>
      <c r="U22" s="218"/>
      <c r="V22" s="225"/>
      <c r="W22" s="221">
        <v>16</v>
      </c>
      <c r="X22" s="218"/>
      <c r="Y22" s="218"/>
      <c r="Z22" s="218"/>
      <c r="AA22" s="218"/>
      <c r="AB22" s="218"/>
      <c r="AC22" s="225"/>
      <c r="AD22" s="221">
        <v>13</v>
      </c>
      <c r="AE22" s="218"/>
      <c r="AF22" s="218"/>
      <c r="AG22" s="218"/>
      <c r="AH22" s="218"/>
      <c r="AI22" s="218"/>
      <c r="AJ22" s="218"/>
      <c r="AK22" s="2"/>
    </row>
    <row r="23" spans="1:37" ht="21" customHeight="1">
      <c r="A23" s="183" t="s">
        <v>18</v>
      </c>
      <c r="B23" s="221">
        <v>1094</v>
      </c>
      <c r="C23" s="218"/>
      <c r="D23" s="218"/>
      <c r="E23" s="218"/>
      <c r="F23" s="218"/>
      <c r="G23" s="218"/>
      <c r="H23" s="225"/>
      <c r="I23" s="221">
        <v>873</v>
      </c>
      <c r="J23" s="218"/>
      <c r="K23" s="218"/>
      <c r="L23" s="218"/>
      <c r="M23" s="218"/>
      <c r="N23" s="218"/>
      <c r="O23" s="225"/>
      <c r="P23" s="221">
        <v>211</v>
      </c>
      <c r="Q23" s="218"/>
      <c r="R23" s="218"/>
      <c r="S23" s="218"/>
      <c r="T23" s="218"/>
      <c r="U23" s="218"/>
      <c r="V23" s="225"/>
      <c r="W23" s="221">
        <v>7</v>
      </c>
      <c r="X23" s="218"/>
      <c r="Y23" s="218"/>
      <c r="Z23" s="218"/>
      <c r="AA23" s="218"/>
      <c r="AB23" s="218"/>
      <c r="AC23" s="225"/>
      <c r="AD23" s="221">
        <v>3</v>
      </c>
      <c r="AE23" s="218"/>
      <c r="AF23" s="218"/>
      <c r="AG23" s="218"/>
      <c r="AH23" s="218"/>
      <c r="AI23" s="218"/>
      <c r="AJ23" s="218"/>
      <c r="AK23" s="2"/>
    </row>
    <row r="24" spans="1:37" ht="21" customHeight="1">
      <c r="A24" s="183" t="s">
        <v>19</v>
      </c>
      <c r="B24" s="221">
        <v>2028</v>
      </c>
      <c r="C24" s="218"/>
      <c r="D24" s="218"/>
      <c r="E24" s="218"/>
      <c r="F24" s="218"/>
      <c r="G24" s="218"/>
      <c r="H24" s="225"/>
      <c r="I24" s="221">
        <v>1808</v>
      </c>
      <c r="J24" s="218"/>
      <c r="K24" s="218"/>
      <c r="L24" s="218"/>
      <c r="M24" s="218"/>
      <c r="N24" s="218"/>
      <c r="O24" s="225"/>
      <c r="P24" s="221">
        <v>195</v>
      </c>
      <c r="Q24" s="218"/>
      <c r="R24" s="218"/>
      <c r="S24" s="218"/>
      <c r="T24" s="218"/>
      <c r="U24" s="218"/>
      <c r="V24" s="225"/>
      <c r="W24" s="221">
        <v>19</v>
      </c>
      <c r="X24" s="218"/>
      <c r="Y24" s="218"/>
      <c r="Z24" s="218"/>
      <c r="AA24" s="218"/>
      <c r="AB24" s="218"/>
      <c r="AC24" s="225"/>
      <c r="AD24" s="221">
        <v>6</v>
      </c>
      <c r="AE24" s="218"/>
      <c r="AF24" s="218"/>
      <c r="AG24" s="218"/>
      <c r="AH24" s="218"/>
      <c r="AI24" s="218"/>
      <c r="AJ24" s="218"/>
      <c r="AK24" s="2"/>
    </row>
    <row r="25" spans="1:37" ht="21" customHeight="1" thickBot="1">
      <c r="A25" s="13" t="s">
        <v>20</v>
      </c>
      <c r="B25" s="239">
        <v>2113</v>
      </c>
      <c r="C25" s="240"/>
      <c r="D25" s="240"/>
      <c r="E25" s="240"/>
      <c r="F25" s="240"/>
      <c r="G25" s="240"/>
      <c r="H25" s="241"/>
      <c r="I25" s="239">
        <v>1918</v>
      </c>
      <c r="J25" s="240"/>
      <c r="K25" s="240"/>
      <c r="L25" s="240"/>
      <c r="M25" s="240"/>
      <c r="N25" s="240"/>
      <c r="O25" s="241"/>
      <c r="P25" s="239">
        <v>167</v>
      </c>
      <c r="Q25" s="240"/>
      <c r="R25" s="240"/>
      <c r="S25" s="240"/>
      <c r="T25" s="240"/>
      <c r="U25" s="240"/>
      <c r="V25" s="241"/>
      <c r="W25" s="239">
        <v>19</v>
      </c>
      <c r="X25" s="240"/>
      <c r="Y25" s="240"/>
      <c r="Z25" s="240"/>
      <c r="AA25" s="240"/>
      <c r="AB25" s="240"/>
      <c r="AC25" s="241"/>
      <c r="AD25" s="239">
        <v>9</v>
      </c>
      <c r="AE25" s="240"/>
      <c r="AF25" s="240"/>
      <c r="AG25" s="240"/>
      <c r="AH25" s="240"/>
      <c r="AI25" s="240"/>
      <c r="AJ25" s="240"/>
      <c r="AK25" s="2"/>
    </row>
    <row r="26" spans="1:37" ht="20.25" customHeight="1">
      <c r="A26" s="133"/>
      <c r="B26" s="133"/>
      <c r="C26" s="133"/>
      <c r="D26" s="133"/>
      <c r="E26" s="133"/>
      <c r="F26" s="133"/>
      <c r="G26" s="194"/>
      <c r="H26" s="133"/>
      <c r="I26" s="133"/>
      <c r="J26" s="133"/>
      <c r="K26" s="133"/>
      <c r="L26" s="133"/>
      <c r="M26" s="133"/>
      <c r="N26" s="133"/>
      <c r="O26" s="133"/>
      <c r="P26" s="133"/>
      <c r="Q26" s="133"/>
      <c r="R26" s="133"/>
      <c r="S26" s="133"/>
      <c r="T26" s="133"/>
      <c r="U26" s="133"/>
      <c r="V26" s="133"/>
      <c r="W26" s="135"/>
      <c r="X26" s="133"/>
      <c r="Y26" s="133"/>
      <c r="Z26" s="133"/>
      <c r="AA26" s="133"/>
      <c r="AB26" s="135"/>
      <c r="AC26" s="135"/>
      <c r="AD26" s="133"/>
      <c r="AE26" s="135"/>
      <c r="AF26" s="133"/>
      <c r="AG26" s="133"/>
      <c r="AH26" s="133"/>
      <c r="AI26" s="133"/>
      <c r="AJ26" s="132"/>
    </row>
    <row r="27" spans="1:37" ht="22.5" customHeight="1" thickBot="1">
      <c r="A27" s="242" t="s">
        <v>166</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132"/>
      <c r="AD27" s="132"/>
      <c r="AE27" s="252" t="str">
        <f>+AE14</f>
        <v>平成26年度</v>
      </c>
      <c r="AF27" s="252"/>
      <c r="AG27" s="252"/>
      <c r="AH27" s="252"/>
      <c r="AI27" s="252"/>
      <c r="AJ27" s="252"/>
    </row>
    <row r="28" spans="1:37" s="155" customFormat="1" ht="21.75" customHeight="1">
      <c r="A28" s="14" t="s">
        <v>3</v>
      </c>
      <c r="B28" s="223" t="s">
        <v>14</v>
      </c>
      <c r="C28" s="223"/>
      <c r="D28" s="223"/>
      <c r="E28" s="223"/>
      <c r="F28" s="223"/>
      <c r="G28" s="223" t="s">
        <v>15</v>
      </c>
      <c r="H28" s="223"/>
      <c r="I28" s="223"/>
      <c r="J28" s="223"/>
      <c r="K28" s="223"/>
      <c r="L28" s="223" t="s">
        <v>16</v>
      </c>
      <c r="M28" s="223"/>
      <c r="N28" s="223"/>
      <c r="O28" s="223"/>
      <c r="P28" s="223"/>
      <c r="Q28" s="223" t="s">
        <v>17</v>
      </c>
      <c r="R28" s="223"/>
      <c r="S28" s="223"/>
      <c r="T28" s="223"/>
      <c r="U28" s="223"/>
      <c r="V28" s="223" t="s">
        <v>18</v>
      </c>
      <c r="W28" s="223"/>
      <c r="X28" s="223"/>
      <c r="Y28" s="223"/>
      <c r="Z28" s="223"/>
      <c r="AA28" s="223" t="s">
        <v>19</v>
      </c>
      <c r="AB28" s="223"/>
      <c r="AC28" s="223"/>
      <c r="AD28" s="223"/>
      <c r="AE28" s="223"/>
      <c r="AF28" s="223" t="s">
        <v>20</v>
      </c>
      <c r="AG28" s="223"/>
      <c r="AH28" s="223"/>
      <c r="AI28" s="223"/>
      <c r="AJ28" s="223"/>
    </row>
    <row r="29" spans="1:37" ht="21.75" customHeight="1" thickBot="1">
      <c r="A29" s="15">
        <v>15889</v>
      </c>
      <c r="B29" s="253">
        <v>3190</v>
      </c>
      <c r="C29" s="253"/>
      <c r="D29" s="253"/>
      <c r="E29" s="253"/>
      <c r="F29" s="253"/>
      <c r="G29" s="253">
        <v>2789</v>
      </c>
      <c r="H29" s="253"/>
      <c r="I29" s="253"/>
      <c r="J29" s="253"/>
      <c r="K29" s="253"/>
      <c r="L29" s="253">
        <v>2052</v>
      </c>
      <c r="M29" s="253"/>
      <c r="N29" s="253"/>
      <c r="O29" s="253"/>
      <c r="P29" s="253"/>
      <c r="Q29" s="253">
        <v>2505</v>
      </c>
      <c r="R29" s="253"/>
      <c r="S29" s="253"/>
      <c r="T29" s="253"/>
      <c r="U29" s="253"/>
      <c r="V29" s="253">
        <v>1115</v>
      </c>
      <c r="W29" s="253"/>
      <c r="X29" s="253"/>
      <c r="Y29" s="253"/>
      <c r="Z29" s="253"/>
      <c r="AA29" s="253">
        <v>2073</v>
      </c>
      <c r="AB29" s="253"/>
      <c r="AC29" s="253"/>
      <c r="AD29" s="253"/>
      <c r="AE29" s="253"/>
      <c r="AF29" s="253">
        <v>2165</v>
      </c>
      <c r="AG29" s="253"/>
      <c r="AH29" s="253"/>
      <c r="AI29" s="253"/>
      <c r="AJ29" s="253"/>
      <c r="AK29" s="3"/>
    </row>
    <row r="30" spans="1:37" ht="20.25" customHeight="1">
      <c r="A30" s="133"/>
      <c r="B30" s="133"/>
      <c r="C30" s="133"/>
      <c r="D30" s="133"/>
      <c r="E30" s="133"/>
      <c r="F30" s="133"/>
      <c r="G30" s="133"/>
      <c r="H30" s="133"/>
      <c r="I30" s="133"/>
      <c r="J30" s="135"/>
      <c r="K30" s="135"/>
      <c r="L30" s="135"/>
      <c r="M30" s="133"/>
      <c r="N30" s="133"/>
      <c r="O30" s="133"/>
      <c r="P30" s="133"/>
      <c r="Q30" s="135"/>
      <c r="R30" s="133"/>
      <c r="S30" s="133"/>
      <c r="T30" s="133"/>
      <c r="U30" s="133"/>
      <c r="V30" s="135"/>
      <c r="W30" s="133"/>
      <c r="X30" s="133"/>
      <c r="Y30" s="135"/>
      <c r="Z30" s="133"/>
      <c r="AA30" s="135"/>
      <c r="AB30" s="133"/>
      <c r="AC30" s="133"/>
      <c r="AD30" s="133"/>
      <c r="AE30" s="133"/>
      <c r="AF30" s="134"/>
      <c r="AG30" s="133"/>
      <c r="AH30" s="133"/>
      <c r="AI30" s="133"/>
      <c r="AJ30" s="132"/>
    </row>
    <row r="31" spans="1:37" ht="22.5" customHeight="1" thickBot="1">
      <c r="A31" s="242" t="s">
        <v>165</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52" t="str">
        <f>+AE14</f>
        <v>平成26年度</v>
      </c>
      <c r="AF31" s="252"/>
      <c r="AG31" s="252"/>
      <c r="AH31" s="252"/>
      <c r="AI31" s="252"/>
      <c r="AJ31" s="252"/>
    </row>
    <row r="32" spans="1:37" ht="19.5" customHeight="1">
      <c r="A32" s="16"/>
      <c r="B32" s="16"/>
      <c r="C32" s="16"/>
      <c r="D32" s="16"/>
      <c r="E32" s="222" t="s">
        <v>21</v>
      </c>
      <c r="F32" s="223"/>
      <c r="G32" s="223"/>
      <c r="H32" s="223"/>
      <c r="I32" s="223"/>
      <c r="J32" s="223"/>
      <c r="K32" s="223"/>
      <c r="L32" s="224"/>
      <c r="M32" s="222" t="s">
        <v>22</v>
      </c>
      <c r="N32" s="223"/>
      <c r="O32" s="223"/>
      <c r="P32" s="223"/>
      <c r="Q32" s="223"/>
      <c r="R32" s="223"/>
      <c r="S32" s="223"/>
      <c r="T32" s="223"/>
      <c r="U32" s="223"/>
      <c r="V32" s="223"/>
      <c r="W32" s="223"/>
      <c r="X32" s="223"/>
      <c r="Y32" s="223"/>
      <c r="Z32" s="223"/>
      <c r="AA32" s="223"/>
      <c r="AB32" s="224"/>
      <c r="AC32" s="212" t="s">
        <v>164</v>
      </c>
      <c r="AD32" s="213"/>
      <c r="AE32" s="213"/>
      <c r="AF32" s="213"/>
      <c r="AG32" s="213"/>
      <c r="AH32" s="213"/>
      <c r="AI32" s="213"/>
      <c r="AJ32" s="213"/>
    </row>
    <row r="33" spans="1:37" ht="19.5" customHeight="1">
      <c r="A33" s="17"/>
      <c r="B33" s="17"/>
      <c r="C33" s="17"/>
      <c r="D33" s="17"/>
      <c r="E33" s="226"/>
      <c r="F33" s="227"/>
      <c r="G33" s="227"/>
      <c r="H33" s="227"/>
      <c r="I33" s="227"/>
      <c r="J33" s="227"/>
      <c r="K33" s="227"/>
      <c r="L33" s="232"/>
      <c r="M33" s="226" t="s">
        <v>23</v>
      </c>
      <c r="N33" s="227"/>
      <c r="O33" s="227"/>
      <c r="P33" s="227"/>
      <c r="Q33" s="227"/>
      <c r="R33" s="227"/>
      <c r="S33" s="227"/>
      <c r="T33" s="232"/>
      <c r="U33" s="226" t="s">
        <v>24</v>
      </c>
      <c r="V33" s="227"/>
      <c r="W33" s="227"/>
      <c r="X33" s="227"/>
      <c r="Y33" s="227"/>
      <c r="Z33" s="227"/>
      <c r="AA33" s="227"/>
      <c r="AB33" s="232"/>
      <c r="AC33" s="215"/>
      <c r="AD33" s="216"/>
      <c r="AE33" s="216"/>
      <c r="AF33" s="216"/>
      <c r="AG33" s="216"/>
      <c r="AH33" s="216"/>
      <c r="AI33" s="216"/>
      <c r="AJ33" s="216"/>
    </row>
    <row r="34" spans="1:37" s="1" customFormat="1" ht="19.5" customHeight="1">
      <c r="A34" s="254" t="s">
        <v>3</v>
      </c>
      <c r="B34" s="254"/>
      <c r="C34" s="254"/>
      <c r="D34" s="255"/>
      <c r="E34" s="233">
        <f>SUM(E35:L41)</f>
        <v>257</v>
      </c>
      <c r="F34" s="234"/>
      <c r="G34" s="234"/>
      <c r="H34" s="234"/>
      <c r="I34" s="234"/>
      <c r="J34" s="234"/>
      <c r="K34" s="234"/>
      <c r="L34" s="235"/>
      <c r="M34" s="233">
        <v>1065</v>
      </c>
      <c r="N34" s="234"/>
      <c r="O34" s="234"/>
      <c r="P34" s="234"/>
      <c r="Q34" s="234"/>
      <c r="R34" s="234"/>
      <c r="S34" s="234"/>
      <c r="T34" s="235"/>
      <c r="U34" s="233">
        <v>2951</v>
      </c>
      <c r="V34" s="234"/>
      <c r="W34" s="234"/>
      <c r="X34" s="234"/>
      <c r="Y34" s="234"/>
      <c r="Z34" s="234"/>
      <c r="AA34" s="234"/>
      <c r="AB34" s="235"/>
      <c r="AC34" s="260">
        <f t="shared" ref="AC34:AC41" si="0">U34/E34</f>
        <v>11.482490272373541</v>
      </c>
      <c r="AD34" s="261"/>
      <c r="AE34" s="261"/>
      <c r="AF34" s="261"/>
      <c r="AG34" s="261"/>
      <c r="AH34" s="261"/>
      <c r="AI34" s="261"/>
      <c r="AJ34" s="261"/>
      <c r="AK34" s="131"/>
    </row>
    <row r="35" spans="1:37" ht="19.5" customHeight="1">
      <c r="A35" s="256" t="s">
        <v>14</v>
      </c>
      <c r="B35" s="256"/>
      <c r="C35" s="256"/>
      <c r="D35" s="257"/>
      <c r="E35" s="221">
        <v>36</v>
      </c>
      <c r="F35" s="218"/>
      <c r="G35" s="218"/>
      <c r="H35" s="218"/>
      <c r="I35" s="218"/>
      <c r="J35" s="218"/>
      <c r="K35" s="218"/>
      <c r="L35" s="225"/>
      <c r="M35" s="221">
        <v>136</v>
      </c>
      <c r="N35" s="218"/>
      <c r="O35" s="218"/>
      <c r="P35" s="218"/>
      <c r="Q35" s="218"/>
      <c r="R35" s="218"/>
      <c r="S35" s="218"/>
      <c r="T35" s="225"/>
      <c r="U35" s="221">
        <v>360</v>
      </c>
      <c r="V35" s="218"/>
      <c r="W35" s="218"/>
      <c r="X35" s="218"/>
      <c r="Y35" s="218"/>
      <c r="Z35" s="218"/>
      <c r="AA35" s="218"/>
      <c r="AB35" s="225"/>
      <c r="AC35" s="246">
        <f t="shared" si="0"/>
        <v>10</v>
      </c>
      <c r="AD35" s="247"/>
      <c r="AE35" s="247"/>
      <c r="AF35" s="247"/>
      <c r="AG35" s="247"/>
      <c r="AH35" s="247"/>
      <c r="AI35" s="247"/>
      <c r="AJ35" s="247"/>
    </row>
    <row r="36" spans="1:37" ht="19.5" customHeight="1">
      <c r="A36" s="256" t="s">
        <v>15</v>
      </c>
      <c r="B36" s="256"/>
      <c r="C36" s="256"/>
      <c r="D36" s="257"/>
      <c r="E36" s="221">
        <v>40</v>
      </c>
      <c r="F36" s="218"/>
      <c r="G36" s="218"/>
      <c r="H36" s="218"/>
      <c r="I36" s="218"/>
      <c r="J36" s="218"/>
      <c r="K36" s="218"/>
      <c r="L36" s="225"/>
      <c r="M36" s="221">
        <v>182</v>
      </c>
      <c r="N36" s="218"/>
      <c r="O36" s="218"/>
      <c r="P36" s="218"/>
      <c r="Q36" s="218"/>
      <c r="R36" s="218"/>
      <c r="S36" s="218"/>
      <c r="T36" s="225"/>
      <c r="U36" s="221">
        <v>527</v>
      </c>
      <c r="V36" s="218"/>
      <c r="W36" s="218"/>
      <c r="X36" s="218"/>
      <c r="Y36" s="218"/>
      <c r="Z36" s="218"/>
      <c r="AA36" s="218"/>
      <c r="AB36" s="225"/>
      <c r="AC36" s="246">
        <f t="shared" si="0"/>
        <v>13.175000000000001</v>
      </c>
      <c r="AD36" s="247"/>
      <c r="AE36" s="247"/>
      <c r="AF36" s="247"/>
      <c r="AG36" s="247"/>
      <c r="AH36" s="247"/>
      <c r="AI36" s="247"/>
      <c r="AJ36" s="247"/>
    </row>
    <row r="37" spans="1:37" ht="19.5" customHeight="1">
      <c r="A37" s="256" t="s">
        <v>16</v>
      </c>
      <c r="B37" s="256"/>
      <c r="C37" s="256"/>
      <c r="D37" s="257"/>
      <c r="E37" s="221">
        <v>40</v>
      </c>
      <c r="F37" s="218"/>
      <c r="G37" s="218"/>
      <c r="H37" s="218"/>
      <c r="I37" s="218"/>
      <c r="J37" s="218"/>
      <c r="K37" s="218"/>
      <c r="L37" s="225"/>
      <c r="M37" s="221">
        <v>145</v>
      </c>
      <c r="N37" s="218"/>
      <c r="O37" s="218"/>
      <c r="P37" s="218"/>
      <c r="Q37" s="218"/>
      <c r="R37" s="218"/>
      <c r="S37" s="218"/>
      <c r="T37" s="225"/>
      <c r="U37" s="221">
        <v>383</v>
      </c>
      <c r="V37" s="218"/>
      <c r="W37" s="218"/>
      <c r="X37" s="218"/>
      <c r="Y37" s="218"/>
      <c r="Z37" s="218"/>
      <c r="AA37" s="218"/>
      <c r="AB37" s="225"/>
      <c r="AC37" s="246">
        <f t="shared" si="0"/>
        <v>9.5749999999999993</v>
      </c>
      <c r="AD37" s="247"/>
      <c r="AE37" s="247"/>
      <c r="AF37" s="247"/>
      <c r="AG37" s="247"/>
      <c r="AH37" s="247"/>
      <c r="AI37" s="247"/>
      <c r="AJ37" s="247"/>
    </row>
    <row r="38" spans="1:37" ht="19.5" customHeight="1">
      <c r="A38" s="256" t="s">
        <v>17</v>
      </c>
      <c r="B38" s="256"/>
      <c r="C38" s="256"/>
      <c r="D38" s="257"/>
      <c r="E38" s="221">
        <v>35</v>
      </c>
      <c r="F38" s="218"/>
      <c r="G38" s="218"/>
      <c r="H38" s="218"/>
      <c r="I38" s="218"/>
      <c r="J38" s="218"/>
      <c r="K38" s="218"/>
      <c r="L38" s="225"/>
      <c r="M38" s="221">
        <v>199</v>
      </c>
      <c r="N38" s="218"/>
      <c r="O38" s="218"/>
      <c r="P38" s="218"/>
      <c r="Q38" s="218"/>
      <c r="R38" s="218"/>
      <c r="S38" s="218"/>
      <c r="T38" s="225"/>
      <c r="U38" s="221">
        <v>578</v>
      </c>
      <c r="V38" s="218"/>
      <c r="W38" s="218"/>
      <c r="X38" s="218"/>
      <c r="Y38" s="218"/>
      <c r="Z38" s="218"/>
      <c r="AA38" s="218"/>
      <c r="AB38" s="225"/>
      <c r="AC38" s="246">
        <f t="shared" si="0"/>
        <v>16.514285714285716</v>
      </c>
      <c r="AD38" s="247"/>
      <c r="AE38" s="247"/>
      <c r="AF38" s="247"/>
      <c r="AG38" s="247"/>
      <c r="AH38" s="247"/>
      <c r="AI38" s="247"/>
      <c r="AJ38" s="247"/>
    </row>
    <row r="39" spans="1:37" ht="19.5" customHeight="1">
      <c r="A39" s="256" t="s">
        <v>18</v>
      </c>
      <c r="B39" s="256"/>
      <c r="C39" s="256"/>
      <c r="D39" s="257"/>
      <c r="E39" s="221">
        <v>37</v>
      </c>
      <c r="F39" s="218"/>
      <c r="G39" s="218"/>
      <c r="H39" s="218"/>
      <c r="I39" s="218"/>
      <c r="J39" s="218"/>
      <c r="K39" s="218"/>
      <c r="L39" s="225"/>
      <c r="M39" s="221">
        <v>110</v>
      </c>
      <c r="N39" s="218"/>
      <c r="O39" s="218"/>
      <c r="P39" s="218"/>
      <c r="Q39" s="218"/>
      <c r="R39" s="218"/>
      <c r="S39" s="218"/>
      <c r="T39" s="225"/>
      <c r="U39" s="221">
        <v>341</v>
      </c>
      <c r="V39" s="218"/>
      <c r="W39" s="218"/>
      <c r="X39" s="218"/>
      <c r="Y39" s="218"/>
      <c r="Z39" s="218"/>
      <c r="AA39" s="218"/>
      <c r="AB39" s="225"/>
      <c r="AC39" s="246">
        <f t="shared" si="0"/>
        <v>9.2162162162162158</v>
      </c>
      <c r="AD39" s="247"/>
      <c r="AE39" s="247"/>
      <c r="AF39" s="247"/>
      <c r="AG39" s="247"/>
      <c r="AH39" s="247"/>
      <c r="AI39" s="247"/>
      <c r="AJ39" s="247"/>
    </row>
    <row r="40" spans="1:37" ht="19.5" customHeight="1">
      <c r="A40" s="256" t="s">
        <v>19</v>
      </c>
      <c r="B40" s="256"/>
      <c r="C40" s="256"/>
      <c r="D40" s="257"/>
      <c r="E40" s="221">
        <v>34</v>
      </c>
      <c r="F40" s="218"/>
      <c r="G40" s="218"/>
      <c r="H40" s="218"/>
      <c r="I40" s="218"/>
      <c r="J40" s="218"/>
      <c r="K40" s="218"/>
      <c r="L40" s="225"/>
      <c r="M40" s="221">
        <v>120</v>
      </c>
      <c r="N40" s="218"/>
      <c r="O40" s="218"/>
      <c r="P40" s="218"/>
      <c r="Q40" s="218"/>
      <c r="R40" s="218"/>
      <c r="S40" s="218"/>
      <c r="T40" s="225"/>
      <c r="U40" s="221">
        <v>335</v>
      </c>
      <c r="V40" s="218"/>
      <c r="W40" s="218"/>
      <c r="X40" s="218"/>
      <c r="Y40" s="218"/>
      <c r="Z40" s="218"/>
      <c r="AA40" s="218"/>
      <c r="AB40" s="225"/>
      <c r="AC40" s="246">
        <f t="shared" si="0"/>
        <v>9.8529411764705888</v>
      </c>
      <c r="AD40" s="247"/>
      <c r="AE40" s="247"/>
      <c r="AF40" s="247"/>
      <c r="AG40" s="247"/>
      <c r="AH40" s="247"/>
      <c r="AI40" s="247"/>
      <c r="AJ40" s="247"/>
    </row>
    <row r="41" spans="1:37" ht="19.5" customHeight="1" thickBot="1">
      <c r="A41" s="262" t="s">
        <v>20</v>
      </c>
      <c r="B41" s="262"/>
      <c r="C41" s="262"/>
      <c r="D41" s="263"/>
      <c r="E41" s="239">
        <v>35</v>
      </c>
      <c r="F41" s="240"/>
      <c r="G41" s="240"/>
      <c r="H41" s="240"/>
      <c r="I41" s="240"/>
      <c r="J41" s="240"/>
      <c r="K41" s="240"/>
      <c r="L41" s="241"/>
      <c r="M41" s="239">
        <v>173</v>
      </c>
      <c r="N41" s="240"/>
      <c r="O41" s="240"/>
      <c r="P41" s="240"/>
      <c r="Q41" s="240"/>
      <c r="R41" s="240"/>
      <c r="S41" s="240"/>
      <c r="T41" s="241"/>
      <c r="U41" s="239">
        <v>427</v>
      </c>
      <c r="V41" s="240"/>
      <c r="W41" s="240"/>
      <c r="X41" s="240"/>
      <c r="Y41" s="240"/>
      <c r="Z41" s="240"/>
      <c r="AA41" s="240"/>
      <c r="AB41" s="241"/>
      <c r="AC41" s="258">
        <f t="shared" si="0"/>
        <v>12.2</v>
      </c>
      <c r="AD41" s="259"/>
      <c r="AE41" s="259"/>
      <c r="AF41" s="259"/>
      <c r="AG41" s="259"/>
      <c r="AH41" s="259"/>
      <c r="AI41" s="259"/>
      <c r="AJ41" s="259"/>
    </row>
    <row r="42" spans="1:37" ht="20.25" customHeight="1">
      <c r="A42" s="133"/>
      <c r="B42" s="133"/>
      <c r="C42" s="133"/>
      <c r="D42" s="133"/>
      <c r="E42" s="133"/>
      <c r="F42" s="133"/>
      <c r="G42" s="133"/>
      <c r="H42" s="133"/>
      <c r="I42" s="133"/>
      <c r="J42" s="133"/>
      <c r="K42" s="133"/>
      <c r="L42" s="143"/>
      <c r="M42" s="133"/>
      <c r="N42" s="133"/>
      <c r="O42" s="133"/>
      <c r="P42" s="133"/>
      <c r="Q42" s="133"/>
      <c r="R42" s="133"/>
      <c r="S42" s="133"/>
      <c r="T42" s="143"/>
      <c r="U42" s="133"/>
      <c r="V42" s="133"/>
      <c r="W42" s="133"/>
      <c r="X42" s="133"/>
      <c r="Y42" s="133"/>
      <c r="Z42" s="133"/>
      <c r="AB42" s="148"/>
    </row>
    <row r="43" spans="1:37" ht="22.5" customHeight="1" thickBot="1">
      <c r="A43" s="210" t="s">
        <v>163</v>
      </c>
      <c r="B43" s="210"/>
      <c r="C43" s="210"/>
      <c r="D43" s="210"/>
      <c r="E43" s="210"/>
      <c r="F43" s="210"/>
      <c r="G43" s="132"/>
      <c r="H43" s="132"/>
      <c r="I43" s="209" t="str">
        <f>+AE31</f>
        <v>平成26年度</v>
      </c>
      <c r="J43" s="209"/>
      <c r="K43" s="209"/>
      <c r="L43" s="209"/>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row>
    <row r="44" spans="1:37" ht="19.5" customHeight="1">
      <c r="A44" s="211" t="s">
        <v>25</v>
      </c>
      <c r="B44" s="211"/>
      <c r="C44" s="211"/>
      <c r="D44" s="211"/>
      <c r="E44" s="211"/>
      <c r="F44" s="211"/>
      <c r="G44" s="211"/>
      <c r="H44" s="211"/>
      <c r="I44" s="211"/>
      <c r="J44" s="211"/>
      <c r="K44" s="211"/>
      <c r="L44" s="211"/>
    </row>
    <row r="45" spans="1:37" ht="19.5" customHeight="1" thickBot="1">
      <c r="A45" s="207">
        <v>187697</v>
      </c>
      <c r="B45" s="207"/>
      <c r="C45" s="207"/>
      <c r="D45" s="207"/>
      <c r="E45" s="207"/>
      <c r="F45" s="208" t="s">
        <v>26</v>
      </c>
      <c r="G45" s="208"/>
      <c r="H45" s="208"/>
      <c r="I45" s="208"/>
      <c r="J45" s="208"/>
      <c r="K45" s="208"/>
      <c r="L45" s="208"/>
    </row>
    <row r="46" spans="1:37" ht="21" customHeight="1"/>
    <row r="48" spans="1:37" ht="16.5" customHeight="1">
      <c r="AA48" s="252" t="s">
        <v>28</v>
      </c>
      <c r="AB48" s="252"/>
      <c r="AC48" s="252"/>
      <c r="AD48" s="252"/>
      <c r="AE48" s="252"/>
      <c r="AF48" s="252"/>
      <c r="AG48" s="252"/>
      <c r="AH48" s="252"/>
      <c r="AI48" s="252"/>
      <c r="AJ48" s="252"/>
    </row>
  </sheetData>
  <mergeCells count="172">
    <mergeCell ref="AD11:AJ12"/>
    <mergeCell ref="I11:O12"/>
    <mergeCell ref="AE9:AJ9"/>
    <mergeCell ref="B11:H12"/>
    <mergeCell ref="P11:V12"/>
    <mergeCell ref="W11:AC12"/>
    <mergeCell ref="F10:H10"/>
    <mergeCell ref="F9:H9"/>
    <mergeCell ref="AA9:AC9"/>
    <mergeCell ref="AE31:AJ31"/>
    <mergeCell ref="A31:AD31"/>
    <mergeCell ref="E39:L39"/>
    <mergeCell ref="E40:L40"/>
    <mergeCell ref="M32:AB32"/>
    <mergeCell ref="E32:L33"/>
    <mergeCell ref="E34:L34"/>
    <mergeCell ref="E35:L35"/>
    <mergeCell ref="E36:L36"/>
    <mergeCell ref="E37:L37"/>
    <mergeCell ref="U33:AB33"/>
    <mergeCell ref="AC32:AJ33"/>
    <mergeCell ref="M38:T38"/>
    <mergeCell ref="M39:T39"/>
    <mergeCell ref="M40:T40"/>
    <mergeCell ref="A40:D40"/>
    <mergeCell ref="E38:L38"/>
    <mergeCell ref="AA48:AJ48"/>
    <mergeCell ref="E41:L41"/>
    <mergeCell ref="A34:D34"/>
    <mergeCell ref="A35:D35"/>
    <mergeCell ref="A36:D36"/>
    <mergeCell ref="A37:D37"/>
    <mergeCell ref="A38:D38"/>
    <mergeCell ref="A39:D39"/>
    <mergeCell ref="U40:AB40"/>
    <mergeCell ref="U41:AB41"/>
    <mergeCell ref="AC41:AJ41"/>
    <mergeCell ref="U34:AB34"/>
    <mergeCell ref="U35:AB35"/>
    <mergeCell ref="U36:AB36"/>
    <mergeCell ref="U37:AB37"/>
    <mergeCell ref="U38:AB38"/>
    <mergeCell ref="U39:AB39"/>
    <mergeCell ref="AC34:AJ34"/>
    <mergeCell ref="AC35:AJ35"/>
    <mergeCell ref="AC36:AJ36"/>
    <mergeCell ref="AC39:AJ39"/>
    <mergeCell ref="AC40:AJ40"/>
    <mergeCell ref="AC37:AJ37"/>
    <mergeCell ref="AC38:AJ38"/>
    <mergeCell ref="AE27:AJ27"/>
    <mergeCell ref="AF28:AJ28"/>
    <mergeCell ref="AF29:AJ29"/>
    <mergeCell ref="AA28:AE28"/>
    <mergeCell ref="AA29:AE29"/>
    <mergeCell ref="V28:Z28"/>
    <mergeCell ref="V29:Z29"/>
    <mergeCell ref="Q29:U29"/>
    <mergeCell ref="L29:P29"/>
    <mergeCell ref="L28:P28"/>
    <mergeCell ref="Q28:U28"/>
    <mergeCell ref="AE14:AJ14"/>
    <mergeCell ref="A14:AD14"/>
    <mergeCell ref="B21:H21"/>
    <mergeCell ref="B22:H22"/>
    <mergeCell ref="B23:H23"/>
    <mergeCell ref="B24:H24"/>
    <mergeCell ref="B17:H17"/>
    <mergeCell ref="B18:H18"/>
    <mergeCell ref="P24:V24"/>
    <mergeCell ref="B15:H16"/>
    <mergeCell ref="I15:AJ15"/>
    <mergeCell ref="I18:O18"/>
    <mergeCell ref="W22:AC22"/>
    <mergeCell ref="W23:AC23"/>
    <mergeCell ref="W24:AC24"/>
    <mergeCell ref="AD18:AJ18"/>
    <mergeCell ref="AD19:AJ19"/>
    <mergeCell ref="W18:AC18"/>
    <mergeCell ref="W19:AC19"/>
    <mergeCell ref="I17:O17"/>
    <mergeCell ref="P17:V17"/>
    <mergeCell ref="W17:AC17"/>
    <mergeCell ref="AD17:AJ17"/>
    <mergeCell ref="P18:V18"/>
    <mergeCell ref="AD25:AJ25"/>
    <mergeCell ref="W20:AC20"/>
    <mergeCell ref="W21:AC21"/>
    <mergeCell ref="P25:V25"/>
    <mergeCell ref="P22:V22"/>
    <mergeCell ref="P23:V23"/>
    <mergeCell ref="P20:V20"/>
    <mergeCell ref="P21:V21"/>
    <mergeCell ref="B19:H19"/>
    <mergeCell ref="B20:H20"/>
    <mergeCell ref="I22:O22"/>
    <mergeCell ref="B25:H25"/>
    <mergeCell ref="I25:O25"/>
    <mergeCell ref="I23:O23"/>
    <mergeCell ref="I24:O24"/>
    <mergeCell ref="I19:O19"/>
    <mergeCell ref="I20:O20"/>
    <mergeCell ref="I21:O21"/>
    <mergeCell ref="P19:V19"/>
    <mergeCell ref="Z1:AJ1"/>
    <mergeCell ref="Z13:AJ13"/>
    <mergeCell ref="A1:V1"/>
    <mergeCell ref="AD16:AJ16"/>
    <mergeCell ref="W16:AC16"/>
    <mergeCell ref="P16:V16"/>
    <mergeCell ref="I16:O16"/>
    <mergeCell ref="W2:AJ2"/>
    <mergeCell ref="W3:AC3"/>
    <mergeCell ref="W4:AC4"/>
    <mergeCell ref="AD5:AJ5"/>
    <mergeCell ref="AA8:AC8"/>
    <mergeCell ref="AE8:AJ8"/>
    <mergeCell ref="P6:V6"/>
    <mergeCell ref="AD6:AJ6"/>
    <mergeCell ref="T8:V8"/>
    <mergeCell ref="AD7:AJ7"/>
    <mergeCell ref="P7:V7"/>
    <mergeCell ref="I6:O6"/>
    <mergeCell ref="N9:O9"/>
    <mergeCell ref="T9:V9"/>
    <mergeCell ref="B6:H6"/>
    <mergeCell ref="F8:H8"/>
    <mergeCell ref="AD4:AJ4"/>
    <mergeCell ref="W7:AC7"/>
    <mergeCell ref="M35:T35"/>
    <mergeCell ref="M36:T36"/>
    <mergeCell ref="M37:T37"/>
    <mergeCell ref="AD3:AJ3"/>
    <mergeCell ref="N10:O10"/>
    <mergeCell ref="AE10:AJ10"/>
    <mergeCell ref="W5:AC5"/>
    <mergeCell ref="T10:V10"/>
    <mergeCell ref="W6:AC6"/>
    <mergeCell ref="AA10:AC10"/>
    <mergeCell ref="P4:V4"/>
    <mergeCell ref="P3:V3"/>
    <mergeCell ref="P5:V5"/>
    <mergeCell ref="I3:O3"/>
    <mergeCell ref="I4:O4"/>
    <mergeCell ref="M33:T33"/>
    <mergeCell ref="M34:T34"/>
    <mergeCell ref="W25:AC25"/>
    <mergeCell ref="AD20:AJ20"/>
    <mergeCell ref="AD21:AJ21"/>
    <mergeCell ref="AD22:AJ22"/>
    <mergeCell ref="AD23:AJ23"/>
    <mergeCell ref="AD24:AJ24"/>
    <mergeCell ref="A45:E45"/>
    <mergeCell ref="F45:L45"/>
    <mergeCell ref="I43:L43"/>
    <mergeCell ref="A43:F43"/>
    <mergeCell ref="A44:L44"/>
    <mergeCell ref="B2:H3"/>
    <mergeCell ref="I5:O5"/>
    <mergeCell ref="B4:H4"/>
    <mergeCell ref="B5:H5"/>
    <mergeCell ref="I2:V2"/>
    <mergeCell ref="N8:O8"/>
    <mergeCell ref="B7:H7"/>
    <mergeCell ref="I7:O7"/>
    <mergeCell ref="A27:AB27"/>
    <mergeCell ref="A41:D41"/>
    <mergeCell ref="M41:T41"/>
    <mergeCell ref="G29:K29"/>
    <mergeCell ref="B28:F28"/>
    <mergeCell ref="B29:F29"/>
    <mergeCell ref="G28:K28"/>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42"/>
  <sheetViews>
    <sheetView showGridLines="0" view="pageBreakPreview" zoomScale="85" zoomScaleNormal="100" workbookViewId="0">
      <selection activeCell="N31" sqref="N31"/>
    </sheetView>
  </sheetViews>
  <sheetFormatPr defaultRowHeight="17.25"/>
  <cols>
    <col min="1" max="11" width="9.19921875" style="131" customWidth="1"/>
    <col min="12" max="12" width="8.5" style="131" customWidth="1"/>
    <col min="13" max="16384" width="8.796875" style="131"/>
  </cols>
  <sheetData>
    <row r="1" spans="1:11" ht="24.75" customHeight="1" thickBot="1">
      <c r="A1" s="210" t="s">
        <v>181</v>
      </c>
      <c r="B1" s="210"/>
      <c r="C1" s="210"/>
      <c r="D1" s="210"/>
      <c r="E1" s="210"/>
      <c r="F1" s="136"/>
      <c r="G1" s="136"/>
      <c r="H1" s="132"/>
      <c r="I1" s="295" t="s">
        <v>171</v>
      </c>
      <c r="J1" s="236"/>
      <c r="K1" s="236"/>
    </row>
    <row r="2" spans="1:11" ht="32.25" customHeight="1">
      <c r="A2" s="140"/>
      <c r="B2" s="18" t="s">
        <v>30</v>
      </c>
      <c r="C2" s="19" t="s">
        <v>31</v>
      </c>
      <c r="D2" s="20" t="s">
        <v>32</v>
      </c>
      <c r="E2" s="21" t="s">
        <v>33</v>
      </c>
      <c r="F2" s="222" t="s">
        <v>34</v>
      </c>
      <c r="G2" s="296"/>
      <c r="H2" s="296"/>
      <c r="I2" s="296"/>
      <c r="J2" s="296"/>
      <c r="K2" s="296"/>
    </row>
    <row r="3" spans="1:11" ht="7.5" customHeight="1">
      <c r="A3" s="139"/>
      <c r="B3" s="22"/>
      <c r="C3" s="23"/>
      <c r="D3" s="24"/>
      <c r="E3" s="25"/>
      <c r="F3" s="138"/>
      <c r="G3" s="137"/>
      <c r="H3" s="137"/>
      <c r="I3" s="137"/>
      <c r="J3" s="137"/>
      <c r="K3" s="137"/>
    </row>
    <row r="4" spans="1:11" ht="33.75" customHeight="1">
      <c r="A4" s="26" t="s">
        <v>0</v>
      </c>
      <c r="B4" s="27">
        <v>14088</v>
      </c>
      <c r="C4" s="28">
        <v>12911</v>
      </c>
      <c r="D4" s="29">
        <v>91.6</v>
      </c>
      <c r="E4" s="30">
        <v>5</v>
      </c>
      <c r="F4" s="293" t="s">
        <v>180</v>
      </c>
      <c r="G4" s="297"/>
      <c r="H4" s="297"/>
      <c r="I4" s="297"/>
      <c r="J4" s="297"/>
      <c r="K4" s="297"/>
    </row>
    <row r="5" spans="1:11" ht="33.75" customHeight="1">
      <c r="A5" s="26" t="s">
        <v>35</v>
      </c>
      <c r="B5" s="27">
        <v>13293</v>
      </c>
      <c r="C5" s="28">
        <v>12426</v>
      </c>
      <c r="D5" s="29">
        <v>93.5</v>
      </c>
      <c r="E5" s="30">
        <v>9</v>
      </c>
      <c r="F5" s="293" t="s">
        <v>36</v>
      </c>
      <c r="G5" s="294"/>
      <c r="H5" s="294"/>
      <c r="I5" s="294"/>
      <c r="J5" s="294"/>
      <c r="K5" s="294"/>
    </row>
    <row r="6" spans="1:11" ht="33.75" customHeight="1">
      <c r="A6" s="26" t="s">
        <v>2</v>
      </c>
      <c r="B6" s="27">
        <v>13413</v>
      </c>
      <c r="C6" s="28">
        <v>12869</v>
      </c>
      <c r="D6" s="29">
        <v>95.9</v>
      </c>
      <c r="E6" s="30">
        <v>19</v>
      </c>
      <c r="F6" s="293" t="s">
        <v>37</v>
      </c>
      <c r="G6" s="294"/>
      <c r="H6" s="294"/>
      <c r="I6" s="294"/>
      <c r="J6" s="294"/>
      <c r="K6" s="294"/>
    </row>
    <row r="7" spans="1:11" ht="33.75" customHeight="1">
      <c r="A7" s="26" t="s">
        <v>27</v>
      </c>
      <c r="B7" s="27">
        <v>13127</v>
      </c>
      <c r="C7" s="28">
        <v>12598</v>
      </c>
      <c r="D7" s="29">
        <v>96</v>
      </c>
      <c r="E7" s="30">
        <v>16</v>
      </c>
      <c r="F7" s="293" t="s">
        <v>159</v>
      </c>
      <c r="G7" s="294"/>
      <c r="H7" s="294"/>
      <c r="I7" s="294"/>
      <c r="J7" s="294"/>
      <c r="K7" s="294"/>
    </row>
    <row r="8" spans="1:11" ht="33.75" customHeight="1">
      <c r="A8" s="31" t="s">
        <v>38</v>
      </c>
      <c r="B8" s="32">
        <v>13508</v>
      </c>
      <c r="C8" s="33">
        <v>12818</v>
      </c>
      <c r="D8" s="34">
        <v>94.9</v>
      </c>
      <c r="E8" s="35">
        <v>20</v>
      </c>
      <c r="F8" s="293" t="s">
        <v>39</v>
      </c>
      <c r="G8" s="297"/>
      <c r="H8" s="297"/>
      <c r="I8" s="297"/>
      <c r="J8" s="297"/>
      <c r="K8" s="297"/>
    </row>
    <row r="9" spans="1:11" ht="33.75" customHeight="1">
      <c r="A9" s="31" t="s">
        <v>40</v>
      </c>
      <c r="B9" s="32">
        <v>14062</v>
      </c>
      <c r="C9" s="33">
        <v>13057</v>
      </c>
      <c r="D9" s="34">
        <v>92.9</v>
      </c>
      <c r="E9" s="35">
        <v>17</v>
      </c>
      <c r="F9" s="293" t="s">
        <v>41</v>
      </c>
      <c r="G9" s="297"/>
      <c r="H9" s="297"/>
      <c r="I9" s="297"/>
      <c r="J9" s="297"/>
      <c r="K9" s="297"/>
    </row>
    <row r="10" spans="1:11" ht="33.75" customHeight="1">
      <c r="A10" s="31" t="s">
        <v>42</v>
      </c>
      <c r="B10" s="32">
        <v>14280</v>
      </c>
      <c r="C10" s="33">
        <v>13375</v>
      </c>
      <c r="D10" s="34">
        <v>93.7</v>
      </c>
      <c r="E10" s="35">
        <v>14</v>
      </c>
      <c r="F10" s="293" t="s">
        <v>43</v>
      </c>
      <c r="G10" s="297"/>
      <c r="H10" s="297"/>
      <c r="I10" s="297"/>
      <c r="J10" s="297"/>
      <c r="K10" s="297"/>
    </row>
    <row r="11" spans="1:11" ht="33.75" customHeight="1">
      <c r="A11" s="31" t="s">
        <v>29</v>
      </c>
      <c r="B11" s="32">
        <v>14537</v>
      </c>
      <c r="C11" s="33">
        <v>13980</v>
      </c>
      <c r="D11" s="34">
        <v>96.2</v>
      </c>
      <c r="E11" s="35">
        <v>15</v>
      </c>
      <c r="F11" s="293" t="s">
        <v>158</v>
      </c>
      <c r="G11" s="297"/>
      <c r="H11" s="297"/>
      <c r="I11" s="297"/>
      <c r="J11" s="297"/>
      <c r="K11" s="297"/>
    </row>
    <row r="12" spans="1:11" ht="33.75" customHeight="1">
      <c r="A12" s="31" t="s">
        <v>155</v>
      </c>
      <c r="B12" s="32">
        <v>14596</v>
      </c>
      <c r="C12" s="33">
        <v>14038</v>
      </c>
      <c r="D12" s="34">
        <v>96.2</v>
      </c>
      <c r="E12" s="35">
        <v>16</v>
      </c>
      <c r="F12" s="293" t="s">
        <v>179</v>
      </c>
      <c r="G12" s="297"/>
      <c r="H12" s="297"/>
      <c r="I12" s="297"/>
      <c r="J12" s="297"/>
      <c r="K12" s="297"/>
    </row>
    <row r="13" spans="1:11" ht="44.25" customHeight="1">
      <c r="A13" s="197" t="s">
        <v>156</v>
      </c>
      <c r="B13" s="32">
        <v>14969</v>
      </c>
      <c r="C13" s="33">
        <v>14541</v>
      </c>
      <c r="D13" s="196">
        <f>C13/B13*100</f>
        <v>97.140757565635653</v>
      </c>
      <c r="E13" s="35">
        <v>20</v>
      </c>
      <c r="F13" s="293" t="s">
        <v>157</v>
      </c>
      <c r="G13" s="297"/>
      <c r="H13" s="297"/>
      <c r="I13" s="297"/>
      <c r="J13" s="297"/>
      <c r="K13" s="297"/>
    </row>
    <row r="14" spans="1:11" ht="39.75" customHeight="1" thickBot="1">
      <c r="A14" s="195" t="s">
        <v>169</v>
      </c>
      <c r="B14" s="36">
        <v>14906</v>
      </c>
      <c r="C14" s="37">
        <v>14583</v>
      </c>
      <c r="D14" s="38">
        <f>C14/B14*100</f>
        <v>97.833087347376889</v>
      </c>
      <c r="E14" s="39">
        <v>12</v>
      </c>
      <c r="F14" s="298" t="s">
        <v>178</v>
      </c>
      <c r="G14" s="299"/>
      <c r="H14" s="299"/>
      <c r="I14" s="299"/>
      <c r="J14" s="299"/>
      <c r="K14" s="299"/>
    </row>
    <row r="15" spans="1:11" ht="33.75" customHeight="1">
      <c r="A15" s="40"/>
      <c r="B15" s="33"/>
      <c r="C15" s="33"/>
      <c r="D15" s="34"/>
      <c r="E15" s="41"/>
      <c r="F15" s="175"/>
      <c r="G15" s="173"/>
      <c r="H15" s="173"/>
      <c r="I15" s="173"/>
      <c r="J15" s="173"/>
      <c r="K15" s="173"/>
    </row>
    <row r="16" spans="1:11" ht="24.75" customHeight="1" thickBot="1">
      <c r="A16" s="242" t="s">
        <v>177</v>
      </c>
      <c r="B16" s="242"/>
      <c r="C16" s="242"/>
      <c r="D16" s="242"/>
      <c r="E16" s="242"/>
      <c r="F16" s="242"/>
      <c r="G16" s="132"/>
      <c r="H16" s="132"/>
      <c r="I16" s="132"/>
      <c r="J16" s="252" t="s">
        <v>167</v>
      </c>
      <c r="K16" s="252"/>
    </row>
    <row r="17" spans="1:12" ht="22.5" customHeight="1">
      <c r="A17" s="223" t="s">
        <v>46</v>
      </c>
      <c r="B17" s="223"/>
      <c r="C17" s="223"/>
      <c r="D17" s="223"/>
      <c r="E17" s="224"/>
      <c r="F17" s="307" t="s">
        <v>47</v>
      </c>
      <c r="G17" s="308"/>
      <c r="H17" s="308"/>
      <c r="I17" s="306"/>
      <c r="J17" s="306"/>
      <c r="K17" s="306"/>
    </row>
    <row r="18" spans="1:12" ht="22.5" customHeight="1" thickBot="1">
      <c r="A18" s="253">
        <v>1</v>
      </c>
      <c r="B18" s="253"/>
      <c r="C18" s="253"/>
      <c r="D18" s="253"/>
      <c r="E18" s="305"/>
      <c r="F18" s="309">
        <v>1</v>
      </c>
      <c r="G18" s="253"/>
      <c r="H18" s="253"/>
      <c r="I18" s="253"/>
      <c r="J18" s="253"/>
      <c r="K18" s="253"/>
    </row>
    <row r="19" spans="1:12" ht="43.5" customHeight="1">
      <c r="A19" s="133"/>
      <c r="B19" s="135"/>
      <c r="C19" s="133"/>
      <c r="D19" s="133"/>
      <c r="E19" s="135"/>
      <c r="F19" s="135"/>
      <c r="G19" s="132"/>
      <c r="H19" s="132"/>
      <c r="I19" s="132"/>
      <c r="J19" s="132"/>
      <c r="K19" s="132"/>
    </row>
    <row r="20" spans="1:12" ht="24.75" customHeight="1" thickBot="1">
      <c r="A20" s="210" t="s">
        <v>176</v>
      </c>
      <c r="B20" s="210"/>
      <c r="C20" s="210"/>
      <c r="D20" s="210"/>
      <c r="E20" s="210"/>
      <c r="F20" s="132"/>
      <c r="G20" s="132"/>
      <c r="H20" s="132"/>
      <c r="I20" s="132"/>
      <c r="J20" s="252" t="s">
        <v>167</v>
      </c>
      <c r="K20" s="252"/>
    </row>
    <row r="21" spans="1:12" ht="22.5" customHeight="1">
      <c r="A21" s="223" t="s">
        <v>48</v>
      </c>
      <c r="B21" s="224"/>
      <c r="C21" s="222" t="s">
        <v>49</v>
      </c>
      <c r="D21" s="223"/>
      <c r="E21" s="224"/>
      <c r="F21" s="222" t="s">
        <v>50</v>
      </c>
      <c r="G21" s="223"/>
      <c r="H21" s="223"/>
      <c r="I21" s="223"/>
      <c r="J21" s="223"/>
      <c r="K21" s="223"/>
    </row>
    <row r="22" spans="1:12" ht="22.5" customHeight="1">
      <c r="A22" s="266"/>
      <c r="B22" s="267"/>
      <c r="C22" s="226"/>
      <c r="D22" s="227"/>
      <c r="E22" s="232"/>
      <c r="F22" s="226" t="s">
        <v>51</v>
      </c>
      <c r="G22" s="227"/>
      <c r="H22" s="232"/>
      <c r="I22" s="226" t="s">
        <v>52</v>
      </c>
      <c r="J22" s="227"/>
      <c r="K22" s="227"/>
    </row>
    <row r="23" spans="1:12" ht="22.5" customHeight="1" thickBot="1">
      <c r="A23" s="289">
        <v>338</v>
      </c>
      <c r="B23" s="289"/>
      <c r="C23" s="289">
        <v>943</v>
      </c>
      <c r="D23" s="289"/>
      <c r="E23" s="289"/>
      <c r="F23" s="289">
        <v>17921</v>
      </c>
      <c r="G23" s="289"/>
      <c r="H23" s="289"/>
      <c r="I23" s="269">
        <v>53</v>
      </c>
      <c r="J23" s="269"/>
      <c r="K23" s="269"/>
    </row>
    <row r="24" spans="1:12" ht="43.5" customHeight="1">
      <c r="A24" s="132"/>
      <c r="B24" s="132"/>
      <c r="C24" s="132"/>
      <c r="D24" s="132"/>
      <c r="E24" s="132"/>
      <c r="F24" s="132"/>
      <c r="G24" s="132"/>
      <c r="H24" s="132"/>
      <c r="I24" s="132"/>
      <c r="J24" s="132"/>
      <c r="K24" s="132"/>
    </row>
    <row r="25" spans="1:12" ht="24.75" customHeight="1" thickBot="1">
      <c r="A25" s="210" t="s">
        <v>53</v>
      </c>
      <c r="B25" s="210"/>
      <c r="C25" s="210"/>
      <c r="D25" s="210"/>
      <c r="E25" s="210"/>
      <c r="F25" s="168"/>
      <c r="J25" s="252" t="s">
        <v>167</v>
      </c>
      <c r="K25" s="252"/>
      <c r="L25" s="42"/>
    </row>
    <row r="26" spans="1:12" ht="21" customHeight="1">
      <c r="A26" s="213" t="s">
        <v>54</v>
      </c>
      <c r="B26" s="213"/>
      <c r="C26" s="214"/>
      <c r="D26" s="270" t="s">
        <v>48</v>
      </c>
      <c r="E26" s="270"/>
      <c r="F26" s="270" t="s">
        <v>49</v>
      </c>
      <c r="G26" s="270"/>
      <c r="H26" s="270" t="s">
        <v>50</v>
      </c>
      <c r="I26" s="270"/>
      <c r="J26" s="270"/>
      <c r="K26" s="222"/>
    </row>
    <row r="27" spans="1:12" ht="21" customHeight="1">
      <c r="A27" s="216"/>
      <c r="B27" s="216"/>
      <c r="C27" s="217"/>
      <c r="D27" s="271"/>
      <c r="E27" s="271"/>
      <c r="F27" s="271"/>
      <c r="G27" s="271"/>
      <c r="H27" s="271" t="s">
        <v>51</v>
      </c>
      <c r="I27" s="271"/>
      <c r="J27" s="271" t="s">
        <v>52</v>
      </c>
      <c r="K27" s="226"/>
    </row>
    <row r="28" spans="1:12" ht="22.5" customHeight="1">
      <c r="A28" s="290" t="s">
        <v>3</v>
      </c>
      <c r="B28" s="290"/>
      <c r="C28" s="291"/>
      <c r="D28" s="233">
        <v>374</v>
      </c>
      <c r="E28" s="234"/>
      <c r="F28" s="234">
        <v>1275</v>
      </c>
      <c r="G28" s="234"/>
      <c r="H28" s="234">
        <v>5317</v>
      </c>
      <c r="I28" s="234"/>
      <c r="J28" s="292">
        <v>14.2</v>
      </c>
      <c r="K28" s="292"/>
    </row>
    <row r="29" spans="1:12" ht="7.5" customHeight="1">
      <c r="A29" s="272"/>
      <c r="B29" s="272"/>
      <c r="C29" s="273"/>
      <c r="D29" s="43"/>
      <c r="E29" s="44"/>
      <c r="F29" s="45"/>
      <c r="G29" s="44"/>
      <c r="H29" s="45"/>
      <c r="I29" s="44"/>
      <c r="J29" s="46"/>
      <c r="K29" s="47"/>
    </row>
    <row r="30" spans="1:12" ht="22.5" customHeight="1">
      <c r="A30" s="310" t="s">
        <v>55</v>
      </c>
      <c r="B30" s="310"/>
      <c r="C30" s="311"/>
      <c r="D30" s="221">
        <v>260</v>
      </c>
      <c r="E30" s="218"/>
      <c r="F30" s="218">
        <v>1132</v>
      </c>
      <c r="G30" s="218"/>
      <c r="H30" s="218">
        <v>3419</v>
      </c>
      <c r="I30" s="218"/>
      <c r="J30" s="268">
        <v>13.1</v>
      </c>
      <c r="K30" s="268"/>
    </row>
    <row r="31" spans="1:12" ht="22.5" customHeight="1">
      <c r="A31" s="310" t="s">
        <v>56</v>
      </c>
      <c r="B31" s="310"/>
      <c r="C31" s="311"/>
      <c r="D31" s="221">
        <v>63</v>
      </c>
      <c r="E31" s="218"/>
      <c r="F31" s="218">
        <v>82</v>
      </c>
      <c r="G31" s="218"/>
      <c r="H31" s="218">
        <v>1449</v>
      </c>
      <c r="I31" s="218"/>
      <c r="J31" s="268">
        <v>23</v>
      </c>
      <c r="K31" s="268"/>
    </row>
    <row r="32" spans="1:12" ht="22.5" customHeight="1">
      <c r="A32" s="310" t="s">
        <v>57</v>
      </c>
      <c r="B32" s="310"/>
      <c r="C32" s="311"/>
      <c r="D32" s="221">
        <v>4</v>
      </c>
      <c r="E32" s="218"/>
      <c r="F32" s="218">
        <v>6</v>
      </c>
      <c r="G32" s="218"/>
      <c r="H32" s="218">
        <v>42</v>
      </c>
      <c r="I32" s="218"/>
      <c r="J32" s="268">
        <v>10.5</v>
      </c>
      <c r="K32" s="268"/>
    </row>
    <row r="33" spans="1:11" ht="22.5" customHeight="1" thickBot="1">
      <c r="A33" s="280" t="s">
        <v>58</v>
      </c>
      <c r="B33" s="280"/>
      <c r="C33" s="281"/>
      <c r="D33" s="239">
        <v>47</v>
      </c>
      <c r="E33" s="240"/>
      <c r="F33" s="240">
        <v>55</v>
      </c>
      <c r="G33" s="240"/>
      <c r="H33" s="240">
        <v>407</v>
      </c>
      <c r="I33" s="240"/>
      <c r="J33" s="312">
        <v>8.6</v>
      </c>
      <c r="K33" s="312"/>
    </row>
    <row r="34" spans="1:11" ht="12" customHeight="1"/>
    <row r="35" spans="1:11" s="49" customFormat="1" ht="22.5" customHeight="1" thickBot="1">
      <c r="A35" s="48" t="s">
        <v>59</v>
      </c>
      <c r="B35" s="48"/>
      <c r="C35" s="48"/>
      <c r="D35" s="48"/>
      <c r="E35" s="48"/>
      <c r="F35" s="48"/>
      <c r="G35" s="48"/>
      <c r="H35" s="48"/>
      <c r="I35" s="48"/>
      <c r="J35" s="282" t="s">
        <v>167</v>
      </c>
      <c r="K35" s="252"/>
    </row>
    <row r="36" spans="1:11" ht="15" customHeight="1">
      <c r="A36" s="283" t="s">
        <v>60</v>
      </c>
      <c r="B36" s="283"/>
      <c r="C36" s="284"/>
      <c r="D36" s="300" t="s">
        <v>61</v>
      </c>
      <c r="E36" s="283"/>
      <c r="F36" s="303" t="s">
        <v>62</v>
      </c>
      <c r="G36" s="303"/>
      <c r="H36" s="303"/>
      <c r="I36" s="303"/>
      <c r="J36" s="303"/>
      <c r="K36" s="304"/>
    </row>
    <row r="37" spans="1:11" ht="16.5" customHeight="1">
      <c r="A37" s="285"/>
      <c r="B37" s="285"/>
      <c r="C37" s="286"/>
      <c r="D37" s="301"/>
      <c r="E37" s="285"/>
      <c r="F37" s="287" t="s">
        <v>175</v>
      </c>
      <c r="G37" s="287"/>
      <c r="H37" s="287" t="s">
        <v>174</v>
      </c>
      <c r="I37" s="287"/>
      <c r="J37" s="278" t="s">
        <v>173</v>
      </c>
      <c r="K37" s="279"/>
    </row>
    <row r="38" spans="1:11" ht="23.25" customHeight="1" thickBot="1">
      <c r="A38" s="274">
        <v>2068</v>
      </c>
      <c r="B38" s="274"/>
      <c r="C38" s="275"/>
      <c r="D38" s="302">
        <v>2068</v>
      </c>
      <c r="E38" s="274"/>
      <c r="F38" s="276">
        <v>1264</v>
      </c>
      <c r="G38" s="276"/>
      <c r="H38" s="276">
        <v>663</v>
      </c>
      <c r="I38" s="276"/>
      <c r="J38" s="276">
        <v>141</v>
      </c>
      <c r="K38" s="277"/>
    </row>
    <row r="39" spans="1:11">
      <c r="G39" s="288" t="s">
        <v>63</v>
      </c>
      <c r="H39" s="288"/>
      <c r="I39" s="288"/>
      <c r="J39" s="288"/>
      <c r="K39" s="288"/>
    </row>
    <row r="40" spans="1:11">
      <c r="F40" s="132"/>
    </row>
    <row r="41" spans="1:11">
      <c r="F41" s="132"/>
    </row>
    <row r="42" spans="1:11">
      <c r="C42" s="132"/>
    </row>
  </sheetData>
  <mergeCells count="79">
    <mergeCell ref="A17:E17"/>
    <mergeCell ref="A18:E18"/>
    <mergeCell ref="I17:K17"/>
    <mergeCell ref="F17:H17"/>
    <mergeCell ref="F18:K18"/>
    <mergeCell ref="F8:K8"/>
    <mergeCell ref="A16:F16"/>
    <mergeCell ref="J16:K16"/>
    <mergeCell ref="F14:K14"/>
    <mergeCell ref="F11:K11"/>
    <mergeCell ref="F9:K9"/>
    <mergeCell ref="F12:K12"/>
    <mergeCell ref="F13:K13"/>
    <mergeCell ref="F10:K10"/>
    <mergeCell ref="A1:E1"/>
    <mergeCell ref="F5:K5"/>
    <mergeCell ref="F7:K7"/>
    <mergeCell ref="I1:K1"/>
    <mergeCell ref="F6:K6"/>
    <mergeCell ref="F2:K2"/>
    <mergeCell ref="F4:K4"/>
    <mergeCell ref="A23:B23"/>
    <mergeCell ref="F23:H23"/>
    <mergeCell ref="C21:E22"/>
    <mergeCell ref="D33:E33"/>
    <mergeCell ref="D31:E31"/>
    <mergeCell ref="D32:E32"/>
    <mergeCell ref="C23:E23"/>
    <mergeCell ref="A28:C28"/>
    <mergeCell ref="H28:I28"/>
    <mergeCell ref="F33:G33"/>
    <mergeCell ref="F22:H22"/>
    <mergeCell ref="I22:K22"/>
    <mergeCell ref="J28:K28"/>
    <mergeCell ref="F26:G27"/>
    <mergeCell ref="H27:I27"/>
    <mergeCell ref="A31:C31"/>
    <mergeCell ref="G39:K39"/>
    <mergeCell ref="F30:G30"/>
    <mergeCell ref="H37:I37"/>
    <mergeCell ref="F31:G31"/>
    <mergeCell ref="F32:G32"/>
    <mergeCell ref="H33:I33"/>
    <mergeCell ref="F36:K36"/>
    <mergeCell ref="J32:K32"/>
    <mergeCell ref="J33:K33"/>
    <mergeCell ref="H31:I31"/>
    <mergeCell ref="H32:I32"/>
    <mergeCell ref="F28:G28"/>
    <mergeCell ref="A38:C38"/>
    <mergeCell ref="H38:I38"/>
    <mergeCell ref="J38:K38"/>
    <mergeCell ref="J31:K31"/>
    <mergeCell ref="J37:K37"/>
    <mergeCell ref="F38:G38"/>
    <mergeCell ref="A33:C33"/>
    <mergeCell ref="J35:K35"/>
    <mergeCell ref="A36:C37"/>
    <mergeCell ref="F37:G37"/>
    <mergeCell ref="D36:E37"/>
    <mergeCell ref="D38:E38"/>
    <mergeCell ref="A32:C32"/>
    <mergeCell ref="A30:C30"/>
    <mergeCell ref="A20:E20"/>
    <mergeCell ref="A21:B22"/>
    <mergeCell ref="J30:K30"/>
    <mergeCell ref="A25:E25"/>
    <mergeCell ref="D30:E30"/>
    <mergeCell ref="H30:I30"/>
    <mergeCell ref="J25:K25"/>
    <mergeCell ref="J20:K20"/>
    <mergeCell ref="I23:K23"/>
    <mergeCell ref="F21:K21"/>
    <mergeCell ref="A26:C27"/>
    <mergeCell ref="H26:K26"/>
    <mergeCell ref="J27:K27"/>
    <mergeCell ref="A29:C29"/>
    <mergeCell ref="D26:E27"/>
    <mergeCell ref="D28:E28"/>
  </mergeCells>
  <phoneticPr fontId="2"/>
  <printOptions horizontalCentered="1"/>
  <pageMargins left="0.39370078740157483" right="0.39370078740157483" top="0.59055118110236227" bottom="0.78740157480314965" header="0.51181102362204722" footer="0.3937007874015748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107"/>
  <sheetViews>
    <sheetView showGridLines="0" view="pageBreakPreview" topLeftCell="A82" zoomScale="85" zoomScaleNormal="100" workbookViewId="0">
      <selection activeCell="J14" sqref="J14"/>
    </sheetView>
  </sheetViews>
  <sheetFormatPr defaultRowHeight="17.25"/>
  <cols>
    <col min="1" max="1" width="10.59765625" style="131" customWidth="1"/>
    <col min="2" max="2" width="5.3984375" style="131" bestFit="1" customWidth="1"/>
    <col min="3" max="7" width="16" style="131" customWidth="1"/>
    <col min="8" max="10" width="8.796875" style="131"/>
    <col min="11" max="11" width="9.3984375" style="131" bestFit="1" customWidth="1"/>
    <col min="12" max="16384" width="8.796875" style="131"/>
  </cols>
  <sheetData>
    <row r="1" spans="1:11" ht="21" customHeight="1" thickBot="1">
      <c r="A1" s="242" t="s">
        <v>197</v>
      </c>
      <c r="B1" s="242"/>
      <c r="C1" s="242"/>
      <c r="D1" s="242"/>
      <c r="E1" s="345" t="s">
        <v>196</v>
      </c>
      <c r="F1" s="345"/>
    </row>
    <row r="2" spans="1:11">
      <c r="A2" s="213" t="s">
        <v>64</v>
      </c>
      <c r="B2" s="213"/>
      <c r="C2" s="346" t="s">
        <v>48</v>
      </c>
      <c r="D2" s="346" t="s">
        <v>49</v>
      </c>
      <c r="E2" s="222" t="s">
        <v>50</v>
      </c>
      <c r="F2" s="223"/>
    </row>
    <row r="3" spans="1:11" ht="18" customHeight="1">
      <c r="A3" s="216"/>
      <c r="B3" s="216"/>
      <c r="C3" s="347"/>
      <c r="D3" s="347"/>
      <c r="E3" s="163" t="s">
        <v>51</v>
      </c>
      <c r="F3" s="163" t="s">
        <v>65</v>
      </c>
    </row>
    <row r="4" spans="1:11" s="1" customFormat="1" ht="19.5" customHeight="1">
      <c r="A4" s="348" t="s">
        <v>3</v>
      </c>
      <c r="B4" s="349"/>
      <c r="C4" s="50">
        <v>1665</v>
      </c>
      <c r="D4" s="51">
        <f>SUM(D5:D26)</f>
        <v>10891</v>
      </c>
      <c r="E4" s="51">
        <f>SUM(E5:E26)</f>
        <v>22772</v>
      </c>
      <c r="F4" s="52">
        <f t="shared" ref="F4:F26" si="0">E4/C4</f>
        <v>13.676876876876877</v>
      </c>
    </row>
    <row r="5" spans="1:11" ht="19.5" customHeight="1">
      <c r="A5" s="350" t="s">
        <v>66</v>
      </c>
      <c r="B5" s="160" t="s">
        <v>67</v>
      </c>
      <c r="C5" s="53">
        <v>87</v>
      </c>
      <c r="D5" s="54">
        <v>290</v>
      </c>
      <c r="E5" s="54">
        <v>5613</v>
      </c>
      <c r="F5" s="55">
        <f t="shared" si="0"/>
        <v>64.517241379310349</v>
      </c>
      <c r="K5" s="148"/>
    </row>
    <row r="6" spans="1:11" ht="19.5" customHeight="1">
      <c r="A6" s="351"/>
      <c r="B6" s="160" t="s">
        <v>68</v>
      </c>
      <c r="C6" s="53">
        <v>122</v>
      </c>
      <c r="D6" s="54">
        <v>1055</v>
      </c>
      <c r="E6" s="54">
        <v>1625</v>
      </c>
      <c r="F6" s="55">
        <f t="shared" si="0"/>
        <v>13.319672131147541</v>
      </c>
    </row>
    <row r="7" spans="1:11" ht="19.5" customHeight="1">
      <c r="A7" s="231" t="s">
        <v>69</v>
      </c>
      <c r="B7" s="160" t="s">
        <v>67</v>
      </c>
      <c r="C7" s="53">
        <v>39</v>
      </c>
      <c r="D7" s="54">
        <v>65</v>
      </c>
      <c r="E7" s="54">
        <v>616</v>
      </c>
      <c r="F7" s="55">
        <f t="shared" si="0"/>
        <v>15.794871794871796</v>
      </c>
      <c r="I7" s="148"/>
      <c r="J7" s="148"/>
    </row>
    <row r="8" spans="1:11" ht="19.5" customHeight="1">
      <c r="A8" s="339"/>
      <c r="B8" s="160" t="s">
        <v>68</v>
      </c>
      <c r="C8" s="53">
        <v>79</v>
      </c>
      <c r="D8" s="54">
        <v>1036</v>
      </c>
      <c r="E8" s="54">
        <v>1200</v>
      </c>
      <c r="F8" s="55">
        <f t="shared" si="0"/>
        <v>15.189873417721518</v>
      </c>
    </row>
    <row r="9" spans="1:11" ht="19.5" customHeight="1">
      <c r="A9" s="350" t="s">
        <v>70</v>
      </c>
      <c r="B9" s="160" t="s">
        <v>67</v>
      </c>
      <c r="C9" s="53">
        <v>32</v>
      </c>
      <c r="D9" s="54">
        <v>70</v>
      </c>
      <c r="E9" s="54">
        <v>1187</v>
      </c>
      <c r="F9" s="55">
        <f t="shared" si="0"/>
        <v>37.09375</v>
      </c>
    </row>
    <row r="10" spans="1:11" ht="19.5" customHeight="1">
      <c r="A10" s="339"/>
      <c r="B10" s="160" t="s">
        <v>68</v>
      </c>
      <c r="C10" s="53">
        <v>49</v>
      </c>
      <c r="D10" s="54">
        <v>392</v>
      </c>
      <c r="E10" s="54">
        <v>447</v>
      </c>
      <c r="F10" s="55">
        <f t="shared" si="0"/>
        <v>9.1224489795918373</v>
      </c>
    </row>
    <row r="11" spans="1:11" ht="19.5" customHeight="1">
      <c r="A11" s="231" t="s">
        <v>71</v>
      </c>
      <c r="B11" s="160" t="s">
        <v>67</v>
      </c>
      <c r="C11" s="53">
        <v>79</v>
      </c>
      <c r="D11" s="54">
        <v>123</v>
      </c>
      <c r="E11" s="54">
        <v>1550</v>
      </c>
      <c r="F11" s="55">
        <f t="shared" si="0"/>
        <v>19.620253164556964</v>
      </c>
    </row>
    <row r="12" spans="1:11" ht="19.5" customHeight="1">
      <c r="A12" s="339"/>
      <c r="B12" s="160" t="s">
        <v>68</v>
      </c>
      <c r="C12" s="53">
        <v>199</v>
      </c>
      <c r="D12" s="54">
        <v>1414</v>
      </c>
      <c r="E12" s="54">
        <v>1455</v>
      </c>
      <c r="F12" s="55">
        <f t="shared" si="0"/>
        <v>7.3115577889447234</v>
      </c>
    </row>
    <row r="13" spans="1:11" ht="19.5" customHeight="1">
      <c r="A13" s="350" t="s">
        <v>72</v>
      </c>
      <c r="B13" s="160" t="s">
        <v>67</v>
      </c>
      <c r="C13" s="53">
        <v>30</v>
      </c>
      <c r="D13" s="54">
        <v>33</v>
      </c>
      <c r="E13" s="54">
        <v>245</v>
      </c>
      <c r="F13" s="55">
        <f t="shared" si="0"/>
        <v>8.1666666666666661</v>
      </c>
    </row>
    <row r="14" spans="1:11" ht="19.5" customHeight="1">
      <c r="A14" s="351"/>
      <c r="B14" s="160" t="s">
        <v>68</v>
      </c>
      <c r="C14" s="53">
        <v>450</v>
      </c>
      <c r="D14" s="54">
        <v>2997</v>
      </c>
      <c r="E14" s="54">
        <v>2898</v>
      </c>
      <c r="F14" s="55">
        <f t="shared" si="0"/>
        <v>6.44</v>
      </c>
    </row>
    <row r="15" spans="1:11" ht="19.5" customHeight="1">
      <c r="A15" s="350" t="s">
        <v>73</v>
      </c>
      <c r="B15" s="160" t="s">
        <v>67</v>
      </c>
      <c r="C15" s="53">
        <v>6</v>
      </c>
      <c r="D15" s="54">
        <v>4</v>
      </c>
      <c r="E15" s="54">
        <v>70</v>
      </c>
      <c r="F15" s="55">
        <f t="shared" si="0"/>
        <v>11.666666666666666</v>
      </c>
    </row>
    <row r="16" spans="1:11" ht="19.5" customHeight="1">
      <c r="A16" s="351"/>
      <c r="B16" s="160" t="s">
        <v>68</v>
      </c>
      <c r="C16" s="53">
        <v>46</v>
      </c>
      <c r="D16" s="54">
        <v>299</v>
      </c>
      <c r="E16" s="54">
        <v>379</v>
      </c>
      <c r="F16" s="55">
        <f t="shared" si="0"/>
        <v>8.2391304347826093</v>
      </c>
    </row>
    <row r="17" spans="1:11" ht="19.5" customHeight="1">
      <c r="A17" s="350" t="s">
        <v>74</v>
      </c>
      <c r="B17" s="160" t="s">
        <v>67</v>
      </c>
      <c r="C17" s="53">
        <v>19</v>
      </c>
      <c r="D17" s="54">
        <v>23</v>
      </c>
      <c r="E17" s="54">
        <v>187</v>
      </c>
      <c r="F17" s="55">
        <f t="shared" si="0"/>
        <v>9.8421052631578956</v>
      </c>
    </row>
    <row r="18" spans="1:11" ht="19.5" customHeight="1">
      <c r="A18" s="351"/>
      <c r="B18" s="160" t="s">
        <v>68</v>
      </c>
      <c r="C18" s="53">
        <v>88</v>
      </c>
      <c r="D18" s="54">
        <v>1142</v>
      </c>
      <c r="E18" s="54">
        <v>1126</v>
      </c>
      <c r="F18" s="55">
        <f t="shared" si="0"/>
        <v>12.795454545454545</v>
      </c>
    </row>
    <row r="19" spans="1:11" ht="19.5" customHeight="1">
      <c r="A19" s="350" t="s">
        <v>192</v>
      </c>
      <c r="B19" s="160" t="s">
        <v>67</v>
      </c>
      <c r="C19" s="53">
        <v>18</v>
      </c>
      <c r="D19" s="54">
        <v>51</v>
      </c>
      <c r="E19" s="54">
        <v>304</v>
      </c>
      <c r="F19" s="55">
        <f t="shared" si="0"/>
        <v>16.888888888888889</v>
      </c>
    </row>
    <row r="20" spans="1:11" ht="19.5" customHeight="1">
      <c r="A20" s="351"/>
      <c r="B20" s="160" t="s">
        <v>68</v>
      </c>
      <c r="C20" s="53">
        <v>69</v>
      </c>
      <c r="D20" s="54">
        <v>420</v>
      </c>
      <c r="E20" s="54">
        <v>507</v>
      </c>
      <c r="F20" s="55">
        <f t="shared" si="0"/>
        <v>7.3478260869565215</v>
      </c>
    </row>
    <row r="21" spans="1:11" ht="19.5" customHeight="1">
      <c r="A21" s="350" t="s">
        <v>195</v>
      </c>
      <c r="B21" s="160" t="s">
        <v>67</v>
      </c>
      <c r="C21" s="53">
        <v>17</v>
      </c>
      <c r="D21" s="54">
        <v>32</v>
      </c>
      <c r="E21" s="54">
        <v>295</v>
      </c>
      <c r="F21" s="55">
        <f t="shared" si="0"/>
        <v>17.352941176470587</v>
      </c>
    </row>
    <row r="22" spans="1:11" ht="19.5" customHeight="1">
      <c r="A22" s="351"/>
      <c r="B22" s="160" t="s">
        <v>68</v>
      </c>
      <c r="C22" s="53">
        <v>76</v>
      </c>
      <c r="D22" s="54">
        <v>444</v>
      </c>
      <c r="E22" s="54">
        <v>895</v>
      </c>
      <c r="F22" s="55">
        <f t="shared" si="0"/>
        <v>11.776315789473685</v>
      </c>
    </row>
    <row r="23" spans="1:11" ht="19.5" customHeight="1">
      <c r="A23" s="231" t="s">
        <v>75</v>
      </c>
      <c r="B23" s="160" t="s">
        <v>67</v>
      </c>
      <c r="C23" s="53">
        <v>27</v>
      </c>
      <c r="D23" s="54">
        <v>43</v>
      </c>
      <c r="E23" s="54">
        <v>444</v>
      </c>
      <c r="F23" s="55">
        <f t="shared" si="0"/>
        <v>16.444444444444443</v>
      </c>
    </row>
    <row r="24" spans="1:11" ht="19.5" customHeight="1">
      <c r="A24" s="339"/>
      <c r="B24" s="160" t="s">
        <v>68</v>
      </c>
      <c r="C24" s="53">
        <v>62</v>
      </c>
      <c r="D24" s="54">
        <v>520</v>
      </c>
      <c r="E24" s="54">
        <v>634</v>
      </c>
      <c r="F24" s="55">
        <f t="shared" si="0"/>
        <v>10.225806451612904</v>
      </c>
    </row>
    <row r="25" spans="1:11" ht="19.5" customHeight="1">
      <c r="A25" s="340" t="s">
        <v>76</v>
      </c>
      <c r="B25" s="160" t="s">
        <v>67</v>
      </c>
      <c r="C25" s="53">
        <v>24</v>
      </c>
      <c r="D25" s="54">
        <v>54</v>
      </c>
      <c r="E25" s="54">
        <v>618</v>
      </c>
      <c r="F25" s="55">
        <f t="shared" si="0"/>
        <v>25.75</v>
      </c>
    </row>
    <row r="26" spans="1:11" ht="19.5" customHeight="1" thickBot="1">
      <c r="A26" s="341"/>
      <c r="B26" s="160" t="s">
        <v>68</v>
      </c>
      <c r="C26" s="56">
        <v>47</v>
      </c>
      <c r="D26" s="57">
        <v>384</v>
      </c>
      <c r="E26" s="57">
        <v>477</v>
      </c>
      <c r="F26" s="65">
        <f t="shared" si="0"/>
        <v>10.148936170212766</v>
      </c>
    </row>
    <row r="27" spans="1:11" ht="21" customHeight="1" thickBot="1">
      <c r="A27" s="242" t="s">
        <v>194</v>
      </c>
      <c r="B27" s="242"/>
      <c r="C27" s="242"/>
      <c r="D27" s="242"/>
      <c r="E27" s="345" t="s">
        <v>193</v>
      </c>
      <c r="F27" s="345"/>
    </row>
    <row r="28" spans="1:11">
      <c r="A28" s="213" t="s">
        <v>64</v>
      </c>
      <c r="B28" s="213"/>
      <c r="C28" s="346" t="s">
        <v>48</v>
      </c>
      <c r="D28" s="346" t="s">
        <v>49</v>
      </c>
      <c r="E28" s="222" t="s">
        <v>50</v>
      </c>
      <c r="F28" s="223"/>
    </row>
    <row r="29" spans="1:11" ht="18" customHeight="1">
      <c r="A29" s="216"/>
      <c r="B29" s="216"/>
      <c r="C29" s="347"/>
      <c r="D29" s="347"/>
      <c r="E29" s="163" t="s">
        <v>51</v>
      </c>
      <c r="F29" s="163" t="s">
        <v>65</v>
      </c>
    </row>
    <row r="30" spans="1:11" s="1" customFormat="1" ht="19.5" customHeight="1">
      <c r="A30" s="348" t="s">
        <v>3</v>
      </c>
      <c r="B30" s="349"/>
      <c r="C30" s="50">
        <f>SUM(C31:C58)</f>
        <v>870</v>
      </c>
      <c r="D30" s="51">
        <f>SUM(D31:D58)</f>
        <v>2049</v>
      </c>
      <c r="E30" s="51">
        <f>SUM(E31:E58)</f>
        <v>2941</v>
      </c>
      <c r="F30" s="52">
        <f t="shared" ref="F30:F40" si="1">E30/C30</f>
        <v>3.3804597701149426</v>
      </c>
    </row>
    <row r="31" spans="1:11" ht="19.5" customHeight="1">
      <c r="A31" s="350" t="s">
        <v>66</v>
      </c>
      <c r="B31" s="160" t="s">
        <v>67</v>
      </c>
      <c r="C31" s="53">
        <v>9</v>
      </c>
      <c r="D31" s="54">
        <v>32</v>
      </c>
      <c r="E31" s="54">
        <v>559</v>
      </c>
      <c r="F31" s="55">
        <f t="shared" si="1"/>
        <v>62.111111111111114</v>
      </c>
      <c r="K31" s="148"/>
    </row>
    <row r="32" spans="1:11" ht="19.5" customHeight="1">
      <c r="A32" s="351"/>
      <c r="B32" s="160" t="s">
        <v>68</v>
      </c>
      <c r="C32" s="53">
        <v>90</v>
      </c>
      <c r="D32" s="54">
        <v>194</v>
      </c>
      <c r="E32" s="54">
        <v>194</v>
      </c>
      <c r="F32" s="55">
        <f t="shared" si="1"/>
        <v>2.1555555555555554</v>
      </c>
    </row>
    <row r="33" spans="1:10" ht="19.5" customHeight="1">
      <c r="A33" s="231" t="s">
        <v>69</v>
      </c>
      <c r="B33" s="160" t="s">
        <v>67</v>
      </c>
      <c r="C33" s="53">
        <v>6</v>
      </c>
      <c r="D33" s="54">
        <v>8</v>
      </c>
      <c r="E33" s="54">
        <v>102</v>
      </c>
      <c r="F33" s="55">
        <f t="shared" si="1"/>
        <v>17</v>
      </c>
      <c r="I33" s="148"/>
      <c r="J33" s="148"/>
    </row>
    <row r="34" spans="1:10" ht="19.5" customHeight="1">
      <c r="A34" s="339"/>
      <c r="B34" s="160" t="s">
        <v>68</v>
      </c>
      <c r="C34" s="53">
        <v>86</v>
      </c>
      <c r="D34" s="54">
        <v>237</v>
      </c>
      <c r="E34" s="54">
        <v>179</v>
      </c>
      <c r="F34" s="55">
        <f t="shared" si="1"/>
        <v>2.0813953488372094</v>
      </c>
    </row>
    <row r="35" spans="1:10" ht="19.5" customHeight="1">
      <c r="A35" s="350" t="s">
        <v>70</v>
      </c>
      <c r="B35" s="160" t="s">
        <v>67</v>
      </c>
      <c r="C35" s="53">
        <v>4</v>
      </c>
      <c r="D35" s="54">
        <v>17</v>
      </c>
      <c r="E35" s="54">
        <v>368</v>
      </c>
      <c r="F35" s="55">
        <f t="shared" si="1"/>
        <v>92</v>
      </c>
    </row>
    <row r="36" spans="1:10" ht="19.5" customHeight="1">
      <c r="A36" s="339"/>
      <c r="B36" s="160" t="s">
        <v>68</v>
      </c>
      <c r="C36" s="53">
        <v>30</v>
      </c>
      <c r="D36" s="54">
        <v>83</v>
      </c>
      <c r="E36" s="54">
        <v>76</v>
      </c>
      <c r="F36" s="55">
        <f t="shared" si="1"/>
        <v>2.5333333333333332</v>
      </c>
    </row>
    <row r="37" spans="1:10" ht="19.5" customHeight="1">
      <c r="A37" s="231" t="s">
        <v>71</v>
      </c>
      <c r="B37" s="160" t="s">
        <v>67</v>
      </c>
      <c r="C37" s="53">
        <v>7</v>
      </c>
      <c r="D37" s="54">
        <v>13</v>
      </c>
      <c r="E37" s="54">
        <v>111</v>
      </c>
      <c r="F37" s="55">
        <f t="shared" si="1"/>
        <v>15.857142857142858</v>
      </c>
    </row>
    <row r="38" spans="1:10" ht="19.5" customHeight="1">
      <c r="A38" s="339"/>
      <c r="B38" s="160" t="s">
        <v>68</v>
      </c>
      <c r="C38" s="53">
        <v>114</v>
      </c>
      <c r="D38" s="54">
        <v>258</v>
      </c>
      <c r="E38" s="54">
        <v>184</v>
      </c>
      <c r="F38" s="55">
        <f t="shared" si="1"/>
        <v>1.6140350877192982</v>
      </c>
    </row>
    <row r="39" spans="1:10" ht="19.5" customHeight="1">
      <c r="A39" s="350" t="s">
        <v>72</v>
      </c>
      <c r="B39" s="160" t="s">
        <v>67</v>
      </c>
      <c r="C39" s="53">
        <v>10</v>
      </c>
      <c r="D39" s="54">
        <v>8</v>
      </c>
      <c r="E39" s="54">
        <v>35</v>
      </c>
      <c r="F39" s="55">
        <f t="shared" si="1"/>
        <v>3.5</v>
      </c>
    </row>
    <row r="40" spans="1:10" ht="19.5" customHeight="1">
      <c r="A40" s="351"/>
      <c r="B40" s="160" t="s">
        <v>68</v>
      </c>
      <c r="C40" s="53">
        <v>286</v>
      </c>
      <c r="D40" s="54">
        <v>592</v>
      </c>
      <c r="E40" s="54">
        <v>372</v>
      </c>
      <c r="F40" s="55">
        <f t="shared" si="1"/>
        <v>1.3006993006993006</v>
      </c>
    </row>
    <row r="41" spans="1:10" ht="19.5" customHeight="1">
      <c r="A41" s="350" t="s">
        <v>73</v>
      </c>
      <c r="B41" s="160" t="s">
        <v>67</v>
      </c>
      <c r="C41" s="198">
        <v>0</v>
      </c>
      <c r="D41" s="54">
        <v>0</v>
      </c>
      <c r="E41" s="54">
        <v>0</v>
      </c>
      <c r="F41" s="169" t="s">
        <v>187</v>
      </c>
    </row>
    <row r="42" spans="1:10" ht="19.5" customHeight="1">
      <c r="A42" s="351"/>
      <c r="B42" s="160" t="s">
        <v>68</v>
      </c>
      <c r="C42" s="53">
        <v>22</v>
      </c>
      <c r="D42" s="54">
        <v>59</v>
      </c>
      <c r="E42" s="54">
        <v>53</v>
      </c>
      <c r="F42" s="55">
        <f>E42/C42</f>
        <v>2.4090909090909092</v>
      </c>
    </row>
    <row r="43" spans="1:10" ht="19.5" customHeight="1">
      <c r="A43" s="350" t="s">
        <v>74</v>
      </c>
      <c r="B43" s="160" t="s">
        <v>67</v>
      </c>
      <c r="C43" s="53">
        <v>0</v>
      </c>
      <c r="D43" s="54">
        <v>0</v>
      </c>
      <c r="E43" s="54">
        <v>0</v>
      </c>
      <c r="F43" s="169" t="s">
        <v>187</v>
      </c>
    </row>
    <row r="44" spans="1:10" ht="19.5" customHeight="1">
      <c r="A44" s="351"/>
      <c r="B44" s="160" t="s">
        <v>68</v>
      </c>
      <c r="C44" s="53">
        <v>71</v>
      </c>
      <c r="D44" s="54">
        <v>221</v>
      </c>
      <c r="E44" s="54">
        <v>130</v>
      </c>
      <c r="F44" s="55">
        <f>E44/C44</f>
        <v>1.8309859154929577</v>
      </c>
    </row>
    <row r="45" spans="1:10" ht="19.5" customHeight="1">
      <c r="A45" s="350" t="s">
        <v>192</v>
      </c>
      <c r="B45" s="160" t="s">
        <v>67</v>
      </c>
      <c r="C45" s="53">
        <v>3</v>
      </c>
      <c r="D45" s="54">
        <v>5</v>
      </c>
      <c r="E45" s="54">
        <v>14</v>
      </c>
      <c r="F45" s="55">
        <f>E45/C45</f>
        <v>4.666666666666667</v>
      </c>
    </row>
    <row r="46" spans="1:10" ht="19.5" customHeight="1">
      <c r="A46" s="351"/>
      <c r="B46" s="160" t="s">
        <v>68</v>
      </c>
      <c r="C46" s="53">
        <v>19</v>
      </c>
      <c r="D46" s="54">
        <v>50</v>
      </c>
      <c r="E46" s="54">
        <v>44</v>
      </c>
      <c r="F46" s="55">
        <f>E46/C46</f>
        <v>2.3157894736842106</v>
      </c>
    </row>
    <row r="47" spans="1:10" ht="19.5" customHeight="1">
      <c r="A47" s="350" t="s">
        <v>191</v>
      </c>
      <c r="B47" s="160" t="s">
        <v>67</v>
      </c>
      <c r="C47" s="53">
        <v>2</v>
      </c>
      <c r="D47" s="54">
        <v>3</v>
      </c>
      <c r="E47" s="54">
        <v>60</v>
      </c>
      <c r="F47" s="55">
        <f>E47/C47</f>
        <v>30</v>
      </c>
    </row>
    <row r="48" spans="1:10" ht="19.5" customHeight="1">
      <c r="A48" s="351"/>
      <c r="B48" s="160" t="s">
        <v>68</v>
      </c>
      <c r="C48" s="53">
        <v>39</v>
      </c>
      <c r="D48" s="54">
        <v>87</v>
      </c>
      <c r="E48" s="54">
        <v>139</v>
      </c>
      <c r="F48" s="55">
        <f>E48/C48</f>
        <v>3.5641025641025643</v>
      </c>
    </row>
    <row r="49" spans="1:7" ht="19.5" customHeight="1">
      <c r="A49" s="350" t="s">
        <v>190</v>
      </c>
      <c r="B49" s="160" t="s">
        <v>67</v>
      </c>
      <c r="C49" s="53">
        <v>0</v>
      </c>
      <c r="D49" s="54">
        <v>0</v>
      </c>
      <c r="E49" s="54">
        <v>0</v>
      </c>
      <c r="F49" s="169" t="s">
        <v>187</v>
      </c>
    </row>
    <row r="50" spans="1:7" ht="19.5" customHeight="1">
      <c r="A50" s="351"/>
      <c r="B50" s="160" t="s">
        <v>68</v>
      </c>
      <c r="C50" s="53">
        <v>0</v>
      </c>
      <c r="D50" s="54">
        <v>0</v>
      </c>
      <c r="E50" s="54">
        <v>0</v>
      </c>
      <c r="F50" s="169" t="s">
        <v>187</v>
      </c>
    </row>
    <row r="51" spans="1:7" ht="19.5" customHeight="1">
      <c r="A51" s="231" t="s">
        <v>75</v>
      </c>
      <c r="B51" s="160" t="s">
        <v>67</v>
      </c>
      <c r="C51" s="53">
        <v>3</v>
      </c>
      <c r="D51" s="54">
        <v>6</v>
      </c>
      <c r="E51" s="54">
        <v>95</v>
      </c>
      <c r="F51" s="55">
        <f t="shared" ref="F51:F56" si="2">E51/C51</f>
        <v>31.666666666666668</v>
      </c>
    </row>
    <row r="52" spans="1:7" ht="19.5" customHeight="1">
      <c r="A52" s="339"/>
      <c r="B52" s="160" t="s">
        <v>68</v>
      </c>
      <c r="C52" s="53">
        <v>38</v>
      </c>
      <c r="D52" s="54">
        <v>102</v>
      </c>
      <c r="E52" s="54">
        <v>78</v>
      </c>
      <c r="F52" s="55">
        <f t="shared" si="2"/>
        <v>2.0526315789473686</v>
      </c>
    </row>
    <row r="53" spans="1:7" ht="19.5" customHeight="1">
      <c r="A53" s="340" t="s">
        <v>76</v>
      </c>
      <c r="B53" s="160" t="s">
        <v>67</v>
      </c>
      <c r="C53" s="53">
        <v>4</v>
      </c>
      <c r="D53" s="54">
        <v>11</v>
      </c>
      <c r="E53" s="54">
        <v>81</v>
      </c>
      <c r="F53" s="55">
        <f t="shared" si="2"/>
        <v>20.25</v>
      </c>
    </row>
    <row r="54" spans="1:7" ht="19.5" customHeight="1">
      <c r="A54" s="355"/>
      <c r="B54" s="160" t="s">
        <v>68</v>
      </c>
      <c r="C54" s="53">
        <v>25</v>
      </c>
      <c r="D54" s="54">
        <v>56</v>
      </c>
      <c r="E54" s="54">
        <v>56</v>
      </c>
      <c r="F54" s="55">
        <f t="shared" si="2"/>
        <v>2.2400000000000002</v>
      </c>
    </row>
    <row r="55" spans="1:7" ht="19.5" customHeight="1">
      <c r="A55" s="352" t="s">
        <v>189</v>
      </c>
      <c r="B55" s="160" t="s">
        <v>67</v>
      </c>
      <c r="C55" s="53">
        <v>1</v>
      </c>
      <c r="D55" s="54">
        <v>1</v>
      </c>
      <c r="E55" s="54">
        <v>2</v>
      </c>
      <c r="F55" s="55">
        <f t="shared" si="2"/>
        <v>2</v>
      </c>
    </row>
    <row r="56" spans="1:7" ht="19.5" customHeight="1">
      <c r="A56" s="353"/>
      <c r="B56" s="160" t="s">
        <v>68</v>
      </c>
      <c r="C56" s="53">
        <v>1</v>
      </c>
      <c r="D56" s="54">
        <v>6</v>
      </c>
      <c r="E56" s="54">
        <v>9</v>
      </c>
      <c r="F56" s="55">
        <f t="shared" si="2"/>
        <v>9</v>
      </c>
    </row>
    <row r="57" spans="1:7" ht="19.5" customHeight="1">
      <c r="A57" s="340" t="s">
        <v>188</v>
      </c>
      <c r="B57" s="160" t="s">
        <v>67</v>
      </c>
      <c r="C57" s="53">
        <v>0</v>
      </c>
      <c r="D57" s="54">
        <v>0</v>
      </c>
      <c r="E57" s="54">
        <v>0</v>
      </c>
      <c r="F57" s="169" t="s">
        <v>187</v>
      </c>
    </row>
    <row r="58" spans="1:7" ht="19.5" customHeight="1" thickBot="1">
      <c r="A58" s="341"/>
      <c r="B58" s="160" t="s">
        <v>68</v>
      </c>
      <c r="C58" s="56">
        <v>0</v>
      </c>
      <c r="D58" s="57">
        <v>0</v>
      </c>
      <c r="E58" s="57">
        <v>0</v>
      </c>
      <c r="F58" s="172" t="s">
        <v>187</v>
      </c>
    </row>
    <row r="59" spans="1:7" ht="24.95" customHeight="1">
      <c r="A59" s="354" t="s">
        <v>186</v>
      </c>
      <c r="B59" s="354"/>
      <c r="C59" s="354"/>
      <c r="D59" s="354"/>
      <c r="E59" s="354"/>
      <c r="F59" s="354"/>
      <c r="G59" s="354"/>
    </row>
    <row r="60" spans="1:7" ht="19.5" thickBot="1">
      <c r="A60" s="242" t="s">
        <v>77</v>
      </c>
      <c r="B60" s="242"/>
      <c r="C60" s="242"/>
      <c r="D60" s="242"/>
      <c r="E60" s="242"/>
      <c r="F60" s="338" t="s">
        <v>185</v>
      </c>
      <c r="G60" s="338"/>
    </row>
    <row r="61" spans="1:7" ht="20.25" customHeight="1">
      <c r="A61" s="58"/>
      <c r="B61" s="59"/>
      <c r="C61" s="162" t="s">
        <v>78</v>
      </c>
      <c r="D61" s="162" t="s">
        <v>79</v>
      </c>
      <c r="E61" s="162" t="s">
        <v>184</v>
      </c>
      <c r="F61" s="162" t="s">
        <v>80</v>
      </c>
    </row>
    <row r="62" spans="1:7" ht="14.25" customHeight="1">
      <c r="A62" s="342" t="s">
        <v>0</v>
      </c>
      <c r="B62" s="343"/>
      <c r="C62" s="60">
        <v>240</v>
      </c>
      <c r="D62" s="61">
        <v>14333</v>
      </c>
      <c r="E62" s="61">
        <v>13630</v>
      </c>
      <c r="F62" s="62">
        <f>E62/D62*100</f>
        <v>95.095234772901691</v>
      </c>
    </row>
    <row r="63" spans="1:7" ht="14.25" customHeight="1">
      <c r="A63" s="328" t="s">
        <v>81</v>
      </c>
      <c r="B63" s="329"/>
      <c r="C63" s="53">
        <v>240</v>
      </c>
      <c r="D63" s="54">
        <v>13295</v>
      </c>
      <c r="E63" s="54">
        <v>12903</v>
      </c>
      <c r="F63" s="55">
        <f>E63/D63*100</f>
        <v>97.051523128995868</v>
      </c>
    </row>
    <row r="64" spans="1:7" ht="14.25" customHeight="1">
      <c r="A64" s="328" t="s">
        <v>82</v>
      </c>
      <c r="B64" s="329"/>
      <c r="C64" s="53">
        <v>240</v>
      </c>
      <c r="D64" s="54">
        <v>13414</v>
      </c>
      <c r="E64" s="54">
        <v>13084</v>
      </c>
      <c r="F64" s="55">
        <v>98.297691545107014</v>
      </c>
    </row>
    <row r="65" spans="1:6" ht="14.25" customHeight="1">
      <c r="A65" s="328" t="s">
        <v>83</v>
      </c>
      <c r="B65" s="329"/>
      <c r="C65" s="63">
        <v>240</v>
      </c>
      <c r="D65" s="63">
        <v>13097</v>
      </c>
      <c r="E65" s="63">
        <v>12863</v>
      </c>
      <c r="F65" s="55">
        <v>98.2</v>
      </c>
    </row>
    <row r="66" spans="1:6" s="1" customFormat="1" ht="14.25" customHeight="1">
      <c r="A66" s="328" t="s">
        <v>84</v>
      </c>
      <c r="B66" s="329"/>
      <c r="C66" s="63">
        <v>238</v>
      </c>
      <c r="D66" s="63">
        <v>12923</v>
      </c>
      <c r="E66" s="63">
        <v>12681</v>
      </c>
      <c r="F66" s="55">
        <v>98.1</v>
      </c>
    </row>
    <row r="67" spans="1:6" ht="14.25" customHeight="1">
      <c r="A67" s="328" t="s">
        <v>85</v>
      </c>
      <c r="B67" s="329"/>
      <c r="C67" s="53">
        <v>240</v>
      </c>
      <c r="D67" s="54">
        <v>12576</v>
      </c>
      <c r="E67" s="54">
        <v>12316</v>
      </c>
      <c r="F67" s="55">
        <v>97.9</v>
      </c>
    </row>
    <row r="68" spans="1:6" ht="14.25" customHeight="1">
      <c r="A68" s="328" t="s">
        <v>38</v>
      </c>
      <c r="B68" s="329"/>
      <c r="C68" s="53">
        <f>SUM(C76:C82)</f>
        <v>444</v>
      </c>
      <c r="D68" s="54">
        <v>13259</v>
      </c>
      <c r="E68" s="54">
        <v>13019</v>
      </c>
      <c r="F68" s="64">
        <v>98.2</v>
      </c>
    </row>
    <row r="69" spans="1:6" ht="14.25" customHeight="1">
      <c r="A69" s="328" t="s">
        <v>40</v>
      </c>
      <c r="B69" s="329"/>
      <c r="C69" s="53">
        <f>SUM(C77:C83)</f>
        <v>240</v>
      </c>
      <c r="D69" s="54">
        <v>13897</v>
      </c>
      <c r="E69" s="54">
        <v>13699</v>
      </c>
      <c r="F69" s="64">
        <v>98.6</v>
      </c>
    </row>
    <row r="70" spans="1:6" ht="14.25" customHeight="1">
      <c r="A70" s="328" t="s">
        <v>42</v>
      </c>
      <c r="B70" s="329"/>
      <c r="C70" s="53">
        <v>240</v>
      </c>
      <c r="D70" s="54">
        <v>14128</v>
      </c>
      <c r="E70" s="54">
        <v>13892</v>
      </c>
      <c r="F70" s="64">
        <v>98.3</v>
      </c>
    </row>
    <row r="71" spans="1:6" ht="14.25" customHeight="1">
      <c r="A71" s="328" t="s">
        <v>44</v>
      </c>
      <c r="B71" s="329"/>
      <c r="C71" s="53">
        <v>240</v>
      </c>
      <c r="D71" s="54">
        <v>14209</v>
      </c>
      <c r="E71" s="54">
        <v>13907</v>
      </c>
      <c r="F71" s="64">
        <v>97.9</v>
      </c>
    </row>
    <row r="72" spans="1:6" ht="15" customHeight="1">
      <c r="A72" s="328" t="s">
        <v>45</v>
      </c>
      <c r="B72" s="329"/>
      <c r="C72" s="53">
        <v>240</v>
      </c>
      <c r="D72" s="54">
        <v>14666</v>
      </c>
      <c r="E72" s="54">
        <v>14429</v>
      </c>
      <c r="F72" s="64">
        <v>98.4</v>
      </c>
    </row>
    <row r="73" spans="1:6" ht="15" customHeight="1">
      <c r="A73" s="328" t="s">
        <v>29</v>
      </c>
      <c r="B73" s="329"/>
      <c r="C73" s="53">
        <v>240</v>
      </c>
      <c r="D73" s="54">
        <v>14461</v>
      </c>
      <c r="E73" s="54">
        <v>14232</v>
      </c>
      <c r="F73" s="64">
        <v>98.4</v>
      </c>
    </row>
    <row r="74" spans="1:6" ht="15" customHeight="1">
      <c r="A74" s="328" t="s">
        <v>155</v>
      </c>
      <c r="B74" s="329"/>
      <c r="C74" s="53">
        <v>240</v>
      </c>
      <c r="D74" s="54">
        <v>14563</v>
      </c>
      <c r="E74" s="54">
        <v>14432</v>
      </c>
      <c r="F74" s="64">
        <v>99.1</v>
      </c>
    </row>
    <row r="75" spans="1:6" ht="15" customHeight="1">
      <c r="A75" s="328" t="s">
        <v>156</v>
      </c>
      <c r="B75" s="329"/>
      <c r="C75" s="53">
        <v>240</v>
      </c>
      <c r="D75" s="54">
        <v>14894</v>
      </c>
      <c r="E75" s="54">
        <v>14553</v>
      </c>
      <c r="F75" s="64">
        <v>97.7</v>
      </c>
    </row>
    <row r="76" spans="1:6" ht="18" customHeight="1">
      <c r="A76" s="332" t="s">
        <v>169</v>
      </c>
      <c r="B76" s="333"/>
      <c r="C76" s="43">
        <f>SUM(C77:C83)</f>
        <v>240</v>
      </c>
      <c r="D76" s="45">
        <v>14711</v>
      </c>
      <c r="E76" s="45">
        <v>14384</v>
      </c>
      <c r="F76" s="142">
        <f t="shared" ref="F76:F83" si="3">E76/D76*100</f>
        <v>97.777173543606821</v>
      </c>
    </row>
    <row r="77" spans="1:6" ht="18.75" customHeight="1">
      <c r="A77" s="326" t="s">
        <v>14</v>
      </c>
      <c r="B77" s="327"/>
      <c r="C77" s="53">
        <v>36</v>
      </c>
      <c r="D77" s="54">
        <v>3070</v>
      </c>
      <c r="E77" s="54">
        <v>3000</v>
      </c>
      <c r="F77" s="55">
        <f t="shared" si="3"/>
        <v>97.719869706840385</v>
      </c>
    </row>
    <row r="78" spans="1:6" ht="18.75" customHeight="1">
      <c r="A78" s="326" t="s">
        <v>15</v>
      </c>
      <c r="B78" s="327"/>
      <c r="C78" s="53">
        <v>36</v>
      </c>
      <c r="D78" s="54">
        <v>2295</v>
      </c>
      <c r="E78" s="54">
        <v>2218</v>
      </c>
      <c r="F78" s="55">
        <f t="shared" si="3"/>
        <v>96.644880174291941</v>
      </c>
    </row>
    <row r="79" spans="1:6" ht="18.75" customHeight="1">
      <c r="A79" s="326" t="s">
        <v>16</v>
      </c>
      <c r="B79" s="327"/>
      <c r="C79" s="53">
        <v>24</v>
      </c>
      <c r="D79" s="54">
        <v>1634</v>
      </c>
      <c r="E79" s="54">
        <v>1578</v>
      </c>
      <c r="F79" s="55">
        <f t="shared" si="3"/>
        <v>96.572827417380651</v>
      </c>
    </row>
    <row r="80" spans="1:6" ht="18.75" customHeight="1">
      <c r="A80" s="326" t="s">
        <v>17</v>
      </c>
      <c r="B80" s="327"/>
      <c r="C80" s="53">
        <v>36</v>
      </c>
      <c r="D80" s="54">
        <v>2517</v>
      </c>
      <c r="E80" s="54">
        <v>2457</v>
      </c>
      <c r="F80" s="55">
        <f t="shared" si="3"/>
        <v>97.616209773539936</v>
      </c>
    </row>
    <row r="81" spans="1:11" ht="18.75" customHeight="1">
      <c r="A81" s="326" t="s">
        <v>18</v>
      </c>
      <c r="B81" s="327"/>
      <c r="C81" s="53">
        <v>24</v>
      </c>
      <c r="D81" s="54">
        <v>1109</v>
      </c>
      <c r="E81" s="54">
        <v>1091</v>
      </c>
      <c r="F81" s="55">
        <f t="shared" si="3"/>
        <v>98.376916140667277</v>
      </c>
    </row>
    <row r="82" spans="1:11" ht="18.75" customHeight="1">
      <c r="A82" s="326" t="s">
        <v>19</v>
      </c>
      <c r="B82" s="327"/>
      <c r="C82" s="53">
        <v>48</v>
      </c>
      <c r="D82" s="54">
        <v>2036</v>
      </c>
      <c r="E82" s="54">
        <v>2009</v>
      </c>
      <c r="F82" s="55">
        <f t="shared" si="3"/>
        <v>98.673870333988205</v>
      </c>
    </row>
    <row r="83" spans="1:11" ht="18.75" customHeight="1" thickBot="1">
      <c r="A83" s="330" t="s">
        <v>20</v>
      </c>
      <c r="B83" s="331"/>
      <c r="C83" s="56">
        <v>36</v>
      </c>
      <c r="D83" s="57">
        <v>2050</v>
      </c>
      <c r="E83" s="57">
        <v>2031</v>
      </c>
      <c r="F83" s="65">
        <f t="shared" si="3"/>
        <v>99.073170731707322</v>
      </c>
    </row>
    <row r="84" spans="1:11" ht="23.25" customHeight="1">
      <c r="A84" s="325" t="s">
        <v>86</v>
      </c>
      <c r="B84" s="325"/>
      <c r="C84" s="325"/>
      <c r="D84" s="325"/>
      <c r="E84" s="325"/>
      <c r="F84" s="325"/>
    </row>
    <row r="85" spans="1:11" ht="21" customHeight="1">
      <c r="A85" s="297"/>
      <c r="B85" s="297"/>
      <c r="C85" s="297"/>
      <c r="D85" s="297"/>
      <c r="E85" s="297"/>
      <c r="F85" s="297"/>
    </row>
    <row r="86" spans="1:11" ht="24.95" customHeight="1">
      <c r="A86" s="132"/>
      <c r="B86" s="132"/>
      <c r="C86" s="132"/>
      <c r="D86" s="141"/>
      <c r="E86" s="141"/>
      <c r="F86" s="141"/>
    </row>
    <row r="87" spans="1:11" ht="22.5" customHeight="1" thickBot="1">
      <c r="A87" s="210" t="s">
        <v>183</v>
      </c>
      <c r="B87" s="210"/>
      <c r="C87" s="210"/>
      <c r="D87" s="210"/>
      <c r="E87" s="210"/>
      <c r="F87" s="136"/>
      <c r="G87" s="165" t="s">
        <v>182</v>
      </c>
      <c r="H87" s="132"/>
      <c r="I87" s="132"/>
      <c r="J87" s="132"/>
      <c r="K87" s="132"/>
    </row>
    <row r="88" spans="1:11" ht="18.75" customHeight="1">
      <c r="A88" s="211" t="s">
        <v>25</v>
      </c>
      <c r="B88" s="211"/>
      <c r="C88" s="344"/>
      <c r="D88" s="251" t="s">
        <v>87</v>
      </c>
      <c r="E88" s="211"/>
      <c r="F88" s="166" t="s">
        <v>88</v>
      </c>
      <c r="G88" s="159" t="s">
        <v>89</v>
      </c>
      <c r="H88" s="132"/>
      <c r="I88" s="132"/>
      <c r="J88" s="132"/>
      <c r="K88" s="132"/>
    </row>
    <row r="89" spans="1:11" ht="18.75" customHeight="1">
      <c r="A89" s="334">
        <v>14384</v>
      </c>
      <c r="B89" s="334"/>
      <c r="C89" s="335"/>
      <c r="D89" s="336">
        <v>9676</v>
      </c>
      <c r="E89" s="337"/>
      <c r="F89" s="66">
        <f>A89-D89-G89</f>
        <v>4708</v>
      </c>
      <c r="G89" s="179">
        <v>0</v>
      </c>
      <c r="H89" s="132"/>
      <c r="I89" s="132"/>
      <c r="J89" s="132"/>
      <c r="K89" s="132"/>
    </row>
    <row r="90" spans="1:11" ht="18.75" customHeight="1">
      <c r="A90" s="44"/>
      <c r="B90" s="67"/>
      <c r="C90" s="313" t="s">
        <v>90</v>
      </c>
      <c r="D90" s="313"/>
      <c r="E90" s="189">
        <f>D91+D92+D93+D94+D95+D96+D97+D98+G91+G92+G93+G94+G95+G96+G97+G98</f>
        <v>5695</v>
      </c>
      <c r="F90" s="68" t="s">
        <v>91</v>
      </c>
      <c r="G90" s="68"/>
      <c r="H90" s="132"/>
      <c r="I90" s="132"/>
      <c r="J90" s="132"/>
      <c r="K90" s="132"/>
    </row>
    <row r="91" spans="1:11" ht="18.75" customHeight="1">
      <c r="A91" s="314" t="s">
        <v>92</v>
      </c>
      <c r="B91" s="314"/>
      <c r="C91" s="315"/>
      <c r="D91" s="69">
        <v>743</v>
      </c>
      <c r="E91" s="317" t="s">
        <v>93</v>
      </c>
      <c r="F91" s="318"/>
      <c r="G91" s="53">
        <v>252</v>
      </c>
      <c r="H91" s="132"/>
      <c r="I91" s="132"/>
      <c r="J91" s="132"/>
    </row>
    <row r="92" spans="1:11" ht="18.75" customHeight="1">
      <c r="A92" s="316" t="s">
        <v>94</v>
      </c>
      <c r="B92" s="316"/>
      <c r="C92" s="315"/>
      <c r="D92" s="69">
        <v>12</v>
      </c>
      <c r="E92" s="319" t="s">
        <v>95</v>
      </c>
      <c r="F92" s="320"/>
      <c r="G92" s="53">
        <v>524</v>
      </c>
      <c r="H92" s="132"/>
      <c r="I92" s="132"/>
      <c r="J92" s="132"/>
    </row>
    <row r="93" spans="1:11" ht="18.75" customHeight="1">
      <c r="A93" s="316" t="s">
        <v>96</v>
      </c>
      <c r="B93" s="316"/>
      <c r="C93" s="315"/>
      <c r="D93" s="69">
        <v>48</v>
      </c>
      <c r="E93" s="319" t="s">
        <v>97</v>
      </c>
      <c r="F93" s="320"/>
      <c r="G93" s="53">
        <v>14</v>
      </c>
      <c r="H93" s="132"/>
      <c r="I93" s="156"/>
      <c r="J93" s="132"/>
    </row>
    <row r="94" spans="1:11" ht="18.75" customHeight="1">
      <c r="A94" s="316" t="s">
        <v>98</v>
      </c>
      <c r="B94" s="316"/>
      <c r="C94" s="315"/>
      <c r="D94" s="69">
        <v>194</v>
      </c>
      <c r="E94" s="319" t="s">
        <v>99</v>
      </c>
      <c r="F94" s="320"/>
      <c r="G94" s="53">
        <v>13</v>
      </c>
      <c r="H94" s="132"/>
      <c r="I94" s="132"/>
      <c r="J94" s="132"/>
    </row>
    <row r="95" spans="1:11" ht="18.75" customHeight="1">
      <c r="A95" s="316" t="s">
        <v>100</v>
      </c>
      <c r="B95" s="316"/>
      <c r="C95" s="315"/>
      <c r="D95" s="69">
        <v>87</v>
      </c>
      <c r="E95" s="319" t="s">
        <v>101</v>
      </c>
      <c r="F95" s="320"/>
      <c r="G95" s="53">
        <v>26</v>
      </c>
      <c r="H95" s="132"/>
      <c r="I95" s="132"/>
      <c r="J95" s="132"/>
    </row>
    <row r="96" spans="1:11" ht="18.75" customHeight="1">
      <c r="A96" s="316" t="s">
        <v>102</v>
      </c>
      <c r="B96" s="316"/>
      <c r="C96" s="315"/>
      <c r="D96" s="69">
        <v>179</v>
      </c>
      <c r="E96" s="319" t="s">
        <v>103</v>
      </c>
      <c r="F96" s="320"/>
      <c r="G96" s="53">
        <v>133</v>
      </c>
      <c r="H96" s="132"/>
      <c r="I96" s="132"/>
      <c r="J96" s="132"/>
    </row>
    <row r="97" spans="1:10" ht="18.75" customHeight="1">
      <c r="A97" s="316" t="s">
        <v>104</v>
      </c>
      <c r="B97" s="316"/>
      <c r="C97" s="315"/>
      <c r="D97" s="69">
        <v>1153</v>
      </c>
      <c r="E97" s="319" t="s">
        <v>105</v>
      </c>
      <c r="F97" s="320"/>
      <c r="G97" s="53">
        <v>1409</v>
      </c>
      <c r="H97" s="132"/>
      <c r="I97" s="132"/>
      <c r="J97" s="132"/>
    </row>
    <row r="98" spans="1:10" ht="18.75" customHeight="1" thickBot="1">
      <c r="A98" s="321" t="s">
        <v>106</v>
      </c>
      <c r="B98" s="321"/>
      <c r="C98" s="322"/>
      <c r="D98" s="70">
        <v>310</v>
      </c>
      <c r="E98" s="323" t="s">
        <v>107</v>
      </c>
      <c r="F98" s="324"/>
      <c r="G98" s="56">
        <v>598</v>
      </c>
      <c r="H98" s="132"/>
      <c r="I98" s="132"/>
      <c r="J98" s="132"/>
    </row>
    <row r="99" spans="1:10" s="132" customFormat="1" ht="21" customHeight="1">
      <c r="G99" s="171" t="s">
        <v>28</v>
      </c>
    </row>
    <row r="100" spans="1:10">
      <c r="D100" s="71"/>
    </row>
    <row r="107" spans="1:10">
      <c r="E107" s="148"/>
    </row>
  </sheetData>
  <mergeCells count="87">
    <mergeCell ref="A53:A54"/>
    <mergeCell ref="A49:A50"/>
    <mergeCell ref="A30:B30"/>
    <mergeCell ref="A31:A32"/>
    <mergeCell ref="A33:A34"/>
    <mergeCell ref="A35:A36"/>
    <mergeCell ref="A37:A38"/>
    <mergeCell ref="A39:A40"/>
    <mergeCell ref="A41:A42"/>
    <mergeCell ref="A43:A44"/>
    <mergeCell ref="A45:A46"/>
    <mergeCell ref="A47:A48"/>
    <mergeCell ref="A51:A52"/>
    <mergeCell ref="A17:A18"/>
    <mergeCell ref="A73:B73"/>
    <mergeCell ref="A79:B79"/>
    <mergeCell ref="A80:B80"/>
    <mergeCell ref="A81:B81"/>
    <mergeCell ref="A19:A20"/>
    <mergeCell ref="A21:A22"/>
    <mergeCell ref="A68:B68"/>
    <mergeCell ref="A55:A56"/>
    <mergeCell ref="A57:A58"/>
    <mergeCell ref="A59:G59"/>
    <mergeCell ref="A27:D27"/>
    <mergeCell ref="E27:F27"/>
    <mergeCell ref="A28:B29"/>
    <mergeCell ref="C28:C29"/>
    <mergeCell ref="D28:D29"/>
    <mergeCell ref="A4:B4"/>
    <mergeCell ref="A5:A6"/>
    <mergeCell ref="A15:A16"/>
    <mergeCell ref="A13:A14"/>
    <mergeCell ref="A7:A8"/>
    <mergeCell ref="A9:A10"/>
    <mergeCell ref="A11:A12"/>
    <mergeCell ref="E1:F1"/>
    <mergeCell ref="C2:C3"/>
    <mergeCell ref="E2:F2"/>
    <mergeCell ref="A2:B3"/>
    <mergeCell ref="A1:D1"/>
    <mergeCell ref="D2:D3"/>
    <mergeCell ref="D89:E89"/>
    <mergeCell ref="F60:G60"/>
    <mergeCell ref="A60:E60"/>
    <mergeCell ref="A23:A24"/>
    <mergeCell ref="A64:B64"/>
    <mergeCell ref="A25:A26"/>
    <mergeCell ref="A63:B63"/>
    <mergeCell ref="A62:B62"/>
    <mergeCell ref="A82:B82"/>
    <mergeCell ref="A65:B65"/>
    <mergeCell ref="A66:B66"/>
    <mergeCell ref="A88:C88"/>
    <mergeCell ref="D88:E88"/>
    <mergeCell ref="A67:B67"/>
    <mergeCell ref="A87:E87"/>
    <mergeCell ref="E28:F28"/>
    <mergeCell ref="A69:B69"/>
    <mergeCell ref="A70:B70"/>
    <mergeCell ref="A72:B72"/>
    <mergeCell ref="A76:B76"/>
    <mergeCell ref="A89:C89"/>
    <mergeCell ref="A84:F85"/>
    <mergeCell ref="A77:B77"/>
    <mergeCell ref="A78:B78"/>
    <mergeCell ref="A71:B71"/>
    <mergeCell ref="A75:B75"/>
    <mergeCell ref="A74:B74"/>
    <mergeCell ref="A83:B83"/>
    <mergeCell ref="A93:C93"/>
    <mergeCell ref="A94:C94"/>
    <mergeCell ref="A97:C97"/>
    <mergeCell ref="A98:C98"/>
    <mergeCell ref="E97:F97"/>
    <mergeCell ref="E98:F98"/>
    <mergeCell ref="A95:C95"/>
    <mergeCell ref="A96:C96"/>
    <mergeCell ref="E95:F95"/>
    <mergeCell ref="E96:F96"/>
    <mergeCell ref="E93:F93"/>
    <mergeCell ref="E94:F94"/>
    <mergeCell ref="C90:D90"/>
    <mergeCell ref="A91:C91"/>
    <mergeCell ref="A92:C92"/>
    <mergeCell ref="E91:F91"/>
    <mergeCell ref="E92:F92"/>
  </mergeCells>
  <phoneticPr fontId="2"/>
  <printOptions horizontalCentered="1"/>
  <pageMargins left="0.39370078740157483" right="0.39370078740157483" top="0.59055118110236227" bottom="0.78740157480314965" header="0.51181102362204722" footer="0.39370078740157483"/>
  <pageSetup paperSize="9" scale="66" orientation="portrait" r:id="rId1"/>
  <headerFooter alignWithMargins="0"/>
  <rowBreaks count="1" manualBreakCount="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68"/>
  <sheetViews>
    <sheetView showGridLines="0" view="pageBreakPreview" zoomScale="85" zoomScaleNormal="100" zoomScaleSheetLayoutView="85" workbookViewId="0">
      <selection activeCell="M13" sqref="M13"/>
    </sheetView>
  </sheetViews>
  <sheetFormatPr defaultRowHeight="17.25"/>
  <cols>
    <col min="1" max="1" width="3.59765625" style="131" customWidth="1"/>
    <col min="2" max="3" width="16.19921875" style="131" customWidth="1"/>
    <col min="4" max="5" width="15.796875" style="131" customWidth="1"/>
    <col min="6" max="7" width="8.09765625" style="131" customWidth="1"/>
    <col min="8" max="8" width="15.796875" style="131" customWidth="1"/>
    <col min="9" max="10" width="8.69921875" style="131" customWidth="1"/>
    <col min="11" max="16384" width="8.796875" style="131"/>
  </cols>
  <sheetData>
    <row r="1" spans="1:13" s="132" customFormat="1" ht="22.5" customHeight="1" thickBot="1">
      <c r="A1" s="210" t="s">
        <v>205</v>
      </c>
      <c r="B1" s="210"/>
      <c r="C1" s="210"/>
      <c r="D1" s="210"/>
      <c r="E1" s="210"/>
      <c r="F1" s="210"/>
      <c r="G1" s="210"/>
      <c r="H1" s="165" t="s">
        <v>204</v>
      </c>
    </row>
    <row r="2" spans="1:13" s="158" customFormat="1" ht="21" customHeight="1">
      <c r="A2" s="72"/>
      <c r="B2" s="73"/>
      <c r="C2" s="170" t="s">
        <v>108</v>
      </c>
      <c r="D2" s="170" t="s">
        <v>25</v>
      </c>
      <c r="E2" s="170" t="s">
        <v>87</v>
      </c>
      <c r="F2" s="270" t="s">
        <v>109</v>
      </c>
      <c r="G2" s="270"/>
      <c r="H2" s="162" t="s">
        <v>110</v>
      </c>
    </row>
    <row r="3" spans="1:13" s="74" customFormat="1" ht="17.25" customHeight="1">
      <c r="A3" s="254" t="s">
        <v>198</v>
      </c>
      <c r="B3" s="255"/>
      <c r="C3" s="50">
        <v>446</v>
      </c>
      <c r="D3" s="51">
        <v>365</v>
      </c>
      <c r="E3" s="51">
        <v>92</v>
      </c>
      <c r="F3" s="234">
        <v>239</v>
      </c>
      <c r="G3" s="234"/>
      <c r="H3" s="51">
        <v>34</v>
      </c>
    </row>
    <row r="4" spans="1:13" s="132" customFormat="1" ht="17.25" customHeight="1">
      <c r="A4" s="256" t="s">
        <v>14</v>
      </c>
      <c r="B4" s="257"/>
      <c r="C4" s="53">
        <v>179</v>
      </c>
      <c r="D4" s="54">
        <v>145</v>
      </c>
      <c r="E4" s="54">
        <v>41</v>
      </c>
      <c r="F4" s="218">
        <v>97</v>
      </c>
      <c r="G4" s="218"/>
      <c r="H4" s="54">
        <v>7</v>
      </c>
      <c r="I4" s="156"/>
    </row>
    <row r="5" spans="1:13" ht="17.25" customHeight="1">
      <c r="A5" s="256" t="s">
        <v>15</v>
      </c>
      <c r="B5" s="257"/>
      <c r="C5" s="53">
        <v>21</v>
      </c>
      <c r="D5" s="54">
        <v>15</v>
      </c>
      <c r="E5" s="54">
        <v>5</v>
      </c>
      <c r="F5" s="218">
        <v>7</v>
      </c>
      <c r="G5" s="218"/>
      <c r="H5" s="54">
        <v>3</v>
      </c>
      <c r="I5" s="132"/>
      <c r="J5" s="132"/>
      <c r="K5" s="132"/>
      <c r="L5" s="132"/>
    </row>
    <row r="6" spans="1:13" ht="17.25" customHeight="1">
      <c r="A6" s="256" t="s">
        <v>16</v>
      </c>
      <c r="B6" s="257"/>
      <c r="C6" s="53">
        <v>54</v>
      </c>
      <c r="D6" s="54">
        <v>37</v>
      </c>
      <c r="E6" s="54">
        <v>10</v>
      </c>
      <c r="F6" s="218">
        <v>25</v>
      </c>
      <c r="G6" s="218"/>
      <c r="H6" s="54">
        <v>2</v>
      </c>
      <c r="I6" s="132"/>
      <c r="J6" s="132"/>
      <c r="K6" s="132"/>
      <c r="L6" s="132"/>
    </row>
    <row r="7" spans="1:13" ht="17.25" customHeight="1">
      <c r="A7" s="256" t="s">
        <v>17</v>
      </c>
      <c r="B7" s="257"/>
      <c r="C7" s="53">
        <v>49</v>
      </c>
      <c r="D7" s="54">
        <v>44</v>
      </c>
      <c r="E7" s="54">
        <v>14</v>
      </c>
      <c r="F7" s="218">
        <v>24</v>
      </c>
      <c r="G7" s="218"/>
      <c r="H7" s="54">
        <v>6</v>
      </c>
      <c r="I7" s="132"/>
      <c r="J7" s="132"/>
      <c r="K7" s="132"/>
      <c r="L7" s="132"/>
    </row>
    <row r="8" spans="1:13" ht="17.25" customHeight="1">
      <c r="A8" s="256" t="s">
        <v>18</v>
      </c>
      <c r="B8" s="257"/>
      <c r="C8" s="53">
        <v>20</v>
      </c>
      <c r="D8" s="54">
        <v>17</v>
      </c>
      <c r="E8" s="54">
        <v>3</v>
      </c>
      <c r="F8" s="218">
        <v>14</v>
      </c>
      <c r="G8" s="218"/>
      <c r="H8" s="54">
        <v>0</v>
      </c>
      <c r="I8" s="132"/>
      <c r="J8" s="132"/>
      <c r="K8" s="132"/>
      <c r="L8" s="132"/>
    </row>
    <row r="9" spans="1:13" ht="17.25" customHeight="1">
      <c r="A9" s="256" t="s">
        <v>19</v>
      </c>
      <c r="B9" s="257"/>
      <c r="C9" s="53">
        <v>70</v>
      </c>
      <c r="D9" s="54">
        <v>61</v>
      </c>
      <c r="E9" s="54">
        <v>4</v>
      </c>
      <c r="F9" s="218">
        <v>47</v>
      </c>
      <c r="G9" s="218"/>
      <c r="H9" s="54">
        <v>10</v>
      </c>
      <c r="I9" s="132"/>
      <c r="J9" s="132"/>
      <c r="K9" s="132"/>
      <c r="L9" s="132"/>
    </row>
    <row r="10" spans="1:13" ht="17.25" customHeight="1">
      <c r="A10" s="360" t="s">
        <v>20</v>
      </c>
      <c r="B10" s="361"/>
      <c r="C10" s="75">
        <v>53</v>
      </c>
      <c r="D10" s="76">
        <v>46</v>
      </c>
      <c r="E10" s="76">
        <v>15</v>
      </c>
      <c r="F10" s="363">
        <v>25</v>
      </c>
      <c r="G10" s="363"/>
      <c r="H10" s="76">
        <v>6</v>
      </c>
      <c r="I10" s="132"/>
      <c r="J10" s="132"/>
      <c r="K10" s="132"/>
      <c r="L10" s="132"/>
    </row>
    <row r="11" spans="1:13" ht="17.25" customHeight="1">
      <c r="A11" s="368" t="s">
        <v>111</v>
      </c>
      <c r="B11" s="358" t="s">
        <v>92</v>
      </c>
      <c r="C11" s="359"/>
      <c r="D11" s="60">
        <v>21</v>
      </c>
      <c r="E11" s="61">
        <v>2</v>
      </c>
      <c r="F11" s="220">
        <v>17</v>
      </c>
      <c r="G11" s="220"/>
      <c r="H11" s="77">
        <v>2</v>
      </c>
      <c r="I11" s="132"/>
      <c r="J11" s="156"/>
      <c r="K11" s="141"/>
      <c r="L11" s="156"/>
      <c r="M11" s="148"/>
    </row>
    <row r="12" spans="1:13" ht="17.25" customHeight="1">
      <c r="A12" s="369"/>
      <c r="B12" s="358" t="s">
        <v>94</v>
      </c>
      <c r="C12" s="359"/>
      <c r="D12" s="78">
        <v>1</v>
      </c>
      <c r="E12" s="78">
        <v>0</v>
      </c>
      <c r="F12" s="218">
        <v>1</v>
      </c>
      <c r="G12" s="218"/>
      <c r="H12" s="78">
        <v>0</v>
      </c>
      <c r="I12" s="132"/>
      <c r="J12" s="132"/>
      <c r="K12" s="141"/>
      <c r="L12" s="132"/>
    </row>
    <row r="13" spans="1:13" ht="17.25" customHeight="1">
      <c r="A13" s="369"/>
      <c r="B13" s="358" t="s">
        <v>96</v>
      </c>
      <c r="C13" s="359"/>
      <c r="D13" s="78">
        <v>2</v>
      </c>
      <c r="E13" s="182">
        <v>0</v>
      </c>
      <c r="F13" s="218">
        <v>2</v>
      </c>
      <c r="G13" s="218"/>
      <c r="H13" s="78">
        <v>0</v>
      </c>
      <c r="I13" s="132"/>
      <c r="J13" s="132"/>
      <c r="K13" s="141"/>
      <c r="L13" s="132"/>
    </row>
    <row r="14" spans="1:13" ht="17.25" customHeight="1">
      <c r="A14" s="369"/>
      <c r="B14" s="358" t="s">
        <v>98</v>
      </c>
      <c r="C14" s="359"/>
      <c r="D14" s="53">
        <v>12</v>
      </c>
      <c r="E14" s="54">
        <v>8</v>
      </c>
      <c r="F14" s="218">
        <v>3</v>
      </c>
      <c r="G14" s="218"/>
      <c r="H14" s="54">
        <v>1</v>
      </c>
      <c r="I14" s="132"/>
      <c r="J14" s="132"/>
      <c r="K14" s="141"/>
      <c r="L14" s="132"/>
    </row>
    <row r="15" spans="1:13" ht="17.25" customHeight="1">
      <c r="A15" s="369"/>
      <c r="B15" s="358" t="s">
        <v>100</v>
      </c>
      <c r="C15" s="359"/>
      <c r="D15" s="53">
        <v>1</v>
      </c>
      <c r="E15" s="182">
        <v>0</v>
      </c>
      <c r="F15" s="362">
        <v>1</v>
      </c>
      <c r="G15" s="362"/>
      <c r="H15" s="54">
        <v>0</v>
      </c>
      <c r="I15" s="132"/>
      <c r="J15" s="132"/>
      <c r="K15" s="141"/>
      <c r="L15" s="132"/>
    </row>
    <row r="16" spans="1:13" ht="17.25" customHeight="1">
      <c r="A16" s="369"/>
      <c r="B16" s="358" t="s">
        <v>102</v>
      </c>
      <c r="C16" s="359"/>
      <c r="D16" s="53">
        <v>27</v>
      </c>
      <c r="E16" s="78">
        <v>0</v>
      </c>
      <c r="F16" s="218">
        <v>20</v>
      </c>
      <c r="G16" s="218"/>
      <c r="H16" s="54">
        <v>7</v>
      </c>
      <c r="I16" s="132"/>
      <c r="J16" s="132"/>
      <c r="K16" s="141"/>
      <c r="L16" s="132"/>
    </row>
    <row r="17" spans="1:12" ht="17.25" customHeight="1">
      <c r="A17" s="369"/>
      <c r="B17" s="358" t="s">
        <v>104</v>
      </c>
      <c r="C17" s="359"/>
      <c r="D17" s="53">
        <v>23</v>
      </c>
      <c r="E17" s="78">
        <v>0</v>
      </c>
      <c r="F17" s="218">
        <v>14</v>
      </c>
      <c r="G17" s="218"/>
      <c r="H17" s="54">
        <v>9</v>
      </c>
      <c r="I17" s="132"/>
      <c r="J17" s="132"/>
      <c r="K17" s="141"/>
      <c r="L17" s="132"/>
    </row>
    <row r="18" spans="1:12" ht="17.25" customHeight="1">
      <c r="A18" s="369"/>
      <c r="B18" s="358" t="s">
        <v>106</v>
      </c>
      <c r="C18" s="359"/>
      <c r="D18" s="53">
        <v>226</v>
      </c>
      <c r="E18" s="54">
        <v>77</v>
      </c>
      <c r="F18" s="218">
        <v>141</v>
      </c>
      <c r="G18" s="218"/>
      <c r="H18" s="54">
        <v>8</v>
      </c>
      <c r="I18" s="132"/>
      <c r="J18" s="132"/>
      <c r="K18" s="141"/>
      <c r="L18" s="132"/>
    </row>
    <row r="19" spans="1:12" ht="17.25" customHeight="1">
      <c r="A19" s="369"/>
      <c r="B19" s="358" t="s">
        <v>93</v>
      </c>
      <c r="C19" s="359"/>
      <c r="D19" s="53">
        <v>22</v>
      </c>
      <c r="E19" s="54">
        <v>3</v>
      </c>
      <c r="F19" s="218">
        <v>13</v>
      </c>
      <c r="G19" s="218"/>
      <c r="H19" s="54">
        <v>6</v>
      </c>
      <c r="I19" s="132"/>
      <c r="J19" s="132"/>
      <c r="K19" s="141"/>
      <c r="L19" s="132"/>
    </row>
    <row r="20" spans="1:12" ht="17.25" customHeight="1">
      <c r="A20" s="369"/>
      <c r="B20" s="358" t="s">
        <v>95</v>
      </c>
      <c r="C20" s="359"/>
      <c r="D20" s="53">
        <v>24</v>
      </c>
      <c r="E20" s="54">
        <v>2</v>
      </c>
      <c r="F20" s="218">
        <v>21</v>
      </c>
      <c r="G20" s="218"/>
      <c r="H20" s="182">
        <v>1</v>
      </c>
      <c r="I20" s="132"/>
      <c r="J20" s="132"/>
      <c r="K20" s="141"/>
      <c r="L20" s="132"/>
    </row>
    <row r="21" spans="1:12" ht="17.25" customHeight="1">
      <c r="A21" s="369"/>
      <c r="B21" s="358" t="s">
        <v>97</v>
      </c>
      <c r="C21" s="359"/>
      <c r="D21" s="78">
        <v>2</v>
      </c>
      <c r="E21" s="78">
        <v>0</v>
      </c>
      <c r="F21" s="362">
        <v>2</v>
      </c>
      <c r="G21" s="362"/>
      <c r="H21" s="78">
        <v>0</v>
      </c>
      <c r="I21" s="132"/>
      <c r="J21" s="132"/>
      <c r="K21" s="141"/>
      <c r="L21" s="132"/>
    </row>
    <row r="22" spans="1:12" ht="17.25" customHeight="1">
      <c r="A22" s="369"/>
      <c r="B22" s="358" t="s">
        <v>99</v>
      </c>
      <c r="C22" s="359"/>
      <c r="D22" s="53">
        <v>0</v>
      </c>
      <c r="E22" s="182">
        <v>0</v>
      </c>
      <c r="F22" s="218">
        <v>0</v>
      </c>
      <c r="G22" s="218"/>
      <c r="H22" s="78">
        <v>0</v>
      </c>
      <c r="I22" s="132"/>
      <c r="J22" s="132"/>
      <c r="K22" s="141"/>
      <c r="L22" s="132"/>
    </row>
    <row r="23" spans="1:12" ht="17.25" customHeight="1">
      <c r="A23" s="369"/>
      <c r="B23" s="358" t="s">
        <v>101</v>
      </c>
      <c r="C23" s="359"/>
      <c r="D23" s="53">
        <v>0</v>
      </c>
      <c r="E23" s="78">
        <v>0</v>
      </c>
      <c r="F23" s="218">
        <v>0</v>
      </c>
      <c r="G23" s="218"/>
      <c r="H23" s="78">
        <v>0</v>
      </c>
      <c r="I23" s="132"/>
      <c r="J23" s="132"/>
      <c r="K23" s="141"/>
      <c r="L23" s="132"/>
    </row>
    <row r="24" spans="1:12" ht="17.25" customHeight="1">
      <c r="A24" s="369"/>
      <c r="B24" s="358" t="s">
        <v>103</v>
      </c>
      <c r="C24" s="359"/>
      <c r="D24" s="78">
        <v>0</v>
      </c>
      <c r="E24" s="78">
        <v>0</v>
      </c>
      <c r="F24" s="218">
        <v>0</v>
      </c>
      <c r="G24" s="218"/>
      <c r="H24" s="78">
        <v>0</v>
      </c>
      <c r="I24" s="132"/>
      <c r="J24" s="132"/>
      <c r="K24" s="141"/>
      <c r="L24" s="132"/>
    </row>
    <row r="25" spans="1:12" ht="17.25" customHeight="1">
      <c r="A25" s="369"/>
      <c r="B25" s="358" t="s">
        <v>112</v>
      </c>
      <c r="C25" s="359"/>
      <c r="D25" s="53">
        <v>0</v>
      </c>
      <c r="E25" s="78">
        <v>0</v>
      </c>
      <c r="F25" s="218">
        <v>0</v>
      </c>
      <c r="G25" s="218"/>
      <c r="H25" s="78">
        <v>0</v>
      </c>
      <c r="I25" s="132"/>
      <c r="J25" s="132"/>
      <c r="K25" s="141"/>
      <c r="L25" s="132"/>
    </row>
    <row r="26" spans="1:12" ht="17.25" customHeight="1" thickBot="1">
      <c r="A26" s="370"/>
      <c r="B26" s="377" t="s">
        <v>107</v>
      </c>
      <c r="C26" s="378"/>
      <c r="D26" s="53">
        <v>4</v>
      </c>
      <c r="E26" s="57">
        <v>0</v>
      </c>
      <c r="F26" s="240">
        <v>4</v>
      </c>
      <c r="G26" s="240"/>
      <c r="H26" s="79">
        <v>0</v>
      </c>
      <c r="I26" s="132"/>
      <c r="J26" s="132"/>
      <c r="K26" s="141"/>
      <c r="L26" s="132"/>
    </row>
    <row r="27" spans="1:12" ht="6.75" customHeight="1">
      <c r="A27" s="147"/>
      <c r="B27" s="133"/>
      <c r="C27" s="133"/>
      <c r="D27" s="133"/>
      <c r="E27" s="133"/>
      <c r="F27" s="133"/>
      <c r="G27" s="135"/>
      <c r="H27" s="135"/>
      <c r="I27" s="141"/>
      <c r="J27" s="157"/>
      <c r="K27" s="141"/>
      <c r="L27" s="132"/>
    </row>
    <row r="28" spans="1:12" ht="22.5" customHeight="1" thickBot="1">
      <c r="A28" s="210" t="s">
        <v>203</v>
      </c>
      <c r="B28" s="210"/>
      <c r="C28" s="210"/>
      <c r="D28" s="210"/>
      <c r="E28" s="136"/>
      <c r="F28" s="136"/>
      <c r="G28" s="236" t="s">
        <v>199</v>
      </c>
      <c r="H28" s="236"/>
      <c r="I28" s="141"/>
      <c r="J28" s="141"/>
      <c r="K28" s="141"/>
      <c r="L28" s="132"/>
    </row>
    <row r="29" spans="1:12" s="80" customFormat="1" ht="17.25" customHeight="1">
      <c r="A29" s="371" t="s">
        <v>79</v>
      </c>
      <c r="B29" s="372"/>
      <c r="C29" s="379" t="s">
        <v>25</v>
      </c>
      <c r="D29" s="379" t="s">
        <v>80</v>
      </c>
      <c r="E29" s="250" t="s">
        <v>113</v>
      </c>
      <c r="F29" s="250"/>
      <c r="G29" s="250"/>
      <c r="H29" s="251"/>
      <c r="I29" s="44"/>
      <c r="J29" s="44"/>
      <c r="K29" s="44"/>
      <c r="L29" s="44"/>
    </row>
    <row r="30" spans="1:12" s="80" customFormat="1" ht="17.25" customHeight="1">
      <c r="A30" s="373"/>
      <c r="B30" s="374"/>
      <c r="C30" s="380"/>
      <c r="D30" s="380"/>
      <c r="E30" s="81" t="s">
        <v>114</v>
      </c>
      <c r="F30" s="381" t="s">
        <v>115</v>
      </c>
      <c r="G30" s="382"/>
      <c r="H30" s="180" t="s">
        <v>116</v>
      </c>
      <c r="I30" s="44"/>
      <c r="J30" s="44"/>
      <c r="K30" s="44"/>
      <c r="L30" s="44"/>
    </row>
    <row r="31" spans="1:12" ht="17.25" customHeight="1">
      <c r="A31" s="366">
        <v>14749</v>
      </c>
      <c r="B31" s="367"/>
      <c r="C31" s="82">
        <v>13346</v>
      </c>
      <c r="D31" s="83" t="s">
        <v>202</v>
      </c>
      <c r="E31" s="84">
        <v>9066</v>
      </c>
      <c r="F31" s="364">
        <v>4280</v>
      </c>
      <c r="G31" s="365"/>
      <c r="H31" s="78">
        <v>0</v>
      </c>
      <c r="I31" s="132"/>
      <c r="J31" s="132"/>
      <c r="K31" s="132"/>
      <c r="L31" s="132"/>
    </row>
    <row r="32" spans="1:12" ht="17.25" customHeight="1">
      <c r="A32" s="314" t="s">
        <v>92</v>
      </c>
      <c r="B32" s="314"/>
      <c r="C32" s="376"/>
      <c r="D32" s="85">
        <v>2007</v>
      </c>
      <c r="E32" s="375" t="s">
        <v>117</v>
      </c>
      <c r="F32" s="314"/>
      <c r="G32" s="376"/>
      <c r="H32" s="86">
        <v>67</v>
      </c>
    </row>
    <row r="33" spans="1:9" ht="17.25" customHeight="1">
      <c r="A33" s="316" t="s">
        <v>118</v>
      </c>
      <c r="B33" s="316"/>
      <c r="C33" s="315"/>
      <c r="D33" s="87">
        <v>69</v>
      </c>
      <c r="E33" s="356" t="s">
        <v>119</v>
      </c>
      <c r="F33" s="316"/>
      <c r="G33" s="315"/>
      <c r="H33" s="88">
        <v>53</v>
      </c>
    </row>
    <row r="34" spans="1:9" ht="17.25" customHeight="1">
      <c r="A34" s="316" t="s">
        <v>121</v>
      </c>
      <c r="B34" s="316"/>
      <c r="C34" s="315"/>
      <c r="D34" s="87">
        <v>1245</v>
      </c>
      <c r="E34" s="356" t="s">
        <v>120</v>
      </c>
      <c r="F34" s="316"/>
      <c r="G34" s="315"/>
      <c r="H34" s="88">
        <v>17</v>
      </c>
    </row>
    <row r="35" spans="1:9" ht="17.25" customHeight="1">
      <c r="A35" s="316" t="s">
        <v>123</v>
      </c>
      <c r="B35" s="316"/>
      <c r="C35" s="315"/>
      <c r="D35" s="87">
        <v>74</v>
      </c>
      <c r="E35" s="356" t="s">
        <v>122</v>
      </c>
      <c r="F35" s="316"/>
      <c r="G35" s="315"/>
      <c r="H35" s="88">
        <v>124</v>
      </c>
    </row>
    <row r="36" spans="1:9" ht="17.25" customHeight="1">
      <c r="A36" s="316" t="s">
        <v>125</v>
      </c>
      <c r="B36" s="316"/>
      <c r="C36" s="315"/>
      <c r="D36" s="87">
        <v>13</v>
      </c>
      <c r="E36" s="356" t="s">
        <v>124</v>
      </c>
      <c r="F36" s="316"/>
      <c r="G36" s="315"/>
      <c r="H36" s="88">
        <v>31</v>
      </c>
    </row>
    <row r="37" spans="1:9" ht="17.25" customHeight="1">
      <c r="A37" s="316" t="s">
        <v>127</v>
      </c>
      <c r="B37" s="316"/>
      <c r="C37" s="315"/>
      <c r="D37" s="87">
        <v>668</v>
      </c>
      <c r="E37" s="356" t="s">
        <v>126</v>
      </c>
      <c r="F37" s="316"/>
      <c r="G37" s="315"/>
      <c r="H37" s="88">
        <v>82</v>
      </c>
    </row>
    <row r="38" spans="1:9" ht="17.25" customHeight="1">
      <c r="A38" s="316" t="s">
        <v>106</v>
      </c>
      <c r="B38" s="316"/>
      <c r="C38" s="315"/>
      <c r="D38" s="87">
        <v>33</v>
      </c>
      <c r="E38" s="356" t="s">
        <v>128</v>
      </c>
      <c r="F38" s="316"/>
      <c r="G38" s="315"/>
      <c r="H38" s="89" t="s">
        <v>201</v>
      </c>
    </row>
    <row r="39" spans="1:9" ht="17.25" customHeight="1">
      <c r="A39" s="316" t="s">
        <v>129</v>
      </c>
      <c r="B39" s="316"/>
      <c r="C39" s="315"/>
      <c r="D39" s="87">
        <v>9</v>
      </c>
      <c r="E39" s="356"/>
      <c r="F39" s="316"/>
      <c r="G39" s="315"/>
      <c r="H39" s="88"/>
    </row>
    <row r="40" spans="1:9" ht="17.25" customHeight="1" thickBot="1">
      <c r="A40" s="321"/>
      <c r="B40" s="321"/>
      <c r="C40" s="322"/>
      <c r="D40" s="90"/>
      <c r="E40" s="146"/>
      <c r="F40" s="186"/>
      <c r="G40" s="145"/>
      <c r="H40" s="144"/>
    </row>
    <row r="41" spans="1:9" ht="7.5" customHeight="1">
      <c r="A41" s="133"/>
      <c r="B41" s="133"/>
      <c r="C41" s="133"/>
      <c r="D41" s="133"/>
      <c r="E41" s="133"/>
      <c r="F41" s="133"/>
    </row>
    <row r="42" spans="1:9" ht="22.5" customHeight="1" thickBot="1">
      <c r="A42" s="242" t="s">
        <v>200</v>
      </c>
      <c r="B42" s="242"/>
      <c r="C42" s="242"/>
      <c r="D42" s="242"/>
      <c r="E42" s="132"/>
      <c r="F42" s="236" t="s">
        <v>199</v>
      </c>
      <c r="G42" s="236"/>
      <c r="H42" s="236"/>
      <c r="I42" s="132"/>
    </row>
    <row r="43" spans="1:9">
      <c r="A43" s="72"/>
      <c r="B43" s="73"/>
      <c r="C43" s="170" t="s">
        <v>108</v>
      </c>
      <c r="D43" s="170" t="s">
        <v>25</v>
      </c>
      <c r="E43" s="170" t="s">
        <v>87</v>
      </c>
      <c r="F43" s="270" t="s">
        <v>109</v>
      </c>
      <c r="G43" s="270"/>
      <c r="H43" s="162" t="s">
        <v>110</v>
      </c>
    </row>
    <row r="44" spans="1:9">
      <c r="A44" s="254" t="s">
        <v>198</v>
      </c>
      <c r="B44" s="255"/>
      <c r="C44" s="50">
        <v>166</v>
      </c>
      <c r="D44" s="51">
        <v>92</v>
      </c>
      <c r="E44" s="51">
        <v>9</v>
      </c>
      <c r="F44" s="234">
        <v>74</v>
      </c>
      <c r="G44" s="234"/>
      <c r="H44" s="51">
        <v>9</v>
      </c>
    </row>
    <row r="45" spans="1:9">
      <c r="A45" s="256" t="s">
        <v>14</v>
      </c>
      <c r="B45" s="257"/>
      <c r="C45" s="53">
        <v>44</v>
      </c>
      <c r="D45" s="54">
        <v>19</v>
      </c>
      <c r="E45" s="54">
        <v>3</v>
      </c>
      <c r="F45" s="218">
        <v>15</v>
      </c>
      <c r="G45" s="218"/>
      <c r="H45" s="54">
        <v>1</v>
      </c>
    </row>
    <row r="46" spans="1:9">
      <c r="A46" s="256" t="s">
        <v>15</v>
      </c>
      <c r="B46" s="257"/>
      <c r="C46" s="53">
        <v>36</v>
      </c>
      <c r="D46" s="54">
        <v>23</v>
      </c>
      <c r="E46" s="54">
        <v>2</v>
      </c>
      <c r="F46" s="218">
        <v>18</v>
      </c>
      <c r="G46" s="218"/>
      <c r="H46" s="54">
        <v>3</v>
      </c>
    </row>
    <row r="47" spans="1:9">
      <c r="A47" s="256" t="s">
        <v>16</v>
      </c>
      <c r="B47" s="257"/>
      <c r="C47" s="53">
        <v>4</v>
      </c>
      <c r="D47" s="54">
        <v>2</v>
      </c>
      <c r="E47" s="54">
        <v>0</v>
      </c>
      <c r="F47" s="218">
        <v>1</v>
      </c>
      <c r="G47" s="218"/>
      <c r="H47" s="54">
        <v>1</v>
      </c>
    </row>
    <row r="48" spans="1:9">
      <c r="A48" s="256" t="s">
        <v>17</v>
      </c>
      <c r="B48" s="257"/>
      <c r="C48" s="53">
        <v>16</v>
      </c>
      <c r="D48" s="54">
        <v>11</v>
      </c>
      <c r="E48" s="54">
        <v>1</v>
      </c>
      <c r="F48" s="218">
        <v>10</v>
      </c>
      <c r="G48" s="218"/>
      <c r="H48" s="54">
        <v>0</v>
      </c>
    </row>
    <row r="49" spans="1:8">
      <c r="A49" s="256" t="s">
        <v>18</v>
      </c>
      <c r="B49" s="257"/>
      <c r="C49" s="53">
        <v>10</v>
      </c>
      <c r="D49" s="54">
        <v>8</v>
      </c>
      <c r="E49" s="54">
        <v>0</v>
      </c>
      <c r="F49" s="218">
        <v>7</v>
      </c>
      <c r="G49" s="218"/>
      <c r="H49" s="54">
        <v>1</v>
      </c>
    </row>
    <row r="50" spans="1:8">
      <c r="A50" s="256" t="s">
        <v>19</v>
      </c>
      <c r="B50" s="257"/>
      <c r="C50" s="53">
        <v>25</v>
      </c>
      <c r="D50" s="54">
        <v>15</v>
      </c>
      <c r="E50" s="54">
        <v>2</v>
      </c>
      <c r="F50" s="218">
        <v>12</v>
      </c>
      <c r="G50" s="218"/>
      <c r="H50" s="54">
        <v>1</v>
      </c>
    </row>
    <row r="51" spans="1:8">
      <c r="A51" s="360" t="s">
        <v>20</v>
      </c>
      <c r="B51" s="361"/>
      <c r="C51" s="75">
        <v>31</v>
      </c>
      <c r="D51" s="76">
        <v>14</v>
      </c>
      <c r="E51" s="76">
        <v>1</v>
      </c>
      <c r="F51" s="363">
        <v>11</v>
      </c>
      <c r="G51" s="363"/>
      <c r="H51" s="76">
        <v>2</v>
      </c>
    </row>
    <row r="52" spans="1:8">
      <c r="A52" s="368" t="s">
        <v>111</v>
      </c>
      <c r="B52" s="358" t="s">
        <v>92</v>
      </c>
      <c r="C52" s="359"/>
      <c r="D52" s="60">
        <v>14</v>
      </c>
      <c r="E52" s="61">
        <v>0</v>
      </c>
      <c r="F52" s="220">
        <v>14</v>
      </c>
      <c r="G52" s="220"/>
      <c r="H52" s="77">
        <v>0</v>
      </c>
    </row>
    <row r="53" spans="1:8">
      <c r="A53" s="369"/>
      <c r="B53" s="358" t="s">
        <v>94</v>
      </c>
      <c r="C53" s="359"/>
      <c r="D53" s="78">
        <v>0</v>
      </c>
      <c r="E53" s="78">
        <v>0</v>
      </c>
      <c r="F53" s="218">
        <v>0</v>
      </c>
      <c r="G53" s="218"/>
      <c r="H53" s="78">
        <v>0</v>
      </c>
    </row>
    <row r="54" spans="1:8">
      <c r="A54" s="369"/>
      <c r="B54" s="358" t="s">
        <v>96</v>
      </c>
      <c r="C54" s="359"/>
      <c r="D54" s="78">
        <v>0</v>
      </c>
      <c r="E54" s="182">
        <v>0</v>
      </c>
      <c r="F54" s="218">
        <v>0</v>
      </c>
      <c r="G54" s="218"/>
      <c r="H54" s="78">
        <v>0</v>
      </c>
    </row>
    <row r="55" spans="1:8">
      <c r="A55" s="369"/>
      <c r="B55" s="358" t="s">
        <v>98</v>
      </c>
      <c r="C55" s="359"/>
      <c r="D55" s="53">
        <v>3</v>
      </c>
      <c r="E55" s="54">
        <v>3</v>
      </c>
      <c r="F55" s="218">
        <v>0</v>
      </c>
      <c r="G55" s="218"/>
      <c r="H55" s="54">
        <v>0</v>
      </c>
    </row>
    <row r="56" spans="1:8">
      <c r="A56" s="369"/>
      <c r="B56" s="358" t="s">
        <v>100</v>
      </c>
      <c r="C56" s="359"/>
      <c r="D56" s="53">
        <v>4</v>
      </c>
      <c r="E56" s="182">
        <v>0</v>
      </c>
      <c r="F56" s="362">
        <v>1</v>
      </c>
      <c r="G56" s="362"/>
      <c r="H56" s="54">
        <v>3</v>
      </c>
    </row>
    <row r="57" spans="1:8">
      <c r="A57" s="369"/>
      <c r="B57" s="358" t="s">
        <v>102</v>
      </c>
      <c r="C57" s="359"/>
      <c r="D57" s="53">
        <v>13</v>
      </c>
      <c r="E57" s="78">
        <v>2</v>
      </c>
      <c r="F57" s="218">
        <v>11</v>
      </c>
      <c r="G57" s="218"/>
      <c r="H57" s="54">
        <v>0</v>
      </c>
    </row>
    <row r="58" spans="1:8">
      <c r="A58" s="369"/>
      <c r="B58" s="358" t="s">
        <v>104</v>
      </c>
      <c r="C58" s="359"/>
      <c r="D58" s="53">
        <v>6</v>
      </c>
      <c r="E58" s="78">
        <v>0</v>
      </c>
      <c r="F58" s="218">
        <v>3</v>
      </c>
      <c r="G58" s="218"/>
      <c r="H58" s="54">
        <v>3</v>
      </c>
    </row>
    <row r="59" spans="1:8">
      <c r="A59" s="369"/>
      <c r="B59" s="358" t="s">
        <v>106</v>
      </c>
      <c r="C59" s="359"/>
      <c r="D59" s="53">
        <v>5</v>
      </c>
      <c r="E59" s="54">
        <v>1</v>
      </c>
      <c r="F59" s="218">
        <v>4</v>
      </c>
      <c r="G59" s="218"/>
      <c r="H59" s="54">
        <v>0</v>
      </c>
    </row>
    <row r="60" spans="1:8">
      <c r="A60" s="369"/>
      <c r="B60" s="358" t="s">
        <v>93</v>
      </c>
      <c r="C60" s="359"/>
      <c r="D60" s="53">
        <v>2</v>
      </c>
      <c r="E60" s="54">
        <v>0</v>
      </c>
      <c r="F60" s="218">
        <v>2</v>
      </c>
      <c r="G60" s="218"/>
      <c r="H60" s="54">
        <v>0</v>
      </c>
    </row>
    <row r="61" spans="1:8">
      <c r="A61" s="369"/>
      <c r="B61" s="358" t="s">
        <v>95</v>
      </c>
      <c r="C61" s="359"/>
      <c r="D61" s="53">
        <v>16</v>
      </c>
      <c r="E61" s="54">
        <v>1</v>
      </c>
      <c r="F61" s="218">
        <v>15</v>
      </c>
      <c r="G61" s="218"/>
      <c r="H61" s="182">
        <v>0</v>
      </c>
    </row>
    <row r="62" spans="1:8">
      <c r="A62" s="369"/>
      <c r="B62" s="358" t="s">
        <v>97</v>
      </c>
      <c r="C62" s="359"/>
      <c r="D62" s="78">
        <v>0</v>
      </c>
      <c r="E62" s="78">
        <v>0</v>
      </c>
      <c r="F62" s="362">
        <v>0</v>
      </c>
      <c r="G62" s="362"/>
      <c r="H62" s="78">
        <v>0</v>
      </c>
    </row>
    <row r="63" spans="1:8">
      <c r="A63" s="369"/>
      <c r="B63" s="358" t="s">
        <v>99</v>
      </c>
      <c r="C63" s="359"/>
      <c r="D63" s="53">
        <v>17</v>
      </c>
      <c r="E63" s="182">
        <v>1</v>
      </c>
      <c r="F63" s="218">
        <v>16</v>
      </c>
      <c r="G63" s="218"/>
      <c r="H63" s="78">
        <v>0</v>
      </c>
    </row>
    <row r="64" spans="1:8">
      <c r="A64" s="369"/>
      <c r="B64" s="358" t="s">
        <v>161</v>
      </c>
      <c r="C64" s="359"/>
      <c r="D64" s="53">
        <v>0</v>
      </c>
      <c r="E64" s="78">
        <v>0</v>
      </c>
      <c r="F64" s="218">
        <v>0</v>
      </c>
      <c r="G64" s="218"/>
      <c r="H64" s="78">
        <v>0</v>
      </c>
    </row>
    <row r="65" spans="1:8">
      <c r="A65" s="369"/>
      <c r="B65" s="358" t="s">
        <v>160</v>
      </c>
      <c r="C65" s="359"/>
      <c r="D65" s="78">
        <v>0</v>
      </c>
      <c r="E65" s="78">
        <v>0</v>
      </c>
      <c r="F65" s="218">
        <v>0</v>
      </c>
      <c r="G65" s="218"/>
      <c r="H65" s="78">
        <v>0</v>
      </c>
    </row>
    <row r="66" spans="1:8" ht="18" thickBot="1">
      <c r="A66" s="370"/>
      <c r="B66" s="377" t="s">
        <v>107</v>
      </c>
      <c r="C66" s="378"/>
      <c r="D66" s="56">
        <v>12</v>
      </c>
      <c r="E66" s="57">
        <v>1</v>
      </c>
      <c r="F66" s="240">
        <v>8</v>
      </c>
      <c r="G66" s="240"/>
      <c r="H66" s="79">
        <v>3</v>
      </c>
    </row>
    <row r="68" spans="1:8">
      <c r="G68" s="357" t="s">
        <v>131</v>
      </c>
      <c r="H68" s="357"/>
    </row>
  </sheetData>
  <mergeCells count="128">
    <mergeCell ref="F42:H42"/>
    <mergeCell ref="B64:C64"/>
    <mergeCell ref="F64:G64"/>
    <mergeCell ref="B65:C65"/>
    <mergeCell ref="F65:G65"/>
    <mergeCell ref="B61:C61"/>
    <mergeCell ref="F56:G56"/>
    <mergeCell ref="B57:C57"/>
    <mergeCell ref="F57:G57"/>
    <mergeCell ref="F62:G62"/>
    <mergeCell ref="B58:C58"/>
    <mergeCell ref="F58:G58"/>
    <mergeCell ref="B59:C59"/>
    <mergeCell ref="F59:G59"/>
    <mergeCell ref="F48:G48"/>
    <mergeCell ref="A49:B49"/>
    <mergeCell ref="A45:B45"/>
    <mergeCell ref="F45:G45"/>
    <mergeCell ref="A36:C36"/>
    <mergeCell ref="A38:C38"/>
    <mergeCell ref="A40:C40"/>
    <mergeCell ref="A42:D42"/>
    <mergeCell ref="A52:A66"/>
    <mergeCell ref="B52:C52"/>
    <mergeCell ref="F52:G52"/>
    <mergeCell ref="B53:C53"/>
    <mergeCell ref="F53:G53"/>
    <mergeCell ref="B54:C54"/>
    <mergeCell ref="F54:G54"/>
    <mergeCell ref="B55:C55"/>
    <mergeCell ref="F55:G55"/>
    <mergeCell ref="B56:C56"/>
    <mergeCell ref="F61:G61"/>
    <mergeCell ref="B62:C62"/>
    <mergeCell ref="B60:C60"/>
    <mergeCell ref="F60:G60"/>
    <mergeCell ref="B66:C66"/>
    <mergeCell ref="F66:G66"/>
    <mergeCell ref="B63:C63"/>
    <mergeCell ref="F63:G63"/>
    <mergeCell ref="B14:C14"/>
    <mergeCell ref="E32:G32"/>
    <mergeCell ref="E33:G33"/>
    <mergeCell ref="B16:C16"/>
    <mergeCell ref="B23:C23"/>
    <mergeCell ref="F20:G20"/>
    <mergeCell ref="F21:G21"/>
    <mergeCell ref="B26:C26"/>
    <mergeCell ref="B24:C24"/>
    <mergeCell ref="B25:C25"/>
    <mergeCell ref="C29:C30"/>
    <mergeCell ref="D29:D30"/>
    <mergeCell ref="G28:H28"/>
    <mergeCell ref="A32:C32"/>
    <mergeCell ref="F30:G30"/>
    <mergeCell ref="A33:C33"/>
    <mergeCell ref="F10:G10"/>
    <mergeCell ref="F31:G31"/>
    <mergeCell ref="A4:B4"/>
    <mergeCell ref="A5:B5"/>
    <mergeCell ref="A6:B6"/>
    <mergeCell ref="A7:B7"/>
    <mergeCell ref="B19:C19"/>
    <mergeCell ref="B11:C11"/>
    <mergeCell ref="B12:C12"/>
    <mergeCell ref="B13:C13"/>
    <mergeCell ref="F22:G22"/>
    <mergeCell ref="B22:C22"/>
    <mergeCell ref="B21:C21"/>
    <mergeCell ref="B20:C20"/>
    <mergeCell ref="A31:B31"/>
    <mergeCell ref="A11:A26"/>
    <mergeCell ref="F23:G23"/>
    <mergeCell ref="F24:G24"/>
    <mergeCell ref="F25:G25"/>
    <mergeCell ref="F26:G26"/>
    <mergeCell ref="F19:G19"/>
    <mergeCell ref="A28:D28"/>
    <mergeCell ref="E29:H29"/>
    <mergeCell ref="A29:B30"/>
    <mergeCell ref="A1:G1"/>
    <mergeCell ref="A8:B8"/>
    <mergeCell ref="A3:B3"/>
    <mergeCell ref="F8:G8"/>
    <mergeCell ref="B18:C18"/>
    <mergeCell ref="F13:G13"/>
    <mergeCell ref="F14:G14"/>
    <mergeCell ref="A9:B9"/>
    <mergeCell ref="A10:B10"/>
    <mergeCell ref="F9:G9"/>
    <mergeCell ref="F2:G2"/>
    <mergeCell ref="F3:G3"/>
    <mergeCell ref="F4:G4"/>
    <mergeCell ref="F5:G5"/>
    <mergeCell ref="F6:G6"/>
    <mergeCell ref="F7:G7"/>
    <mergeCell ref="F11:G11"/>
    <mergeCell ref="F12:G12"/>
    <mergeCell ref="B17:C17"/>
    <mergeCell ref="F15:G15"/>
    <mergeCell ref="F16:G16"/>
    <mergeCell ref="F17:G17"/>
    <mergeCell ref="F18:G18"/>
    <mergeCell ref="B15:C15"/>
    <mergeCell ref="A34:C34"/>
    <mergeCell ref="A35:C35"/>
    <mergeCell ref="A39:C39"/>
    <mergeCell ref="A37:C37"/>
    <mergeCell ref="E34:G34"/>
    <mergeCell ref="E35:G35"/>
    <mergeCell ref="G68:H68"/>
    <mergeCell ref="E37:G37"/>
    <mergeCell ref="E38:G38"/>
    <mergeCell ref="F43:G43"/>
    <mergeCell ref="F44:G44"/>
    <mergeCell ref="A46:B46"/>
    <mergeCell ref="F46:G46"/>
    <mergeCell ref="A47:B47"/>
    <mergeCell ref="F47:G47"/>
    <mergeCell ref="A48:B48"/>
    <mergeCell ref="F49:G49"/>
    <mergeCell ref="A50:B50"/>
    <mergeCell ref="F50:G50"/>
    <mergeCell ref="A51:B51"/>
    <mergeCell ref="F51:G51"/>
    <mergeCell ref="E36:G36"/>
    <mergeCell ref="E39:G39"/>
    <mergeCell ref="A44:B44"/>
  </mergeCells>
  <phoneticPr fontId="2"/>
  <printOptions horizontalCentered="1"/>
  <pageMargins left="0.54" right="0.45" top="0.59055118110236227" bottom="0.28000000000000003" header="0.51181102362204722" footer="0.39370078740157483"/>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65"/>
  <sheetViews>
    <sheetView showGridLines="0" view="pageBreakPreview" zoomScaleNormal="100" workbookViewId="0">
      <selection activeCell="E11" sqref="E11"/>
    </sheetView>
  </sheetViews>
  <sheetFormatPr defaultRowHeight="17.25"/>
  <cols>
    <col min="1" max="1" width="4.59765625" style="131" customWidth="1"/>
    <col min="2" max="7" width="15.69921875" style="131" customWidth="1"/>
    <col min="8" max="9" width="8.69921875" style="131" customWidth="1"/>
    <col min="10" max="16384" width="8.796875" style="131"/>
  </cols>
  <sheetData>
    <row r="1" spans="1:11" ht="22.5" customHeight="1" thickBot="1">
      <c r="A1" s="210" t="s">
        <v>211</v>
      </c>
      <c r="B1" s="210"/>
      <c r="C1" s="210"/>
      <c r="D1" s="210"/>
      <c r="E1" s="210"/>
      <c r="F1" s="338" t="s">
        <v>210</v>
      </c>
      <c r="G1" s="338"/>
      <c r="H1" s="132"/>
      <c r="I1" s="132"/>
    </row>
    <row r="2" spans="1:11" ht="18.75" customHeight="1">
      <c r="A2" s="58"/>
      <c r="B2" s="58"/>
      <c r="C2" s="167" t="s">
        <v>78</v>
      </c>
      <c r="D2" s="167" t="s">
        <v>79</v>
      </c>
      <c r="E2" s="167" t="s">
        <v>184</v>
      </c>
      <c r="F2" s="167" t="s">
        <v>80</v>
      </c>
      <c r="G2" s="152"/>
      <c r="H2" s="152"/>
      <c r="I2" s="184"/>
      <c r="J2" s="184"/>
      <c r="K2" s="184"/>
    </row>
    <row r="3" spans="1:11">
      <c r="A3" s="401" t="s">
        <v>0</v>
      </c>
      <c r="B3" s="402"/>
      <c r="C3" s="60">
        <v>216</v>
      </c>
      <c r="D3" s="61">
        <v>14603</v>
      </c>
      <c r="E3" s="61">
        <v>12358</v>
      </c>
      <c r="F3" s="93">
        <f>E3/D3*100</f>
        <v>84.626446620557417</v>
      </c>
      <c r="G3" s="141"/>
      <c r="H3" s="132"/>
    </row>
    <row r="4" spans="1:11">
      <c r="A4" s="256" t="s">
        <v>81</v>
      </c>
      <c r="B4" s="257"/>
      <c r="C4" s="53">
        <v>216</v>
      </c>
      <c r="D4" s="54">
        <v>13385</v>
      </c>
      <c r="E4" s="54">
        <v>11987</v>
      </c>
      <c r="F4" s="94">
        <f>E4/D4*100</f>
        <v>89.555472543892407</v>
      </c>
      <c r="G4" s="141"/>
      <c r="H4" s="132"/>
    </row>
    <row r="5" spans="1:11">
      <c r="A5" s="256" t="s">
        <v>82</v>
      </c>
      <c r="B5" s="257"/>
      <c r="C5" s="53">
        <v>216</v>
      </c>
      <c r="D5" s="54">
        <v>12917</v>
      </c>
      <c r="E5" s="54">
        <v>11577</v>
      </c>
      <c r="F5" s="94">
        <v>89.626074165828001</v>
      </c>
      <c r="G5" s="132"/>
      <c r="H5" s="132"/>
    </row>
    <row r="6" spans="1:11" s="1" customFormat="1">
      <c r="A6" s="256" t="s">
        <v>83</v>
      </c>
      <c r="B6" s="257"/>
      <c r="C6" s="53">
        <v>228</v>
      </c>
      <c r="D6" s="54">
        <v>13184</v>
      </c>
      <c r="E6" s="54">
        <v>12301</v>
      </c>
      <c r="F6" s="94">
        <f>E6/D6*100</f>
        <v>93.302487864077662</v>
      </c>
      <c r="G6" s="91"/>
      <c r="H6" s="74"/>
    </row>
    <row r="7" spans="1:11" s="1" customFormat="1">
      <c r="A7" s="256" t="s">
        <v>84</v>
      </c>
      <c r="B7" s="257"/>
      <c r="C7" s="53">
        <v>227</v>
      </c>
      <c r="D7" s="54">
        <v>13057</v>
      </c>
      <c r="E7" s="54">
        <v>12121</v>
      </c>
      <c r="F7" s="94">
        <f>E7/D7*100</f>
        <v>92.831431416098638</v>
      </c>
      <c r="G7" s="91"/>
      <c r="H7" s="74"/>
    </row>
    <row r="8" spans="1:11" s="1" customFormat="1">
      <c r="A8" s="256" t="s">
        <v>85</v>
      </c>
      <c r="B8" s="257"/>
      <c r="C8" s="53">
        <v>228</v>
      </c>
      <c r="D8" s="54">
        <v>12914</v>
      </c>
      <c r="E8" s="54">
        <v>12165</v>
      </c>
      <c r="F8" s="94">
        <v>94.2</v>
      </c>
      <c r="G8" s="91"/>
      <c r="H8" s="74"/>
    </row>
    <row r="9" spans="1:11" s="1" customFormat="1">
      <c r="A9" s="256" t="s">
        <v>38</v>
      </c>
      <c r="B9" s="257"/>
      <c r="C9" s="53">
        <v>228</v>
      </c>
      <c r="D9" s="54">
        <v>12514</v>
      </c>
      <c r="E9" s="54">
        <v>11878</v>
      </c>
      <c r="F9" s="94">
        <f>E9/D9*100</f>
        <v>94.917692184753079</v>
      </c>
      <c r="G9" s="91"/>
      <c r="H9" s="74"/>
    </row>
    <row r="10" spans="1:11" s="1" customFormat="1">
      <c r="A10" s="256" t="s">
        <v>40</v>
      </c>
      <c r="B10" s="257"/>
      <c r="C10" s="53">
        <v>228</v>
      </c>
      <c r="D10" s="54">
        <v>13139</v>
      </c>
      <c r="E10" s="54">
        <v>12510</v>
      </c>
      <c r="F10" s="94">
        <v>95.2</v>
      </c>
      <c r="G10" s="91"/>
      <c r="H10" s="74"/>
    </row>
    <row r="11" spans="1:11" s="1" customFormat="1">
      <c r="A11" s="256" t="s">
        <v>42</v>
      </c>
      <c r="B11" s="397"/>
      <c r="C11" s="53">
        <v>228</v>
      </c>
      <c r="D11" s="54">
        <v>13731</v>
      </c>
      <c r="E11" s="54">
        <v>13086</v>
      </c>
      <c r="F11" s="94">
        <f>E11/D11*100</f>
        <v>95.302599956303254</v>
      </c>
      <c r="G11" s="91"/>
      <c r="H11" s="74"/>
    </row>
    <row r="12" spans="1:11" s="1" customFormat="1">
      <c r="A12" s="256" t="s">
        <v>44</v>
      </c>
      <c r="B12" s="397"/>
      <c r="C12" s="53">
        <v>228</v>
      </c>
      <c r="D12" s="54">
        <v>14038</v>
      </c>
      <c r="E12" s="54">
        <v>13375</v>
      </c>
      <c r="F12" s="94">
        <v>95.3</v>
      </c>
      <c r="G12" s="91"/>
      <c r="H12" s="74"/>
    </row>
    <row r="13" spans="1:11" s="1" customFormat="1">
      <c r="A13" s="256" t="s">
        <v>45</v>
      </c>
      <c r="B13" s="397"/>
      <c r="C13" s="53">
        <v>228</v>
      </c>
      <c r="D13" s="54">
        <v>14029</v>
      </c>
      <c r="E13" s="54">
        <v>13437</v>
      </c>
      <c r="F13" s="94">
        <f>E13/D13*100</f>
        <v>95.780169648585073</v>
      </c>
      <c r="G13" s="91"/>
      <c r="H13" s="74"/>
    </row>
    <row r="14" spans="1:11" s="1" customFormat="1">
      <c r="A14" s="398" t="s">
        <v>29</v>
      </c>
      <c r="B14" s="399"/>
      <c r="C14" s="54">
        <v>228</v>
      </c>
      <c r="D14" s="54">
        <v>14434</v>
      </c>
      <c r="E14" s="54">
        <v>13837</v>
      </c>
      <c r="F14" s="94">
        <v>95.8</v>
      </c>
      <c r="G14" s="91"/>
      <c r="H14" s="74"/>
    </row>
    <row r="15" spans="1:11" s="1" customFormat="1">
      <c r="A15" s="398" t="s">
        <v>155</v>
      </c>
      <c r="B15" s="399"/>
      <c r="C15" s="54">
        <v>228</v>
      </c>
      <c r="D15" s="54">
        <v>14543</v>
      </c>
      <c r="E15" s="54">
        <v>14159</v>
      </c>
      <c r="F15" s="94">
        <v>97.4</v>
      </c>
      <c r="G15" s="91"/>
      <c r="H15" s="74"/>
    </row>
    <row r="16" spans="1:11" s="1" customFormat="1">
      <c r="A16" s="398" t="s">
        <v>156</v>
      </c>
      <c r="B16" s="399"/>
      <c r="C16" s="54">
        <v>228</v>
      </c>
      <c r="D16" s="54">
        <v>14250</v>
      </c>
      <c r="E16" s="54">
        <v>13747</v>
      </c>
      <c r="F16" s="94">
        <v>96.5</v>
      </c>
      <c r="G16" s="91"/>
      <c r="H16" s="74"/>
    </row>
    <row r="17" spans="1:9" s="1" customFormat="1" ht="17.25" customHeight="1">
      <c r="A17" s="272" t="s">
        <v>169</v>
      </c>
      <c r="B17" s="400"/>
      <c r="C17" s="45">
        <f>SUM(C18:C24)</f>
        <v>228</v>
      </c>
      <c r="D17" s="45">
        <v>14633</v>
      </c>
      <c r="E17" s="45">
        <v>14273</v>
      </c>
      <c r="F17" s="95">
        <f t="shared" ref="F17:F24" si="0">E17/D17*100</f>
        <v>97.539807284903972</v>
      </c>
      <c r="G17" s="91"/>
      <c r="H17" s="74"/>
    </row>
    <row r="18" spans="1:9" ht="17.25" customHeight="1">
      <c r="A18" s="256" t="s">
        <v>14</v>
      </c>
      <c r="B18" s="257"/>
      <c r="C18" s="53">
        <v>36</v>
      </c>
      <c r="D18" s="54">
        <v>3047</v>
      </c>
      <c r="E18" s="54">
        <v>2964</v>
      </c>
      <c r="F18" s="94">
        <f t="shared" si="0"/>
        <v>97.27600918936659</v>
      </c>
      <c r="G18" s="141"/>
      <c r="H18" s="156"/>
    </row>
    <row r="19" spans="1:9" ht="17.25" customHeight="1">
      <c r="A19" s="256" t="s">
        <v>15</v>
      </c>
      <c r="B19" s="257"/>
      <c r="C19" s="53">
        <v>36</v>
      </c>
      <c r="D19" s="54">
        <v>2153</v>
      </c>
      <c r="E19" s="54">
        <v>2088</v>
      </c>
      <c r="F19" s="94">
        <f t="shared" si="0"/>
        <v>96.980956804458899</v>
      </c>
      <c r="G19" s="141"/>
      <c r="H19" s="132"/>
    </row>
    <row r="20" spans="1:9" ht="17.25" customHeight="1">
      <c r="A20" s="256" t="s">
        <v>16</v>
      </c>
      <c r="B20" s="257"/>
      <c r="C20" s="53">
        <v>24</v>
      </c>
      <c r="D20" s="54">
        <v>1547</v>
      </c>
      <c r="E20" s="54">
        <v>1490</v>
      </c>
      <c r="F20" s="94">
        <f t="shared" si="0"/>
        <v>96.315449256625726</v>
      </c>
      <c r="G20" s="141"/>
      <c r="H20" s="132"/>
    </row>
    <row r="21" spans="1:9" ht="17.25" customHeight="1">
      <c r="A21" s="256" t="s">
        <v>17</v>
      </c>
      <c r="B21" s="257"/>
      <c r="C21" s="53">
        <v>36</v>
      </c>
      <c r="D21" s="54">
        <v>2467</v>
      </c>
      <c r="E21" s="54">
        <v>2417</v>
      </c>
      <c r="F21" s="94">
        <f t="shared" si="0"/>
        <v>97.973246858532619</v>
      </c>
      <c r="G21" s="141"/>
      <c r="H21" s="132"/>
    </row>
    <row r="22" spans="1:9" ht="17.25" customHeight="1">
      <c r="A22" s="256" t="s">
        <v>18</v>
      </c>
      <c r="B22" s="257"/>
      <c r="C22" s="53">
        <v>24</v>
      </c>
      <c r="D22" s="54">
        <v>1190</v>
      </c>
      <c r="E22" s="54">
        <v>1165</v>
      </c>
      <c r="F22" s="94">
        <f t="shared" si="0"/>
        <v>97.899159663865547</v>
      </c>
      <c r="G22" s="141"/>
      <c r="H22" s="132"/>
    </row>
    <row r="23" spans="1:9" ht="17.25" customHeight="1">
      <c r="A23" s="256" t="s">
        <v>19</v>
      </c>
      <c r="B23" s="257"/>
      <c r="C23" s="53">
        <v>36</v>
      </c>
      <c r="D23" s="54">
        <v>2083</v>
      </c>
      <c r="E23" s="54">
        <v>2035</v>
      </c>
      <c r="F23" s="94">
        <f t="shared" si="0"/>
        <v>97.695631301008163</v>
      </c>
      <c r="G23" s="141"/>
      <c r="H23" s="132"/>
    </row>
    <row r="24" spans="1:9" ht="17.25" customHeight="1" thickBot="1">
      <c r="A24" s="262" t="s">
        <v>20</v>
      </c>
      <c r="B24" s="263"/>
      <c r="C24" s="56">
        <v>36</v>
      </c>
      <c r="D24" s="57">
        <v>2146</v>
      </c>
      <c r="E24" s="57">
        <v>2114</v>
      </c>
      <c r="F24" s="96">
        <f t="shared" si="0"/>
        <v>98.508853681267468</v>
      </c>
      <c r="G24" s="141"/>
      <c r="H24" s="132"/>
    </row>
    <row r="25" spans="1:9" ht="30" customHeight="1">
      <c r="A25" s="297" t="s">
        <v>209</v>
      </c>
      <c r="B25" s="391"/>
      <c r="C25" s="391"/>
      <c r="D25" s="391"/>
      <c r="E25" s="391"/>
      <c r="F25" s="391"/>
      <c r="G25" s="391"/>
      <c r="H25" s="141"/>
      <c r="I25" s="132"/>
    </row>
    <row r="26" spans="1:9" ht="50.25" customHeight="1" thickBot="1">
      <c r="A26" s="210" t="s">
        <v>208</v>
      </c>
      <c r="B26" s="210"/>
      <c r="C26" s="210"/>
      <c r="D26" s="210"/>
      <c r="E26" s="210"/>
      <c r="F26" s="136"/>
      <c r="G26" s="168" t="s">
        <v>207</v>
      </c>
      <c r="H26" s="132"/>
      <c r="I26" s="132"/>
    </row>
    <row r="27" spans="1:9" ht="17.25" customHeight="1">
      <c r="A27" s="211" t="s">
        <v>25</v>
      </c>
      <c r="B27" s="211"/>
      <c r="C27" s="344"/>
      <c r="D27" s="251" t="s">
        <v>87</v>
      </c>
      <c r="E27" s="344"/>
      <c r="F27" s="167" t="s">
        <v>88</v>
      </c>
      <c r="G27" s="167" t="s">
        <v>89</v>
      </c>
      <c r="H27" s="132"/>
      <c r="I27" s="132"/>
    </row>
    <row r="28" spans="1:9" ht="17.25" customHeight="1">
      <c r="A28" s="392">
        <v>14273</v>
      </c>
      <c r="B28" s="392"/>
      <c r="C28" s="393"/>
      <c r="D28" s="395">
        <v>8488</v>
      </c>
      <c r="E28" s="393"/>
      <c r="F28" s="97">
        <f>A28-D28-G28</f>
        <v>5785</v>
      </c>
      <c r="G28" s="97">
        <v>0</v>
      </c>
      <c r="H28" s="132"/>
      <c r="I28" s="132"/>
    </row>
    <row r="29" spans="1:9" ht="17.25" customHeight="1">
      <c r="A29" s="313" t="s">
        <v>132</v>
      </c>
      <c r="B29" s="313"/>
      <c r="C29" s="313"/>
      <c r="D29" s="313"/>
      <c r="E29" s="189">
        <f>D30+D31+D32+D33+D34+D35+D36+G30+G31+G32+G33+G34+G35+G36</f>
        <v>7400</v>
      </c>
      <c r="F29" s="394" t="s">
        <v>91</v>
      </c>
      <c r="G29" s="394"/>
      <c r="H29" s="132"/>
      <c r="I29" s="132"/>
    </row>
    <row r="30" spans="1:9" ht="17.25" customHeight="1">
      <c r="A30" s="389" t="s">
        <v>92</v>
      </c>
      <c r="B30" s="389"/>
      <c r="C30" s="388"/>
      <c r="D30" s="98">
        <v>691</v>
      </c>
      <c r="E30" s="396" t="s">
        <v>93</v>
      </c>
      <c r="F30" s="388"/>
      <c r="G30" s="99">
        <v>188</v>
      </c>
      <c r="H30" s="132"/>
      <c r="I30" s="132"/>
    </row>
    <row r="31" spans="1:9" ht="17.25" customHeight="1">
      <c r="A31" s="389" t="s">
        <v>94</v>
      </c>
      <c r="B31" s="389"/>
      <c r="C31" s="388"/>
      <c r="D31" s="100">
        <v>32</v>
      </c>
      <c r="E31" s="387" t="s">
        <v>95</v>
      </c>
      <c r="F31" s="388"/>
      <c r="G31" s="101">
        <v>300</v>
      </c>
      <c r="H31" s="132"/>
      <c r="I31" s="132"/>
    </row>
    <row r="32" spans="1:9" ht="17.25" customHeight="1">
      <c r="A32" s="389" t="s">
        <v>96</v>
      </c>
      <c r="B32" s="389"/>
      <c r="C32" s="388"/>
      <c r="D32" s="100">
        <v>95</v>
      </c>
      <c r="E32" s="387" t="s">
        <v>97</v>
      </c>
      <c r="F32" s="388"/>
      <c r="G32" s="101">
        <v>180</v>
      </c>
      <c r="H32" s="132"/>
      <c r="I32" s="132"/>
    </row>
    <row r="33" spans="1:19" ht="17.25" customHeight="1">
      <c r="A33" s="389" t="s">
        <v>98</v>
      </c>
      <c r="B33" s="389"/>
      <c r="C33" s="388"/>
      <c r="D33" s="100">
        <v>137</v>
      </c>
      <c r="E33" s="387" t="s">
        <v>99</v>
      </c>
      <c r="F33" s="388"/>
      <c r="G33" s="101">
        <v>3608</v>
      </c>
      <c r="H33" s="132"/>
      <c r="I33" s="132"/>
    </row>
    <row r="34" spans="1:19" ht="17.25" customHeight="1">
      <c r="A34" s="389" t="s">
        <v>100</v>
      </c>
      <c r="B34" s="389"/>
      <c r="C34" s="388"/>
      <c r="D34" s="100">
        <v>70</v>
      </c>
      <c r="E34" s="387" t="s">
        <v>101</v>
      </c>
      <c r="F34" s="388"/>
      <c r="G34" s="101">
        <v>18</v>
      </c>
      <c r="H34" s="132"/>
      <c r="I34" s="132"/>
    </row>
    <row r="35" spans="1:19" ht="17.25" customHeight="1">
      <c r="A35" s="389" t="s">
        <v>102</v>
      </c>
      <c r="B35" s="389"/>
      <c r="C35" s="388"/>
      <c r="D35" s="100">
        <v>218</v>
      </c>
      <c r="E35" s="387" t="s">
        <v>105</v>
      </c>
      <c r="F35" s="388"/>
      <c r="G35" s="101">
        <v>695</v>
      </c>
      <c r="H35" s="132"/>
      <c r="I35" s="132"/>
    </row>
    <row r="36" spans="1:19" ht="17.25" customHeight="1" thickBot="1">
      <c r="A36" s="390" t="s">
        <v>104</v>
      </c>
      <c r="B36" s="390"/>
      <c r="C36" s="386"/>
      <c r="D36" s="102">
        <v>714</v>
      </c>
      <c r="E36" s="385" t="s">
        <v>107</v>
      </c>
      <c r="F36" s="386"/>
      <c r="G36" s="103">
        <v>454</v>
      </c>
      <c r="H36" s="132"/>
      <c r="I36" s="132"/>
    </row>
    <row r="37" spans="1:19" ht="30" customHeight="1">
      <c r="A37" s="133"/>
      <c r="B37" s="133"/>
      <c r="C37" s="133"/>
      <c r="D37" s="133"/>
      <c r="E37" s="133"/>
      <c r="F37" s="252"/>
      <c r="G37" s="252"/>
      <c r="H37" s="132"/>
      <c r="I37" s="132"/>
    </row>
    <row r="38" spans="1:19" ht="22.5" customHeight="1" thickBot="1">
      <c r="A38" s="210" t="s">
        <v>206</v>
      </c>
      <c r="B38" s="210"/>
      <c r="C38" s="210"/>
      <c r="D38" s="210"/>
      <c r="E38" s="210"/>
      <c r="F38" s="210"/>
      <c r="G38" s="168" t="str">
        <f>+G26</f>
        <v>平成26年度</v>
      </c>
      <c r="H38" s="104"/>
      <c r="I38" s="104"/>
      <c r="J38" s="104"/>
      <c r="K38" s="104"/>
      <c r="L38" s="104"/>
      <c r="M38" s="104"/>
      <c r="N38" s="104"/>
      <c r="Q38" s="132"/>
      <c r="R38" s="132"/>
      <c r="S38" s="132"/>
    </row>
    <row r="39" spans="1:19" s="155" customFormat="1" ht="30.75" customHeight="1">
      <c r="A39" s="174"/>
      <c r="B39" s="174"/>
      <c r="C39" s="162" t="s">
        <v>108</v>
      </c>
      <c r="D39" s="170" t="s">
        <v>25</v>
      </c>
      <c r="E39" s="162" t="s">
        <v>87</v>
      </c>
      <c r="F39" s="162" t="s">
        <v>109</v>
      </c>
      <c r="G39" s="162" t="s">
        <v>110</v>
      </c>
      <c r="H39" s="151"/>
      <c r="I39" s="158"/>
      <c r="J39" s="158"/>
      <c r="K39" s="158"/>
    </row>
    <row r="40" spans="1:19" s="1" customFormat="1" ht="18" customHeight="1">
      <c r="A40" s="254" t="s">
        <v>3</v>
      </c>
      <c r="B40" s="255"/>
      <c r="C40" s="51">
        <v>501</v>
      </c>
      <c r="D40" s="51">
        <v>353</v>
      </c>
      <c r="E40" s="51">
        <v>39</v>
      </c>
      <c r="F40" s="51">
        <v>198</v>
      </c>
      <c r="G40" s="51">
        <v>116</v>
      </c>
      <c r="H40" s="105"/>
    </row>
    <row r="41" spans="1:19" ht="9" customHeight="1">
      <c r="A41" s="44"/>
      <c r="B41" s="106"/>
      <c r="C41" s="54"/>
      <c r="D41" s="54"/>
      <c r="E41" s="54"/>
      <c r="F41" s="54"/>
      <c r="G41" s="54"/>
      <c r="H41" s="150"/>
    </row>
    <row r="42" spans="1:19" ht="17.25" customHeight="1">
      <c r="A42" s="256" t="s">
        <v>14</v>
      </c>
      <c r="B42" s="257"/>
      <c r="C42" s="8">
        <v>132</v>
      </c>
      <c r="D42" s="54">
        <v>85</v>
      </c>
      <c r="E42" s="8">
        <v>6</v>
      </c>
      <c r="F42" s="8">
        <v>58</v>
      </c>
      <c r="G42" s="8">
        <v>21</v>
      </c>
      <c r="H42" s="149"/>
    </row>
    <row r="43" spans="1:19" ht="17.25" customHeight="1">
      <c r="A43" s="256" t="s">
        <v>15</v>
      </c>
      <c r="B43" s="257"/>
      <c r="C43" s="8">
        <v>73</v>
      </c>
      <c r="D43" s="54">
        <v>51</v>
      </c>
      <c r="E43" s="8">
        <v>4</v>
      </c>
      <c r="F43" s="8">
        <v>22</v>
      </c>
      <c r="G43" s="8">
        <v>25</v>
      </c>
      <c r="H43" s="149"/>
    </row>
    <row r="44" spans="1:19" ht="17.25" customHeight="1">
      <c r="A44" s="256" t="s">
        <v>16</v>
      </c>
      <c r="B44" s="257"/>
      <c r="C44" s="8">
        <v>64</v>
      </c>
      <c r="D44" s="54">
        <v>37</v>
      </c>
      <c r="E44" s="8">
        <v>6</v>
      </c>
      <c r="F44" s="8">
        <v>12</v>
      </c>
      <c r="G44" s="8">
        <v>19</v>
      </c>
      <c r="H44" s="149"/>
    </row>
    <row r="45" spans="1:19" ht="17.25" customHeight="1">
      <c r="A45" s="256" t="s">
        <v>17</v>
      </c>
      <c r="B45" s="257"/>
      <c r="C45" s="8">
        <v>60</v>
      </c>
      <c r="D45" s="54">
        <v>44</v>
      </c>
      <c r="E45" s="8">
        <v>7</v>
      </c>
      <c r="F45" s="8">
        <v>23</v>
      </c>
      <c r="G45" s="8">
        <v>14</v>
      </c>
      <c r="H45" s="149"/>
    </row>
    <row r="46" spans="1:19" ht="17.25" customHeight="1">
      <c r="A46" s="256" t="s">
        <v>18</v>
      </c>
      <c r="B46" s="257"/>
      <c r="C46" s="8">
        <v>29</v>
      </c>
      <c r="D46" s="54">
        <v>23</v>
      </c>
      <c r="E46" s="8">
        <v>3</v>
      </c>
      <c r="F46" s="8">
        <v>20</v>
      </c>
      <c r="G46" s="8">
        <v>0</v>
      </c>
      <c r="H46" s="149"/>
    </row>
    <row r="47" spans="1:19" ht="17.25" customHeight="1">
      <c r="A47" s="256" t="s">
        <v>19</v>
      </c>
      <c r="B47" s="257"/>
      <c r="C47" s="8">
        <v>84</v>
      </c>
      <c r="D47" s="54">
        <v>66</v>
      </c>
      <c r="E47" s="8">
        <v>9</v>
      </c>
      <c r="F47" s="8">
        <v>36</v>
      </c>
      <c r="G47" s="8">
        <v>21</v>
      </c>
      <c r="H47" s="149"/>
    </row>
    <row r="48" spans="1:19" ht="17.25" customHeight="1">
      <c r="A48" s="360" t="s">
        <v>20</v>
      </c>
      <c r="B48" s="361"/>
      <c r="C48" s="107">
        <v>59</v>
      </c>
      <c r="D48" s="76">
        <v>47</v>
      </c>
      <c r="E48" s="107">
        <v>4</v>
      </c>
      <c r="F48" s="107">
        <v>27</v>
      </c>
      <c r="G48" s="107">
        <v>16</v>
      </c>
      <c r="H48" s="149"/>
    </row>
    <row r="49" spans="1:20" ht="17.25" customHeight="1">
      <c r="A49" s="368" t="s">
        <v>111</v>
      </c>
      <c r="B49" s="317" t="s">
        <v>92</v>
      </c>
      <c r="C49" s="384"/>
      <c r="D49" s="108">
        <v>17</v>
      </c>
      <c r="E49" s="192">
        <v>0</v>
      </c>
      <c r="F49" s="109">
        <v>16</v>
      </c>
      <c r="G49" s="109">
        <v>1</v>
      </c>
      <c r="H49" s="149"/>
      <c r="I49" s="132"/>
    </row>
    <row r="50" spans="1:20" ht="17.25" customHeight="1">
      <c r="A50" s="369"/>
      <c r="B50" s="319" t="s">
        <v>94</v>
      </c>
      <c r="C50" s="383"/>
      <c r="D50" s="8">
        <v>0</v>
      </c>
      <c r="E50" s="8">
        <v>0</v>
      </c>
      <c r="F50" s="8">
        <v>0</v>
      </c>
      <c r="G50" s="8">
        <v>0</v>
      </c>
      <c r="H50" s="149"/>
      <c r="I50" s="132"/>
    </row>
    <row r="51" spans="1:20" ht="17.25" customHeight="1">
      <c r="A51" s="369"/>
      <c r="B51" s="319" t="s">
        <v>96</v>
      </c>
      <c r="C51" s="383"/>
      <c r="D51" s="7">
        <v>0</v>
      </c>
      <c r="E51" s="8">
        <v>0</v>
      </c>
      <c r="F51" s="8">
        <v>0</v>
      </c>
      <c r="G51" s="182">
        <v>0</v>
      </c>
      <c r="H51" s="149"/>
      <c r="I51" s="132"/>
    </row>
    <row r="52" spans="1:20" ht="17.25" customHeight="1">
      <c r="A52" s="369"/>
      <c r="B52" s="319" t="s">
        <v>98</v>
      </c>
      <c r="C52" s="383"/>
      <c r="D52" s="7">
        <v>16</v>
      </c>
      <c r="E52" s="8">
        <v>13</v>
      </c>
      <c r="F52" s="8">
        <v>2</v>
      </c>
      <c r="G52" s="8">
        <v>1</v>
      </c>
      <c r="H52" s="149"/>
      <c r="I52" s="132"/>
    </row>
    <row r="53" spans="1:20" ht="17.25" customHeight="1">
      <c r="A53" s="369"/>
      <c r="B53" s="319" t="s">
        <v>100</v>
      </c>
      <c r="C53" s="383"/>
      <c r="D53" s="7">
        <v>6</v>
      </c>
      <c r="E53" s="182">
        <v>0</v>
      </c>
      <c r="F53" s="182">
        <v>4</v>
      </c>
      <c r="G53" s="8">
        <v>2</v>
      </c>
      <c r="H53" s="149"/>
      <c r="I53" s="132"/>
    </row>
    <row r="54" spans="1:20" ht="17.25" customHeight="1">
      <c r="A54" s="369"/>
      <c r="B54" s="319" t="s">
        <v>102</v>
      </c>
      <c r="C54" s="383"/>
      <c r="D54" s="7">
        <v>37</v>
      </c>
      <c r="E54" s="8">
        <v>6</v>
      </c>
      <c r="F54" s="182">
        <v>27</v>
      </c>
      <c r="G54" s="8">
        <v>4</v>
      </c>
      <c r="H54" s="149"/>
      <c r="I54" s="132"/>
    </row>
    <row r="55" spans="1:20" ht="17.25" customHeight="1">
      <c r="A55" s="369"/>
      <c r="B55" s="319" t="s">
        <v>104</v>
      </c>
      <c r="C55" s="383"/>
      <c r="D55" s="7">
        <v>11</v>
      </c>
      <c r="E55" s="8">
        <v>0</v>
      </c>
      <c r="F55" s="182">
        <v>8</v>
      </c>
      <c r="G55" s="8">
        <v>3</v>
      </c>
      <c r="H55" s="149"/>
      <c r="I55" s="132"/>
    </row>
    <row r="56" spans="1:20" ht="17.25" customHeight="1">
      <c r="A56" s="369"/>
      <c r="B56" s="319" t="s">
        <v>93</v>
      </c>
      <c r="C56" s="383"/>
      <c r="D56" s="7">
        <v>55</v>
      </c>
      <c r="E56" s="8">
        <v>4</v>
      </c>
      <c r="F56" s="182">
        <v>49</v>
      </c>
      <c r="G56" s="8">
        <v>2</v>
      </c>
      <c r="H56" s="149"/>
      <c r="I56" s="132"/>
    </row>
    <row r="57" spans="1:20" ht="17.25" customHeight="1">
      <c r="A57" s="369"/>
      <c r="B57" s="319" t="s">
        <v>95</v>
      </c>
      <c r="C57" s="383"/>
      <c r="D57" s="7">
        <v>32</v>
      </c>
      <c r="E57" s="8">
        <v>11</v>
      </c>
      <c r="F57" s="182">
        <v>19</v>
      </c>
      <c r="G57" s="8">
        <v>2</v>
      </c>
      <c r="H57" s="149"/>
      <c r="I57" s="132"/>
    </row>
    <row r="58" spans="1:20" ht="17.25" customHeight="1">
      <c r="A58" s="369"/>
      <c r="B58" s="319" t="s">
        <v>97</v>
      </c>
      <c r="C58" s="383"/>
      <c r="D58" s="7">
        <v>0</v>
      </c>
      <c r="E58" s="182">
        <v>0</v>
      </c>
      <c r="F58" s="182">
        <v>0</v>
      </c>
      <c r="G58" s="8">
        <v>0</v>
      </c>
      <c r="H58" s="149"/>
      <c r="I58" s="132"/>
    </row>
    <row r="59" spans="1:20" ht="17.25" customHeight="1">
      <c r="A59" s="369"/>
      <c r="B59" s="319" t="s">
        <v>99</v>
      </c>
      <c r="C59" s="383"/>
      <c r="D59" s="7">
        <v>174</v>
      </c>
      <c r="E59" s="182">
        <v>4</v>
      </c>
      <c r="F59" s="182">
        <v>70</v>
      </c>
      <c r="G59" s="8">
        <v>100</v>
      </c>
      <c r="H59" s="149"/>
      <c r="I59" s="132"/>
    </row>
    <row r="60" spans="1:20" ht="17.25" customHeight="1">
      <c r="A60" s="369"/>
      <c r="B60" s="319" t="s">
        <v>101</v>
      </c>
      <c r="C60" s="383"/>
      <c r="D60" s="187">
        <v>0</v>
      </c>
      <c r="E60" s="182">
        <v>0</v>
      </c>
      <c r="F60" s="182">
        <v>0</v>
      </c>
      <c r="G60" s="8">
        <v>0</v>
      </c>
      <c r="H60" s="149"/>
      <c r="I60" s="132"/>
    </row>
    <row r="61" spans="1:20" ht="17.25" customHeight="1">
      <c r="A61" s="369"/>
      <c r="B61" s="319" t="s">
        <v>130</v>
      </c>
      <c r="C61" s="383"/>
      <c r="D61" s="7">
        <v>0</v>
      </c>
      <c r="E61" s="182">
        <v>0</v>
      </c>
      <c r="F61" s="8">
        <v>0</v>
      </c>
      <c r="G61" s="8">
        <v>0</v>
      </c>
      <c r="H61" s="149"/>
      <c r="I61" s="132"/>
    </row>
    <row r="62" spans="1:20" ht="17.25" customHeight="1" thickBot="1">
      <c r="A62" s="370"/>
      <c r="B62" s="319" t="s">
        <v>107</v>
      </c>
      <c r="C62" s="383"/>
      <c r="D62" s="110">
        <v>5</v>
      </c>
      <c r="E62" s="188">
        <v>1</v>
      </c>
      <c r="F62" s="92">
        <v>3</v>
      </c>
      <c r="G62" s="8">
        <v>1</v>
      </c>
      <c r="H62" s="149"/>
      <c r="I62" s="132"/>
      <c r="J62" s="132"/>
      <c r="K62" s="132"/>
      <c r="L62" s="132"/>
    </row>
    <row r="63" spans="1:20" ht="13.5" customHeight="1">
      <c r="A63" s="133"/>
      <c r="B63" s="133"/>
      <c r="C63" s="133"/>
      <c r="D63" s="143"/>
      <c r="E63" s="143"/>
      <c r="F63" s="143"/>
      <c r="G63" s="143"/>
      <c r="H63" s="132"/>
      <c r="I63" s="132"/>
      <c r="J63" s="132"/>
      <c r="K63" s="132"/>
      <c r="L63" s="132"/>
      <c r="M63" s="132"/>
      <c r="N63" s="132"/>
      <c r="O63" s="132"/>
      <c r="P63" s="132"/>
      <c r="Q63" s="132"/>
      <c r="R63" s="132"/>
      <c r="S63" s="132"/>
      <c r="T63" s="132"/>
    </row>
    <row r="64" spans="1:20">
      <c r="G64" s="168" t="s">
        <v>133</v>
      </c>
    </row>
    <row r="65" spans="4:8">
      <c r="D65" s="148"/>
      <c r="E65" s="148"/>
      <c r="F65" s="148"/>
      <c r="G65" s="148"/>
      <c r="H65" s="42"/>
    </row>
  </sheetData>
  <mergeCells count="71">
    <mergeCell ref="A1:E1"/>
    <mergeCell ref="A13:B13"/>
    <mergeCell ref="A11:B11"/>
    <mergeCell ref="F1:G1"/>
    <mergeCell ref="A3:B3"/>
    <mergeCell ref="A4:B4"/>
    <mergeCell ref="A5:B5"/>
    <mergeCell ref="A6:B6"/>
    <mergeCell ref="A10:B10"/>
    <mergeCell ref="A8:B8"/>
    <mergeCell ref="A7:B7"/>
    <mergeCell ref="A9:B9"/>
    <mergeCell ref="A24:B24"/>
    <mergeCell ref="A21:B21"/>
    <mergeCell ref="A22:B22"/>
    <mergeCell ref="A12:B12"/>
    <mergeCell ref="A14:B14"/>
    <mergeCell ref="A23:B23"/>
    <mergeCell ref="A18:B18"/>
    <mergeCell ref="A19:B19"/>
    <mergeCell ref="A20:B20"/>
    <mergeCell ref="A15:B15"/>
    <mergeCell ref="A16:B16"/>
    <mergeCell ref="A17:B17"/>
    <mergeCell ref="A25:G25"/>
    <mergeCell ref="A31:C31"/>
    <mergeCell ref="A32:C32"/>
    <mergeCell ref="A28:C28"/>
    <mergeCell ref="A29:D29"/>
    <mergeCell ref="F29:G29"/>
    <mergeCell ref="A27:C27"/>
    <mergeCell ref="A30:C30"/>
    <mergeCell ref="D28:E28"/>
    <mergeCell ref="A26:E26"/>
    <mergeCell ref="D27:E27"/>
    <mergeCell ref="E30:F30"/>
    <mergeCell ref="E31:F31"/>
    <mergeCell ref="E32:F32"/>
    <mergeCell ref="E36:F36"/>
    <mergeCell ref="E33:F33"/>
    <mergeCell ref="E34:F34"/>
    <mergeCell ref="E35:F35"/>
    <mergeCell ref="A34:C34"/>
    <mergeCell ref="A35:C35"/>
    <mergeCell ref="A33:C33"/>
    <mergeCell ref="A36:C36"/>
    <mergeCell ref="F37:G37"/>
    <mergeCell ref="A45:B45"/>
    <mergeCell ref="B60:C60"/>
    <mergeCell ref="A47:B47"/>
    <mergeCell ref="A48:B48"/>
    <mergeCell ref="B58:C58"/>
    <mergeCell ref="B57:C57"/>
    <mergeCell ref="B56:C56"/>
    <mergeCell ref="B55:C55"/>
    <mergeCell ref="B50:C50"/>
    <mergeCell ref="B59:C59"/>
    <mergeCell ref="B54:C54"/>
    <mergeCell ref="B52:C52"/>
    <mergeCell ref="A49:A62"/>
    <mergeCell ref="B49:C49"/>
    <mergeCell ref="A46:B46"/>
    <mergeCell ref="B51:C51"/>
    <mergeCell ref="B53:C53"/>
    <mergeCell ref="B62:C62"/>
    <mergeCell ref="B61:C61"/>
    <mergeCell ref="A38:F38"/>
    <mergeCell ref="A43:B43"/>
    <mergeCell ref="A44:B44"/>
    <mergeCell ref="A40:B40"/>
    <mergeCell ref="A42:B42"/>
  </mergeCells>
  <phoneticPr fontId="2"/>
  <printOptions horizontalCentered="1"/>
  <pageMargins left="0.39370078740157483" right="0.39370078740157483" top="0.59055118110236227" bottom="0.78740157480314965" header="0.51181102362204722" footer="0"/>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68"/>
  <sheetViews>
    <sheetView showGridLines="0" workbookViewId="0">
      <selection activeCell="A19" sqref="A19:C19"/>
    </sheetView>
  </sheetViews>
  <sheetFormatPr defaultRowHeight="17.25"/>
  <cols>
    <col min="1" max="1" width="5.3984375" style="131" customWidth="1"/>
    <col min="2" max="2" width="11.296875" style="131" customWidth="1"/>
    <col min="3" max="3" width="13.69921875" style="131" customWidth="1"/>
    <col min="4" max="5" width="5.8984375" style="131" customWidth="1"/>
    <col min="6" max="6" width="6.59765625" style="131" customWidth="1"/>
    <col min="7" max="8" width="5.8984375" style="131" customWidth="1"/>
    <col min="9" max="9" width="6.796875" style="131" customWidth="1"/>
    <col min="10" max="15" width="5.8984375" style="131" customWidth="1"/>
    <col min="16" max="16384" width="8.796875" style="131"/>
  </cols>
  <sheetData>
    <row r="1" spans="1:16" ht="22.5" customHeight="1" thickBot="1">
      <c r="A1" s="242" t="s">
        <v>220</v>
      </c>
      <c r="B1" s="242"/>
      <c r="C1" s="242"/>
      <c r="D1" s="242"/>
      <c r="E1" s="242"/>
      <c r="F1" s="242"/>
      <c r="G1" s="242"/>
      <c r="H1" s="242"/>
      <c r="I1" s="242"/>
      <c r="J1" s="132"/>
      <c r="K1" s="132"/>
      <c r="L1" s="132"/>
      <c r="M1" s="252" t="s">
        <v>182</v>
      </c>
      <c r="N1" s="252"/>
      <c r="O1" s="252"/>
    </row>
    <row r="2" spans="1:16" ht="18.75" customHeight="1">
      <c r="A2" s="422"/>
      <c r="B2" s="422"/>
      <c r="C2" s="423"/>
      <c r="D2" s="212" t="s">
        <v>3</v>
      </c>
      <c r="E2" s="214"/>
      <c r="F2" s="403" t="s">
        <v>219</v>
      </c>
      <c r="G2" s="404"/>
      <c r="H2" s="212" t="s">
        <v>109</v>
      </c>
      <c r="I2" s="429"/>
      <c r="J2" s="403" t="s">
        <v>218</v>
      </c>
      <c r="K2" s="404"/>
      <c r="L2" s="403" t="s">
        <v>217</v>
      </c>
      <c r="M2" s="404"/>
      <c r="N2" s="212" t="s">
        <v>134</v>
      </c>
      <c r="O2" s="407"/>
    </row>
    <row r="3" spans="1:16" ht="18.75" customHeight="1">
      <c r="A3" s="398"/>
      <c r="B3" s="398"/>
      <c r="C3" s="399"/>
      <c r="D3" s="215"/>
      <c r="E3" s="217"/>
      <c r="F3" s="440" t="s">
        <v>135</v>
      </c>
      <c r="G3" s="441"/>
      <c r="H3" s="408"/>
      <c r="I3" s="430"/>
      <c r="J3" s="405" t="s">
        <v>136</v>
      </c>
      <c r="K3" s="406"/>
      <c r="L3" s="405" t="s">
        <v>137</v>
      </c>
      <c r="M3" s="406"/>
      <c r="N3" s="408"/>
      <c r="O3" s="409"/>
    </row>
    <row r="4" spans="1:16" ht="18" customHeight="1">
      <c r="A4" s="425" t="s">
        <v>138</v>
      </c>
      <c r="B4" s="425"/>
      <c r="C4" s="426"/>
      <c r="D4" s="221"/>
      <c r="E4" s="218"/>
      <c r="F4" s="218"/>
      <c r="G4" s="218"/>
      <c r="H4" s="218"/>
      <c r="I4" s="218"/>
      <c r="J4" s="218"/>
      <c r="K4" s="218"/>
      <c r="L4" s="218"/>
      <c r="M4" s="218"/>
      <c r="N4" s="218"/>
      <c r="O4" s="218"/>
    </row>
    <row r="5" spans="1:16" ht="18" customHeight="1">
      <c r="A5" s="427" t="s">
        <v>3</v>
      </c>
      <c r="B5" s="427"/>
      <c r="C5" s="428"/>
      <c r="D5" s="419">
        <v>800</v>
      </c>
      <c r="E5" s="420"/>
      <c r="F5" s="414">
        <v>149</v>
      </c>
      <c r="G5" s="414"/>
      <c r="H5" s="414">
        <v>420</v>
      </c>
      <c r="I5" s="414"/>
      <c r="J5" s="414">
        <v>169</v>
      </c>
      <c r="K5" s="414"/>
      <c r="L5" s="414">
        <v>59</v>
      </c>
      <c r="M5" s="414"/>
      <c r="N5" s="414">
        <v>3</v>
      </c>
      <c r="O5" s="414"/>
    </row>
    <row r="6" spans="1:16" ht="18" customHeight="1">
      <c r="A6" s="424" t="s">
        <v>13</v>
      </c>
      <c r="B6" s="424"/>
      <c r="C6" s="383"/>
      <c r="D6" s="421">
        <f>D5/D5*100</f>
        <v>100</v>
      </c>
      <c r="E6" s="421"/>
      <c r="F6" s="421">
        <f>F5/D5*100</f>
        <v>18.625</v>
      </c>
      <c r="G6" s="421"/>
      <c r="H6" s="421">
        <f>H5/D5*100</f>
        <v>52.5</v>
      </c>
      <c r="I6" s="421"/>
      <c r="J6" s="421">
        <f>J5/D5*100</f>
        <v>21.125</v>
      </c>
      <c r="K6" s="421"/>
      <c r="L6" s="421">
        <f>L5/D5*100</f>
        <v>7.375</v>
      </c>
      <c r="M6" s="421"/>
      <c r="N6" s="421">
        <f>N5/D5*100</f>
        <v>0.375</v>
      </c>
      <c r="O6" s="421"/>
    </row>
    <row r="7" spans="1:16" ht="18" customHeight="1">
      <c r="A7" s="424" t="s">
        <v>87</v>
      </c>
      <c r="B7" s="424"/>
      <c r="C7" s="383"/>
      <c r="D7" s="417">
        <v>76</v>
      </c>
      <c r="E7" s="362"/>
      <c r="F7" s="362">
        <v>54</v>
      </c>
      <c r="G7" s="362"/>
      <c r="H7" s="362">
        <v>20</v>
      </c>
      <c r="I7" s="362"/>
      <c r="J7" s="362">
        <v>1</v>
      </c>
      <c r="K7" s="362"/>
      <c r="L7" s="362">
        <v>1</v>
      </c>
      <c r="M7" s="362"/>
      <c r="N7" s="362">
        <v>0</v>
      </c>
      <c r="O7" s="362"/>
      <c r="P7" s="148"/>
    </row>
    <row r="8" spans="1:16" ht="18" customHeight="1">
      <c r="A8" s="424" t="s">
        <v>88</v>
      </c>
      <c r="B8" s="424"/>
      <c r="C8" s="424"/>
      <c r="D8" s="417">
        <v>724</v>
      </c>
      <c r="E8" s="362"/>
      <c r="F8" s="362">
        <v>95</v>
      </c>
      <c r="G8" s="362"/>
      <c r="H8" s="362">
        <v>400</v>
      </c>
      <c r="I8" s="362"/>
      <c r="J8" s="362">
        <v>168</v>
      </c>
      <c r="K8" s="362"/>
      <c r="L8" s="362">
        <v>58</v>
      </c>
      <c r="M8" s="362"/>
      <c r="N8" s="362">
        <v>3</v>
      </c>
      <c r="O8" s="362"/>
      <c r="P8" s="148"/>
    </row>
    <row r="9" spans="1:16" ht="18" customHeight="1">
      <c r="A9" s="433" t="s">
        <v>139</v>
      </c>
      <c r="B9" s="433"/>
      <c r="C9" s="434"/>
      <c r="D9" s="417">
        <v>43</v>
      </c>
      <c r="E9" s="362"/>
      <c r="F9" s="362">
        <v>12</v>
      </c>
      <c r="G9" s="362"/>
      <c r="H9" s="362">
        <v>8</v>
      </c>
      <c r="I9" s="362"/>
      <c r="J9" s="362">
        <v>18</v>
      </c>
      <c r="K9" s="362"/>
      <c r="L9" s="362">
        <v>3</v>
      </c>
      <c r="M9" s="362"/>
      <c r="N9" s="362">
        <v>2</v>
      </c>
      <c r="O9" s="362"/>
      <c r="P9" s="148"/>
    </row>
    <row r="10" spans="1:16" ht="18" customHeight="1">
      <c r="A10" s="433" t="s">
        <v>140</v>
      </c>
      <c r="B10" s="433"/>
      <c r="C10" s="434"/>
      <c r="D10" s="417">
        <v>585</v>
      </c>
      <c r="E10" s="362"/>
      <c r="F10" s="362">
        <v>80</v>
      </c>
      <c r="G10" s="362"/>
      <c r="H10" s="362">
        <v>356</v>
      </c>
      <c r="I10" s="362"/>
      <c r="J10" s="362">
        <v>103</v>
      </c>
      <c r="K10" s="362"/>
      <c r="L10" s="362">
        <v>46</v>
      </c>
      <c r="M10" s="362"/>
      <c r="N10" s="362">
        <v>0</v>
      </c>
      <c r="O10" s="362"/>
      <c r="P10" s="148"/>
    </row>
    <row r="11" spans="1:16" ht="18" customHeight="1">
      <c r="A11" s="433" t="s">
        <v>141</v>
      </c>
      <c r="B11" s="433"/>
      <c r="C11" s="434"/>
      <c r="D11" s="417">
        <v>63</v>
      </c>
      <c r="E11" s="362"/>
      <c r="F11" s="362">
        <v>1</v>
      </c>
      <c r="G11" s="362"/>
      <c r="H11" s="362">
        <v>18</v>
      </c>
      <c r="I11" s="362"/>
      <c r="J11" s="362">
        <v>37</v>
      </c>
      <c r="K11" s="362"/>
      <c r="L11" s="362">
        <v>7</v>
      </c>
      <c r="M11" s="362"/>
      <c r="N11" s="362">
        <v>0</v>
      </c>
      <c r="O11" s="362"/>
      <c r="P11" s="148"/>
    </row>
    <row r="12" spans="1:16" ht="18" customHeight="1">
      <c r="A12" s="433" t="s">
        <v>142</v>
      </c>
      <c r="B12" s="433"/>
      <c r="C12" s="434"/>
      <c r="D12" s="417">
        <v>28</v>
      </c>
      <c r="E12" s="362"/>
      <c r="F12" s="362">
        <v>2</v>
      </c>
      <c r="G12" s="362"/>
      <c r="H12" s="362">
        <v>15</v>
      </c>
      <c r="I12" s="362"/>
      <c r="J12" s="362">
        <v>9</v>
      </c>
      <c r="K12" s="362"/>
      <c r="L12" s="362">
        <v>1</v>
      </c>
      <c r="M12" s="362"/>
      <c r="N12" s="362">
        <v>1</v>
      </c>
      <c r="O12" s="362"/>
      <c r="P12" s="148"/>
    </row>
    <row r="13" spans="1:16" ht="18" customHeight="1">
      <c r="A13" s="431" t="s">
        <v>143</v>
      </c>
      <c r="B13" s="431"/>
      <c r="C13" s="432"/>
      <c r="D13" s="417">
        <v>0</v>
      </c>
      <c r="E13" s="362"/>
      <c r="F13" s="362">
        <v>0</v>
      </c>
      <c r="G13" s="362"/>
      <c r="H13" s="362">
        <v>0</v>
      </c>
      <c r="I13" s="362"/>
      <c r="J13" s="362">
        <v>0</v>
      </c>
      <c r="K13" s="362"/>
      <c r="L13" s="362">
        <v>0</v>
      </c>
      <c r="M13" s="362"/>
      <c r="N13" s="362">
        <v>0</v>
      </c>
      <c r="O13" s="362"/>
      <c r="P13" s="148"/>
    </row>
    <row r="14" spans="1:16" ht="18" customHeight="1">
      <c r="A14" s="433" t="s">
        <v>144</v>
      </c>
      <c r="B14" s="433"/>
      <c r="C14" s="434"/>
      <c r="D14" s="417">
        <v>0</v>
      </c>
      <c r="E14" s="362"/>
      <c r="F14" s="362">
        <v>0</v>
      </c>
      <c r="G14" s="362"/>
      <c r="H14" s="362">
        <v>0</v>
      </c>
      <c r="I14" s="362"/>
      <c r="J14" s="362">
        <v>0</v>
      </c>
      <c r="K14" s="362"/>
      <c r="L14" s="362">
        <v>0</v>
      </c>
      <c r="M14" s="362"/>
      <c r="N14" s="362">
        <v>0</v>
      </c>
      <c r="O14" s="362"/>
      <c r="P14" s="148"/>
    </row>
    <row r="15" spans="1:16" ht="18" customHeight="1">
      <c r="A15" s="433" t="s">
        <v>107</v>
      </c>
      <c r="B15" s="433"/>
      <c r="C15" s="434"/>
      <c r="D15" s="362">
        <v>5</v>
      </c>
      <c r="E15" s="362"/>
      <c r="F15" s="362">
        <v>0</v>
      </c>
      <c r="G15" s="362"/>
      <c r="H15" s="362">
        <v>3</v>
      </c>
      <c r="I15" s="362"/>
      <c r="J15" s="362">
        <v>1</v>
      </c>
      <c r="K15" s="362"/>
      <c r="L15" s="362">
        <v>1</v>
      </c>
      <c r="M15" s="362"/>
      <c r="N15" s="362">
        <v>0</v>
      </c>
      <c r="O15" s="362"/>
      <c r="P15" s="148"/>
    </row>
    <row r="16" spans="1:16" ht="18" customHeight="1">
      <c r="A16" s="425" t="s">
        <v>145</v>
      </c>
      <c r="B16" s="425"/>
      <c r="C16" s="426"/>
      <c r="D16" s="111"/>
      <c r="E16" s="44"/>
      <c r="F16" s="412"/>
      <c r="G16" s="412"/>
      <c r="H16" s="112"/>
      <c r="I16" s="44"/>
      <c r="J16" s="111"/>
      <c r="K16" s="111"/>
      <c r="L16" s="111"/>
      <c r="M16" s="44"/>
      <c r="N16" s="111"/>
      <c r="O16" s="44"/>
    </row>
    <row r="17" spans="1:16" ht="18" customHeight="1">
      <c r="A17" s="427" t="s">
        <v>3</v>
      </c>
      <c r="B17" s="427"/>
      <c r="C17" s="428"/>
      <c r="D17" s="418">
        <v>905</v>
      </c>
      <c r="E17" s="414"/>
      <c r="F17" s="414">
        <v>163</v>
      </c>
      <c r="G17" s="414"/>
      <c r="H17" s="414">
        <v>482</v>
      </c>
      <c r="I17" s="414"/>
      <c r="J17" s="414">
        <v>189</v>
      </c>
      <c r="K17" s="414"/>
      <c r="L17" s="414">
        <v>68</v>
      </c>
      <c r="M17" s="414"/>
      <c r="N17" s="414">
        <v>3</v>
      </c>
      <c r="O17" s="414"/>
      <c r="P17" s="148"/>
    </row>
    <row r="18" spans="1:16" ht="18" customHeight="1">
      <c r="A18" s="424" t="s">
        <v>13</v>
      </c>
      <c r="B18" s="424"/>
      <c r="C18" s="383"/>
      <c r="D18" s="415">
        <f>D17/D17*100</f>
        <v>100</v>
      </c>
      <c r="E18" s="415"/>
      <c r="F18" s="415">
        <f>F17/D17*100</f>
        <v>18.011049723756905</v>
      </c>
      <c r="G18" s="415"/>
      <c r="H18" s="415">
        <f>H17/D17*100</f>
        <v>53.259668508287291</v>
      </c>
      <c r="I18" s="415"/>
      <c r="J18" s="415">
        <f>J17/D17*100</f>
        <v>20.883977900552487</v>
      </c>
      <c r="K18" s="415"/>
      <c r="L18" s="415">
        <f>L17/D17*100</f>
        <v>7.5138121546961329</v>
      </c>
      <c r="M18" s="415"/>
      <c r="N18" s="415">
        <f>N17/D17*100</f>
        <v>0.33149171270718231</v>
      </c>
      <c r="O18" s="415"/>
      <c r="P18" s="148"/>
    </row>
    <row r="19" spans="1:16" ht="18" customHeight="1">
      <c r="A19" s="424" t="s">
        <v>87</v>
      </c>
      <c r="B19" s="424"/>
      <c r="C19" s="383"/>
      <c r="D19" s="417">
        <v>80</v>
      </c>
      <c r="E19" s="362"/>
      <c r="F19" s="362">
        <v>57</v>
      </c>
      <c r="G19" s="362"/>
      <c r="H19" s="362">
        <v>21</v>
      </c>
      <c r="I19" s="362"/>
      <c r="J19" s="362">
        <v>1</v>
      </c>
      <c r="K19" s="362"/>
      <c r="L19" s="362">
        <v>1</v>
      </c>
      <c r="M19" s="362"/>
      <c r="N19" s="362">
        <v>0</v>
      </c>
      <c r="O19" s="362"/>
      <c r="P19" s="148"/>
    </row>
    <row r="20" spans="1:16" ht="18" customHeight="1">
      <c r="A20" s="424" t="s">
        <v>88</v>
      </c>
      <c r="B20" s="424"/>
      <c r="C20" s="383"/>
      <c r="D20" s="417">
        <v>825</v>
      </c>
      <c r="E20" s="362"/>
      <c r="F20" s="362">
        <v>106</v>
      </c>
      <c r="G20" s="362"/>
      <c r="H20" s="362">
        <v>461</v>
      </c>
      <c r="I20" s="362"/>
      <c r="J20" s="362">
        <v>188</v>
      </c>
      <c r="K20" s="362"/>
      <c r="L20" s="362">
        <v>67</v>
      </c>
      <c r="M20" s="362"/>
      <c r="N20" s="362">
        <v>3</v>
      </c>
      <c r="O20" s="362"/>
      <c r="P20" s="148"/>
    </row>
    <row r="21" spans="1:16" ht="18" customHeight="1">
      <c r="A21" s="433" t="s">
        <v>139</v>
      </c>
      <c r="B21" s="433"/>
      <c r="C21" s="434"/>
      <c r="D21" s="417">
        <v>48</v>
      </c>
      <c r="E21" s="362"/>
      <c r="F21" s="362">
        <v>14</v>
      </c>
      <c r="G21" s="362"/>
      <c r="H21" s="362">
        <v>11</v>
      </c>
      <c r="I21" s="362"/>
      <c r="J21" s="362">
        <v>18</v>
      </c>
      <c r="K21" s="362"/>
      <c r="L21" s="362">
        <v>3</v>
      </c>
      <c r="M21" s="362"/>
      <c r="N21" s="362">
        <v>2</v>
      </c>
      <c r="O21" s="362"/>
      <c r="P21" s="148"/>
    </row>
    <row r="22" spans="1:16" ht="18" customHeight="1">
      <c r="A22" s="433" t="s">
        <v>140</v>
      </c>
      <c r="B22" s="433"/>
      <c r="C22" s="434"/>
      <c r="D22" s="417">
        <v>676</v>
      </c>
      <c r="E22" s="362"/>
      <c r="F22" s="362">
        <v>89</v>
      </c>
      <c r="G22" s="362"/>
      <c r="H22" s="362">
        <v>416</v>
      </c>
      <c r="I22" s="362"/>
      <c r="J22" s="362">
        <v>120</v>
      </c>
      <c r="K22" s="362"/>
      <c r="L22" s="362">
        <v>51</v>
      </c>
      <c r="M22" s="362"/>
      <c r="N22" s="362">
        <v>0</v>
      </c>
      <c r="O22" s="362"/>
      <c r="P22" s="148"/>
    </row>
    <row r="23" spans="1:16" ht="18" customHeight="1">
      <c r="A23" s="433" t="s">
        <v>141</v>
      </c>
      <c r="B23" s="433"/>
      <c r="C23" s="434"/>
      <c r="D23" s="417">
        <v>69</v>
      </c>
      <c r="E23" s="362"/>
      <c r="F23" s="362">
        <v>1</v>
      </c>
      <c r="G23" s="362"/>
      <c r="H23" s="362">
        <v>19</v>
      </c>
      <c r="I23" s="362"/>
      <c r="J23" s="362">
        <v>39</v>
      </c>
      <c r="K23" s="362"/>
      <c r="L23" s="362">
        <v>10</v>
      </c>
      <c r="M23" s="362"/>
      <c r="N23" s="362">
        <v>0</v>
      </c>
      <c r="O23" s="362"/>
      <c r="P23" s="148"/>
    </row>
    <row r="24" spans="1:16" ht="18" customHeight="1">
      <c r="A24" s="433" t="s">
        <v>142</v>
      </c>
      <c r="B24" s="433"/>
      <c r="C24" s="434"/>
      <c r="D24" s="417">
        <v>25</v>
      </c>
      <c r="E24" s="362"/>
      <c r="F24" s="362">
        <v>2</v>
      </c>
      <c r="G24" s="362"/>
      <c r="H24" s="362">
        <v>10</v>
      </c>
      <c r="I24" s="362"/>
      <c r="J24" s="362">
        <v>10</v>
      </c>
      <c r="K24" s="362"/>
      <c r="L24" s="362">
        <v>2</v>
      </c>
      <c r="M24" s="362"/>
      <c r="N24" s="362">
        <v>1</v>
      </c>
      <c r="O24" s="362"/>
      <c r="P24" s="148"/>
    </row>
    <row r="25" spans="1:16" ht="18" customHeight="1">
      <c r="A25" s="431" t="s">
        <v>143</v>
      </c>
      <c r="B25" s="431"/>
      <c r="C25" s="432"/>
      <c r="D25" s="417">
        <v>0</v>
      </c>
      <c r="E25" s="362"/>
      <c r="F25" s="362">
        <v>0</v>
      </c>
      <c r="G25" s="362"/>
      <c r="H25" s="362">
        <v>0</v>
      </c>
      <c r="I25" s="362"/>
      <c r="J25" s="362">
        <v>0</v>
      </c>
      <c r="K25" s="362"/>
      <c r="L25" s="362">
        <v>0</v>
      </c>
      <c r="M25" s="362"/>
      <c r="N25" s="362">
        <v>0</v>
      </c>
      <c r="O25" s="362"/>
      <c r="P25" s="148"/>
    </row>
    <row r="26" spans="1:16" ht="18" customHeight="1">
      <c r="A26" s="433" t="s">
        <v>144</v>
      </c>
      <c r="B26" s="433"/>
      <c r="C26" s="434"/>
      <c r="D26" s="417">
        <v>0</v>
      </c>
      <c r="E26" s="362"/>
      <c r="F26" s="362">
        <v>0</v>
      </c>
      <c r="G26" s="362"/>
      <c r="H26" s="362">
        <v>0</v>
      </c>
      <c r="I26" s="362"/>
      <c r="J26" s="362">
        <v>0</v>
      </c>
      <c r="K26" s="362"/>
      <c r="L26" s="362">
        <v>0</v>
      </c>
      <c r="M26" s="362"/>
      <c r="N26" s="362">
        <v>0</v>
      </c>
      <c r="O26" s="362"/>
      <c r="P26" s="148"/>
    </row>
    <row r="27" spans="1:16" ht="18" customHeight="1" thickBot="1">
      <c r="A27" s="442" t="s">
        <v>107</v>
      </c>
      <c r="B27" s="442"/>
      <c r="C27" s="443"/>
      <c r="D27" s="416">
        <v>7</v>
      </c>
      <c r="E27" s="410"/>
      <c r="F27" s="410">
        <v>0</v>
      </c>
      <c r="G27" s="410"/>
      <c r="H27" s="410">
        <v>5</v>
      </c>
      <c r="I27" s="410"/>
      <c r="J27" s="410">
        <v>1</v>
      </c>
      <c r="K27" s="410"/>
      <c r="L27" s="410">
        <v>1</v>
      </c>
      <c r="M27" s="410"/>
      <c r="N27" s="410">
        <v>0</v>
      </c>
      <c r="O27" s="410"/>
      <c r="P27" s="148"/>
    </row>
    <row r="28" spans="1:16" ht="22.5" customHeight="1">
      <c r="A28" s="132"/>
      <c r="B28" s="132"/>
      <c r="C28" s="132"/>
      <c r="D28" s="132"/>
      <c r="E28" s="132"/>
      <c r="F28" s="141"/>
      <c r="G28" s="141"/>
      <c r="H28" s="141"/>
      <c r="I28" s="141"/>
      <c r="J28" s="141"/>
      <c r="K28" s="141"/>
      <c r="L28" s="132"/>
      <c r="M28" s="132"/>
      <c r="N28" s="141"/>
      <c r="O28" s="141"/>
    </row>
    <row r="29" spans="1:16" ht="22.5" customHeight="1" thickBot="1">
      <c r="A29" s="456" t="s">
        <v>146</v>
      </c>
      <c r="B29" s="456"/>
      <c r="C29" s="456"/>
      <c r="D29" s="456"/>
      <c r="E29" s="456"/>
      <c r="F29" s="456"/>
      <c r="G29" s="456"/>
      <c r="H29" s="456"/>
      <c r="I29" s="456"/>
      <c r="J29" s="236" t="s">
        <v>185</v>
      </c>
      <c r="K29" s="236"/>
      <c r="L29" s="236"/>
      <c r="M29" s="236"/>
      <c r="N29" s="42"/>
      <c r="O29" s="42"/>
    </row>
    <row r="30" spans="1:16">
      <c r="A30" s="113"/>
      <c r="B30" s="113"/>
      <c r="C30" s="251" t="s">
        <v>78</v>
      </c>
      <c r="D30" s="344"/>
      <c r="E30" s="251" t="s">
        <v>79</v>
      </c>
      <c r="F30" s="211"/>
      <c r="G30" s="344"/>
      <c r="H30" s="251" t="s">
        <v>184</v>
      </c>
      <c r="I30" s="211"/>
      <c r="J30" s="344"/>
      <c r="K30" s="251" t="s">
        <v>80</v>
      </c>
      <c r="L30" s="211"/>
      <c r="M30" s="211"/>
      <c r="N30" s="132"/>
      <c r="O30" s="132"/>
    </row>
    <row r="31" spans="1:16">
      <c r="A31" s="401" t="s">
        <v>0</v>
      </c>
      <c r="B31" s="402"/>
      <c r="C31" s="411">
        <v>240</v>
      </c>
      <c r="D31" s="412"/>
      <c r="E31" s="412">
        <v>15231</v>
      </c>
      <c r="F31" s="412"/>
      <c r="G31" s="412"/>
      <c r="H31" s="412">
        <v>12026</v>
      </c>
      <c r="I31" s="412"/>
      <c r="J31" s="412"/>
      <c r="K31" s="459">
        <f>H31/E31*100</f>
        <v>78.957389534501999</v>
      </c>
      <c r="L31" s="459"/>
      <c r="M31" s="459"/>
      <c r="N31" s="132"/>
      <c r="O31" s="132"/>
    </row>
    <row r="32" spans="1:16">
      <c r="B32" s="114" t="s">
        <v>147</v>
      </c>
      <c r="C32" s="411">
        <v>240</v>
      </c>
      <c r="D32" s="412"/>
      <c r="E32" s="412">
        <v>12992</v>
      </c>
      <c r="F32" s="412"/>
      <c r="G32" s="412"/>
      <c r="H32" s="412">
        <v>11072</v>
      </c>
      <c r="I32" s="412"/>
      <c r="J32" s="412"/>
      <c r="K32" s="413">
        <f>H32/E32*100</f>
        <v>85.221674876847288</v>
      </c>
      <c r="L32" s="413"/>
      <c r="M32" s="413"/>
    </row>
    <row r="33" spans="1:17">
      <c r="B33" s="114" t="s">
        <v>82</v>
      </c>
      <c r="C33" s="411">
        <v>240</v>
      </c>
      <c r="D33" s="412"/>
      <c r="E33" s="412">
        <v>12741</v>
      </c>
      <c r="F33" s="412"/>
      <c r="G33" s="412"/>
      <c r="H33" s="412">
        <v>11026</v>
      </c>
      <c r="I33" s="412"/>
      <c r="J33" s="412"/>
      <c r="K33" s="413">
        <v>86.5</v>
      </c>
      <c r="L33" s="413"/>
      <c r="M33" s="413"/>
    </row>
    <row r="34" spans="1:17">
      <c r="B34" s="114" t="s">
        <v>83</v>
      </c>
      <c r="C34" s="411">
        <v>240</v>
      </c>
      <c r="D34" s="412"/>
      <c r="E34" s="412">
        <v>13077</v>
      </c>
      <c r="F34" s="412"/>
      <c r="G34" s="412"/>
      <c r="H34" s="412">
        <v>12015</v>
      </c>
      <c r="I34" s="412"/>
      <c r="J34" s="412"/>
      <c r="K34" s="413">
        <v>91.9</v>
      </c>
      <c r="L34" s="413"/>
      <c r="M34" s="413"/>
    </row>
    <row r="35" spans="1:17" s="1" customFormat="1">
      <c r="A35" s="114"/>
      <c r="B35" s="115" t="s">
        <v>84</v>
      </c>
      <c r="C35" s="411">
        <f>+SUM(C46:E52)</f>
        <v>240</v>
      </c>
      <c r="D35" s="412"/>
      <c r="E35" s="412">
        <v>13134</v>
      </c>
      <c r="F35" s="412"/>
      <c r="G35" s="412"/>
      <c r="H35" s="412">
        <v>11992</v>
      </c>
      <c r="I35" s="412"/>
      <c r="J35" s="412"/>
      <c r="K35" s="413">
        <f>H35/E35*100</f>
        <v>91.305009897974713</v>
      </c>
      <c r="L35" s="413"/>
      <c r="M35" s="413"/>
    </row>
    <row r="36" spans="1:17">
      <c r="A36" s="176"/>
      <c r="B36" s="116" t="s">
        <v>85</v>
      </c>
      <c r="C36" s="411">
        <v>238</v>
      </c>
      <c r="D36" s="412"/>
      <c r="E36" s="412">
        <v>12950</v>
      </c>
      <c r="F36" s="412"/>
      <c r="G36" s="412"/>
      <c r="H36" s="412">
        <v>11806</v>
      </c>
      <c r="I36" s="412"/>
      <c r="J36" s="412"/>
      <c r="K36" s="413">
        <v>91.2</v>
      </c>
      <c r="L36" s="413"/>
      <c r="M36" s="413"/>
    </row>
    <row r="37" spans="1:17">
      <c r="A37" s="176"/>
      <c r="B37" s="116" t="s">
        <v>38</v>
      </c>
      <c r="C37" s="411">
        <v>240</v>
      </c>
      <c r="D37" s="412"/>
      <c r="E37" s="181"/>
      <c r="F37" s="181">
        <v>13096</v>
      </c>
      <c r="G37" s="181"/>
      <c r="H37" s="181"/>
      <c r="I37" s="181">
        <v>12146</v>
      </c>
      <c r="J37" s="181"/>
      <c r="K37" s="185"/>
      <c r="L37" s="185">
        <v>92.7</v>
      </c>
      <c r="M37" s="185"/>
    </row>
    <row r="38" spans="1:17">
      <c r="A38" s="176"/>
      <c r="B38" s="116" t="s">
        <v>40</v>
      </c>
      <c r="C38" s="411">
        <v>240</v>
      </c>
      <c r="D38" s="412"/>
      <c r="E38" s="117"/>
      <c r="F38" s="118">
        <v>12775</v>
      </c>
      <c r="G38" s="118"/>
      <c r="H38" s="119"/>
      <c r="I38" s="118">
        <v>11943</v>
      </c>
      <c r="J38" s="118"/>
      <c r="K38" s="120"/>
      <c r="L38" s="120">
        <v>92.7</v>
      </c>
      <c r="M38" s="185"/>
      <c r="N38" s="121"/>
      <c r="O38" s="122"/>
      <c r="P38" s="122"/>
      <c r="Q38" s="122"/>
    </row>
    <row r="39" spans="1:17">
      <c r="A39" s="176"/>
      <c r="B39" s="116" t="s">
        <v>42</v>
      </c>
      <c r="C39" s="411">
        <v>240</v>
      </c>
      <c r="D39" s="412"/>
      <c r="E39" s="181"/>
      <c r="F39" s="181">
        <v>12431</v>
      </c>
      <c r="G39" s="181"/>
      <c r="H39" s="181"/>
      <c r="I39" s="181">
        <v>11683</v>
      </c>
      <c r="J39" s="181"/>
      <c r="K39" s="413">
        <v>94</v>
      </c>
      <c r="L39" s="413"/>
      <c r="M39" s="413"/>
      <c r="N39" s="122"/>
      <c r="O39" s="121"/>
      <c r="P39" s="122"/>
      <c r="Q39" s="122"/>
    </row>
    <row r="40" spans="1:17">
      <c r="A40" s="176"/>
      <c r="B40" s="116" t="s">
        <v>44</v>
      </c>
      <c r="C40" s="411">
        <v>240</v>
      </c>
      <c r="D40" s="412"/>
      <c r="E40" s="181"/>
      <c r="F40" s="181">
        <v>13215</v>
      </c>
      <c r="G40" s="181"/>
      <c r="H40" s="181"/>
      <c r="I40" s="181">
        <v>12353</v>
      </c>
      <c r="J40" s="181"/>
      <c r="K40" s="413">
        <v>93.5</v>
      </c>
      <c r="L40" s="413"/>
      <c r="M40" s="413"/>
      <c r="N40" s="122"/>
      <c r="O40" s="121"/>
      <c r="P40" s="122"/>
      <c r="Q40" s="122"/>
    </row>
    <row r="41" spans="1:17">
      <c r="A41" s="176"/>
      <c r="B41" s="116" t="s">
        <v>45</v>
      </c>
      <c r="C41" s="411">
        <v>240</v>
      </c>
      <c r="D41" s="460"/>
      <c r="E41" s="181"/>
      <c r="F41" s="181">
        <v>13963</v>
      </c>
      <c r="G41" s="181"/>
      <c r="H41" s="181"/>
      <c r="I41" s="181">
        <v>13253</v>
      </c>
      <c r="J41" s="181"/>
      <c r="K41" s="185"/>
      <c r="L41" s="185">
        <v>94.9</v>
      </c>
      <c r="M41" s="185"/>
    </row>
    <row r="42" spans="1:17">
      <c r="A42" s="176"/>
      <c r="B42" s="116" t="s">
        <v>29</v>
      </c>
      <c r="C42" s="411">
        <v>240</v>
      </c>
      <c r="D42" s="412"/>
      <c r="E42" s="181"/>
      <c r="F42" s="181">
        <v>13839</v>
      </c>
      <c r="G42" s="181"/>
      <c r="H42" s="181"/>
      <c r="I42" s="181">
        <v>13266</v>
      </c>
      <c r="J42" s="181"/>
      <c r="K42" s="185"/>
      <c r="L42" s="185">
        <v>95.9</v>
      </c>
      <c r="M42" s="185"/>
    </row>
    <row r="43" spans="1:17">
      <c r="A43" s="176"/>
      <c r="B43" s="116" t="s">
        <v>155</v>
      </c>
      <c r="C43" s="411">
        <v>240</v>
      </c>
      <c r="D43" s="412"/>
      <c r="E43" s="181"/>
      <c r="F43" s="181">
        <v>14219</v>
      </c>
      <c r="G43" s="181"/>
      <c r="H43" s="181"/>
      <c r="I43" s="181">
        <v>13667</v>
      </c>
      <c r="J43" s="181"/>
      <c r="K43" s="185"/>
      <c r="L43" s="185">
        <v>96.1</v>
      </c>
      <c r="M43" s="185"/>
    </row>
    <row r="44" spans="1:17">
      <c r="A44" s="176"/>
      <c r="B44" s="116" t="s">
        <v>156</v>
      </c>
      <c r="C44" s="411">
        <v>240</v>
      </c>
      <c r="D44" s="412"/>
      <c r="E44" s="181"/>
      <c r="F44" s="181">
        <v>14208</v>
      </c>
      <c r="G44" s="181"/>
      <c r="H44" s="181"/>
      <c r="I44" s="181">
        <v>13684</v>
      </c>
      <c r="J44" s="181"/>
      <c r="K44" s="185"/>
      <c r="L44" s="185">
        <v>96.3</v>
      </c>
      <c r="M44" s="185"/>
    </row>
    <row r="45" spans="1:17" ht="17.25" customHeight="1">
      <c r="A45" s="177"/>
      <c r="B45" s="123" t="s">
        <v>169</v>
      </c>
      <c r="C45" s="457">
        <f>SUM(C46:C52)</f>
        <v>240</v>
      </c>
      <c r="D45" s="458"/>
      <c r="E45" s="124"/>
      <c r="F45" s="124">
        <v>14159</v>
      </c>
      <c r="G45" s="124"/>
      <c r="H45" s="124"/>
      <c r="I45" s="124">
        <v>13720</v>
      </c>
      <c r="J45" s="124"/>
      <c r="K45" s="191"/>
      <c r="L45" s="191">
        <f>I45/F45*100</f>
        <v>96.899498552157638</v>
      </c>
      <c r="M45" s="185"/>
      <c r="N45" s="199"/>
    </row>
    <row r="46" spans="1:17">
      <c r="A46" s="445" t="s">
        <v>14</v>
      </c>
      <c r="B46" s="446"/>
      <c r="C46" s="411">
        <v>36</v>
      </c>
      <c r="D46" s="412"/>
      <c r="E46" s="125"/>
      <c r="F46" s="125">
        <v>3044</v>
      </c>
      <c r="H46" s="412">
        <v>2918</v>
      </c>
      <c r="I46" s="412"/>
      <c r="J46" s="412"/>
      <c r="K46" s="413">
        <f t="shared" ref="K46:K52" si="0">H46/F46*100</f>
        <v>95.860709592641257</v>
      </c>
      <c r="L46" s="413"/>
      <c r="M46" s="413"/>
    </row>
    <row r="47" spans="1:17" ht="17.25" customHeight="1">
      <c r="A47" s="445" t="s">
        <v>216</v>
      </c>
      <c r="B47" s="446"/>
      <c r="C47" s="411">
        <v>36</v>
      </c>
      <c r="D47" s="412"/>
      <c r="E47" s="125"/>
      <c r="F47" s="125">
        <v>1857</v>
      </c>
      <c r="H47" s="412">
        <v>1775</v>
      </c>
      <c r="I47" s="412"/>
      <c r="J47" s="412"/>
      <c r="K47" s="413">
        <f t="shared" si="0"/>
        <v>95.584275713516419</v>
      </c>
      <c r="L47" s="413"/>
      <c r="M47" s="413"/>
    </row>
    <row r="48" spans="1:17" ht="17.25" customHeight="1">
      <c r="A48" s="445" t="s">
        <v>215</v>
      </c>
      <c r="B48" s="446"/>
      <c r="C48" s="411">
        <v>24</v>
      </c>
      <c r="D48" s="412"/>
      <c r="E48" s="125"/>
      <c r="F48" s="125">
        <v>1436</v>
      </c>
      <c r="H48" s="412">
        <v>1381</v>
      </c>
      <c r="I48" s="412"/>
      <c r="J48" s="412"/>
      <c r="K48" s="413">
        <f t="shared" si="0"/>
        <v>96.169916434540397</v>
      </c>
      <c r="L48" s="413"/>
      <c r="M48" s="413"/>
    </row>
    <row r="49" spans="1:19">
      <c r="A49" s="445" t="s">
        <v>17</v>
      </c>
      <c r="B49" s="446"/>
      <c r="C49" s="411">
        <v>36</v>
      </c>
      <c r="D49" s="412"/>
      <c r="E49" s="125"/>
      <c r="F49" s="125">
        <v>2376</v>
      </c>
      <c r="H49" s="412">
        <v>2322</v>
      </c>
      <c r="I49" s="412"/>
      <c r="J49" s="412"/>
      <c r="K49" s="413">
        <f t="shared" si="0"/>
        <v>97.727272727272734</v>
      </c>
      <c r="L49" s="413"/>
      <c r="M49" s="413"/>
    </row>
    <row r="50" spans="1:19" ht="17.25" customHeight="1">
      <c r="A50" s="445" t="s">
        <v>214</v>
      </c>
      <c r="B50" s="446"/>
      <c r="C50" s="411">
        <v>24</v>
      </c>
      <c r="D50" s="412"/>
      <c r="E50" s="125"/>
      <c r="F50" s="125">
        <v>1154</v>
      </c>
      <c r="H50" s="412">
        <v>1118</v>
      </c>
      <c r="I50" s="412"/>
      <c r="J50" s="412"/>
      <c r="K50" s="413">
        <f t="shared" si="0"/>
        <v>96.880415944540729</v>
      </c>
      <c r="L50" s="413"/>
      <c r="M50" s="413"/>
    </row>
    <row r="51" spans="1:19" ht="17.25" customHeight="1">
      <c r="A51" s="445" t="s">
        <v>213</v>
      </c>
      <c r="B51" s="446"/>
      <c r="C51" s="411">
        <v>48</v>
      </c>
      <c r="D51" s="412"/>
      <c r="E51" s="125"/>
      <c r="F51" s="125">
        <v>2177</v>
      </c>
      <c r="H51" s="412">
        <v>2130</v>
      </c>
      <c r="I51" s="412"/>
      <c r="J51" s="412"/>
      <c r="K51" s="413">
        <f t="shared" si="0"/>
        <v>97.841065686724846</v>
      </c>
      <c r="L51" s="413"/>
      <c r="M51" s="413"/>
    </row>
    <row r="52" spans="1:19" ht="18" thickBot="1">
      <c r="A52" s="452" t="s">
        <v>20</v>
      </c>
      <c r="B52" s="453"/>
      <c r="C52" s="450">
        <v>36</v>
      </c>
      <c r="D52" s="451"/>
      <c r="E52" s="126"/>
      <c r="F52" s="126">
        <v>2115</v>
      </c>
      <c r="G52" s="136"/>
      <c r="H52" s="451">
        <v>2076</v>
      </c>
      <c r="I52" s="451"/>
      <c r="J52" s="451"/>
      <c r="K52" s="454">
        <f t="shared" si="0"/>
        <v>98.156028368794324</v>
      </c>
      <c r="L52" s="454"/>
      <c r="M52" s="454"/>
    </row>
    <row r="53" spans="1:19" ht="11.25" customHeight="1">
      <c r="A53" s="455" t="s">
        <v>86</v>
      </c>
      <c r="B53" s="455"/>
      <c r="C53" s="455"/>
      <c r="D53" s="455"/>
      <c r="E53" s="455"/>
      <c r="F53" s="455"/>
      <c r="G53" s="455"/>
      <c r="H53" s="455"/>
      <c r="I53" s="455"/>
      <c r="J53" s="455"/>
      <c r="K53" s="455"/>
      <c r="L53" s="455"/>
      <c r="M53" s="455"/>
      <c r="N53" s="455"/>
      <c r="O53" s="455"/>
    </row>
    <row r="54" spans="1:19" ht="22.5" customHeight="1">
      <c r="A54" s="455"/>
      <c r="B54" s="455"/>
      <c r="C54" s="455"/>
      <c r="D54" s="455"/>
      <c r="E54" s="455"/>
      <c r="F54" s="455"/>
      <c r="G54" s="455"/>
      <c r="H54" s="455"/>
      <c r="I54" s="455"/>
      <c r="J54" s="455"/>
      <c r="K54" s="455"/>
      <c r="L54" s="455"/>
      <c r="M54" s="455"/>
      <c r="N54" s="455"/>
      <c r="O54" s="455"/>
    </row>
    <row r="55" spans="1:19" ht="60.75" customHeight="1" thickBot="1">
      <c r="A55" s="210" t="s">
        <v>212</v>
      </c>
      <c r="B55" s="210"/>
      <c r="C55" s="210"/>
      <c r="D55" s="210"/>
      <c r="E55" s="210"/>
      <c r="F55" s="136"/>
      <c r="G55" s="136"/>
      <c r="H55" s="236" t="s">
        <v>182</v>
      </c>
      <c r="I55" s="236"/>
      <c r="J55" s="236"/>
      <c r="K55" s="236"/>
      <c r="L55" s="236"/>
      <c r="M55" s="236"/>
      <c r="N55" s="236"/>
      <c r="O55" s="236"/>
    </row>
    <row r="56" spans="1:19">
      <c r="A56" s="211" t="s">
        <v>184</v>
      </c>
      <c r="B56" s="211"/>
      <c r="C56" s="211"/>
      <c r="D56" s="251" t="s">
        <v>87</v>
      </c>
      <c r="E56" s="211"/>
      <c r="F56" s="211"/>
      <c r="G56" s="211"/>
      <c r="H56" s="211"/>
      <c r="I56" s="344"/>
      <c r="J56" s="251" t="s">
        <v>88</v>
      </c>
      <c r="K56" s="211"/>
      <c r="L56" s="211"/>
      <c r="M56" s="251" t="s">
        <v>89</v>
      </c>
      <c r="N56" s="211"/>
      <c r="O56" s="211"/>
      <c r="P56" s="132"/>
      <c r="Q56" s="132"/>
      <c r="R56" s="132"/>
      <c r="S56" s="132"/>
    </row>
    <row r="57" spans="1:19">
      <c r="A57" s="366">
        <v>13720</v>
      </c>
      <c r="B57" s="366"/>
      <c r="C57" s="366"/>
      <c r="D57" s="448">
        <v>8821</v>
      </c>
      <c r="E57" s="449"/>
      <c r="F57" s="449"/>
      <c r="G57" s="449"/>
      <c r="H57" s="449"/>
      <c r="I57" s="449"/>
      <c r="J57" s="448">
        <f>A57-D57</f>
        <v>4899</v>
      </c>
      <c r="K57" s="449"/>
      <c r="L57" s="449"/>
      <c r="M57" s="448">
        <v>0</v>
      </c>
      <c r="N57" s="449"/>
      <c r="O57" s="449"/>
      <c r="P57" s="132"/>
      <c r="Q57" s="132"/>
      <c r="R57" s="132"/>
      <c r="S57" s="132"/>
    </row>
    <row r="58" spans="1:19">
      <c r="A58" s="313" t="s">
        <v>132</v>
      </c>
      <c r="B58" s="313"/>
      <c r="C58" s="313"/>
      <c r="D58" s="313"/>
      <c r="E58" s="313"/>
      <c r="F58" s="313"/>
      <c r="G58" s="127">
        <f>SUM(D59:F66,M59:O66)</f>
        <v>6621</v>
      </c>
      <c r="H58" s="127" t="s">
        <v>91</v>
      </c>
      <c r="I58" s="127"/>
      <c r="J58" s="127"/>
      <c r="K58" s="127"/>
      <c r="L58" s="127"/>
      <c r="M58" s="127"/>
      <c r="N58" s="127"/>
      <c r="O58" s="127"/>
      <c r="P58" s="132"/>
      <c r="Q58" s="132"/>
      <c r="R58" s="132"/>
      <c r="S58" s="132"/>
    </row>
    <row r="59" spans="1:19" ht="15" customHeight="1">
      <c r="A59" s="314" t="s">
        <v>148</v>
      </c>
      <c r="B59" s="314"/>
      <c r="C59" s="314"/>
      <c r="D59" s="447">
        <v>694</v>
      </c>
      <c r="E59" s="401"/>
      <c r="F59" s="402"/>
      <c r="G59" s="375" t="s">
        <v>93</v>
      </c>
      <c r="H59" s="314"/>
      <c r="I59" s="314"/>
      <c r="J59" s="314"/>
      <c r="K59" s="314"/>
      <c r="L59" s="314"/>
      <c r="M59" s="447">
        <v>105</v>
      </c>
      <c r="N59" s="401"/>
      <c r="O59" s="401"/>
      <c r="P59" s="132"/>
      <c r="Q59" s="132"/>
      <c r="R59" s="132"/>
      <c r="S59" s="132"/>
    </row>
    <row r="60" spans="1:19" ht="15" customHeight="1">
      <c r="A60" s="316" t="s">
        <v>149</v>
      </c>
      <c r="B60" s="437"/>
      <c r="C60" s="437"/>
      <c r="D60" s="438">
        <v>85</v>
      </c>
      <c r="E60" s="256"/>
      <c r="F60" s="257"/>
      <c r="G60" s="356" t="s">
        <v>95</v>
      </c>
      <c r="H60" s="437"/>
      <c r="I60" s="437"/>
      <c r="J60" s="437"/>
      <c r="K60" s="437"/>
      <c r="L60" s="437"/>
      <c r="M60" s="438">
        <v>1028</v>
      </c>
      <c r="N60" s="256"/>
      <c r="O60" s="256"/>
      <c r="P60" s="132"/>
      <c r="Q60" s="132"/>
      <c r="R60" s="132"/>
      <c r="S60" s="132"/>
    </row>
    <row r="61" spans="1:19" ht="15" customHeight="1">
      <c r="A61" s="316" t="s">
        <v>94</v>
      </c>
      <c r="B61" s="437"/>
      <c r="C61" s="437"/>
      <c r="D61" s="438">
        <v>11</v>
      </c>
      <c r="E61" s="256"/>
      <c r="F61" s="257"/>
      <c r="G61" s="356" t="s">
        <v>97</v>
      </c>
      <c r="H61" s="437"/>
      <c r="I61" s="437"/>
      <c r="J61" s="437"/>
      <c r="K61" s="437"/>
      <c r="L61" s="437"/>
      <c r="M61" s="438">
        <v>281</v>
      </c>
      <c r="N61" s="256"/>
      <c r="O61" s="256"/>
      <c r="P61" s="132"/>
      <c r="Q61" s="132"/>
      <c r="R61" s="132"/>
      <c r="S61" s="132"/>
    </row>
    <row r="62" spans="1:19" ht="15" customHeight="1">
      <c r="A62" s="316" t="s">
        <v>96</v>
      </c>
      <c r="B62" s="437"/>
      <c r="C62" s="437"/>
      <c r="D62" s="438">
        <v>110</v>
      </c>
      <c r="E62" s="256"/>
      <c r="F62" s="257"/>
      <c r="G62" s="356" t="s">
        <v>99</v>
      </c>
      <c r="H62" s="437"/>
      <c r="I62" s="437"/>
      <c r="J62" s="437"/>
      <c r="K62" s="437"/>
      <c r="L62" s="437"/>
      <c r="M62" s="444">
        <v>1817</v>
      </c>
      <c r="N62" s="256"/>
      <c r="O62" s="256"/>
      <c r="P62" s="132"/>
      <c r="Q62" s="132"/>
      <c r="R62" s="132"/>
      <c r="S62" s="132"/>
    </row>
    <row r="63" spans="1:19" ht="15" customHeight="1">
      <c r="A63" s="316" t="s">
        <v>98</v>
      </c>
      <c r="B63" s="437"/>
      <c r="C63" s="437"/>
      <c r="D63" s="438">
        <v>103</v>
      </c>
      <c r="E63" s="256"/>
      <c r="F63" s="257"/>
      <c r="G63" s="356" t="s">
        <v>150</v>
      </c>
      <c r="H63" s="437"/>
      <c r="I63" s="437"/>
      <c r="J63" s="437"/>
      <c r="K63" s="437"/>
      <c r="L63" s="437"/>
      <c r="M63" s="438">
        <v>793</v>
      </c>
      <c r="N63" s="256"/>
      <c r="O63" s="256"/>
      <c r="P63" s="132"/>
      <c r="Q63" s="132"/>
      <c r="R63" s="132"/>
      <c r="S63" s="132"/>
    </row>
    <row r="64" spans="1:19" ht="15" customHeight="1">
      <c r="A64" s="316" t="s">
        <v>100</v>
      </c>
      <c r="B64" s="437"/>
      <c r="C64" s="437"/>
      <c r="D64" s="438">
        <v>115</v>
      </c>
      <c r="E64" s="256"/>
      <c r="F64" s="257"/>
      <c r="G64" s="356" t="s">
        <v>151</v>
      </c>
      <c r="H64" s="437"/>
      <c r="I64" s="437"/>
      <c r="J64" s="437"/>
      <c r="K64" s="437"/>
      <c r="L64" s="437"/>
      <c r="M64" s="438">
        <v>459</v>
      </c>
      <c r="N64" s="256"/>
      <c r="O64" s="256"/>
      <c r="P64" s="132"/>
      <c r="Q64" s="132"/>
      <c r="R64" s="132"/>
      <c r="S64" s="132"/>
    </row>
    <row r="65" spans="1:19" ht="15" customHeight="1">
      <c r="A65" s="316" t="s">
        <v>102</v>
      </c>
      <c r="B65" s="437"/>
      <c r="C65" s="437"/>
      <c r="D65" s="438">
        <v>111</v>
      </c>
      <c r="E65" s="256"/>
      <c r="F65" s="257"/>
      <c r="G65" s="356" t="s">
        <v>107</v>
      </c>
      <c r="H65" s="437"/>
      <c r="I65" s="437"/>
      <c r="J65" s="437"/>
      <c r="K65" s="437"/>
      <c r="L65" s="437"/>
      <c r="M65" s="438">
        <v>408</v>
      </c>
      <c r="N65" s="256"/>
      <c r="O65" s="256"/>
      <c r="P65" s="132"/>
      <c r="Q65" s="132"/>
      <c r="R65" s="132"/>
      <c r="S65" s="132"/>
    </row>
    <row r="66" spans="1:19" ht="15" customHeight="1" thickBot="1">
      <c r="A66" s="321" t="s">
        <v>104</v>
      </c>
      <c r="B66" s="435"/>
      <c r="C66" s="435"/>
      <c r="D66" s="436">
        <v>501</v>
      </c>
      <c r="E66" s="262"/>
      <c r="F66" s="263"/>
      <c r="G66" s="128"/>
      <c r="H66" s="129"/>
      <c r="I66" s="129"/>
      <c r="J66" s="129"/>
      <c r="K66" s="129"/>
      <c r="L66" s="129"/>
      <c r="M66" s="436"/>
      <c r="N66" s="262"/>
      <c r="O66" s="262"/>
      <c r="P66" s="132"/>
      <c r="Q66" s="132"/>
      <c r="R66" s="132"/>
      <c r="S66" s="132"/>
    </row>
    <row r="67" spans="1:19">
      <c r="M67" s="439" t="s">
        <v>63</v>
      </c>
      <c r="N67" s="439"/>
      <c r="O67" s="439"/>
      <c r="P67" s="132"/>
      <c r="Q67" s="132"/>
      <c r="R67" s="132"/>
      <c r="S67" s="132"/>
    </row>
    <row r="68" spans="1:19" ht="0.75" customHeight="1">
      <c r="P68" s="132"/>
      <c r="Q68" s="132"/>
      <c r="R68" s="132"/>
      <c r="S68" s="132"/>
    </row>
  </sheetData>
  <mergeCells count="284">
    <mergeCell ref="K33:M33"/>
    <mergeCell ref="K30:M30"/>
    <mergeCell ref="C44:D44"/>
    <mergeCell ref="E34:G34"/>
    <mergeCell ref="C31:D31"/>
    <mergeCell ref="C42:D42"/>
    <mergeCell ref="C32:D32"/>
    <mergeCell ref="C33:D33"/>
    <mergeCell ref="C41:D41"/>
    <mergeCell ref="C39:D39"/>
    <mergeCell ref="C34:D34"/>
    <mergeCell ref="E33:G33"/>
    <mergeCell ref="C37:D37"/>
    <mergeCell ref="C43:D43"/>
    <mergeCell ref="C36:D36"/>
    <mergeCell ref="H46:J46"/>
    <mergeCell ref="H47:J47"/>
    <mergeCell ref="H48:J48"/>
    <mergeCell ref="H49:J49"/>
    <mergeCell ref="A29:I29"/>
    <mergeCell ref="J29:M29"/>
    <mergeCell ref="E32:G32"/>
    <mergeCell ref="C30:D30"/>
    <mergeCell ref="E30:G30"/>
    <mergeCell ref="K34:M34"/>
    <mergeCell ref="H34:J34"/>
    <mergeCell ref="H35:J35"/>
    <mergeCell ref="E35:G35"/>
    <mergeCell ref="C35:D35"/>
    <mergeCell ref="C49:D49"/>
    <mergeCell ref="C45:D45"/>
    <mergeCell ref="H30:J30"/>
    <mergeCell ref="A31:B31"/>
    <mergeCell ref="K31:M31"/>
    <mergeCell ref="H31:J31"/>
    <mergeCell ref="H32:J32"/>
    <mergeCell ref="H33:J33"/>
    <mergeCell ref="E31:G31"/>
    <mergeCell ref="A55:E55"/>
    <mergeCell ref="A53:O54"/>
    <mergeCell ref="A46:B46"/>
    <mergeCell ref="C50:D50"/>
    <mergeCell ref="A50:B50"/>
    <mergeCell ref="E36:G36"/>
    <mergeCell ref="K51:M51"/>
    <mergeCell ref="K50:M50"/>
    <mergeCell ref="A47:B47"/>
    <mergeCell ref="H36:J36"/>
    <mergeCell ref="H52:J52"/>
    <mergeCell ref="A49:B49"/>
    <mergeCell ref="K48:M48"/>
    <mergeCell ref="C47:D47"/>
    <mergeCell ref="C48:D48"/>
    <mergeCell ref="K49:M49"/>
    <mergeCell ref="C51:D51"/>
    <mergeCell ref="K36:M36"/>
    <mergeCell ref="C46:D46"/>
    <mergeCell ref="K46:M46"/>
    <mergeCell ref="H51:J51"/>
    <mergeCell ref="C38:D38"/>
    <mergeCell ref="K47:M47"/>
    <mergeCell ref="H50:J50"/>
    <mergeCell ref="A60:C60"/>
    <mergeCell ref="G64:L64"/>
    <mergeCell ref="G60:L60"/>
    <mergeCell ref="D60:F60"/>
    <mergeCell ref="M60:O60"/>
    <mergeCell ref="A58:F58"/>
    <mergeCell ref="A59:C59"/>
    <mergeCell ref="A48:B48"/>
    <mergeCell ref="G59:L59"/>
    <mergeCell ref="M59:O59"/>
    <mergeCell ref="D59:F59"/>
    <mergeCell ref="J56:L56"/>
    <mergeCell ref="H55:O55"/>
    <mergeCell ref="D57:I57"/>
    <mergeCell ref="A51:B51"/>
    <mergeCell ref="J57:L57"/>
    <mergeCell ref="M56:O56"/>
    <mergeCell ref="M57:O57"/>
    <mergeCell ref="C52:D52"/>
    <mergeCell ref="D56:I56"/>
    <mergeCell ref="A57:C57"/>
    <mergeCell ref="A52:B52"/>
    <mergeCell ref="K52:M52"/>
    <mergeCell ref="A56:C56"/>
    <mergeCell ref="M61:O61"/>
    <mergeCell ref="A62:C62"/>
    <mergeCell ref="G62:L62"/>
    <mergeCell ref="D62:F62"/>
    <mergeCell ref="M62:O62"/>
    <mergeCell ref="M64:O64"/>
    <mergeCell ref="A63:C63"/>
    <mergeCell ref="G63:L63"/>
    <mergeCell ref="D63:F63"/>
    <mergeCell ref="M63:O63"/>
    <mergeCell ref="D64:F64"/>
    <mergeCell ref="A64:C64"/>
    <mergeCell ref="A61:C61"/>
    <mergeCell ref="G61:L61"/>
    <mergeCell ref="D61:F61"/>
    <mergeCell ref="A66:C66"/>
    <mergeCell ref="D66:F66"/>
    <mergeCell ref="M66:O66"/>
    <mergeCell ref="A65:C65"/>
    <mergeCell ref="G65:L65"/>
    <mergeCell ref="D65:F65"/>
    <mergeCell ref="M65:O65"/>
    <mergeCell ref="M67:O67"/>
    <mergeCell ref="F3:G3"/>
    <mergeCell ref="A27:C27"/>
    <mergeCell ref="A23:C23"/>
    <mergeCell ref="A24:C24"/>
    <mergeCell ref="A25:C25"/>
    <mergeCell ref="A26:C26"/>
    <mergeCell ref="A19:C19"/>
    <mergeCell ref="A20:C20"/>
    <mergeCell ref="A22:C22"/>
    <mergeCell ref="A9:C9"/>
    <mergeCell ref="A21:C21"/>
    <mergeCell ref="A14:C14"/>
    <mergeCell ref="A15:C15"/>
    <mergeCell ref="A17:C17"/>
    <mergeCell ref="A18:C18"/>
    <mergeCell ref="A16:C16"/>
    <mergeCell ref="A13:C13"/>
    <mergeCell ref="A10:C10"/>
    <mergeCell ref="A11:C11"/>
    <mergeCell ref="A12:C12"/>
    <mergeCell ref="A7:C7"/>
    <mergeCell ref="A8:C8"/>
    <mergeCell ref="H11:I11"/>
    <mergeCell ref="H12:I12"/>
    <mergeCell ref="J12:K12"/>
    <mergeCell ref="J10:K10"/>
    <mergeCell ref="F11:G11"/>
    <mergeCell ref="F12:G12"/>
    <mergeCell ref="F7:G7"/>
    <mergeCell ref="F13:G13"/>
    <mergeCell ref="F8:G8"/>
    <mergeCell ref="F10:G10"/>
    <mergeCell ref="F9:G9"/>
    <mergeCell ref="H7:I7"/>
    <mergeCell ref="D4:O4"/>
    <mergeCell ref="F5:G5"/>
    <mergeCell ref="F6:G6"/>
    <mergeCell ref="L12:M12"/>
    <mergeCell ref="L13:M13"/>
    <mergeCell ref="N5:O5"/>
    <mergeCell ref="N6:O6"/>
    <mergeCell ref="L5:M5"/>
    <mergeCell ref="L6:M6"/>
    <mergeCell ref="H5:I5"/>
    <mergeCell ref="H6:I6"/>
    <mergeCell ref="J5:K5"/>
    <mergeCell ref="J6:K6"/>
    <mergeCell ref="A1:I1"/>
    <mergeCell ref="D5:E5"/>
    <mergeCell ref="D6:E6"/>
    <mergeCell ref="D2:E3"/>
    <mergeCell ref="A2:C3"/>
    <mergeCell ref="A6:C6"/>
    <mergeCell ref="A4:C4"/>
    <mergeCell ref="A5:C5"/>
    <mergeCell ref="H2:I3"/>
    <mergeCell ref="F2:G2"/>
    <mergeCell ref="D27:E27"/>
    <mergeCell ref="D20:E20"/>
    <mergeCell ref="D21:E21"/>
    <mergeCell ref="D22:E22"/>
    <mergeCell ref="D23:E23"/>
    <mergeCell ref="D25:E25"/>
    <mergeCell ref="D26:E26"/>
    <mergeCell ref="D7:E7"/>
    <mergeCell ref="D8:E8"/>
    <mergeCell ref="D9:E9"/>
    <mergeCell ref="D10:E10"/>
    <mergeCell ref="D11:E11"/>
    <mergeCell ref="D12:E12"/>
    <mergeCell ref="D15:E15"/>
    <mergeCell ref="D17:E17"/>
    <mergeCell ref="D18:E18"/>
    <mergeCell ref="D14:E14"/>
    <mergeCell ref="D24:E24"/>
    <mergeCell ref="D13:E13"/>
    <mergeCell ref="D19:E19"/>
    <mergeCell ref="F27:G27"/>
    <mergeCell ref="F20:G20"/>
    <mergeCell ref="F21:G21"/>
    <mergeCell ref="F22:G22"/>
    <mergeCell ref="F23:G23"/>
    <mergeCell ref="F25:G25"/>
    <mergeCell ref="F26:G26"/>
    <mergeCell ref="H14:I14"/>
    <mergeCell ref="F24:G24"/>
    <mergeCell ref="F19:G19"/>
    <mergeCell ref="F18:G18"/>
    <mergeCell ref="H19:I19"/>
    <mergeCell ref="H20:I20"/>
    <mergeCell ref="H18:I18"/>
    <mergeCell ref="H15:I15"/>
    <mergeCell ref="H27:I27"/>
    <mergeCell ref="H21:I21"/>
    <mergeCell ref="H22:I22"/>
    <mergeCell ref="H23:I23"/>
    <mergeCell ref="H17:I17"/>
    <mergeCell ref="F14:G14"/>
    <mergeCell ref="F15:G15"/>
    <mergeCell ref="F16:G16"/>
    <mergeCell ref="F17:G17"/>
    <mergeCell ref="J24:K24"/>
    <mergeCell ref="H25:I25"/>
    <mergeCell ref="H26:I26"/>
    <mergeCell ref="H24:I24"/>
    <mergeCell ref="J25:K25"/>
    <mergeCell ref="J18:K18"/>
    <mergeCell ref="J19:K19"/>
    <mergeCell ref="L21:M21"/>
    <mergeCell ref="L22:M22"/>
    <mergeCell ref="L23:M23"/>
    <mergeCell ref="J20:K20"/>
    <mergeCell ref="J21:K21"/>
    <mergeCell ref="J22:K22"/>
    <mergeCell ref="J23:K23"/>
    <mergeCell ref="L24:M24"/>
    <mergeCell ref="L26:M26"/>
    <mergeCell ref="L25:M25"/>
    <mergeCell ref="L7:M7"/>
    <mergeCell ref="L8:M8"/>
    <mergeCell ref="N11:O11"/>
    <mergeCell ref="N7:O7"/>
    <mergeCell ref="N8:O8"/>
    <mergeCell ref="N10:O10"/>
    <mergeCell ref="L9:M9"/>
    <mergeCell ref="L10:M10"/>
    <mergeCell ref="N12:O12"/>
    <mergeCell ref="H9:I9"/>
    <mergeCell ref="H10:I10"/>
    <mergeCell ref="H13:I13"/>
    <mergeCell ref="N26:O26"/>
    <mergeCell ref="N18:O18"/>
    <mergeCell ref="N20:O20"/>
    <mergeCell ref="N25:O25"/>
    <mergeCell ref="N19:O19"/>
    <mergeCell ref="N21:O21"/>
    <mergeCell ref="N22:O22"/>
    <mergeCell ref="N23:O23"/>
    <mergeCell ref="N24:O24"/>
    <mergeCell ref="L14:M14"/>
    <mergeCell ref="L15:M15"/>
    <mergeCell ref="L19:M19"/>
    <mergeCell ref="L18:M18"/>
    <mergeCell ref="L20:M20"/>
    <mergeCell ref="N9:O9"/>
    <mergeCell ref="L11:M11"/>
    <mergeCell ref="N13:O13"/>
    <mergeCell ref="N14:O14"/>
    <mergeCell ref="N15:O15"/>
    <mergeCell ref="N17:O17"/>
    <mergeCell ref="J26:K26"/>
    <mergeCell ref="M1:O1"/>
    <mergeCell ref="J2:K2"/>
    <mergeCell ref="J3:K3"/>
    <mergeCell ref="L2:M2"/>
    <mergeCell ref="L3:M3"/>
    <mergeCell ref="N2:O3"/>
    <mergeCell ref="N27:O27"/>
    <mergeCell ref="C40:D40"/>
    <mergeCell ref="K40:M40"/>
    <mergeCell ref="L27:M27"/>
    <mergeCell ref="J27:K27"/>
    <mergeCell ref="K39:M39"/>
    <mergeCell ref="K35:M35"/>
    <mergeCell ref="K32:M32"/>
    <mergeCell ref="J15:K15"/>
    <mergeCell ref="J17:K17"/>
    <mergeCell ref="J13:K13"/>
    <mergeCell ref="J11:K11"/>
    <mergeCell ref="H8:I8"/>
    <mergeCell ref="L17:M17"/>
    <mergeCell ref="J9:K9"/>
    <mergeCell ref="J7:K7"/>
    <mergeCell ref="J8:K8"/>
    <mergeCell ref="J14:K14"/>
  </mergeCells>
  <phoneticPr fontId="2"/>
  <printOptions horizont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67"/>
  <sheetViews>
    <sheetView showGridLines="0" view="pageBreakPreview" zoomScale="85" zoomScaleNormal="100" workbookViewId="0">
      <selection activeCell="AG19" sqref="AG19"/>
    </sheetView>
  </sheetViews>
  <sheetFormatPr defaultRowHeight="17.25"/>
  <cols>
    <col min="1" max="30" width="3.296875" style="131" customWidth="1"/>
    <col min="31" max="31" width="9.3984375" style="131" bestFit="1" customWidth="1"/>
    <col min="32" max="16384" width="8.796875" style="131"/>
  </cols>
  <sheetData>
    <row r="1" spans="1:35" ht="22.5" customHeight="1" thickBot="1">
      <c r="A1" s="210" t="s">
        <v>271</v>
      </c>
      <c r="B1" s="210"/>
      <c r="C1" s="210"/>
      <c r="D1" s="210"/>
      <c r="E1" s="210"/>
      <c r="F1" s="210"/>
      <c r="G1" s="210"/>
      <c r="H1" s="210"/>
      <c r="I1" s="210"/>
      <c r="J1" s="210"/>
      <c r="K1" s="210"/>
      <c r="L1" s="210"/>
      <c r="M1" s="210"/>
      <c r="N1" s="210"/>
      <c r="O1" s="210"/>
      <c r="P1" s="210"/>
      <c r="Q1" s="210"/>
      <c r="R1" s="210"/>
      <c r="S1" s="210"/>
      <c r="T1" s="210"/>
      <c r="U1" s="210"/>
      <c r="V1" s="210"/>
      <c r="W1" s="210"/>
      <c r="X1" s="136"/>
      <c r="Y1" s="130"/>
      <c r="Z1" s="236" t="s">
        <v>207</v>
      </c>
      <c r="AA1" s="236"/>
      <c r="AB1" s="236"/>
      <c r="AC1" s="236"/>
      <c r="AD1" s="236"/>
    </row>
    <row r="2" spans="1:35">
      <c r="A2" s="140"/>
      <c r="B2" s="140"/>
      <c r="C2" s="140"/>
      <c r="D2" s="140"/>
      <c r="E2" s="140"/>
      <c r="F2" s="474" t="s">
        <v>270</v>
      </c>
      <c r="G2" s="475"/>
      <c r="H2" s="475"/>
      <c r="I2" s="475"/>
      <c r="J2" s="476"/>
      <c r="K2" s="474" t="s">
        <v>269</v>
      </c>
      <c r="L2" s="475"/>
      <c r="M2" s="475"/>
      <c r="N2" s="475"/>
      <c r="O2" s="476"/>
      <c r="P2" s="474" t="s">
        <v>241</v>
      </c>
      <c r="Q2" s="475"/>
      <c r="R2" s="475"/>
      <c r="S2" s="475"/>
      <c r="T2" s="475"/>
      <c r="U2" s="474" t="s">
        <v>246</v>
      </c>
      <c r="V2" s="475"/>
      <c r="W2" s="475"/>
      <c r="X2" s="475"/>
      <c r="Y2" s="476"/>
      <c r="Z2" s="474" t="s">
        <v>268</v>
      </c>
      <c r="AA2" s="475"/>
      <c r="AB2" s="475"/>
      <c r="AC2" s="475"/>
      <c r="AD2" s="475"/>
    </row>
    <row r="3" spans="1:35">
      <c r="A3" s="401" t="s">
        <v>198</v>
      </c>
      <c r="B3" s="401"/>
      <c r="C3" s="401"/>
      <c r="D3" s="401"/>
      <c r="E3" s="402"/>
      <c r="F3" s="220">
        <v>1017</v>
      </c>
      <c r="G3" s="220"/>
      <c r="H3" s="220"/>
      <c r="I3" s="220"/>
      <c r="J3" s="220"/>
      <c r="K3" s="220">
        <v>608</v>
      </c>
      <c r="L3" s="220"/>
      <c r="M3" s="220"/>
      <c r="N3" s="220"/>
      <c r="O3" s="220"/>
      <c r="P3" s="220">
        <v>156</v>
      </c>
      <c r="Q3" s="220"/>
      <c r="R3" s="220"/>
      <c r="S3" s="220"/>
      <c r="T3" s="220"/>
      <c r="U3" s="220">
        <v>281</v>
      </c>
      <c r="V3" s="220"/>
      <c r="W3" s="220"/>
      <c r="X3" s="220"/>
      <c r="Y3" s="220"/>
      <c r="Z3" s="220">
        <v>171</v>
      </c>
      <c r="AA3" s="220"/>
      <c r="AB3" s="220"/>
      <c r="AC3" s="220"/>
      <c r="AD3" s="220"/>
      <c r="AE3" s="148"/>
    </row>
    <row r="4" spans="1:35" ht="16.5" customHeight="1">
      <c r="A4" s="256" t="s">
        <v>227</v>
      </c>
      <c r="B4" s="256"/>
      <c r="C4" s="256"/>
      <c r="D4" s="256"/>
      <c r="E4" s="257"/>
      <c r="F4" s="221">
        <v>224</v>
      </c>
      <c r="G4" s="218"/>
      <c r="H4" s="218"/>
      <c r="I4" s="218"/>
      <c r="J4" s="218"/>
      <c r="K4" s="218">
        <v>108</v>
      </c>
      <c r="L4" s="218"/>
      <c r="M4" s="218"/>
      <c r="N4" s="218"/>
      <c r="O4" s="218"/>
      <c r="P4" s="218">
        <v>20</v>
      </c>
      <c r="Q4" s="218"/>
      <c r="R4" s="218"/>
      <c r="S4" s="218"/>
      <c r="T4" s="218"/>
      <c r="U4" s="218">
        <v>72</v>
      </c>
      <c r="V4" s="218"/>
      <c r="W4" s="218"/>
      <c r="X4" s="218"/>
      <c r="Y4" s="218"/>
      <c r="Z4" s="218">
        <v>16</v>
      </c>
      <c r="AA4" s="218"/>
      <c r="AB4" s="218"/>
      <c r="AC4" s="218"/>
      <c r="AD4" s="218"/>
    </row>
    <row r="5" spans="1:35" ht="16.5" customHeight="1">
      <c r="A5" s="256" t="s">
        <v>267</v>
      </c>
      <c r="B5" s="256"/>
      <c r="C5" s="256"/>
      <c r="D5" s="256"/>
      <c r="E5" s="257"/>
      <c r="F5" s="221">
        <v>212</v>
      </c>
      <c r="G5" s="218"/>
      <c r="H5" s="218"/>
      <c r="I5" s="218"/>
      <c r="J5" s="218"/>
      <c r="K5" s="218">
        <v>122</v>
      </c>
      <c r="L5" s="218"/>
      <c r="M5" s="218"/>
      <c r="N5" s="218"/>
      <c r="O5" s="218"/>
      <c r="P5" s="218">
        <v>42</v>
      </c>
      <c r="Q5" s="218"/>
      <c r="R5" s="218"/>
      <c r="S5" s="218"/>
      <c r="T5" s="218"/>
      <c r="U5" s="218">
        <v>52</v>
      </c>
      <c r="V5" s="218"/>
      <c r="W5" s="218"/>
      <c r="X5" s="218"/>
      <c r="Y5" s="218"/>
      <c r="Z5" s="218">
        <v>28</v>
      </c>
      <c r="AA5" s="218"/>
      <c r="AB5" s="218"/>
      <c r="AC5" s="218"/>
      <c r="AD5" s="218"/>
    </row>
    <row r="6" spans="1:35" ht="16.5" customHeight="1">
      <c r="A6" s="256" t="s">
        <v>266</v>
      </c>
      <c r="B6" s="256"/>
      <c r="C6" s="256"/>
      <c r="D6" s="256"/>
      <c r="E6" s="257"/>
      <c r="F6" s="221">
        <v>114</v>
      </c>
      <c r="G6" s="218"/>
      <c r="H6" s="218"/>
      <c r="I6" s="218"/>
      <c r="J6" s="218"/>
      <c r="K6" s="218">
        <v>54</v>
      </c>
      <c r="L6" s="218"/>
      <c r="M6" s="218"/>
      <c r="N6" s="218"/>
      <c r="O6" s="218"/>
      <c r="P6" s="218">
        <v>12</v>
      </c>
      <c r="Q6" s="218"/>
      <c r="R6" s="218"/>
      <c r="S6" s="218"/>
      <c r="T6" s="218"/>
      <c r="U6" s="218">
        <v>23</v>
      </c>
      <c r="V6" s="218"/>
      <c r="W6" s="218"/>
      <c r="X6" s="218"/>
      <c r="Y6" s="218"/>
      <c r="Z6" s="362">
        <v>19</v>
      </c>
      <c r="AA6" s="362"/>
      <c r="AB6" s="362"/>
      <c r="AC6" s="362"/>
      <c r="AD6" s="362"/>
    </row>
    <row r="7" spans="1:35" ht="16.5" customHeight="1">
      <c r="A7" s="256" t="s">
        <v>224</v>
      </c>
      <c r="B7" s="256"/>
      <c r="C7" s="256"/>
      <c r="D7" s="256"/>
      <c r="E7" s="257"/>
      <c r="F7" s="221">
        <v>96</v>
      </c>
      <c r="G7" s="218"/>
      <c r="H7" s="218"/>
      <c r="I7" s="218"/>
      <c r="J7" s="218"/>
      <c r="K7" s="218">
        <v>61</v>
      </c>
      <c r="L7" s="218"/>
      <c r="M7" s="218"/>
      <c r="N7" s="218"/>
      <c r="O7" s="218"/>
      <c r="P7" s="218">
        <v>17</v>
      </c>
      <c r="Q7" s="218"/>
      <c r="R7" s="218"/>
      <c r="S7" s="218"/>
      <c r="T7" s="218"/>
      <c r="U7" s="218">
        <v>30</v>
      </c>
      <c r="V7" s="218"/>
      <c r="W7" s="218"/>
      <c r="X7" s="218"/>
      <c r="Y7" s="218"/>
      <c r="Z7" s="218">
        <v>14</v>
      </c>
      <c r="AA7" s="218"/>
      <c r="AB7" s="218"/>
      <c r="AC7" s="218"/>
      <c r="AD7" s="218"/>
    </row>
    <row r="8" spans="1:35" ht="16.5" customHeight="1">
      <c r="A8" s="256" t="s">
        <v>265</v>
      </c>
      <c r="B8" s="256"/>
      <c r="C8" s="256"/>
      <c r="D8" s="256"/>
      <c r="E8" s="257"/>
      <c r="F8" s="221">
        <v>83</v>
      </c>
      <c r="G8" s="218"/>
      <c r="H8" s="218"/>
      <c r="I8" s="218"/>
      <c r="J8" s="218"/>
      <c r="K8" s="218">
        <v>60</v>
      </c>
      <c r="L8" s="218"/>
      <c r="M8" s="218"/>
      <c r="N8" s="218"/>
      <c r="O8" s="218"/>
      <c r="P8" s="218">
        <v>23</v>
      </c>
      <c r="Q8" s="218"/>
      <c r="R8" s="218"/>
      <c r="S8" s="218"/>
      <c r="T8" s="218"/>
      <c r="U8" s="218">
        <v>33</v>
      </c>
      <c r="V8" s="218"/>
      <c r="W8" s="218"/>
      <c r="X8" s="218"/>
      <c r="Y8" s="218"/>
      <c r="Z8" s="218">
        <v>4</v>
      </c>
      <c r="AA8" s="218"/>
      <c r="AB8" s="218"/>
      <c r="AC8" s="218"/>
      <c r="AD8" s="218"/>
    </row>
    <row r="9" spans="1:35" ht="16.5" customHeight="1">
      <c r="A9" s="256" t="s">
        <v>264</v>
      </c>
      <c r="B9" s="256"/>
      <c r="C9" s="256"/>
      <c r="D9" s="256"/>
      <c r="E9" s="257"/>
      <c r="F9" s="221">
        <v>197</v>
      </c>
      <c r="G9" s="218"/>
      <c r="H9" s="218"/>
      <c r="I9" s="218"/>
      <c r="J9" s="218"/>
      <c r="K9" s="218">
        <v>133</v>
      </c>
      <c r="L9" s="218"/>
      <c r="M9" s="218"/>
      <c r="N9" s="218"/>
      <c r="O9" s="218"/>
      <c r="P9" s="218">
        <v>30</v>
      </c>
      <c r="Q9" s="218"/>
      <c r="R9" s="218"/>
      <c r="S9" s="218"/>
      <c r="T9" s="218"/>
      <c r="U9" s="218">
        <v>42</v>
      </c>
      <c r="V9" s="218"/>
      <c r="W9" s="218"/>
      <c r="X9" s="218"/>
      <c r="Y9" s="218"/>
      <c r="Z9" s="218">
        <v>61</v>
      </c>
      <c r="AA9" s="218"/>
      <c r="AB9" s="218"/>
      <c r="AC9" s="218"/>
      <c r="AD9" s="218"/>
    </row>
    <row r="10" spans="1:35" ht="16.5" customHeight="1">
      <c r="A10" s="360" t="s">
        <v>221</v>
      </c>
      <c r="B10" s="360"/>
      <c r="C10" s="360"/>
      <c r="D10" s="360"/>
      <c r="E10" s="361"/>
      <c r="F10" s="477">
        <v>91</v>
      </c>
      <c r="G10" s="363"/>
      <c r="H10" s="363"/>
      <c r="I10" s="363"/>
      <c r="J10" s="363"/>
      <c r="K10" s="363">
        <v>70</v>
      </c>
      <c r="L10" s="363"/>
      <c r="M10" s="363"/>
      <c r="N10" s="363"/>
      <c r="O10" s="363"/>
      <c r="P10" s="363">
        <v>12</v>
      </c>
      <c r="Q10" s="363"/>
      <c r="R10" s="363"/>
      <c r="S10" s="363"/>
      <c r="T10" s="363"/>
      <c r="U10" s="363">
        <v>29</v>
      </c>
      <c r="V10" s="363"/>
      <c r="W10" s="363"/>
      <c r="X10" s="363"/>
      <c r="Y10" s="363"/>
      <c r="Z10" s="363">
        <v>29</v>
      </c>
      <c r="AA10" s="363"/>
      <c r="AB10" s="363"/>
      <c r="AC10" s="363"/>
      <c r="AD10" s="363"/>
    </row>
    <row r="11" spans="1:35" ht="16.5" customHeight="1">
      <c r="A11" s="483" t="s">
        <v>263</v>
      </c>
      <c r="B11" s="368"/>
      <c r="C11" s="375" t="s">
        <v>262</v>
      </c>
      <c r="D11" s="314"/>
      <c r="E11" s="314"/>
      <c r="F11" s="314"/>
      <c r="G11" s="314"/>
      <c r="H11" s="314"/>
      <c r="I11" s="314"/>
      <c r="J11" s="376"/>
      <c r="K11" s="478">
        <v>61</v>
      </c>
      <c r="L11" s="473"/>
      <c r="M11" s="473"/>
      <c r="N11" s="473"/>
      <c r="O11" s="473"/>
      <c r="P11" s="473">
        <v>1</v>
      </c>
      <c r="Q11" s="473"/>
      <c r="R11" s="473"/>
      <c r="S11" s="473"/>
      <c r="T11" s="473"/>
      <c r="U11" s="473">
        <v>48</v>
      </c>
      <c r="V11" s="473"/>
      <c r="W11" s="473"/>
      <c r="X11" s="473"/>
      <c r="Y11" s="473"/>
      <c r="Z11" s="473">
        <v>12</v>
      </c>
      <c r="AA11" s="473"/>
      <c r="AB11" s="473"/>
      <c r="AC11" s="473"/>
      <c r="AD11" s="473"/>
      <c r="AE11" s="148"/>
      <c r="AF11" s="148"/>
      <c r="AG11" s="148"/>
      <c r="AH11" s="148"/>
      <c r="AI11" s="148"/>
    </row>
    <row r="12" spans="1:35" ht="16.5" customHeight="1">
      <c r="A12" s="484"/>
      <c r="B12" s="369"/>
      <c r="C12" s="356" t="s">
        <v>261</v>
      </c>
      <c r="D12" s="316"/>
      <c r="E12" s="316"/>
      <c r="F12" s="316"/>
      <c r="G12" s="316"/>
      <c r="H12" s="316"/>
      <c r="I12" s="316"/>
      <c r="J12" s="315"/>
      <c r="K12" s="417">
        <v>1</v>
      </c>
      <c r="L12" s="362"/>
      <c r="M12" s="362"/>
      <c r="N12" s="362"/>
      <c r="O12" s="362"/>
      <c r="P12" s="362">
        <v>0</v>
      </c>
      <c r="Q12" s="362"/>
      <c r="R12" s="362"/>
      <c r="S12" s="362"/>
      <c r="T12" s="362"/>
      <c r="U12" s="362">
        <v>1</v>
      </c>
      <c r="V12" s="362"/>
      <c r="W12" s="362"/>
      <c r="X12" s="362"/>
      <c r="Y12" s="362"/>
      <c r="Z12" s="362">
        <v>0</v>
      </c>
      <c r="AA12" s="362"/>
      <c r="AB12" s="362"/>
      <c r="AC12" s="362"/>
      <c r="AD12" s="362"/>
    </row>
    <row r="13" spans="1:35" ht="16.5" customHeight="1">
      <c r="A13" s="484"/>
      <c r="B13" s="369"/>
      <c r="C13" s="356" t="s">
        <v>260</v>
      </c>
      <c r="D13" s="316"/>
      <c r="E13" s="316"/>
      <c r="F13" s="316"/>
      <c r="G13" s="316"/>
      <c r="H13" s="316"/>
      <c r="I13" s="316"/>
      <c r="J13" s="315"/>
      <c r="K13" s="417">
        <v>0</v>
      </c>
      <c r="L13" s="362"/>
      <c r="M13" s="362"/>
      <c r="N13" s="362"/>
      <c r="O13" s="362"/>
      <c r="P13" s="362">
        <v>0</v>
      </c>
      <c r="Q13" s="362"/>
      <c r="R13" s="362"/>
      <c r="S13" s="362"/>
      <c r="T13" s="362"/>
      <c r="U13" s="362">
        <v>0</v>
      </c>
      <c r="V13" s="362"/>
      <c r="W13" s="362"/>
      <c r="X13" s="362"/>
      <c r="Y13" s="362"/>
      <c r="Z13" s="362">
        <v>0</v>
      </c>
      <c r="AA13" s="362"/>
      <c r="AB13" s="362"/>
      <c r="AC13" s="362"/>
      <c r="AD13" s="362"/>
    </row>
    <row r="14" spans="1:35" ht="16.5" customHeight="1">
      <c r="A14" s="484"/>
      <c r="B14" s="369"/>
      <c r="C14" s="356" t="s">
        <v>259</v>
      </c>
      <c r="D14" s="316"/>
      <c r="E14" s="316"/>
      <c r="F14" s="316"/>
      <c r="G14" s="316"/>
      <c r="H14" s="316"/>
      <c r="I14" s="316"/>
      <c r="J14" s="315"/>
      <c r="K14" s="417">
        <v>0</v>
      </c>
      <c r="L14" s="362"/>
      <c r="M14" s="362"/>
      <c r="N14" s="362"/>
      <c r="O14" s="362"/>
      <c r="P14" s="362">
        <v>0</v>
      </c>
      <c r="Q14" s="362"/>
      <c r="R14" s="362"/>
      <c r="S14" s="362"/>
      <c r="T14" s="362"/>
      <c r="U14" s="362">
        <v>0</v>
      </c>
      <c r="V14" s="362"/>
      <c r="W14" s="362"/>
      <c r="X14" s="362"/>
      <c r="Y14" s="362"/>
      <c r="Z14" s="362">
        <v>0</v>
      </c>
      <c r="AA14" s="362"/>
      <c r="AB14" s="362"/>
      <c r="AC14" s="362"/>
      <c r="AD14" s="362"/>
    </row>
    <row r="15" spans="1:35" ht="16.5" customHeight="1">
      <c r="A15" s="484"/>
      <c r="B15" s="369"/>
      <c r="C15" s="356" t="s">
        <v>258</v>
      </c>
      <c r="D15" s="316"/>
      <c r="E15" s="316"/>
      <c r="F15" s="316"/>
      <c r="G15" s="316"/>
      <c r="H15" s="316"/>
      <c r="I15" s="316"/>
      <c r="J15" s="315"/>
      <c r="K15" s="417">
        <v>17</v>
      </c>
      <c r="L15" s="362"/>
      <c r="M15" s="362"/>
      <c r="N15" s="362"/>
      <c r="O15" s="362"/>
      <c r="P15" s="362">
        <v>17</v>
      </c>
      <c r="Q15" s="362"/>
      <c r="R15" s="362"/>
      <c r="S15" s="362"/>
      <c r="T15" s="362"/>
      <c r="U15" s="362">
        <v>0</v>
      </c>
      <c r="V15" s="362"/>
      <c r="W15" s="362"/>
      <c r="X15" s="362"/>
      <c r="Y15" s="362"/>
      <c r="Z15" s="362">
        <v>0</v>
      </c>
      <c r="AA15" s="362"/>
      <c r="AB15" s="362"/>
      <c r="AC15" s="362"/>
      <c r="AD15" s="362"/>
    </row>
    <row r="16" spans="1:35" ht="16.5" customHeight="1">
      <c r="A16" s="484"/>
      <c r="B16" s="369"/>
      <c r="C16" s="356" t="s">
        <v>257</v>
      </c>
      <c r="D16" s="316"/>
      <c r="E16" s="316"/>
      <c r="F16" s="316"/>
      <c r="G16" s="316"/>
      <c r="H16" s="316"/>
      <c r="I16" s="316"/>
      <c r="J16" s="315"/>
      <c r="K16" s="417">
        <v>7</v>
      </c>
      <c r="L16" s="362"/>
      <c r="M16" s="362"/>
      <c r="N16" s="362"/>
      <c r="O16" s="362"/>
      <c r="P16" s="362">
        <v>1</v>
      </c>
      <c r="Q16" s="362"/>
      <c r="R16" s="362"/>
      <c r="S16" s="362"/>
      <c r="T16" s="362"/>
      <c r="U16" s="362">
        <v>5</v>
      </c>
      <c r="V16" s="362"/>
      <c r="W16" s="362"/>
      <c r="X16" s="362"/>
      <c r="Y16" s="362"/>
      <c r="Z16" s="362">
        <v>1</v>
      </c>
      <c r="AA16" s="362"/>
      <c r="AB16" s="362"/>
      <c r="AC16" s="362"/>
      <c r="AD16" s="362"/>
    </row>
    <row r="17" spans="1:30" ht="16.5" customHeight="1">
      <c r="A17" s="484"/>
      <c r="B17" s="369"/>
      <c r="C17" s="356" t="s">
        <v>256</v>
      </c>
      <c r="D17" s="316"/>
      <c r="E17" s="316"/>
      <c r="F17" s="316"/>
      <c r="G17" s="316"/>
      <c r="H17" s="316"/>
      <c r="I17" s="316"/>
      <c r="J17" s="315"/>
      <c r="K17" s="417">
        <v>25</v>
      </c>
      <c r="L17" s="362"/>
      <c r="M17" s="362"/>
      <c r="N17" s="362"/>
      <c r="O17" s="362"/>
      <c r="P17" s="362">
        <v>5</v>
      </c>
      <c r="Q17" s="362"/>
      <c r="R17" s="362"/>
      <c r="S17" s="362"/>
      <c r="T17" s="362"/>
      <c r="U17" s="362">
        <v>16</v>
      </c>
      <c r="V17" s="362"/>
      <c r="W17" s="362"/>
      <c r="X17" s="362"/>
      <c r="Y17" s="362"/>
      <c r="Z17" s="362">
        <v>4</v>
      </c>
      <c r="AA17" s="362"/>
      <c r="AB17" s="362"/>
      <c r="AC17" s="362"/>
      <c r="AD17" s="362"/>
    </row>
    <row r="18" spans="1:30" ht="16.5" customHeight="1">
      <c r="A18" s="484"/>
      <c r="B18" s="369"/>
      <c r="C18" s="356" t="s">
        <v>255</v>
      </c>
      <c r="D18" s="316"/>
      <c r="E18" s="316"/>
      <c r="F18" s="316"/>
      <c r="G18" s="316"/>
      <c r="H18" s="316"/>
      <c r="I18" s="316"/>
      <c r="J18" s="315"/>
      <c r="K18" s="417">
        <v>4</v>
      </c>
      <c r="L18" s="362"/>
      <c r="M18" s="362"/>
      <c r="N18" s="362"/>
      <c r="O18" s="362"/>
      <c r="P18" s="362">
        <v>1</v>
      </c>
      <c r="Q18" s="362"/>
      <c r="R18" s="362"/>
      <c r="S18" s="362"/>
      <c r="T18" s="362"/>
      <c r="U18" s="362">
        <v>0</v>
      </c>
      <c r="V18" s="362"/>
      <c r="W18" s="362"/>
      <c r="X18" s="362"/>
      <c r="Y18" s="362"/>
      <c r="Z18" s="362">
        <v>3</v>
      </c>
      <c r="AA18" s="362"/>
      <c r="AB18" s="362"/>
      <c r="AC18" s="362"/>
      <c r="AD18" s="362"/>
    </row>
    <row r="19" spans="1:30" ht="16.5" customHeight="1">
      <c r="A19" s="484"/>
      <c r="B19" s="369"/>
      <c r="C19" s="356" t="s">
        <v>254</v>
      </c>
      <c r="D19" s="316"/>
      <c r="E19" s="316"/>
      <c r="F19" s="316"/>
      <c r="G19" s="316"/>
      <c r="H19" s="316"/>
      <c r="I19" s="316"/>
      <c r="J19" s="315"/>
      <c r="K19" s="417">
        <v>28</v>
      </c>
      <c r="L19" s="362"/>
      <c r="M19" s="362"/>
      <c r="N19" s="362"/>
      <c r="O19" s="362"/>
      <c r="P19" s="362">
        <v>5</v>
      </c>
      <c r="Q19" s="362"/>
      <c r="R19" s="362"/>
      <c r="S19" s="362"/>
      <c r="T19" s="362"/>
      <c r="U19" s="362">
        <v>22</v>
      </c>
      <c r="V19" s="362"/>
      <c r="W19" s="362"/>
      <c r="X19" s="362"/>
      <c r="Y19" s="362"/>
      <c r="Z19" s="362">
        <v>1</v>
      </c>
      <c r="AA19" s="362"/>
      <c r="AB19" s="362"/>
      <c r="AC19" s="362"/>
      <c r="AD19" s="362"/>
    </row>
    <row r="20" spans="1:30" ht="16.5" customHeight="1">
      <c r="A20" s="484"/>
      <c r="B20" s="369"/>
      <c r="C20" s="356" t="s">
        <v>253</v>
      </c>
      <c r="D20" s="316"/>
      <c r="E20" s="316"/>
      <c r="F20" s="316"/>
      <c r="G20" s="316"/>
      <c r="H20" s="316"/>
      <c r="I20" s="316"/>
      <c r="J20" s="315"/>
      <c r="K20" s="417">
        <v>306</v>
      </c>
      <c r="L20" s="362"/>
      <c r="M20" s="362"/>
      <c r="N20" s="362"/>
      <c r="O20" s="362"/>
      <c r="P20" s="362">
        <v>124</v>
      </c>
      <c r="Q20" s="362"/>
      <c r="R20" s="362"/>
      <c r="S20" s="362"/>
      <c r="T20" s="362"/>
      <c r="U20" s="362">
        <v>113</v>
      </c>
      <c r="V20" s="362"/>
      <c r="W20" s="362"/>
      <c r="X20" s="362"/>
      <c r="Y20" s="362"/>
      <c r="Z20" s="362">
        <v>69</v>
      </c>
      <c r="AA20" s="362"/>
      <c r="AB20" s="362"/>
      <c r="AC20" s="362"/>
      <c r="AD20" s="362"/>
    </row>
    <row r="21" spans="1:30" ht="16.5" customHeight="1">
      <c r="A21" s="484"/>
      <c r="B21" s="369"/>
      <c r="C21" s="356" t="s">
        <v>252</v>
      </c>
      <c r="D21" s="316"/>
      <c r="E21" s="316"/>
      <c r="F21" s="316"/>
      <c r="G21" s="316"/>
      <c r="H21" s="316"/>
      <c r="I21" s="316"/>
      <c r="J21" s="315"/>
      <c r="K21" s="417">
        <v>2</v>
      </c>
      <c r="L21" s="362"/>
      <c r="M21" s="362"/>
      <c r="N21" s="362"/>
      <c r="O21" s="362"/>
      <c r="P21" s="362">
        <v>0</v>
      </c>
      <c r="Q21" s="362"/>
      <c r="R21" s="362"/>
      <c r="S21" s="362"/>
      <c r="T21" s="362"/>
      <c r="U21" s="362">
        <v>1</v>
      </c>
      <c r="V21" s="362"/>
      <c r="W21" s="362"/>
      <c r="X21" s="362"/>
      <c r="Y21" s="362"/>
      <c r="Z21" s="362">
        <v>1</v>
      </c>
      <c r="AA21" s="362"/>
      <c r="AB21" s="362"/>
      <c r="AC21" s="362"/>
      <c r="AD21" s="362"/>
    </row>
    <row r="22" spans="1:30" ht="16.5" customHeight="1">
      <c r="A22" s="484"/>
      <c r="B22" s="369"/>
      <c r="C22" s="356" t="s">
        <v>251</v>
      </c>
      <c r="D22" s="316"/>
      <c r="E22" s="316"/>
      <c r="F22" s="316"/>
      <c r="G22" s="316"/>
      <c r="H22" s="316"/>
      <c r="I22" s="316"/>
      <c r="J22" s="315"/>
      <c r="K22" s="417">
        <v>144</v>
      </c>
      <c r="L22" s="362"/>
      <c r="M22" s="362"/>
      <c r="N22" s="362"/>
      <c r="O22" s="362"/>
      <c r="P22" s="362">
        <v>0</v>
      </c>
      <c r="Q22" s="362"/>
      <c r="R22" s="362"/>
      <c r="S22" s="362"/>
      <c r="T22" s="362"/>
      <c r="U22" s="362">
        <v>66</v>
      </c>
      <c r="V22" s="362"/>
      <c r="W22" s="362"/>
      <c r="X22" s="362"/>
      <c r="Y22" s="362"/>
      <c r="Z22" s="362">
        <v>78</v>
      </c>
      <c r="AA22" s="362"/>
      <c r="AB22" s="362"/>
      <c r="AC22" s="362"/>
      <c r="AD22" s="362"/>
    </row>
    <row r="23" spans="1:30" ht="16.5" customHeight="1">
      <c r="A23" s="484"/>
      <c r="B23" s="369"/>
      <c r="C23" s="356" t="s">
        <v>250</v>
      </c>
      <c r="D23" s="316"/>
      <c r="E23" s="316"/>
      <c r="F23" s="316"/>
      <c r="G23" s="316"/>
      <c r="H23" s="316"/>
      <c r="I23" s="316"/>
      <c r="J23" s="315"/>
      <c r="K23" s="417">
        <v>9</v>
      </c>
      <c r="L23" s="362"/>
      <c r="M23" s="362"/>
      <c r="N23" s="362"/>
      <c r="O23" s="362"/>
      <c r="P23" s="362">
        <v>2</v>
      </c>
      <c r="Q23" s="362"/>
      <c r="R23" s="362"/>
      <c r="S23" s="362"/>
      <c r="T23" s="362"/>
      <c r="U23" s="362">
        <v>7</v>
      </c>
      <c r="V23" s="362"/>
      <c r="W23" s="362"/>
      <c r="X23" s="362"/>
      <c r="Y23" s="362"/>
      <c r="Z23" s="362">
        <v>0</v>
      </c>
      <c r="AA23" s="362"/>
      <c r="AB23" s="362"/>
      <c r="AC23" s="362"/>
      <c r="AD23" s="362"/>
    </row>
    <row r="24" spans="1:30" ht="16.5" customHeight="1">
      <c r="A24" s="484"/>
      <c r="B24" s="369"/>
      <c r="C24" s="356" t="s">
        <v>249</v>
      </c>
      <c r="D24" s="316"/>
      <c r="E24" s="316"/>
      <c r="F24" s="316"/>
      <c r="G24" s="316"/>
      <c r="H24" s="316"/>
      <c r="I24" s="316"/>
      <c r="J24" s="315"/>
      <c r="K24" s="417">
        <v>0</v>
      </c>
      <c r="L24" s="362"/>
      <c r="M24" s="362"/>
      <c r="N24" s="362"/>
      <c r="O24" s="362"/>
      <c r="P24" s="362">
        <v>0</v>
      </c>
      <c r="Q24" s="362"/>
      <c r="R24" s="362"/>
      <c r="S24" s="362"/>
      <c r="T24" s="362"/>
      <c r="U24" s="362">
        <v>0</v>
      </c>
      <c r="V24" s="362"/>
      <c r="W24" s="362"/>
      <c r="X24" s="362"/>
      <c r="Y24" s="362"/>
      <c r="Z24" s="362">
        <v>0</v>
      </c>
      <c r="AA24" s="362"/>
      <c r="AB24" s="362"/>
      <c r="AC24" s="362"/>
      <c r="AD24" s="362"/>
    </row>
    <row r="25" spans="1:30" ht="16.5" customHeight="1" thickBot="1">
      <c r="A25" s="485"/>
      <c r="B25" s="370"/>
      <c r="C25" s="482" t="s">
        <v>231</v>
      </c>
      <c r="D25" s="321"/>
      <c r="E25" s="321"/>
      <c r="F25" s="321"/>
      <c r="G25" s="321"/>
      <c r="H25" s="321"/>
      <c r="I25" s="321"/>
      <c r="J25" s="322"/>
      <c r="K25" s="416">
        <v>4</v>
      </c>
      <c r="L25" s="410"/>
      <c r="M25" s="410"/>
      <c r="N25" s="410"/>
      <c r="O25" s="410"/>
      <c r="P25" s="410">
        <v>0</v>
      </c>
      <c r="Q25" s="410"/>
      <c r="R25" s="410"/>
      <c r="S25" s="410"/>
      <c r="T25" s="410"/>
      <c r="U25" s="410">
        <v>2</v>
      </c>
      <c r="V25" s="410"/>
      <c r="W25" s="410"/>
      <c r="X25" s="410"/>
      <c r="Y25" s="410"/>
      <c r="Z25" s="410">
        <v>2</v>
      </c>
      <c r="AA25" s="410"/>
      <c r="AB25" s="410"/>
      <c r="AC25" s="410"/>
      <c r="AD25" s="410"/>
    </row>
    <row r="26" spans="1:30" ht="9.75" customHeight="1">
      <c r="A26" s="133"/>
      <c r="B26" s="133"/>
      <c r="C26" s="133"/>
      <c r="D26" s="133"/>
      <c r="E26" s="135"/>
      <c r="F26" s="133"/>
      <c r="G26" s="135"/>
      <c r="H26" s="133"/>
      <c r="I26" s="133"/>
      <c r="J26" s="133"/>
      <c r="K26" s="141"/>
      <c r="L26" s="132"/>
      <c r="M26" s="132"/>
      <c r="N26" s="132"/>
      <c r="O26" s="132"/>
      <c r="P26" s="141"/>
      <c r="Q26" s="132"/>
      <c r="R26" s="132"/>
      <c r="S26" s="132"/>
      <c r="T26" s="132"/>
      <c r="U26" s="132"/>
      <c r="V26" s="132"/>
      <c r="W26" s="252"/>
      <c r="X26" s="252"/>
      <c r="Y26" s="252"/>
      <c r="Z26" s="252"/>
      <c r="AA26" s="252"/>
      <c r="AB26" s="252"/>
      <c r="AC26" s="252"/>
      <c r="AD26" s="252"/>
    </row>
    <row r="27" spans="1:30" ht="41.25" customHeight="1" thickBot="1">
      <c r="A27" s="242" t="s">
        <v>248</v>
      </c>
      <c r="B27" s="242"/>
      <c r="C27" s="242"/>
      <c r="D27" s="242"/>
      <c r="E27" s="242"/>
      <c r="F27" s="242"/>
      <c r="G27" s="242"/>
      <c r="H27" s="242"/>
      <c r="I27" s="242"/>
      <c r="J27" s="242"/>
      <c r="K27" s="242"/>
      <c r="L27" s="242"/>
      <c r="M27" s="242"/>
      <c r="N27" s="242"/>
      <c r="O27" s="242"/>
      <c r="P27" s="242"/>
      <c r="Z27" s="164"/>
      <c r="AA27" s="164"/>
      <c r="AB27" s="439" t="str">
        <f>+Z1</f>
        <v>平成26年度</v>
      </c>
      <c r="AC27" s="439"/>
      <c r="AD27" s="439"/>
    </row>
    <row r="28" spans="1:30" ht="21" customHeight="1">
      <c r="A28" s="283"/>
      <c r="B28" s="283"/>
      <c r="C28" s="283"/>
      <c r="D28" s="283"/>
      <c r="E28" s="283"/>
      <c r="F28" s="283"/>
      <c r="G28" s="283"/>
      <c r="H28" s="283"/>
      <c r="I28" s="283"/>
      <c r="J28" s="283"/>
      <c r="K28" s="283"/>
      <c r="L28" s="284"/>
      <c r="M28" s="212" t="s">
        <v>198</v>
      </c>
      <c r="N28" s="213"/>
      <c r="O28" s="214"/>
      <c r="P28" s="495" t="s">
        <v>247</v>
      </c>
      <c r="Q28" s="496"/>
      <c r="R28" s="497"/>
      <c r="S28" s="212" t="s">
        <v>246</v>
      </c>
      <c r="T28" s="213"/>
      <c r="U28" s="214"/>
      <c r="V28" s="212" t="s">
        <v>245</v>
      </c>
      <c r="W28" s="213"/>
      <c r="X28" s="214"/>
      <c r="Y28" s="501" t="s">
        <v>244</v>
      </c>
      <c r="Z28" s="502"/>
      <c r="AA28" s="503"/>
      <c r="AB28" s="212" t="s">
        <v>243</v>
      </c>
      <c r="AC28" s="213"/>
      <c r="AD28" s="213"/>
    </row>
    <row r="29" spans="1:30" ht="18" customHeight="1">
      <c r="A29" s="526" t="s">
        <v>152</v>
      </c>
      <c r="B29" s="479" t="s">
        <v>198</v>
      </c>
      <c r="C29" s="480"/>
      <c r="D29" s="480"/>
      <c r="E29" s="480"/>
      <c r="F29" s="480"/>
      <c r="G29" s="480"/>
      <c r="H29" s="480"/>
      <c r="I29" s="480"/>
      <c r="J29" s="480"/>
      <c r="K29" s="480"/>
      <c r="L29" s="481"/>
      <c r="M29" s="520">
        <f>M31+M32</f>
        <v>687</v>
      </c>
      <c r="N29" s="519"/>
      <c r="O29" s="519"/>
      <c r="P29" s="519">
        <f>P31+P32</f>
        <v>224</v>
      </c>
      <c r="Q29" s="519"/>
      <c r="R29" s="519"/>
      <c r="S29" s="519">
        <f>S31+S32</f>
        <v>274</v>
      </c>
      <c r="T29" s="519"/>
      <c r="U29" s="519"/>
      <c r="V29" s="519">
        <f>V31+V32</f>
        <v>180</v>
      </c>
      <c r="W29" s="519"/>
      <c r="X29" s="519"/>
      <c r="Y29" s="519">
        <f>Y31+Y32</f>
        <v>9</v>
      </c>
      <c r="Z29" s="519"/>
      <c r="AA29" s="519"/>
      <c r="AB29" s="519">
        <f>AB31+AB32</f>
        <v>0</v>
      </c>
      <c r="AC29" s="519"/>
      <c r="AD29" s="519"/>
    </row>
    <row r="30" spans="1:30" ht="18" customHeight="1">
      <c r="A30" s="527"/>
      <c r="B30" s="493" t="s">
        <v>242</v>
      </c>
      <c r="C30" s="491"/>
      <c r="D30" s="491"/>
      <c r="E30" s="491"/>
      <c r="F30" s="491"/>
      <c r="G30" s="491"/>
      <c r="H30" s="491"/>
      <c r="I30" s="491"/>
      <c r="J30" s="491"/>
      <c r="K30" s="491"/>
      <c r="L30" s="494"/>
      <c r="M30" s="521">
        <f>M29/M29*100</f>
        <v>100</v>
      </c>
      <c r="N30" s="504"/>
      <c r="O30" s="504"/>
      <c r="P30" s="504">
        <f>P29/M29*100</f>
        <v>32.60553129548763</v>
      </c>
      <c r="Q30" s="504"/>
      <c r="R30" s="504"/>
      <c r="S30" s="504">
        <f>S29/M29*100</f>
        <v>39.883551673944687</v>
      </c>
      <c r="T30" s="504"/>
      <c r="U30" s="504"/>
      <c r="V30" s="504">
        <f>V29/M29*100</f>
        <v>26.200873362445414</v>
      </c>
      <c r="W30" s="504"/>
      <c r="X30" s="504"/>
      <c r="Y30" s="504">
        <f>Y29/M29*100</f>
        <v>1.3100436681222707</v>
      </c>
      <c r="Z30" s="504"/>
      <c r="AA30" s="504"/>
      <c r="AB30" s="462">
        <v>0</v>
      </c>
      <c r="AC30" s="462"/>
      <c r="AD30" s="462"/>
    </row>
    <row r="31" spans="1:30" ht="18" customHeight="1">
      <c r="A31" s="527"/>
      <c r="B31" s="493" t="s">
        <v>241</v>
      </c>
      <c r="C31" s="491"/>
      <c r="D31" s="491"/>
      <c r="E31" s="491"/>
      <c r="F31" s="491"/>
      <c r="G31" s="491"/>
      <c r="H31" s="491"/>
      <c r="I31" s="491"/>
      <c r="J31" s="491"/>
      <c r="K31" s="491"/>
      <c r="L31" s="494"/>
      <c r="M31" s="472">
        <v>159</v>
      </c>
      <c r="N31" s="461"/>
      <c r="O31" s="461"/>
      <c r="P31" s="461">
        <v>122</v>
      </c>
      <c r="Q31" s="461"/>
      <c r="R31" s="461"/>
      <c r="S31" s="461">
        <v>35</v>
      </c>
      <c r="T31" s="461"/>
      <c r="U31" s="461"/>
      <c r="V31" s="461">
        <v>1</v>
      </c>
      <c r="W31" s="461"/>
      <c r="X31" s="461"/>
      <c r="Y31" s="461">
        <v>1</v>
      </c>
      <c r="Z31" s="461"/>
      <c r="AA31" s="461"/>
      <c r="AB31" s="462">
        <v>0</v>
      </c>
      <c r="AC31" s="462"/>
      <c r="AD31" s="462"/>
    </row>
    <row r="32" spans="1:30" ht="18" customHeight="1">
      <c r="A32" s="527"/>
      <c r="B32" s="493" t="s">
        <v>240</v>
      </c>
      <c r="C32" s="491"/>
      <c r="D32" s="491"/>
      <c r="E32" s="491"/>
      <c r="F32" s="491"/>
      <c r="G32" s="491"/>
      <c r="H32" s="491"/>
      <c r="I32" s="491"/>
      <c r="J32" s="491"/>
      <c r="K32" s="491"/>
      <c r="L32" s="494"/>
      <c r="M32" s="472">
        <v>528</v>
      </c>
      <c r="N32" s="461"/>
      <c r="O32" s="461"/>
      <c r="P32" s="461">
        <v>102</v>
      </c>
      <c r="Q32" s="461"/>
      <c r="R32" s="461"/>
      <c r="S32" s="461">
        <v>239</v>
      </c>
      <c r="T32" s="461"/>
      <c r="U32" s="461"/>
      <c r="V32" s="461">
        <v>179</v>
      </c>
      <c r="W32" s="461"/>
      <c r="X32" s="461"/>
      <c r="Y32" s="461">
        <v>8</v>
      </c>
      <c r="Z32" s="461"/>
      <c r="AA32" s="461"/>
      <c r="AB32" s="461">
        <v>0</v>
      </c>
      <c r="AC32" s="461"/>
      <c r="AD32" s="461"/>
    </row>
    <row r="33" spans="1:31" ht="18" customHeight="1">
      <c r="A33" s="527"/>
      <c r="B33" s="463" t="s">
        <v>239</v>
      </c>
      <c r="C33" s="464"/>
      <c r="D33" s="464"/>
      <c r="E33" s="464"/>
      <c r="F33" s="464"/>
      <c r="G33" s="464"/>
      <c r="H33" s="464"/>
      <c r="I33" s="464"/>
      <c r="J33" s="464"/>
      <c r="K33" s="464"/>
      <c r="L33" s="465"/>
      <c r="M33" s="472">
        <v>45</v>
      </c>
      <c r="N33" s="461"/>
      <c r="O33" s="461"/>
      <c r="P33" s="461">
        <v>3</v>
      </c>
      <c r="Q33" s="461"/>
      <c r="R33" s="461"/>
      <c r="S33" s="461">
        <v>19</v>
      </c>
      <c r="T33" s="461"/>
      <c r="U33" s="461"/>
      <c r="V33" s="461">
        <v>22</v>
      </c>
      <c r="W33" s="461"/>
      <c r="X33" s="461"/>
      <c r="Y33" s="461">
        <v>1</v>
      </c>
      <c r="Z33" s="461"/>
      <c r="AA33" s="461"/>
      <c r="AB33" s="462">
        <v>0</v>
      </c>
      <c r="AC33" s="462"/>
      <c r="AD33" s="462"/>
    </row>
    <row r="34" spans="1:31" ht="18" customHeight="1">
      <c r="A34" s="527"/>
      <c r="B34" s="463" t="s">
        <v>140</v>
      </c>
      <c r="C34" s="464"/>
      <c r="D34" s="464"/>
      <c r="E34" s="464"/>
      <c r="F34" s="464"/>
      <c r="G34" s="464"/>
      <c r="H34" s="464"/>
      <c r="I34" s="464"/>
      <c r="J34" s="464"/>
      <c r="K34" s="464"/>
      <c r="L34" s="465"/>
      <c r="M34" s="472">
        <v>308</v>
      </c>
      <c r="N34" s="461"/>
      <c r="O34" s="461"/>
      <c r="P34" s="461">
        <v>78</v>
      </c>
      <c r="Q34" s="461"/>
      <c r="R34" s="461"/>
      <c r="S34" s="461">
        <v>140</v>
      </c>
      <c r="T34" s="461"/>
      <c r="U34" s="461"/>
      <c r="V34" s="461">
        <v>86</v>
      </c>
      <c r="W34" s="461"/>
      <c r="X34" s="461"/>
      <c r="Y34" s="461">
        <v>4</v>
      </c>
      <c r="Z34" s="461"/>
      <c r="AA34" s="461"/>
      <c r="AB34" s="462">
        <v>0</v>
      </c>
      <c r="AC34" s="462"/>
      <c r="AD34" s="462"/>
      <c r="AE34" s="148"/>
    </row>
    <row r="35" spans="1:31" ht="18" customHeight="1">
      <c r="A35" s="527"/>
      <c r="B35" s="463" t="s">
        <v>141</v>
      </c>
      <c r="C35" s="464"/>
      <c r="D35" s="464"/>
      <c r="E35" s="464"/>
      <c r="F35" s="464"/>
      <c r="G35" s="464"/>
      <c r="H35" s="464"/>
      <c r="I35" s="464"/>
      <c r="J35" s="464"/>
      <c r="K35" s="464"/>
      <c r="L35" s="465"/>
      <c r="M35" s="472">
        <v>105</v>
      </c>
      <c r="N35" s="461"/>
      <c r="O35" s="461"/>
      <c r="P35" s="461">
        <v>10</v>
      </c>
      <c r="Q35" s="461"/>
      <c r="R35" s="461"/>
      <c r="S35" s="461">
        <v>46</v>
      </c>
      <c r="T35" s="461"/>
      <c r="U35" s="461"/>
      <c r="V35" s="461">
        <v>46</v>
      </c>
      <c r="W35" s="461"/>
      <c r="X35" s="461"/>
      <c r="Y35" s="462">
        <v>3</v>
      </c>
      <c r="Z35" s="462"/>
      <c r="AA35" s="462"/>
      <c r="AB35" s="462">
        <v>0</v>
      </c>
      <c r="AC35" s="462"/>
      <c r="AD35" s="462"/>
    </row>
    <row r="36" spans="1:31" ht="18" customHeight="1">
      <c r="A36" s="527"/>
      <c r="B36" s="463" t="s">
        <v>142</v>
      </c>
      <c r="C36" s="464"/>
      <c r="D36" s="464"/>
      <c r="E36" s="464"/>
      <c r="F36" s="464"/>
      <c r="G36" s="464"/>
      <c r="H36" s="464"/>
      <c r="I36" s="464"/>
      <c r="J36" s="464"/>
      <c r="K36" s="464"/>
      <c r="L36" s="465"/>
      <c r="M36" s="472">
        <v>62</v>
      </c>
      <c r="N36" s="461"/>
      <c r="O36" s="461"/>
      <c r="P36" s="461">
        <v>10</v>
      </c>
      <c r="Q36" s="461"/>
      <c r="R36" s="461"/>
      <c r="S36" s="461">
        <v>28</v>
      </c>
      <c r="T36" s="461"/>
      <c r="U36" s="461"/>
      <c r="V36" s="461">
        <v>24</v>
      </c>
      <c r="W36" s="461"/>
      <c r="X36" s="461"/>
      <c r="Y36" s="461">
        <v>0</v>
      </c>
      <c r="Z36" s="461"/>
      <c r="AA36" s="461"/>
      <c r="AB36" s="462">
        <v>0</v>
      </c>
      <c r="AC36" s="462"/>
      <c r="AD36" s="462"/>
    </row>
    <row r="37" spans="1:31" ht="18" customHeight="1">
      <c r="A37" s="527"/>
      <c r="B37" s="469" t="s">
        <v>143</v>
      </c>
      <c r="C37" s="470"/>
      <c r="D37" s="470"/>
      <c r="E37" s="470"/>
      <c r="F37" s="470"/>
      <c r="G37" s="470"/>
      <c r="H37" s="470"/>
      <c r="I37" s="470"/>
      <c r="J37" s="470"/>
      <c r="K37" s="470"/>
      <c r="L37" s="471"/>
      <c r="M37" s="472">
        <v>0</v>
      </c>
      <c r="N37" s="461"/>
      <c r="O37" s="461"/>
      <c r="P37" s="461">
        <v>0</v>
      </c>
      <c r="Q37" s="461"/>
      <c r="R37" s="461"/>
      <c r="S37" s="461">
        <v>0</v>
      </c>
      <c r="T37" s="461"/>
      <c r="U37" s="461"/>
      <c r="V37" s="461">
        <v>0</v>
      </c>
      <c r="W37" s="461"/>
      <c r="X37" s="461"/>
      <c r="Y37" s="461">
        <v>0</v>
      </c>
      <c r="Z37" s="461"/>
      <c r="AA37" s="461"/>
      <c r="AB37" s="462">
        <v>0</v>
      </c>
      <c r="AC37" s="462"/>
      <c r="AD37" s="462"/>
    </row>
    <row r="38" spans="1:31" ht="18" customHeight="1">
      <c r="A38" s="527"/>
      <c r="B38" s="463" t="s">
        <v>144</v>
      </c>
      <c r="C38" s="464"/>
      <c r="D38" s="464"/>
      <c r="E38" s="464"/>
      <c r="F38" s="464"/>
      <c r="G38" s="464"/>
      <c r="H38" s="464"/>
      <c r="I38" s="464"/>
      <c r="J38" s="464"/>
      <c r="K38" s="464"/>
      <c r="L38" s="465"/>
      <c r="M38" s="472">
        <v>0</v>
      </c>
      <c r="N38" s="461"/>
      <c r="O38" s="461"/>
      <c r="P38" s="461">
        <v>0</v>
      </c>
      <c r="Q38" s="461"/>
      <c r="R38" s="461"/>
      <c r="S38" s="461">
        <v>0</v>
      </c>
      <c r="T38" s="461"/>
      <c r="U38" s="461"/>
      <c r="V38" s="461">
        <v>0</v>
      </c>
      <c r="W38" s="461"/>
      <c r="X38" s="461"/>
      <c r="Y38" s="461">
        <v>0</v>
      </c>
      <c r="Z38" s="461"/>
      <c r="AA38" s="461"/>
      <c r="AB38" s="462">
        <v>0</v>
      </c>
      <c r="AC38" s="462"/>
      <c r="AD38" s="462"/>
    </row>
    <row r="39" spans="1:31" ht="18" customHeight="1">
      <c r="A39" s="528"/>
      <c r="B39" s="466" t="s">
        <v>231</v>
      </c>
      <c r="C39" s="467"/>
      <c r="D39" s="467"/>
      <c r="E39" s="467"/>
      <c r="F39" s="467"/>
      <c r="G39" s="467"/>
      <c r="H39" s="467"/>
      <c r="I39" s="467"/>
      <c r="J39" s="467"/>
      <c r="K39" s="467"/>
      <c r="L39" s="468"/>
      <c r="M39" s="472">
        <v>8</v>
      </c>
      <c r="N39" s="461"/>
      <c r="O39" s="461"/>
      <c r="P39" s="461">
        <v>1</v>
      </c>
      <c r="Q39" s="461"/>
      <c r="R39" s="461"/>
      <c r="S39" s="461">
        <v>6</v>
      </c>
      <c r="T39" s="461"/>
      <c r="U39" s="461"/>
      <c r="V39" s="461">
        <v>1</v>
      </c>
      <c r="W39" s="461"/>
      <c r="X39" s="461"/>
      <c r="Y39" s="461">
        <v>0</v>
      </c>
      <c r="Z39" s="461"/>
      <c r="AA39" s="461"/>
      <c r="AB39" s="462">
        <v>0</v>
      </c>
      <c r="AC39" s="462"/>
      <c r="AD39" s="462"/>
    </row>
    <row r="40" spans="1:31" s="1" customFormat="1" ht="18" customHeight="1">
      <c r="A40" s="486" t="s">
        <v>153</v>
      </c>
      <c r="B40" s="489" t="s">
        <v>198</v>
      </c>
      <c r="C40" s="489"/>
      <c r="D40" s="489"/>
      <c r="E40" s="489"/>
      <c r="F40" s="489"/>
      <c r="G40" s="489"/>
      <c r="H40" s="489"/>
      <c r="I40" s="489"/>
      <c r="J40" s="489"/>
      <c r="K40" s="489"/>
      <c r="L40" s="489"/>
      <c r="M40" s="522">
        <f>SUM(M42+M43)</f>
        <v>755</v>
      </c>
      <c r="N40" s="523"/>
      <c r="O40" s="523"/>
      <c r="P40" s="523">
        <f>SUM(P42+P43)</f>
        <v>251</v>
      </c>
      <c r="Q40" s="523"/>
      <c r="R40" s="523"/>
      <c r="S40" s="523">
        <f>SUM(S42+S43)</f>
        <v>299</v>
      </c>
      <c r="T40" s="523"/>
      <c r="U40" s="523"/>
      <c r="V40" s="523">
        <f>SUM(V42+V43)</f>
        <v>195</v>
      </c>
      <c r="W40" s="523"/>
      <c r="X40" s="523"/>
      <c r="Y40" s="523">
        <f>SUM(Y42+Y43)</f>
        <v>10</v>
      </c>
      <c r="Z40" s="523"/>
      <c r="AA40" s="523"/>
      <c r="AB40" s="523">
        <f>SUM(AB42+AB43)</f>
        <v>0</v>
      </c>
      <c r="AC40" s="523"/>
      <c r="AD40" s="523"/>
    </row>
    <row r="41" spans="1:31" ht="18" customHeight="1">
      <c r="A41" s="487"/>
      <c r="B41" s="490" t="s">
        <v>242</v>
      </c>
      <c r="C41" s="491"/>
      <c r="D41" s="491"/>
      <c r="E41" s="491"/>
      <c r="F41" s="491"/>
      <c r="G41" s="491"/>
      <c r="H41" s="491"/>
      <c r="I41" s="491"/>
      <c r="J41" s="491"/>
      <c r="K41" s="491"/>
      <c r="L41" s="491"/>
      <c r="M41" s="521">
        <f>SUM(P41:AA41)</f>
        <v>100</v>
      </c>
      <c r="N41" s="504"/>
      <c r="O41" s="504"/>
      <c r="P41" s="504">
        <f>ROUNDUP(P40/M40,3)*100</f>
        <v>33.300000000000004</v>
      </c>
      <c r="Q41" s="504"/>
      <c r="R41" s="504"/>
      <c r="S41" s="504">
        <f>ROUND(S40/M40,3)*100</f>
        <v>39.6</v>
      </c>
      <c r="T41" s="504"/>
      <c r="U41" s="504"/>
      <c r="V41" s="504">
        <f>ROUND(V40/M40,3)*100</f>
        <v>25.8</v>
      </c>
      <c r="W41" s="504"/>
      <c r="X41" s="504"/>
      <c r="Y41" s="504">
        <f>ROUND(Y40/M40,3)*100</f>
        <v>1.3</v>
      </c>
      <c r="Z41" s="504"/>
      <c r="AA41" s="504"/>
      <c r="AB41" s="462">
        <v>0</v>
      </c>
      <c r="AC41" s="462"/>
      <c r="AD41" s="462"/>
    </row>
    <row r="42" spans="1:31" ht="18" customHeight="1">
      <c r="A42" s="487"/>
      <c r="B42" s="490" t="s">
        <v>241</v>
      </c>
      <c r="C42" s="491"/>
      <c r="D42" s="491"/>
      <c r="E42" s="491"/>
      <c r="F42" s="491"/>
      <c r="G42" s="491"/>
      <c r="H42" s="491"/>
      <c r="I42" s="491"/>
      <c r="J42" s="491"/>
      <c r="K42" s="491"/>
      <c r="L42" s="491"/>
      <c r="M42" s="472">
        <v>166</v>
      </c>
      <c r="N42" s="461"/>
      <c r="O42" s="461"/>
      <c r="P42" s="461">
        <v>127</v>
      </c>
      <c r="Q42" s="461"/>
      <c r="R42" s="461"/>
      <c r="S42" s="461">
        <v>36</v>
      </c>
      <c r="T42" s="461"/>
      <c r="U42" s="461"/>
      <c r="V42" s="461">
        <v>1</v>
      </c>
      <c r="W42" s="461"/>
      <c r="X42" s="461"/>
      <c r="Y42" s="461">
        <v>2</v>
      </c>
      <c r="Z42" s="461"/>
      <c r="AA42" s="461"/>
      <c r="AB42" s="461">
        <v>0</v>
      </c>
      <c r="AC42" s="461"/>
      <c r="AD42" s="461"/>
      <c r="AE42" s="148"/>
    </row>
    <row r="43" spans="1:31" ht="18" customHeight="1">
      <c r="A43" s="487"/>
      <c r="B43" s="490" t="s">
        <v>240</v>
      </c>
      <c r="C43" s="491"/>
      <c r="D43" s="491"/>
      <c r="E43" s="491"/>
      <c r="F43" s="491"/>
      <c r="G43" s="491"/>
      <c r="H43" s="491"/>
      <c r="I43" s="491"/>
      <c r="J43" s="491"/>
      <c r="K43" s="491"/>
      <c r="L43" s="491"/>
      <c r="M43" s="472">
        <v>589</v>
      </c>
      <c r="N43" s="461"/>
      <c r="O43" s="461"/>
      <c r="P43" s="461">
        <v>124</v>
      </c>
      <c r="Q43" s="461"/>
      <c r="R43" s="461"/>
      <c r="S43" s="461">
        <v>263</v>
      </c>
      <c r="T43" s="461"/>
      <c r="U43" s="461"/>
      <c r="V43" s="461">
        <v>194</v>
      </c>
      <c r="W43" s="461"/>
      <c r="X43" s="461"/>
      <c r="Y43" s="461">
        <v>8</v>
      </c>
      <c r="Z43" s="461"/>
      <c r="AA43" s="461"/>
      <c r="AB43" s="461">
        <v>0</v>
      </c>
      <c r="AC43" s="461"/>
      <c r="AD43" s="461"/>
      <c r="AE43" s="148"/>
    </row>
    <row r="44" spans="1:31" ht="18" customHeight="1">
      <c r="A44" s="487"/>
      <c r="B44" s="492" t="s">
        <v>239</v>
      </c>
      <c r="C44" s="464"/>
      <c r="D44" s="464"/>
      <c r="E44" s="464"/>
      <c r="F44" s="464"/>
      <c r="G44" s="464"/>
      <c r="H44" s="464"/>
      <c r="I44" s="464"/>
      <c r="J44" s="464"/>
      <c r="K44" s="464"/>
      <c r="L44" s="464"/>
      <c r="M44" s="472">
        <v>48</v>
      </c>
      <c r="N44" s="461"/>
      <c r="O44" s="461"/>
      <c r="P44" s="461">
        <v>4</v>
      </c>
      <c r="Q44" s="461"/>
      <c r="R44" s="461"/>
      <c r="S44" s="461">
        <v>21</v>
      </c>
      <c r="T44" s="461"/>
      <c r="U44" s="461"/>
      <c r="V44" s="461">
        <v>22</v>
      </c>
      <c r="W44" s="461"/>
      <c r="X44" s="461"/>
      <c r="Y44" s="461">
        <v>1</v>
      </c>
      <c r="Z44" s="461"/>
      <c r="AA44" s="461"/>
      <c r="AB44" s="462">
        <v>0</v>
      </c>
      <c r="AC44" s="462"/>
      <c r="AD44" s="462"/>
      <c r="AE44" s="148"/>
    </row>
    <row r="45" spans="1:31" ht="18" customHeight="1">
      <c r="A45" s="487"/>
      <c r="B45" s="492" t="s">
        <v>140</v>
      </c>
      <c r="C45" s="464"/>
      <c r="D45" s="464"/>
      <c r="E45" s="464"/>
      <c r="F45" s="464"/>
      <c r="G45" s="464"/>
      <c r="H45" s="464"/>
      <c r="I45" s="464"/>
      <c r="J45" s="464"/>
      <c r="K45" s="464"/>
      <c r="L45" s="464"/>
      <c r="M45" s="472">
        <v>346</v>
      </c>
      <c r="N45" s="461"/>
      <c r="O45" s="461"/>
      <c r="P45" s="461">
        <v>89</v>
      </c>
      <c r="Q45" s="461"/>
      <c r="R45" s="461"/>
      <c r="S45" s="461">
        <v>154</v>
      </c>
      <c r="T45" s="461"/>
      <c r="U45" s="461"/>
      <c r="V45" s="461">
        <v>99</v>
      </c>
      <c r="W45" s="461"/>
      <c r="X45" s="461"/>
      <c r="Y45" s="461">
        <v>4</v>
      </c>
      <c r="Z45" s="461"/>
      <c r="AA45" s="461"/>
      <c r="AB45" s="462">
        <v>0</v>
      </c>
      <c r="AC45" s="462"/>
      <c r="AD45" s="462"/>
      <c r="AE45" s="148"/>
    </row>
    <row r="46" spans="1:31" ht="18" customHeight="1">
      <c r="A46" s="487"/>
      <c r="B46" s="492" t="s">
        <v>141</v>
      </c>
      <c r="C46" s="464"/>
      <c r="D46" s="464"/>
      <c r="E46" s="464"/>
      <c r="F46" s="464"/>
      <c r="G46" s="464"/>
      <c r="H46" s="464"/>
      <c r="I46" s="464"/>
      <c r="J46" s="464"/>
      <c r="K46" s="464"/>
      <c r="L46" s="464"/>
      <c r="M46" s="472">
        <v>110</v>
      </c>
      <c r="N46" s="461"/>
      <c r="O46" s="461"/>
      <c r="P46" s="461">
        <v>12</v>
      </c>
      <c r="Q46" s="461"/>
      <c r="R46" s="461"/>
      <c r="S46" s="461">
        <v>49</v>
      </c>
      <c r="T46" s="461"/>
      <c r="U46" s="461"/>
      <c r="V46" s="461">
        <v>46</v>
      </c>
      <c r="W46" s="461"/>
      <c r="X46" s="461"/>
      <c r="Y46" s="461">
        <v>3</v>
      </c>
      <c r="Z46" s="461"/>
      <c r="AA46" s="461"/>
      <c r="AB46" s="461">
        <v>0</v>
      </c>
      <c r="AC46" s="461"/>
      <c r="AD46" s="461"/>
      <c r="AE46" s="148"/>
    </row>
    <row r="47" spans="1:31" ht="18" customHeight="1">
      <c r="A47" s="487"/>
      <c r="B47" s="492" t="s">
        <v>142</v>
      </c>
      <c r="C47" s="464"/>
      <c r="D47" s="464"/>
      <c r="E47" s="464"/>
      <c r="F47" s="464"/>
      <c r="G47" s="464"/>
      <c r="H47" s="464"/>
      <c r="I47" s="464"/>
      <c r="J47" s="464"/>
      <c r="K47" s="464"/>
      <c r="L47" s="464"/>
      <c r="M47" s="472">
        <v>76</v>
      </c>
      <c r="N47" s="461"/>
      <c r="O47" s="461"/>
      <c r="P47" s="461">
        <v>17</v>
      </c>
      <c r="Q47" s="461"/>
      <c r="R47" s="461"/>
      <c r="S47" s="461">
        <v>33</v>
      </c>
      <c r="T47" s="461"/>
      <c r="U47" s="461"/>
      <c r="V47" s="461">
        <v>26</v>
      </c>
      <c r="W47" s="461"/>
      <c r="X47" s="461"/>
      <c r="Y47" s="461">
        <v>0</v>
      </c>
      <c r="Z47" s="461"/>
      <c r="AA47" s="461"/>
      <c r="AB47" s="461">
        <v>0</v>
      </c>
      <c r="AC47" s="461"/>
      <c r="AD47" s="461"/>
      <c r="AE47" s="148"/>
    </row>
    <row r="48" spans="1:31" ht="18" customHeight="1">
      <c r="A48" s="487"/>
      <c r="B48" s="500" t="s">
        <v>143</v>
      </c>
      <c r="C48" s="470"/>
      <c r="D48" s="470"/>
      <c r="E48" s="470"/>
      <c r="F48" s="470"/>
      <c r="G48" s="470"/>
      <c r="H48" s="470"/>
      <c r="I48" s="470"/>
      <c r="J48" s="470"/>
      <c r="K48" s="470"/>
      <c r="L48" s="470"/>
      <c r="M48" s="472">
        <v>0</v>
      </c>
      <c r="N48" s="461"/>
      <c r="O48" s="461"/>
      <c r="P48" s="461">
        <v>0</v>
      </c>
      <c r="Q48" s="461"/>
      <c r="R48" s="461"/>
      <c r="S48" s="461">
        <v>0</v>
      </c>
      <c r="T48" s="461"/>
      <c r="U48" s="461"/>
      <c r="V48" s="461">
        <v>0</v>
      </c>
      <c r="W48" s="461"/>
      <c r="X48" s="461"/>
      <c r="Y48" s="461">
        <v>0</v>
      </c>
      <c r="Z48" s="461"/>
      <c r="AA48" s="461"/>
      <c r="AB48" s="461">
        <v>0</v>
      </c>
      <c r="AC48" s="461"/>
      <c r="AD48" s="461"/>
      <c r="AE48" s="148"/>
    </row>
    <row r="49" spans="1:31" ht="18" customHeight="1">
      <c r="A49" s="487"/>
      <c r="B49" s="492" t="s">
        <v>144</v>
      </c>
      <c r="C49" s="464"/>
      <c r="D49" s="464"/>
      <c r="E49" s="464"/>
      <c r="F49" s="464"/>
      <c r="G49" s="464"/>
      <c r="H49" s="464"/>
      <c r="I49" s="464"/>
      <c r="J49" s="464"/>
      <c r="K49" s="464"/>
      <c r="L49" s="464"/>
      <c r="M49" s="472">
        <v>0</v>
      </c>
      <c r="N49" s="461"/>
      <c r="O49" s="461"/>
      <c r="P49" s="461">
        <v>0</v>
      </c>
      <c r="Q49" s="461"/>
      <c r="R49" s="461"/>
      <c r="S49" s="461">
        <v>0</v>
      </c>
      <c r="T49" s="461"/>
      <c r="U49" s="461"/>
      <c r="V49" s="461">
        <v>0</v>
      </c>
      <c r="W49" s="461"/>
      <c r="X49" s="461"/>
      <c r="Y49" s="461">
        <v>0</v>
      </c>
      <c r="Z49" s="461"/>
      <c r="AA49" s="461"/>
      <c r="AB49" s="461">
        <v>0</v>
      </c>
      <c r="AC49" s="461"/>
      <c r="AD49" s="461"/>
      <c r="AE49" s="148"/>
    </row>
    <row r="50" spans="1:31" ht="18" customHeight="1" thickBot="1">
      <c r="A50" s="488"/>
      <c r="B50" s="498" t="s">
        <v>231</v>
      </c>
      <c r="C50" s="499"/>
      <c r="D50" s="499"/>
      <c r="E50" s="499"/>
      <c r="F50" s="499"/>
      <c r="G50" s="499"/>
      <c r="H50" s="499"/>
      <c r="I50" s="499"/>
      <c r="J50" s="499"/>
      <c r="K50" s="499"/>
      <c r="L50" s="499"/>
      <c r="M50" s="525">
        <v>9</v>
      </c>
      <c r="N50" s="524"/>
      <c r="O50" s="524"/>
      <c r="P50" s="524">
        <v>2</v>
      </c>
      <c r="Q50" s="524"/>
      <c r="R50" s="524"/>
      <c r="S50" s="524">
        <v>6</v>
      </c>
      <c r="T50" s="524"/>
      <c r="U50" s="524"/>
      <c r="V50" s="524">
        <v>1</v>
      </c>
      <c r="W50" s="524"/>
      <c r="X50" s="524"/>
      <c r="Y50" s="524">
        <v>0</v>
      </c>
      <c r="Z50" s="524"/>
      <c r="AA50" s="524"/>
      <c r="AB50" s="524">
        <v>0</v>
      </c>
      <c r="AC50" s="524"/>
      <c r="AD50" s="524"/>
      <c r="AE50" s="148"/>
    </row>
    <row r="51" spans="1:31" ht="9" customHeight="1">
      <c r="A51" s="132"/>
      <c r="B51" s="132"/>
      <c r="C51" s="132"/>
      <c r="D51" s="141"/>
      <c r="E51" s="141"/>
      <c r="F51" s="141"/>
      <c r="G51" s="288"/>
      <c r="H51" s="288"/>
      <c r="I51" s="132"/>
      <c r="J51" s="132"/>
      <c r="K51" s="132"/>
    </row>
    <row r="52" spans="1:31" ht="46.5" customHeight="1" thickBot="1">
      <c r="A52" s="210" t="s">
        <v>238</v>
      </c>
      <c r="B52" s="210"/>
      <c r="C52" s="210"/>
      <c r="D52" s="210"/>
      <c r="E52" s="210"/>
      <c r="F52" s="210"/>
      <c r="G52" s="210"/>
      <c r="H52" s="210"/>
      <c r="I52" s="210"/>
      <c r="J52" s="210"/>
      <c r="K52" s="210"/>
      <c r="L52" s="210"/>
      <c r="M52" s="210"/>
      <c r="N52" s="210"/>
      <c r="O52" s="210"/>
      <c r="P52" s="210"/>
      <c r="Q52" s="210"/>
      <c r="R52" s="210"/>
      <c r="S52" s="210"/>
      <c r="T52" s="210"/>
      <c r="U52" s="210"/>
      <c r="V52" s="210"/>
      <c r="W52" s="210"/>
      <c r="AB52" s="518" t="str">
        <f>+Z1</f>
        <v>平成26年度</v>
      </c>
      <c r="AC52" s="518"/>
      <c r="AD52" s="518"/>
    </row>
    <row r="53" spans="1:31" ht="6.75" customHeight="1">
      <c r="A53" s="16"/>
      <c r="B53" s="16"/>
      <c r="C53" s="16"/>
      <c r="D53" s="16"/>
      <c r="E53" s="16"/>
      <c r="F53" s="16"/>
      <c r="G53" s="212" t="s">
        <v>237</v>
      </c>
      <c r="H53" s="213"/>
      <c r="I53" s="214"/>
      <c r="J53" s="212" t="s">
        <v>236</v>
      </c>
      <c r="K53" s="213"/>
      <c r="L53" s="213"/>
      <c r="M53" s="505"/>
      <c r="N53" s="505"/>
      <c r="O53" s="505"/>
      <c r="P53" s="505"/>
      <c r="Q53" s="505"/>
      <c r="R53" s="505"/>
      <c r="S53" s="505"/>
      <c r="T53" s="505"/>
      <c r="U53" s="505"/>
      <c r="V53" s="505"/>
      <c r="W53" s="505"/>
      <c r="X53" s="506"/>
      <c r="Y53" s="507" t="s">
        <v>235</v>
      </c>
      <c r="Z53" s="371"/>
      <c r="AA53" s="371"/>
      <c r="AB53" s="371"/>
      <c r="AC53" s="371"/>
      <c r="AD53" s="371"/>
    </row>
    <row r="54" spans="1:31" ht="17.25" customHeight="1">
      <c r="A54" s="17"/>
      <c r="B54" s="17"/>
      <c r="C54" s="17"/>
      <c r="D54" s="17"/>
      <c r="E54" s="17"/>
      <c r="F54" s="17"/>
      <c r="G54" s="215"/>
      <c r="H54" s="216"/>
      <c r="I54" s="217"/>
      <c r="J54" s="215"/>
      <c r="K54" s="216"/>
      <c r="L54" s="217"/>
      <c r="M54" s="271" t="s">
        <v>234</v>
      </c>
      <c r="N54" s="271"/>
      <c r="O54" s="271"/>
      <c r="P54" s="271" t="s">
        <v>233</v>
      </c>
      <c r="Q54" s="271"/>
      <c r="R54" s="271"/>
      <c r="S54" s="271" t="s">
        <v>232</v>
      </c>
      <c r="T54" s="271"/>
      <c r="U54" s="271"/>
      <c r="V54" s="271" t="s">
        <v>231</v>
      </c>
      <c r="W54" s="271"/>
      <c r="X54" s="271"/>
      <c r="Y54" s="508"/>
      <c r="Z54" s="509"/>
      <c r="AA54" s="509"/>
      <c r="AB54" s="509"/>
      <c r="AC54" s="509"/>
      <c r="AD54" s="509"/>
    </row>
    <row r="55" spans="1:31" ht="17.25" customHeight="1">
      <c r="A55" s="516" t="s">
        <v>198</v>
      </c>
      <c r="B55" s="516"/>
      <c r="C55" s="516"/>
      <c r="D55" s="516"/>
      <c r="E55" s="516"/>
      <c r="F55" s="517"/>
      <c r="G55" s="243">
        <v>467</v>
      </c>
      <c r="H55" s="244"/>
      <c r="I55" s="244"/>
      <c r="J55" s="244">
        <v>20530</v>
      </c>
      <c r="K55" s="244"/>
      <c r="L55" s="244"/>
      <c r="M55" s="244">
        <v>7883</v>
      </c>
      <c r="N55" s="244"/>
      <c r="O55" s="244"/>
      <c r="P55" s="244">
        <v>2642</v>
      </c>
      <c r="Q55" s="244"/>
      <c r="R55" s="244"/>
      <c r="S55" s="244">
        <v>7995</v>
      </c>
      <c r="T55" s="244"/>
      <c r="U55" s="244"/>
      <c r="V55" s="244">
        <v>2010</v>
      </c>
      <c r="W55" s="244"/>
      <c r="X55" s="244"/>
      <c r="Y55" s="510">
        <f>J55/G55</f>
        <v>43.961456102783728</v>
      </c>
      <c r="Z55" s="510"/>
      <c r="AA55" s="510"/>
      <c r="AB55" s="510"/>
      <c r="AC55" s="510"/>
      <c r="AD55" s="510"/>
    </row>
    <row r="56" spans="1:31" ht="17.25" customHeight="1">
      <c r="A56" s="326" t="s">
        <v>230</v>
      </c>
      <c r="B56" s="326"/>
      <c r="C56" s="326"/>
      <c r="D56" s="326"/>
      <c r="E56" s="326"/>
      <c r="F56" s="327"/>
      <c r="G56" s="411" t="s">
        <v>229</v>
      </c>
      <c r="H56" s="412"/>
      <c r="I56" s="412"/>
      <c r="J56" s="515">
        <f>J55/J55*100</f>
        <v>100</v>
      </c>
      <c r="K56" s="515"/>
      <c r="L56" s="515"/>
      <c r="M56" s="515">
        <f>M55/J55*100</f>
        <v>38.397467121285921</v>
      </c>
      <c r="N56" s="515"/>
      <c r="O56" s="515"/>
      <c r="P56" s="515">
        <f>P55/J55*100</f>
        <v>12.868972235752556</v>
      </c>
      <c r="Q56" s="515"/>
      <c r="R56" s="515"/>
      <c r="S56" s="515">
        <f>S55/J55*100</f>
        <v>38.943010228933268</v>
      </c>
      <c r="T56" s="515"/>
      <c r="U56" s="515"/>
      <c r="V56" s="515">
        <f>V55/J55*100</f>
        <v>9.7905504140282513</v>
      </c>
      <c r="W56" s="515"/>
      <c r="X56" s="515"/>
      <c r="Y56" s="413" t="s">
        <v>228</v>
      </c>
      <c r="Z56" s="413"/>
      <c r="AA56" s="413"/>
      <c r="AB56" s="413"/>
      <c r="AC56" s="413"/>
      <c r="AD56" s="413"/>
    </row>
    <row r="57" spans="1:31" ht="18" customHeight="1">
      <c r="A57" s="326" t="s">
        <v>227</v>
      </c>
      <c r="B57" s="511"/>
      <c r="C57" s="511"/>
      <c r="D57" s="511"/>
      <c r="E57" s="511"/>
      <c r="F57" s="512"/>
      <c r="G57" s="221">
        <v>88</v>
      </c>
      <c r="H57" s="218"/>
      <c r="I57" s="218"/>
      <c r="J57" s="218">
        <v>3196</v>
      </c>
      <c r="K57" s="218"/>
      <c r="L57" s="218"/>
      <c r="M57" s="218">
        <v>1052</v>
      </c>
      <c r="N57" s="218"/>
      <c r="O57" s="218"/>
      <c r="P57" s="218">
        <v>585</v>
      </c>
      <c r="Q57" s="218"/>
      <c r="R57" s="218"/>
      <c r="S57" s="218">
        <v>1134</v>
      </c>
      <c r="T57" s="218"/>
      <c r="U57" s="218"/>
      <c r="V57" s="218">
        <v>425</v>
      </c>
      <c r="W57" s="218"/>
      <c r="X57" s="218"/>
      <c r="Y57" s="413">
        <f t="shared" ref="Y57:Y63" si="0">J57/G57</f>
        <v>36.31818181818182</v>
      </c>
      <c r="Z57" s="413"/>
      <c r="AA57" s="413"/>
      <c r="AB57" s="413"/>
      <c r="AC57" s="413"/>
      <c r="AD57" s="413"/>
      <c r="AE57" s="148"/>
    </row>
    <row r="58" spans="1:31" ht="18" customHeight="1">
      <c r="A58" s="326" t="s">
        <v>226</v>
      </c>
      <c r="B58" s="511"/>
      <c r="C58" s="511"/>
      <c r="D58" s="511"/>
      <c r="E58" s="511"/>
      <c r="F58" s="512"/>
      <c r="G58" s="221">
        <v>66</v>
      </c>
      <c r="H58" s="218"/>
      <c r="I58" s="218"/>
      <c r="J58" s="218">
        <v>3062</v>
      </c>
      <c r="K58" s="218"/>
      <c r="L58" s="218"/>
      <c r="M58" s="218">
        <v>1020</v>
      </c>
      <c r="N58" s="218"/>
      <c r="O58" s="218"/>
      <c r="P58" s="218">
        <v>540</v>
      </c>
      <c r="Q58" s="218"/>
      <c r="R58" s="218"/>
      <c r="S58" s="218">
        <v>1041</v>
      </c>
      <c r="T58" s="218"/>
      <c r="U58" s="218"/>
      <c r="V58" s="218">
        <v>461</v>
      </c>
      <c r="W58" s="218"/>
      <c r="X58" s="218"/>
      <c r="Y58" s="413">
        <f t="shared" si="0"/>
        <v>46.393939393939391</v>
      </c>
      <c r="Z58" s="413"/>
      <c r="AA58" s="413"/>
      <c r="AB58" s="413"/>
      <c r="AC58" s="413"/>
      <c r="AD58" s="413"/>
    </row>
    <row r="59" spans="1:31" ht="18" customHeight="1">
      <c r="A59" s="326" t="s">
        <v>225</v>
      </c>
      <c r="B59" s="511"/>
      <c r="C59" s="511"/>
      <c r="D59" s="511"/>
      <c r="E59" s="511"/>
      <c r="F59" s="512"/>
      <c r="G59" s="221">
        <v>43</v>
      </c>
      <c r="H59" s="218"/>
      <c r="I59" s="218"/>
      <c r="J59" s="218">
        <v>1936</v>
      </c>
      <c r="K59" s="218"/>
      <c r="L59" s="218"/>
      <c r="M59" s="218">
        <v>842</v>
      </c>
      <c r="N59" s="218"/>
      <c r="O59" s="218"/>
      <c r="P59" s="218">
        <v>144</v>
      </c>
      <c r="Q59" s="218"/>
      <c r="R59" s="218"/>
      <c r="S59" s="218">
        <v>838</v>
      </c>
      <c r="T59" s="218"/>
      <c r="U59" s="218"/>
      <c r="V59" s="218">
        <v>112</v>
      </c>
      <c r="W59" s="218"/>
      <c r="X59" s="218"/>
      <c r="Y59" s="413">
        <f t="shared" si="0"/>
        <v>45.02325581395349</v>
      </c>
      <c r="Z59" s="413"/>
      <c r="AA59" s="413"/>
      <c r="AB59" s="413"/>
      <c r="AC59" s="413"/>
      <c r="AD59" s="413"/>
    </row>
    <row r="60" spans="1:31" ht="18" customHeight="1">
      <c r="A60" s="326" t="s">
        <v>224</v>
      </c>
      <c r="B60" s="511"/>
      <c r="C60" s="511"/>
      <c r="D60" s="511"/>
      <c r="E60" s="511"/>
      <c r="F60" s="512"/>
      <c r="G60" s="221">
        <v>87</v>
      </c>
      <c r="H60" s="218"/>
      <c r="I60" s="218"/>
      <c r="J60" s="218">
        <v>4009</v>
      </c>
      <c r="K60" s="218"/>
      <c r="L60" s="218"/>
      <c r="M60" s="218">
        <v>1558</v>
      </c>
      <c r="N60" s="218"/>
      <c r="O60" s="218"/>
      <c r="P60" s="218">
        <v>512</v>
      </c>
      <c r="Q60" s="218"/>
      <c r="R60" s="218"/>
      <c r="S60" s="218">
        <v>1559</v>
      </c>
      <c r="T60" s="218"/>
      <c r="U60" s="218"/>
      <c r="V60" s="218">
        <v>380</v>
      </c>
      <c r="W60" s="218"/>
      <c r="X60" s="218"/>
      <c r="Y60" s="413">
        <f t="shared" si="0"/>
        <v>46.080459770114942</v>
      </c>
      <c r="Z60" s="413"/>
      <c r="AA60" s="413"/>
      <c r="AB60" s="413"/>
      <c r="AC60" s="413"/>
      <c r="AD60" s="413"/>
    </row>
    <row r="61" spans="1:31" ht="18" customHeight="1">
      <c r="A61" s="326" t="s">
        <v>223</v>
      </c>
      <c r="B61" s="511"/>
      <c r="C61" s="511"/>
      <c r="D61" s="511"/>
      <c r="E61" s="511"/>
      <c r="F61" s="512"/>
      <c r="G61" s="221">
        <v>38</v>
      </c>
      <c r="H61" s="218"/>
      <c r="I61" s="218"/>
      <c r="J61" s="218">
        <v>1393</v>
      </c>
      <c r="K61" s="218"/>
      <c r="L61" s="218"/>
      <c r="M61" s="218">
        <v>563</v>
      </c>
      <c r="N61" s="218"/>
      <c r="O61" s="218"/>
      <c r="P61" s="218">
        <v>143</v>
      </c>
      <c r="Q61" s="218"/>
      <c r="R61" s="218"/>
      <c r="S61" s="218">
        <v>570</v>
      </c>
      <c r="T61" s="218"/>
      <c r="U61" s="218"/>
      <c r="V61" s="218">
        <v>117</v>
      </c>
      <c r="W61" s="218"/>
      <c r="X61" s="218"/>
      <c r="Y61" s="413">
        <f t="shared" si="0"/>
        <v>36.657894736842103</v>
      </c>
      <c r="Z61" s="413"/>
      <c r="AA61" s="413"/>
      <c r="AB61" s="413"/>
      <c r="AC61" s="413"/>
      <c r="AD61" s="413"/>
    </row>
    <row r="62" spans="1:31" ht="18" customHeight="1">
      <c r="A62" s="326" t="s">
        <v>222</v>
      </c>
      <c r="B62" s="511"/>
      <c r="C62" s="511"/>
      <c r="D62" s="511"/>
      <c r="E62" s="511"/>
      <c r="F62" s="512"/>
      <c r="G62" s="221">
        <v>73</v>
      </c>
      <c r="H62" s="218"/>
      <c r="I62" s="218"/>
      <c r="J62" s="218">
        <v>3294</v>
      </c>
      <c r="K62" s="218"/>
      <c r="L62" s="218"/>
      <c r="M62" s="218">
        <v>1369</v>
      </c>
      <c r="N62" s="218"/>
      <c r="O62" s="218"/>
      <c r="P62" s="218">
        <v>320</v>
      </c>
      <c r="Q62" s="218"/>
      <c r="R62" s="218"/>
      <c r="S62" s="218">
        <v>1382</v>
      </c>
      <c r="T62" s="218"/>
      <c r="U62" s="218"/>
      <c r="V62" s="218">
        <v>223</v>
      </c>
      <c r="W62" s="218"/>
      <c r="X62" s="218"/>
      <c r="Y62" s="413">
        <f t="shared" si="0"/>
        <v>45.123287671232873</v>
      </c>
      <c r="Z62" s="413"/>
      <c r="AA62" s="413"/>
      <c r="AB62" s="413"/>
      <c r="AC62" s="413"/>
      <c r="AD62" s="413"/>
    </row>
    <row r="63" spans="1:31" ht="18" customHeight="1" thickBot="1">
      <c r="A63" s="330" t="s">
        <v>221</v>
      </c>
      <c r="B63" s="513"/>
      <c r="C63" s="513"/>
      <c r="D63" s="513"/>
      <c r="E63" s="513"/>
      <c r="F63" s="514"/>
      <c r="G63" s="239">
        <v>72</v>
      </c>
      <c r="H63" s="240"/>
      <c r="I63" s="240"/>
      <c r="J63" s="240">
        <v>3640</v>
      </c>
      <c r="K63" s="240"/>
      <c r="L63" s="240"/>
      <c r="M63" s="240">
        <v>1479</v>
      </c>
      <c r="N63" s="240"/>
      <c r="O63" s="240"/>
      <c r="P63" s="240">
        <v>398</v>
      </c>
      <c r="Q63" s="240"/>
      <c r="R63" s="240"/>
      <c r="S63" s="240">
        <v>1471</v>
      </c>
      <c r="T63" s="240"/>
      <c r="U63" s="240"/>
      <c r="V63" s="240">
        <v>292</v>
      </c>
      <c r="W63" s="240"/>
      <c r="X63" s="240"/>
      <c r="Y63" s="454">
        <f t="shared" si="0"/>
        <v>50.555555555555557</v>
      </c>
      <c r="Z63" s="454"/>
      <c r="AA63" s="454"/>
      <c r="AB63" s="454"/>
      <c r="AC63" s="454"/>
      <c r="AD63" s="454"/>
    </row>
    <row r="64" spans="1:31" ht="18" customHeight="1">
      <c r="A64" s="178"/>
      <c r="B64" s="154"/>
      <c r="C64" s="154"/>
      <c r="D64" s="154"/>
      <c r="E64" s="154"/>
      <c r="F64" s="154"/>
      <c r="G64" s="161"/>
      <c r="H64" s="161"/>
      <c r="I64" s="161"/>
      <c r="J64" s="161"/>
      <c r="K64" s="161"/>
      <c r="L64" s="161"/>
      <c r="M64" s="161"/>
      <c r="N64" s="161"/>
      <c r="O64" s="161"/>
      <c r="P64" s="161"/>
      <c r="Q64" s="161"/>
      <c r="R64" s="161"/>
      <c r="S64" s="161"/>
      <c r="T64" s="161"/>
      <c r="U64" s="161"/>
      <c r="V64" s="161"/>
      <c r="W64" s="161"/>
      <c r="X64" s="161"/>
      <c r="Y64" s="185"/>
      <c r="Z64" s="185"/>
      <c r="AA64" s="185"/>
      <c r="AB64" s="185"/>
      <c r="AC64" s="185"/>
      <c r="AD64" s="190"/>
    </row>
    <row r="65" spans="1:30" ht="22.5" customHeight="1">
      <c r="A65" s="132"/>
      <c r="B65" s="132"/>
      <c r="C65" s="141"/>
      <c r="D65" s="141"/>
      <c r="E65" s="141"/>
      <c r="F65" s="141"/>
      <c r="I65" s="132"/>
      <c r="J65" s="141"/>
      <c r="Y65" s="439" t="s">
        <v>154</v>
      </c>
      <c r="Z65" s="439"/>
      <c r="AA65" s="439"/>
      <c r="AB65" s="439"/>
      <c r="AC65" s="439"/>
      <c r="AD65" s="439"/>
    </row>
    <row r="66" spans="1:30" ht="21" customHeight="1">
      <c r="A66" s="132"/>
      <c r="B66" s="141"/>
      <c r="C66" s="141"/>
      <c r="D66" s="141"/>
      <c r="E66" s="141"/>
      <c r="F66" s="141"/>
      <c r="G66" s="141"/>
      <c r="H66" s="153"/>
      <c r="I66" s="132"/>
      <c r="J66" s="141"/>
    </row>
    <row r="67" spans="1:30" ht="21" customHeight="1">
      <c r="A67" s="132"/>
      <c r="B67" s="132"/>
      <c r="C67" s="141"/>
      <c r="D67" s="141"/>
      <c r="E67" s="141"/>
      <c r="F67" s="141"/>
      <c r="G67" s="141"/>
      <c r="H67" s="141"/>
      <c r="I67" s="153"/>
      <c r="J67" s="141"/>
    </row>
  </sheetData>
  <mergeCells count="381">
    <mergeCell ref="M41:O41"/>
    <mergeCell ref="P41:R41"/>
    <mergeCell ref="M45:O45"/>
    <mergeCell ref="P45:R45"/>
    <mergeCell ref="P42:R42"/>
    <mergeCell ref="AB40:AD40"/>
    <mergeCell ref="A29:A39"/>
    <mergeCell ref="P40:R40"/>
    <mergeCell ref="S40:U40"/>
    <mergeCell ref="V40:X40"/>
    <mergeCell ref="Y40:AA40"/>
    <mergeCell ref="M38:O38"/>
    <mergeCell ref="P37:R37"/>
    <mergeCell ref="S37:U37"/>
    <mergeCell ref="V37:X37"/>
    <mergeCell ref="AB41:AD41"/>
    <mergeCell ref="Y45:AA45"/>
    <mergeCell ref="AB45:AD45"/>
    <mergeCell ref="AB42:AD42"/>
    <mergeCell ref="M43:O43"/>
    <mergeCell ref="P43:R43"/>
    <mergeCell ref="S43:U43"/>
    <mergeCell ref="S50:U50"/>
    <mergeCell ref="V50:X50"/>
    <mergeCell ref="M50:O50"/>
    <mergeCell ref="P50:R50"/>
    <mergeCell ref="M48:O48"/>
    <mergeCell ref="P48:R48"/>
    <mergeCell ref="S48:U48"/>
    <mergeCell ref="V48:X48"/>
    <mergeCell ref="M46:O46"/>
    <mergeCell ref="S47:U47"/>
    <mergeCell ref="V47:X47"/>
    <mergeCell ref="S46:U46"/>
    <mergeCell ref="V46:X46"/>
    <mergeCell ref="P46:R46"/>
    <mergeCell ref="M47:O47"/>
    <mergeCell ref="M44:O44"/>
    <mergeCell ref="P44:R44"/>
    <mergeCell ref="S44:U44"/>
    <mergeCell ref="V44:X44"/>
    <mergeCell ref="Y46:AA46"/>
    <mergeCell ref="AB46:AD46"/>
    <mergeCell ref="Y44:AA44"/>
    <mergeCell ref="AB44:AD44"/>
    <mergeCell ref="M49:O49"/>
    <mergeCell ref="P49:R49"/>
    <mergeCell ref="S49:U49"/>
    <mergeCell ref="V49:X49"/>
    <mergeCell ref="P47:R47"/>
    <mergeCell ref="S45:U45"/>
    <mergeCell ref="V45:X45"/>
    <mergeCell ref="V38:X38"/>
    <mergeCell ref="Y50:AA50"/>
    <mergeCell ref="AB50:AD50"/>
    <mergeCell ref="AB48:AD48"/>
    <mergeCell ref="Y49:AA49"/>
    <mergeCell ref="AB49:AD49"/>
    <mergeCell ref="Y47:AA47"/>
    <mergeCell ref="AB47:AD47"/>
    <mergeCell ref="Y48:AA48"/>
    <mergeCell ref="G53:I54"/>
    <mergeCell ref="J53:L54"/>
    <mergeCell ref="A52:W52"/>
    <mergeCell ref="V31:X31"/>
    <mergeCell ref="P38:R38"/>
    <mergeCell ref="S38:U38"/>
    <mergeCell ref="B31:L31"/>
    <mergeCell ref="Y37:AA37"/>
    <mergeCell ref="P36:R36"/>
    <mergeCell ref="S36:U36"/>
    <mergeCell ref="B32:L32"/>
    <mergeCell ref="P32:R32"/>
    <mergeCell ref="S32:U32"/>
    <mergeCell ref="V32:X32"/>
    <mergeCell ref="Y32:AA32"/>
    <mergeCell ref="P31:R31"/>
    <mergeCell ref="S31:U31"/>
    <mergeCell ref="M32:O32"/>
    <mergeCell ref="M33:O33"/>
    <mergeCell ref="M34:O34"/>
    <mergeCell ref="M35:O35"/>
    <mergeCell ref="M36:O36"/>
    <mergeCell ref="M37:O37"/>
    <mergeCell ref="V34:X34"/>
    <mergeCell ref="AB52:AD52"/>
    <mergeCell ref="AB29:AD29"/>
    <mergeCell ref="M29:O29"/>
    <mergeCell ref="P29:R29"/>
    <mergeCell ref="S29:U29"/>
    <mergeCell ref="V29:X29"/>
    <mergeCell ref="Y29:AA29"/>
    <mergeCell ref="AB30:AD30"/>
    <mergeCell ref="V58:X58"/>
    <mergeCell ref="Y58:AD58"/>
    <mergeCell ref="M31:O31"/>
    <mergeCell ref="AB37:AD37"/>
    <mergeCell ref="AB38:AD38"/>
    <mergeCell ref="AB39:AD39"/>
    <mergeCell ref="AB36:AD36"/>
    <mergeCell ref="M30:O30"/>
    <mergeCell ref="P30:R30"/>
    <mergeCell ref="AB31:AD31"/>
    <mergeCell ref="AB32:AD32"/>
    <mergeCell ref="Y36:AA36"/>
    <mergeCell ref="Y39:AA39"/>
    <mergeCell ref="V43:X43"/>
    <mergeCell ref="Y43:AA43"/>
    <mergeCell ref="AB43:AD43"/>
    <mergeCell ref="V62:X62"/>
    <mergeCell ref="V63:X63"/>
    <mergeCell ref="P62:R62"/>
    <mergeCell ref="P60:R60"/>
    <mergeCell ref="P63:R63"/>
    <mergeCell ref="S60:U60"/>
    <mergeCell ref="S61:U61"/>
    <mergeCell ref="V59:X59"/>
    <mergeCell ref="P57:R57"/>
    <mergeCell ref="P58:R58"/>
    <mergeCell ref="P59:R59"/>
    <mergeCell ref="S57:U57"/>
    <mergeCell ref="S58:U58"/>
    <mergeCell ref="S59:U59"/>
    <mergeCell ref="G59:I59"/>
    <mergeCell ref="J57:L57"/>
    <mergeCell ref="J58:L58"/>
    <mergeCell ref="J59:L59"/>
    <mergeCell ref="G63:I63"/>
    <mergeCell ref="M62:O62"/>
    <mergeCell ref="M63:O63"/>
    <mergeCell ref="J60:L60"/>
    <mergeCell ref="J61:L61"/>
    <mergeCell ref="J62:L62"/>
    <mergeCell ref="M59:O59"/>
    <mergeCell ref="M58:O58"/>
    <mergeCell ref="G57:I57"/>
    <mergeCell ref="G58:I58"/>
    <mergeCell ref="A62:F62"/>
    <mergeCell ref="A63:F63"/>
    <mergeCell ref="V55:X55"/>
    <mergeCell ref="J56:L56"/>
    <mergeCell ref="M56:O56"/>
    <mergeCell ref="P56:R56"/>
    <mergeCell ref="S56:U56"/>
    <mergeCell ref="V56:X56"/>
    <mergeCell ref="G56:I56"/>
    <mergeCell ref="M55:O55"/>
    <mergeCell ref="A56:F56"/>
    <mergeCell ref="A57:F57"/>
    <mergeCell ref="A58:F58"/>
    <mergeCell ref="A59:F59"/>
    <mergeCell ref="A60:F60"/>
    <mergeCell ref="A61:F61"/>
    <mergeCell ref="A55:F55"/>
    <mergeCell ref="G55:I55"/>
    <mergeCell ref="J55:L55"/>
    <mergeCell ref="J63:L63"/>
    <mergeCell ref="G60:I60"/>
    <mergeCell ref="G61:I61"/>
    <mergeCell ref="G62:I62"/>
    <mergeCell ref="M60:O60"/>
    <mergeCell ref="Y59:AD59"/>
    <mergeCell ref="Y62:AD62"/>
    <mergeCell ref="Y63:AD63"/>
    <mergeCell ref="Y60:AD60"/>
    <mergeCell ref="Y61:AD61"/>
    <mergeCell ref="V54:X54"/>
    <mergeCell ref="M53:X53"/>
    <mergeCell ref="Y53:AD54"/>
    <mergeCell ref="Y55:AD55"/>
    <mergeCell ref="Y56:AD56"/>
    <mergeCell ref="Y57:AD57"/>
    <mergeCell ref="P55:R55"/>
    <mergeCell ref="S55:U55"/>
    <mergeCell ref="M57:O57"/>
    <mergeCell ref="V57:X57"/>
    <mergeCell ref="M54:O54"/>
    <mergeCell ref="P54:R54"/>
    <mergeCell ref="S54:U54"/>
    <mergeCell ref="M61:O61"/>
    <mergeCell ref="V60:X60"/>
    <mergeCell ref="P61:R61"/>
    <mergeCell ref="S62:U62"/>
    <mergeCell ref="S63:U63"/>
    <mergeCell ref="V61:X61"/>
    <mergeCell ref="B46:L46"/>
    <mergeCell ref="Y28:AA28"/>
    <mergeCell ref="V28:X28"/>
    <mergeCell ref="S28:U28"/>
    <mergeCell ref="AB35:AD35"/>
    <mergeCell ref="P34:R34"/>
    <mergeCell ref="V30:X30"/>
    <mergeCell ref="Y30:AA30"/>
    <mergeCell ref="Y31:AA31"/>
    <mergeCell ref="S30:U30"/>
    <mergeCell ref="AB28:AD28"/>
    <mergeCell ref="V35:X35"/>
    <mergeCell ref="Y35:AA35"/>
    <mergeCell ref="M42:O42"/>
    <mergeCell ref="Y42:AA42"/>
    <mergeCell ref="Y41:AA41"/>
    <mergeCell ref="Y38:AA38"/>
    <mergeCell ref="V39:X39"/>
    <mergeCell ref="M40:O40"/>
    <mergeCell ref="S39:U39"/>
    <mergeCell ref="S42:U42"/>
    <mergeCell ref="V42:X42"/>
    <mergeCell ref="S41:U41"/>
    <mergeCell ref="V41:X41"/>
    <mergeCell ref="A40:A50"/>
    <mergeCell ref="B40:L40"/>
    <mergeCell ref="B41:L41"/>
    <mergeCell ref="B42:L42"/>
    <mergeCell ref="B43:L43"/>
    <mergeCell ref="B44:L44"/>
    <mergeCell ref="B45:L45"/>
    <mergeCell ref="A1:W1"/>
    <mergeCell ref="Z25:AD25"/>
    <mergeCell ref="W26:AD26"/>
    <mergeCell ref="A28:L28"/>
    <mergeCell ref="Z21:AD21"/>
    <mergeCell ref="Z22:AD22"/>
    <mergeCell ref="Z23:AD23"/>
    <mergeCell ref="Z24:AD24"/>
    <mergeCell ref="Z17:AD17"/>
    <mergeCell ref="P15:T15"/>
    <mergeCell ref="B30:L30"/>
    <mergeCell ref="P28:R28"/>
    <mergeCell ref="Z20:AD20"/>
    <mergeCell ref="Z13:AD13"/>
    <mergeCell ref="Z14:AD14"/>
    <mergeCell ref="Z15:AD15"/>
    <mergeCell ref="Z16:AD16"/>
    <mergeCell ref="Z18:AD18"/>
    <mergeCell ref="Z19:AD19"/>
    <mergeCell ref="AB27:AD27"/>
    <mergeCell ref="B29:L29"/>
    <mergeCell ref="U25:Y25"/>
    <mergeCell ref="P22:T22"/>
    <mergeCell ref="P23:T23"/>
    <mergeCell ref="P24:T24"/>
    <mergeCell ref="P25:T25"/>
    <mergeCell ref="A27:P27"/>
    <mergeCell ref="M28:O28"/>
    <mergeCell ref="C23:J23"/>
    <mergeCell ref="C24:J24"/>
    <mergeCell ref="U19:Y19"/>
    <mergeCell ref="P20:T20"/>
    <mergeCell ref="P21:T21"/>
    <mergeCell ref="C25:J25"/>
    <mergeCell ref="A11:B25"/>
    <mergeCell ref="Z6:AD6"/>
    <mergeCell ref="Z11:AD11"/>
    <mergeCell ref="Z12:AD12"/>
    <mergeCell ref="U6:Y6"/>
    <mergeCell ref="U9:Y9"/>
    <mergeCell ref="U10:Y10"/>
    <mergeCell ref="Z7:AD7"/>
    <mergeCell ref="Z8:AD8"/>
    <mergeCell ref="Z9:AD9"/>
    <mergeCell ref="Z10:AD10"/>
    <mergeCell ref="U7:Y7"/>
    <mergeCell ref="U8:Y8"/>
    <mergeCell ref="P16:T16"/>
    <mergeCell ref="P17:T17"/>
    <mergeCell ref="P10:T10"/>
    <mergeCell ref="P11:T11"/>
    <mergeCell ref="P12:T12"/>
    <mergeCell ref="P14:T14"/>
    <mergeCell ref="P13:T13"/>
    <mergeCell ref="K25:O25"/>
    <mergeCell ref="P3:T3"/>
    <mergeCell ref="P4:T4"/>
    <mergeCell ref="P5:T5"/>
    <mergeCell ref="P6:T6"/>
    <mergeCell ref="P7:T7"/>
    <mergeCell ref="P8:T8"/>
    <mergeCell ref="P9:T9"/>
    <mergeCell ref="P18:T18"/>
    <mergeCell ref="K19:O19"/>
    <mergeCell ref="K20:O20"/>
    <mergeCell ref="K23:O23"/>
    <mergeCell ref="K24:O24"/>
    <mergeCell ref="K21:O21"/>
    <mergeCell ref="K22:O22"/>
    <mergeCell ref="K15:O15"/>
    <mergeCell ref="K16:O16"/>
    <mergeCell ref="K18:O18"/>
    <mergeCell ref="K11:O11"/>
    <mergeCell ref="K12:O12"/>
    <mergeCell ref="K13:O13"/>
    <mergeCell ref="K14:O14"/>
    <mergeCell ref="C21:J21"/>
    <mergeCell ref="C22:J22"/>
    <mergeCell ref="C13:J13"/>
    <mergeCell ref="C14:J14"/>
    <mergeCell ref="C17:J17"/>
    <mergeCell ref="C18:J18"/>
    <mergeCell ref="C19:J19"/>
    <mergeCell ref="C20:J20"/>
    <mergeCell ref="K7:O7"/>
    <mergeCell ref="K8:O8"/>
    <mergeCell ref="K9:O9"/>
    <mergeCell ref="K10:O10"/>
    <mergeCell ref="A5:E5"/>
    <mergeCell ref="A6:E6"/>
    <mergeCell ref="A9:E9"/>
    <mergeCell ref="A10:E10"/>
    <mergeCell ref="K17:O17"/>
    <mergeCell ref="F2:J2"/>
    <mergeCell ref="K2:O2"/>
    <mergeCell ref="P2:T2"/>
    <mergeCell ref="U2:Y2"/>
    <mergeCell ref="C15:J15"/>
    <mergeCell ref="C16:J16"/>
    <mergeCell ref="F5:J5"/>
    <mergeCell ref="F6:J6"/>
    <mergeCell ref="F7:J7"/>
    <mergeCell ref="F8:J8"/>
    <mergeCell ref="K3:O3"/>
    <mergeCell ref="K4:O4"/>
    <mergeCell ref="F3:J3"/>
    <mergeCell ref="F4:J4"/>
    <mergeCell ref="F9:J9"/>
    <mergeCell ref="F10:J10"/>
    <mergeCell ref="C11:J11"/>
    <mergeCell ref="C12:J12"/>
    <mergeCell ref="A7:E7"/>
    <mergeCell ref="A8:E8"/>
    <mergeCell ref="A3:E3"/>
    <mergeCell ref="A4:E4"/>
    <mergeCell ref="K5:O5"/>
    <mergeCell ref="K6:O6"/>
    <mergeCell ref="Z1:AD1"/>
    <mergeCell ref="Y33:AA33"/>
    <mergeCell ref="AB33:AD33"/>
    <mergeCell ref="U11:Y11"/>
    <mergeCell ref="U12:Y12"/>
    <mergeCell ref="U13:Y13"/>
    <mergeCell ref="U14:Y14"/>
    <mergeCell ref="V33:X33"/>
    <mergeCell ref="Z2:AD2"/>
    <mergeCell ref="U17:Y17"/>
    <mergeCell ref="U18:Y18"/>
    <mergeCell ref="U20:Y20"/>
    <mergeCell ref="U21:Y21"/>
    <mergeCell ref="U23:Y23"/>
    <mergeCell ref="U15:Y15"/>
    <mergeCell ref="U3:Y3"/>
    <mergeCell ref="U4:Y4"/>
    <mergeCell ref="U5:Y5"/>
    <mergeCell ref="U24:Y24"/>
    <mergeCell ref="U22:Y22"/>
    <mergeCell ref="U16:Y16"/>
    <mergeCell ref="Z3:AD3"/>
    <mergeCell ref="Z4:AD4"/>
    <mergeCell ref="Z5:AD5"/>
    <mergeCell ref="Y65:AD65"/>
    <mergeCell ref="P33:R33"/>
    <mergeCell ref="S33:U33"/>
    <mergeCell ref="S34:U34"/>
    <mergeCell ref="Y34:AA34"/>
    <mergeCell ref="AB34:AD34"/>
    <mergeCell ref="P19:T19"/>
    <mergeCell ref="B35:L35"/>
    <mergeCell ref="B39:L39"/>
    <mergeCell ref="B36:L36"/>
    <mergeCell ref="B37:L37"/>
    <mergeCell ref="P35:R35"/>
    <mergeCell ref="S35:U35"/>
    <mergeCell ref="M39:O39"/>
    <mergeCell ref="P39:R39"/>
    <mergeCell ref="B33:L33"/>
    <mergeCell ref="B34:L34"/>
    <mergeCell ref="V36:X36"/>
    <mergeCell ref="G51:H51"/>
    <mergeCell ref="B38:L38"/>
    <mergeCell ref="B50:L50"/>
    <mergeCell ref="B47:L47"/>
    <mergeCell ref="B48:L48"/>
    <mergeCell ref="B49:L49"/>
  </mergeCells>
  <phoneticPr fontId="2"/>
  <printOptions horizontalCentered="1"/>
  <pageMargins left="0.39370078740157483" right="0.39370078740157483" top="0.59055118110236227" bottom="0.78740157480314965" header="0.51181102362204722" footer="0.39370078740157483"/>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73"/>
  <sheetViews>
    <sheetView showGridLines="0" tabSelected="1" view="pageBreakPreview" zoomScaleNormal="100" workbookViewId="0">
      <selection activeCell="E10" sqref="E10"/>
    </sheetView>
  </sheetViews>
  <sheetFormatPr defaultRowHeight="17.25"/>
  <cols>
    <col min="1" max="1" width="3.296875" style="131" customWidth="1"/>
    <col min="2" max="11" width="9.69921875" style="131" customWidth="1"/>
    <col min="12" max="15" width="8.69921875" style="131" customWidth="1"/>
    <col min="16" max="16384" width="8.796875" style="131"/>
  </cols>
  <sheetData>
    <row r="1" spans="1:11" ht="22.5" customHeight="1">
      <c r="A1" s="564" t="s">
        <v>307</v>
      </c>
      <c r="B1" s="564"/>
      <c r="C1" s="564"/>
      <c r="D1" s="564"/>
      <c r="E1" s="564"/>
      <c r="F1" s="564"/>
      <c r="G1" s="564"/>
      <c r="H1" s="564"/>
      <c r="I1" s="564"/>
      <c r="J1" s="564"/>
      <c r="K1" s="132"/>
    </row>
    <row r="2" spans="1:11" ht="7.5" customHeight="1">
      <c r="A2" s="563"/>
      <c r="B2" s="563"/>
      <c r="C2" s="563"/>
      <c r="D2" s="563"/>
      <c r="E2" s="563"/>
      <c r="F2" s="563"/>
      <c r="G2" s="563"/>
      <c r="H2" s="563"/>
      <c r="I2" s="563"/>
      <c r="J2" s="563"/>
      <c r="K2" s="132"/>
    </row>
    <row r="3" spans="1:11" ht="74.25" customHeight="1">
      <c r="A3" s="132"/>
      <c r="B3" s="562" t="s">
        <v>306</v>
      </c>
      <c r="C3" s="562"/>
      <c r="D3" s="562"/>
      <c r="E3" s="562"/>
      <c r="F3" s="562"/>
      <c r="G3" s="562"/>
      <c r="H3" s="562"/>
      <c r="I3" s="562"/>
      <c r="J3" s="562"/>
      <c r="K3" s="562"/>
    </row>
    <row r="4" spans="1:11" ht="22.5" customHeight="1">
      <c r="A4" s="242" t="s">
        <v>305</v>
      </c>
      <c r="B4" s="242"/>
      <c r="C4" s="242"/>
      <c r="D4" s="242"/>
      <c r="E4" s="242"/>
      <c r="F4" s="242"/>
      <c r="G4" s="242"/>
      <c r="H4" s="242"/>
      <c r="I4" s="242"/>
      <c r="J4" s="132"/>
      <c r="K4" s="132"/>
    </row>
    <row r="5" spans="1:11" ht="16.5" customHeight="1" thickBot="1">
      <c r="A5" s="132"/>
      <c r="B5" s="132"/>
      <c r="C5" s="136"/>
      <c r="D5" s="136"/>
      <c r="E5" s="136"/>
      <c r="F5" s="136"/>
      <c r="G5" s="136"/>
      <c r="H5" s="236" t="s">
        <v>304</v>
      </c>
      <c r="I5" s="236"/>
      <c r="J5" s="236"/>
      <c r="K5" s="132"/>
    </row>
    <row r="6" spans="1:11">
      <c r="A6" s="561"/>
      <c r="B6" s="560"/>
      <c r="C6" s="205" t="s">
        <v>3</v>
      </c>
      <c r="D6" s="205" t="s">
        <v>14</v>
      </c>
      <c r="E6" s="205" t="s">
        <v>15</v>
      </c>
      <c r="F6" s="205" t="s">
        <v>16</v>
      </c>
      <c r="G6" s="205" t="s">
        <v>17</v>
      </c>
      <c r="H6" s="205" t="s">
        <v>18</v>
      </c>
      <c r="I6" s="205" t="s">
        <v>19</v>
      </c>
      <c r="J6" s="205" t="s">
        <v>20</v>
      </c>
      <c r="K6" s="132"/>
    </row>
    <row r="7" spans="1:11">
      <c r="A7" s="558" t="s">
        <v>303</v>
      </c>
      <c r="B7" s="557"/>
      <c r="C7" s="204">
        <f>SUM(D7:J7)</f>
        <v>5514</v>
      </c>
      <c r="D7" s="203">
        <v>1482</v>
      </c>
      <c r="E7" s="203">
        <v>340</v>
      </c>
      <c r="F7" s="203">
        <v>328</v>
      </c>
      <c r="G7" s="203">
        <v>1142</v>
      </c>
      <c r="H7" s="203" t="s">
        <v>296</v>
      </c>
      <c r="I7" s="203" t="s">
        <v>296</v>
      </c>
      <c r="J7" s="203">
        <v>2222</v>
      </c>
      <c r="K7" s="132"/>
    </row>
    <row r="8" spans="1:11">
      <c r="A8" s="558" t="s">
        <v>302</v>
      </c>
      <c r="B8" s="559"/>
      <c r="C8" s="202">
        <f>SUM(D8:J8)</f>
        <v>5306</v>
      </c>
      <c r="D8" s="201">
        <v>672</v>
      </c>
      <c r="E8" s="201">
        <v>446</v>
      </c>
      <c r="F8" s="201">
        <v>264</v>
      </c>
      <c r="G8" s="201">
        <v>1084</v>
      </c>
      <c r="H8" s="201" t="s">
        <v>296</v>
      </c>
      <c r="I8" s="201" t="s">
        <v>296</v>
      </c>
      <c r="J8" s="201">
        <v>2840</v>
      </c>
      <c r="K8" s="132"/>
    </row>
    <row r="9" spans="1:11">
      <c r="A9" s="558" t="s">
        <v>301</v>
      </c>
      <c r="B9" s="559"/>
      <c r="C9" s="202">
        <f>SUM(D9:J9)</f>
        <v>3889</v>
      </c>
      <c r="D9" s="201">
        <v>650</v>
      </c>
      <c r="E9" s="201">
        <v>778</v>
      </c>
      <c r="F9" s="201">
        <v>330</v>
      </c>
      <c r="G9" s="201">
        <v>1110</v>
      </c>
      <c r="H9" s="201" t="s">
        <v>296</v>
      </c>
      <c r="I9" s="201" t="s">
        <v>296</v>
      </c>
      <c r="J9" s="201">
        <v>1021</v>
      </c>
      <c r="K9" s="132"/>
    </row>
    <row r="10" spans="1:11">
      <c r="A10" s="558" t="s">
        <v>300</v>
      </c>
      <c r="B10" s="559"/>
      <c r="C10" s="202">
        <f>SUM(D10:J10)</f>
        <v>4080</v>
      </c>
      <c r="D10" s="201">
        <v>620</v>
      </c>
      <c r="E10" s="201">
        <v>568</v>
      </c>
      <c r="F10" s="201">
        <v>358</v>
      </c>
      <c r="G10" s="201">
        <v>674</v>
      </c>
      <c r="H10" s="201" t="s">
        <v>296</v>
      </c>
      <c r="I10" s="201" t="s">
        <v>296</v>
      </c>
      <c r="J10" s="201">
        <v>1860</v>
      </c>
      <c r="K10" s="132"/>
    </row>
    <row r="11" spans="1:11">
      <c r="A11" s="558" t="s">
        <v>299</v>
      </c>
      <c r="B11" s="559"/>
      <c r="C11" s="202">
        <f>SUM(D11:J11)</f>
        <v>6728</v>
      </c>
      <c r="D11" s="201">
        <v>1228</v>
      </c>
      <c r="E11" s="201">
        <v>648</v>
      </c>
      <c r="F11" s="201">
        <v>202</v>
      </c>
      <c r="G11" s="201">
        <v>1640</v>
      </c>
      <c r="H11" s="201" t="s">
        <v>296</v>
      </c>
      <c r="I11" s="201">
        <v>2090</v>
      </c>
      <c r="J11" s="201">
        <v>920</v>
      </c>
      <c r="K11" s="132"/>
    </row>
    <row r="12" spans="1:11">
      <c r="A12" s="558" t="s">
        <v>298</v>
      </c>
      <c r="B12" s="559"/>
      <c r="C12" s="202">
        <f>SUM(D12:J12)</f>
        <v>8948</v>
      </c>
      <c r="D12" s="201">
        <v>1546</v>
      </c>
      <c r="E12" s="201">
        <v>640</v>
      </c>
      <c r="F12" s="201">
        <v>416</v>
      </c>
      <c r="G12" s="201">
        <v>1586</v>
      </c>
      <c r="H12" s="201" t="s">
        <v>296</v>
      </c>
      <c r="I12" s="201">
        <v>3062</v>
      </c>
      <c r="J12" s="201">
        <v>1698</v>
      </c>
      <c r="K12" s="132"/>
    </row>
    <row r="13" spans="1:11">
      <c r="A13" s="558" t="s">
        <v>297</v>
      </c>
      <c r="B13" s="559"/>
      <c r="C13" s="202">
        <f>SUM(D13:J13)</f>
        <v>13342</v>
      </c>
      <c r="D13" s="201">
        <v>1796</v>
      </c>
      <c r="E13" s="201">
        <v>1936</v>
      </c>
      <c r="F13" s="201">
        <v>1042</v>
      </c>
      <c r="G13" s="201">
        <v>2286</v>
      </c>
      <c r="H13" s="201" t="s">
        <v>296</v>
      </c>
      <c r="I13" s="201">
        <v>4280</v>
      </c>
      <c r="J13" s="201">
        <v>2002</v>
      </c>
      <c r="K13" s="132"/>
    </row>
    <row r="14" spans="1:11">
      <c r="A14" s="558" t="s">
        <v>295</v>
      </c>
      <c r="B14" s="559"/>
      <c r="C14" s="202">
        <f>SUM(D14:J14)</f>
        <v>12530</v>
      </c>
      <c r="D14" s="201">
        <v>2004</v>
      </c>
      <c r="E14" s="201">
        <v>2040</v>
      </c>
      <c r="F14" s="201">
        <v>1164</v>
      </c>
      <c r="G14" s="201">
        <v>2992</v>
      </c>
      <c r="H14" s="201">
        <v>342</v>
      </c>
      <c r="I14" s="201">
        <v>2136</v>
      </c>
      <c r="J14" s="201">
        <v>1852</v>
      </c>
      <c r="K14" s="132"/>
    </row>
    <row r="15" spans="1:11">
      <c r="A15" s="558" t="s">
        <v>294</v>
      </c>
      <c r="B15" s="559"/>
      <c r="C15" s="202">
        <f>SUM(D15:J15)</f>
        <v>16404</v>
      </c>
      <c r="D15" s="201">
        <v>2294</v>
      </c>
      <c r="E15" s="201">
        <v>1474</v>
      </c>
      <c r="F15" s="201">
        <v>1736</v>
      </c>
      <c r="G15" s="201">
        <v>3060</v>
      </c>
      <c r="H15" s="201">
        <v>1030</v>
      </c>
      <c r="I15" s="201">
        <v>4220</v>
      </c>
      <c r="J15" s="201">
        <v>2590</v>
      </c>
      <c r="K15" s="132"/>
    </row>
    <row r="16" spans="1:11">
      <c r="A16" s="558" t="s">
        <v>0</v>
      </c>
      <c r="B16" s="557"/>
      <c r="C16" s="202">
        <f>SUM(D16:J16)</f>
        <v>19172</v>
      </c>
      <c r="D16" s="201">
        <v>2182</v>
      </c>
      <c r="E16" s="201">
        <v>2460</v>
      </c>
      <c r="F16" s="201">
        <v>1688</v>
      </c>
      <c r="G16" s="201">
        <v>3050</v>
      </c>
      <c r="H16" s="201">
        <v>3952</v>
      </c>
      <c r="I16" s="201">
        <v>2966</v>
      </c>
      <c r="J16" s="201">
        <v>2874</v>
      </c>
      <c r="K16" s="132"/>
    </row>
    <row r="17" spans="1:11">
      <c r="A17" s="558" t="s">
        <v>293</v>
      </c>
      <c r="B17" s="557"/>
      <c r="C17" s="202">
        <f>SUM(D17:J17)</f>
        <v>16790</v>
      </c>
      <c r="D17" s="201">
        <v>2288</v>
      </c>
      <c r="E17" s="201">
        <v>2752</v>
      </c>
      <c r="F17" s="201">
        <v>1790</v>
      </c>
      <c r="G17" s="201">
        <v>2762</v>
      </c>
      <c r="H17" s="201">
        <v>1156</v>
      </c>
      <c r="I17" s="201">
        <v>3162</v>
      </c>
      <c r="J17" s="201">
        <v>2880</v>
      </c>
      <c r="K17" s="132"/>
    </row>
    <row r="18" spans="1:11">
      <c r="A18" s="558" t="s">
        <v>292</v>
      </c>
      <c r="B18" s="557"/>
      <c r="C18" s="202">
        <f>SUM(D18:J18)</f>
        <v>17566</v>
      </c>
      <c r="D18" s="201">
        <v>3630</v>
      </c>
      <c r="E18" s="201">
        <v>3002</v>
      </c>
      <c r="F18" s="201">
        <v>1394</v>
      </c>
      <c r="G18" s="201">
        <v>2326</v>
      </c>
      <c r="H18" s="201">
        <v>1782</v>
      </c>
      <c r="I18" s="201">
        <v>2646</v>
      </c>
      <c r="J18" s="201">
        <v>2786</v>
      </c>
      <c r="K18" s="132"/>
    </row>
    <row r="19" spans="1:11">
      <c r="A19" s="558" t="s">
        <v>291</v>
      </c>
      <c r="B19" s="557"/>
      <c r="C19" s="202">
        <f>SUM(D19:J19)</f>
        <v>18170</v>
      </c>
      <c r="D19" s="201">
        <v>3920</v>
      </c>
      <c r="E19" s="201">
        <v>2840</v>
      </c>
      <c r="F19" s="201">
        <v>1692</v>
      </c>
      <c r="G19" s="201">
        <v>3740</v>
      </c>
      <c r="H19" s="201">
        <v>1408</v>
      </c>
      <c r="I19" s="201">
        <v>1966</v>
      </c>
      <c r="J19" s="201">
        <v>2604</v>
      </c>
      <c r="K19" s="132"/>
    </row>
    <row r="20" spans="1:11">
      <c r="A20" s="558" t="s">
        <v>81</v>
      </c>
      <c r="B20" s="557"/>
      <c r="C20" s="202">
        <f>SUM(D20:J20)</f>
        <v>17600</v>
      </c>
      <c r="D20" s="201">
        <v>2920</v>
      </c>
      <c r="E20" s="201">
        <v>2482</v>
      </c>
      <c r="F20" s="201">
        <v>1440</v>
      </c>
      <c r="G20" s="201">
        <v>3372</v>
      </c>
      <c r="H20" s="201">
        <v>1402</v>
      </c>
      <c r="I20" s="201">
        <v>3284</v>
      </c>
      <c r="J20" s="201">
        <v>2700</v>
      </c>
      <c r="K20" s="132"/>
    </row>
    <row r="21" spans="1:11">
      <c r="A21" s="558" t="s">
        <v>290</v>
      </c>
      <c r="B21" s="557"/>
      <c r="C21" s="202">
        <f>SUM(D21:J21)</f>
        <v>15632</v>
      </c>
      <c r="D21" s="201">
        <v>2600</v>
      </c>
      <c r="E21" s="201">
        <v>2074</v>
      </c>
      <c r="F21" s="201">
        <v>1006</v>
      </c>
      <c r="G21" s="201">
        <v>3070</v>
      </c>
      <c r="H21" s="201">
        <v>1478</v>
      </c>
      <c r="I21" s="201">
        <v>2634</v>
      </c>
      <c r="J21" s="201">
        <v>2770</v>
      </c>
      <c r="K21" s="132"/>
    </row>
    <row r="22" spans="1:11">
      <c r="A22" s="558" t="s">
        <v>289</v>
      </c>
      <c r="B22" s="557"/>
      <c r="C22" s="202">
        <f>SUM(D22:J22)</f>
        <v>16728</v>
      </c>
      <c r="D22" s="201">
        <v>2982</v>
      </c>
      <c r="E22" s="201">
        <v>3128</v>
      </c>
      <c r="F22" s="201">
        <v>606</v>
      </c>
      <c r="G22" s="201">
        <v>2730</v>
      </c>
      <c r="H22" s="201">
        <v>1522</v>
      </c>
      <c r="I22" s="201">
        <v>3070</v>
      </c>
      <c r="J22" s="201">
        <v>2690</v>
      </c>
      <c r="K22" s="132"/>
    </row>
    <row r="23" spans="1:11">
      <c r="A23" s="558" t="s">
        <v>288</v>
      </c>
      <c r="B23" s="557"/>
      <c r="C23" s="202">
        <f>SUM(D23:J23)</f>
        <v>17398</v>
      </c>
      <c r="D23" s="201">
        <v>2646</v>
      </c>
      <c r="E23" s="201">
        <v>4054</v>
      </c>
      <c r="F23" s="201">
        <v>1176</v>
      </c>
      <c r="G23" s="201">
        <v>2256</v>
      </c>
      <c r="H23" s="201">
        <v>1462</v>
      </c>
      <c r="I23" s="201">
        <v>2740</v>
      </c>
      <c r="J23" s="201">
        <v>3064</v>
      </c>
      <c r="K23" s="132"/>
    </row>
    <row r="24" spans="1:11">
      <c r="A24" s="558" t="s">
        <v>287</v>
      </c>
      <c r="B24" s="557"/>
      <c r="C24" s="202">
        <f>SUM(D24:J24)</f>
        <v>15106</v>
      </c>
      <c r="D24" s="201">
        <v>2474</v>
      </c>
      <c r="E24" s="201">
        <v>3206</v>
      </c>
      <c r="F24" s="201">
        <v>1656</v>
      </c>
      <c r="G24" s="201">
        <v>2252</v>
      </c>
      <c r="H24" s="201">
        <v>1530</v>
      </c>
      <c r="I24" s="201">
        <v>1336</v>
      </c>
      <c r="J24" s="201">
        <v>2652</v>
      </c>
      <c r="K24" s="132"/>
    </row>
    <row r="25" spans="1:11">
      <c r="A25" s="558" t="s">
        <v>82</v>
      </c>
      <c r="B25" s="557"/>
      <c r="C25" s="202">
        <v>18760</v>
      </c>
      <c r="D25" s="201">
        <v>3124</v>
      </c>
      <c r="E25" s="201">
        <v>3344</v>
      </c>
      <c r="F25" s="201">
        <v>1600</v>
      </c>
      <c r="G25" s="201">
        <v>3738</v>
      </c>
      <c r="H25" s="201">
        <v>2098</v>
      </c>
      <c r="I25" s="201">
        <v>2446</v>
      </c>
      <c r="J25" s="201">
        <v>2410</v>
      </c>
      <c r="K25" s="132"/>
    </row>
    <row r="26" spans="1:11">
      <c r="A26" s="558" t="s">
        <v>286</v>
      </c>
      <c r="B26" s="557"/>
      <c r="C26" s="202">
        <f>SUM(D26:J26)</f>
        <v>17822</v>
      </c>
      <c r="D26" s="201">
        <v>2844</v>
      </c>
      <c r="E26" s="201">
        <v>2176</v>
      </c>
      <c r="F26" s="201">
        <v>858</v>
      </c>
      <c r="G26" s="201">
        <v>3872</v>
      </c>
      <c r="H26" s="201">
        <v>2024</v>
      </c>
      <c r="I26" s="201">
        <v>2906</v>
      </c>
      <c r="J26" s="201">
        <v>3142</v>
      </c>
      <c r="K26" s="132"/>
    </row>
    <row r="27" spans="1:11">
      <c r="A27" s="558" t="s">
        <v>285</v>
      </c>
      <c r="B27" s="557"/>
      <c r="C27" s="202">
        <f>SUM(D27:J27)</f>
        <v>18982</v>
      </c>
      <c r="D27" s="201">
        <v>3492</v>
      </c>
      <c r="E27" s="201">
        <v>2742</v>
      </c>
      <c r="F27" s="201">
        <v>774</v>
      </c>
      <c r="G27" s="201">
        <v>3794</v>
      </c>
      <c r="H27" s="201">
        <v>1802</v>
      </c>
      <c r="I27" s="201">
        <v>2938</v>
      </c>
      <c r="J27" s="201">
        <v>3440</v>
      </c>
      <c r="K27" s="132"/>
    </row>
    <row r="28" spans="1:11">
      <c r="A28" s="558" t="s">
        <v>284</v>
      </c>
      <c r="B28" s="557"/>
      <c r="C28" s="202">
        <f>SUM(D28:J28)</f>
        <v>14744</v>
      </c>
      <c r="D28" s="201">
        <v>3062</v>
      </c>
      <c r="E28" s="201">
        <v>1382</v>
      </c>
      <c r="F28" s="201">
        <v>708</v>
      </c>
      <c r="G28" s="201">
        <v>1836</v>
      </c>
      <c r="H28" s="201">
        <v>864</v>
      </c>
      <c r="I28" s="201">
        <v>3452</v>
      </c>
      <c r="J28" s="201">
        <v>3440</v>
      </c>
      <c r="K28" s="132"/>
    </row>
    <row r="29" spans="1:11">
      <c r="A29" s="558" t="s">
        <v>283</v>
      </c>
      <c r="B29" s="557"/>
      <c r="C29" s="202">
        <f>SUM(D29:J29)</f>
        <v>10298</v>
      </c>
      <c r="D29" s="201">
        <v>2130</v>
      </c>
      <c r="E29" s="201">
        <v>1240</v>
      </c>
      <c r="F29" s="201">
        <v>976</v>
      </c>
      <c r="G29" s="201">
        <v>1720</v>
      </c>
      <c r="H29" s="201">
        <v>1294</v>
      </c>
      <c r="I29" s="201">
        <v>1218</v>
      </c>
      <c r="J29" s="201">
        <v>1720</v>
      </c>
      <c r="K29" s="132"/>
    </row>
    <row r="30" spans="1:11">
      <c r="A30" s="558" t="s">
        <v>282</v>
      </c>
      <c r="B30" s="557"/>
      <c r="C30" s="202">
        <f>SUM(D30:J30)</f>
        <v>12754</v>
      </c>
      <c r="D30" s="201">
        <v>2254</v>
      </c>
      <c r="E30" s="201">
        <v>1868</v>
      </c>
      <c r="F30" s="201">
        <v>1740</v>
      </c>
      <c r="G30" s="201">
        <v>1740</v>
      </c>
      <c r="H30" s="201">
        <v>1138</v>
      </c>
      <c r="I30" s="201">
        <v>920</v>
      </c>
      <c r="J30" s="201">
        <v>3094</v>
      </c>
      <c r="K30" s="132"/>
    </row>
    <row r="31" spans="1:11">
      <c r="A31" s="558" t="s">
        <v>281</v>
      </c>
      <c r="B31" s="557"/>
      <c r="C31" s="202">
        <v>15202</v>
      </c>
      <c r="D31" s="201">
        <v>1380</v>
      </c>
      <c r="E31" s="201">
        <v>1922</v>
      </c>
      <c r="F31" s="201">
        <v>2306</v>
      </c>
      <c r="G31" s="201">
        <v>1536</v>
      </c>
      <c r="H31" s="201">
        <v>1008</v>
      </c>
      <c r="I31" s="201">
        <v>3622</v>
      </c>
      <c r="J31" s="201">
        <v>3428</v>
      </c>
      <c r="K31" s="132"/>
    </row>
    <row r="32" spans="1:11">
      <c r="A32" s="556"/>
      <c r="B32" s="193" t="s">
        <v>85</v>
      </c>
      <c r="C32" s="202">
        <f>SUM(D32:J32)</f>
        <v>12398</v>
      </c>
      <c r="D32" s="201">
        <v>1718</v>
      </c>
      <c r="E32" s="201">
        <v>1268</v>
      </c>
      <c r="F32" s="201">
        <v>1502</v>
      </c>
      <c r="G32" s="201">
        <v>1592</v>
      </c>
      <c r="H32" s="201">
        <v>1014</v>
      </c>
      <c r="I32" s="201">
        <v>2210</v>
      </c>
      <c r="J32" s="201">
        <v>3094</v>
      </c>
      <c r="K32" s="132"/>
    </row>
    <row r="33" spans="1:11">
      <c r="A33" s="556"/>
      <c r="B33" s="555" t="s">
        <v>38</v>
      </c>
      <c r="C33" s="202">
        <f>SUM(D33:J33)</f>
        <v>11000</v>
      </c>
      <c r="D33" s="201">
        <v>2214</v>
      </c>
      <c r="E33" s="201">
        <v>1990</v>
      </c>
      <c r="F33" s="201">
        <v>894</v>
      </c>
      <c r="G33" s="201">
        <v>1502</v>
      </c>
      <c r="H33" s="201">
        <v>1058</v>
      </c>
      <c r="I33" s="201">
        <v>2140</v>
      </c>
      <c r="J33" s="201">
        <v>1202</v>
      </c>
      <c r="K33" s="132"/>
    </row>
    <row r="34" spans="1:11" s="1" customFormat="1">
      <c r="A34" s="132"/>
      <c r="B34" s="555" t="s">
        <v>40</v>
      </c>
      <c r="C34" s="202">
        <v>11066</v>
      </c>
      <c r="D34" s="201">
        <v>1988</v>
      </c>
      <c r="E34" s="201">
        <v>2140</v>
      </c>
      <c r="F34" s="201">
        <v>946</v>
      </c>
      <c r="G34" s="201">
        <v>1606</v>
      </c>
      <c r="H34" s="201">
        <v>1104</v>
      </c>
      <c r="I34" s="201">
        <v>2098</v>
      </c>
      <c r="J34" s="201">
        <v>1184</v>
      </c>
    </row>
    <row r="35" spans="1:11" s="1" customFormat="1">
      <c r="A35" s="132"/>
      <c r="B35" s="555" t="s">
        <v>42</v>
      </c>
      <c r="C35" s="202">
        <f>SUM(D35:J35)</f>
        <v>11472</v>
      </c>
      <c r="D35" s="201">
        <v>2628</v>
      </c>
      <c r="E35" s="201">
        <v>1370</v>
      </c>
      <c r="F35" s="201">
        <v>1128</v>
      </c>
      <c r="G35" s="201">
        <v>1880</v>
      </c>
      <c r="H35" s="201">
        <v>1122</v>
      </c>
      <c r="I35" s="201">
        <v>1572</v>
      </c>
      <c r="J35" s="201">
        <v>1772</v>
      </c>
    </row>
    <row r="36" spans="1:11" s="1" customFormat="1">
      <c r="A36" s="74"/>
      <c r="B36" s="555" t="s">
        <v>44</v>
      </c>
      <c r="C36" s="202">
        <f>SUM(D36:J36)</f>
        <v>18988</v>
      </c>
      <c r="D36" s="201">
        <v>3500</v>
      </c>
      <c r="E36" s="201">
        <v>2782</v>
      </c>
      <c r="F36" s="201">
        <v>2878</v>
      </c>
      <c r="G36" s="201">
        <v>2988</v>
      </c>
      <c r="H36" s="201">
        <v>1878</v>
      </c>
      <c r="I36" s="201">
        <v>2712</v>
      </c>
      <c r="J36" s="201">
        <v>2250</v>
      </c>
    </row>
    <row r="37" spans="1:11" s="1" customFormat="1">
      <c r="A37" s="74"/>
      <c r="B37" s="555" t="s">
        <v>45</v>
      </c>
      <c r="C37" s="201">
        <v>12046</v>
      </c>
      <c r="D37" s="201">
        <v>2773</v>
      </c>
      <c r="E37" s="201">
        <v>1762</v>
      </c>
      <c r="F37" s="201">
        <v>1720</v>
      </c>
      <c r="G37" s="201">
        <v>1645</v>
      </c>
      <c r="H37" s="201">
        <v>1187</v>
      </c>
      <c r="I37" s="201">
        <v>1706</v>
      </c>
      <c r="J37" s="201">
        <v>1253</v>
      </c>
    </row>
    <row r="38" spans="1:11" s="1" customFormat="1">
      <c r="A38" s="74"/>
      <c r="B38" s="555" t="s">
        <v>29</v>
      </c>
      <c r="C38" s="201">
        <v>12885</v>
      </c>
      <c r="D38" s="201">
        <v>3207</v>
      </c>
      <c r="E38" s="201">
        <v>1844</v>
      </c>
      <c r="F38" s="201">
        <v>1850</v>
      </c>
      <c r="G38" s="201">
        <v>1487</v>
      </c>
      <c r="H38" s="201">
        <v>1031</v>
      </c>
      <c r="I38" s="201">
        <v>1772</v>
      </c>
      <c r="J38" s="201">
        <v>1694</v>
      </c>
    </row>
    <row r="39" spans="1:11" s="1" customFormat="1">
      <c r="A39" s="74"/>
      <c r="B39" s="555" t="s">
        <v>155</v>
      </c>
      <c r="C39" s="201">
        <v>13451</v>
      </c>
      <c r="D39" s="201">
        <v>3182</v>
      </c>
      <c r="E39" s="201">
        <v>1975</v>
      </c>
      <c r="F39" s="201">
        <v>2654</v>
      </c>
      <c r="G39" s="201">
        <v>1606</v>
      </c>
      <c r="H39" s="201">
        <v>786</v>
      </c>
      <c r="I39" s="201">
        <v>1423</v>
      </c>
      <c r="J39" s="201">
        <v>1825</v>
      </c>
    </row>
    <row r="40" spans="1:11" s="1" customFormat="1">
      <c r="A40" s="74"/>
      <c r="B40" s="555" t="s">
        <v>156</v>
      </c>
      <c r="C40" s="201">
        <v>13860</v>
      </c>
      <c r="D40" s="201">
        <v>3060</v>
      </c>
      <c r="E40" s="201">
        <v>2236</v>
      </c>
      <c r="F40" s="201">
        <v>1548</v>
      </c>
      <c r="G40" s="201">
        <v>1512</v>
      </c>
      <c r="H40" s="201">
        <v>1026</v>
      </c>
      <c r="I40" s="201">
        <v>1894</v>
      </c>
      <c r="J40" s="201">
        <v>2584</v>
      </c>
    </row>
    <row r="41" spans="1:11" s="1" customFormat="1" ht="18" thickBot="1">
      <c r="A41" s="554"/>
      <c r="B41" s="553" t="s">
        <v>169</v>
      </c>
      <c r="C41" s="552">
        <v>14658</v>
      </c>
      <c r="D41" s="552">
        <v>3430</v>
      </c>
      <c r="E41" s="552">
        <v>2258</v>
      </c>
      <c r="F41" s="552">
        <v>1642</v>
      </c>
      <c r="G41" s="552">
        <v>1864</v>
      </c>
      <c r="H41" s="552">
        <v>1050</v>
      </c>
      <c r="I41" s="552">
        <v>1832</v>
      </c>
      <c r="J41" s="552">
        <v>2582</v>
      </c>
      <c r="K41" s="551"/>
    </row>
    <row r="42" spans="1:11" ht="19.5" customHeight="1">
      <c r="A42" s="132"/>
      <c r="B42" s="132"/>
      <c r="C42" s="141"/>
      <c r="D42" s="141"/>
      <c r="E42" s="141"/>
      <c r="F42" s="141"/>
      <c r="G42" s="141"/>
      <c r="H42" s="288"/>
      <c r="I42" s="288"/>
      <c r="J42" s="288"/>
      <c r="K42" s="132"/>
    </row>
    <row r="43" spans="1:11" ht="22.5" customHeight="1">
      <c r="A43" s="242" t="s">
        <v>280</v>
      </c>
      <c r="B43" s="242"/>
      <c r="C43" s="242"/>
      <c r="D43" s="242"/>
      <c r="E43" s="242"/>
      <c r="F43" s="242"/>
      <c r="G43" s="242"/>
      <c r="H43" s="242"/>
      <c r="I43" s="242"/>
      <c r="J43" s="242"/>
      <c r="K43" s="242"/>
    </row>
    <row r="44" spans="1:11" ht="18" thickBot="1">
      <c r="A44" s="136"/>
      <c r="B44" s="136"/>
      <c r="C44" s="136"/>
      <c r="D44" s="136"/>
      <c r="E44" s="136"/>
      <c r="F44" s="136"/>
      <c r="G44" s="136"/>
      <c r="H44" s="136"/>
      <c r="I44" s="132"/>
      <c r="J44" s="132"/>
      <c r="K44" s="200" t="s">
        <v>275</v>
      </c>
    </row>
    <row r="45" spans="1:11">
      <c r="A45" s="283"/>
      <c r="B45" s="284"/>
      <c r="C45" s="474" t="s">
        <v>3</v>
      </c>
      <c r="D45" s="475"/>
      <c r="E45" s="476"/>
      <c r="F45" s="474" t="s">
        <v>279</v>
      </c>
      <c r="G45" s="475"/>
      <c r="H45" s="476"/>
      <c r="I45" s="474" t="s">
        <v>278</v>
      </c>
      <c r="J45" s="475"/>
      <c r="K45" s="475"/>
    </row>
    <row r="46" spans="1:11">
      <c r="A46" s="285"/>
      <c r="B46" s="286"/>
      <c r="C46" s="550" t="s">
        <v>277</v>
      </c>
      <c r="D46" s="550" t="s">
        <v>273</v>
      </c>
      <c r="E46" s="550" t="s">
        <v>272</v>
      </c>
      <c r="F46" s="550" t="s">
        <v>277</v>
      </c>
      <c r="G46" s="550" t="s">
        <v>273</v>
      </c>
      <c r="H46" s="550" t="s">
        <v>272</v>
      </c>
      <c r="I46" s="550" t="s">
        <v>277</v>
      </c>
      <c r="J46" s="550" t="s">
        <v>273</v>
      </c>
      <c r="K46" s="550" t="s">
        <v>272</v>
      </c>
    </row>
    <row r="47" spans="1:11" s="1" customFormat="1">
      <c r="A47" s="549" t="s">
        <v>3</v>
      </c>
      <c r="B47" s="548"/>
      <c r="C47" s="50">
        <f>F47+I47</f>
        <v>14658</v>
      </c>
      <c r="D47" s="51">
        <f>G47+J47</f>
        <v>0</v>
      </c>
      <c r="E47" s="51">
        <f>H47+K47</f>
        <v>14658</v>
      </c>
      <c r="F47" s="51">
        <f>G47+H47</f>
        <v>7329</v>
      </c>
      <c r="G47" s="51">
        <f>SUM(G49:G55)</f>
        <v>0</v>
      </c>
      <c r="H47" s="51">
        <f>SUM(H49:H55)</f>
        <v>7329</v>
      </c>
      <c r="I47" s="51">
        <f>J47+K47</f>
        <v>7329</v>
      </c>
      <c r="J47" s="51">
        <f>SUM(J49:J55)</f>
        <v>0</v>
      </c>
      <c r="K47" s="51">
        <f>SUM(K49:K55)</f>
        <v>7329</v>
      </c>
    </row>
    <row r="48" spans="1:11">
      <c r="A48" s="532" t="s">
        <v>13</v>
      </c>
      <c r="B48" s="531"/>
      <c r="C48" s="547">
        <f>C47/C47*100</f>
        <v>100</v>
      </c>
      <c r="D48" s="54"/>
      <c r="E48" s="94"/>
      <c r="F48" s="94">
        <f>F47/C47*100</f>
        <v>50</v>
      </c>
      <c r="G48" s="94"/>
      <c r="H48" s="94"/>
      <c r="I48" s="94">
        <f>I47/C47*100</f>
        <v>50</v>
      </c>
      <c r="J48" s="94"/>
      <c r="K48" s="94"/>
    </row>
    <row r="49" spans="1:11">
      <c r="A49" s="532" t="s">
        <v>14</v>
      </c>
      <c r="B49" s="531"/>
      <c r="C49" s="53">
        <f>F49+I49</f>
        <v>3430</v>
      </c>
      <c r="D49" s="54">
        <f>+G49+J49</f>
        <v>0</v>
      </c>
      <c r="E49" s="54">
        <f>H49+K49</f>
        <v>3430</v>
      </c>
      <c r="F49" s="54">
        <f>SUM(G49:H49)</f>
        <v>1715</v>
      </c>
      <c r="G49" s="201">
        <v>0</v>
      </c>
      <c r="H49" s="54">
        <v>1715</v>
      </c>
      <c r="I49" s="54">
        <f>SUM(J49:K49)</f>
        <v>1715</v>
      </c>
      <c r="J49" s="201">
        <v>0</v>
      </c>
      <c r="K49" s="54">
        <v>1715</v>
      </c>
    </row>
    <row r="50" spans="1:11">
      <c r="A50" s="532" t="s">
        <v>15</v>
      </c>
      <c r="B50" s="531"/>
      <c r="C50" s="53">
        <f>F50+I50</f>
        <v>2258</v>
      </c>
      <c r="D50" s="54">
        <f>+G50+J50</f>
        <v>0</v>
      </c>
      <c r="E50" s="54">
        <f>H50+K50</f>
        <v>2258</v>
      </c>
      <c r="F50" s="54">
        <f>SUM(G50:H50)</f>
        <v>1129</v>
      </c>
      <c r="G50" s="201">
        <v>0</v>
      </c>
      <c r="H50" s="54">
        <v>1129</v>
      </c>
      <c r="I50" s="54">
        <f>SUM(J50:K50)</f>
        <v>1129</v>
      </c>
      <c r="J50" s="201">
        <v>0</v>
      </c>
      <c r="K50" s="54">
        <v>1129</v>
      </c>
    </row>
    <row r="51" spans="1:11">
      <c r="A51" s="532" t="s">
        <v>16</v>
      </c>
      <c r="B51" s="531"/>
      <c r="C51" s="53">
        <f>F51+I51</f>
        <v>1642</v>
      </c>
      <c r="D51" s="54">
        <f>+G51+J51</f>
        <v>0</v>
      </c>
      <c r="E51" s="54">
        <f>H51+K51</f>
        <v>1642</v>
      </c>
      <c r="F51" s="54">
        <f>SUM(G51:H51)</f>
        <v>821</v>
      </c>
      <c r="G51" s="201">
        <v>0</v>
      </c>
      <c r="H51" s="54">
        <v>821</v>
      </c>
      <c r="I51" s="54">
        <f>SUM(J51:K51)</f>
        <v>821</v>
      </c>
      <c r="J51" s="201">
        <v>0</v>
      </c>
      <c r="K51" s="54">
        <v>821</v>
      </c>
    </row>
    <row r="52" spans="1:11">
      <c r="A52" s="532" t="s">
        <v>17</v>
      </c>
      <c r="B52" s="531"/>
      <c r="C52" s="53">
        <f>F52+I52</f>
        <v>1864</v>
      </c>
      <c r="D52" s="54">
        <f>+G52+J52</f>
        <v>0</v>
      </c>
      <c r="E52" s="54">
        <f>H52+K52</f>
        <v>1864</v>
      </c>
      <c r="F52" s="54">
        <f>SUM(G52:H52)</f>
        <v>932</v>
      </c>
      <c r="G52" s="201">
        <v>0</v>
      </c>
      <c r="H52" s="54">
        <v>932</v>
      </c>
      <c r="I52" s="54">
        <f>SUM(J52:K52)</f>
        <v>932</v>
      </c>
      <c r="J52" s="201">
        <v>0</v>
      </c>
      <c r="K52" s="54">
        <v>932</v>
      </c>
    </row>
    <row r="53" spans="1:11">
      <c r="A53" s="532" t="s">
        <v>18</v>
      </c>
      <c r="B53" s="531"/>
      <c r="C53" s="53">
        <f>F53+I53</f>
        <v>1050</v>
      </c>
      <c r="D53" s="54">
        <f>+G53+J53</f>
        <v>0</v>
      </c>
      <c r="E53" s="54">
        <f>H53+K53</f>
        <v>1050</v>
      </c>
      <c r="F53" s="54">
        <f>SUM(G53:H53)</f>
        <v>525</v>
      </c>
      <c r="G53" s="201">
        <v>0</v>
      </c>
      <c r="H53" s="54">
        <v>525</v>
      </c>
      <c r="I53" s="54">
        <f>SUM(J53:K53)</f>
        <v>525</v>
      </c>
      <c r="J53" s="201">
        <v>0</v>
      </c>
      <c r="K53" s="54">
        <v>525</v>
      </c>
    </row>
    <row r="54" spans="1:11">
      <c r="A54" s="532" t="s">
        <v>19</v>
      </c>
      <c r="B54" s="531"/>
      <c r="C54" s="53">
        <f>F54+I54</f>
        <v>1832</v>
      </c>
      <c r="D54" s="54">
        <f>+G54+J54</f>
        <v>0</v>
      </c>
      <c r="E54" s="54">
        <f>H54+K54</f>
        <v>1832</v>
      </c>
      <c r="F54" s="54">
        <f>SUM(G54:H54)</f>
        <v>916</v>
      </c>
      <c r="G54" s="201">
        <v>0</v>
      </c>
      <c r="H54" s="54">
        <v>916</v>
      </c>
      <c r="I54" s="54">
        <f>SUM(J54:K54)</f>
        <v>916</v>
      </c>
      <c r="J54" s="201">
        <v>0</v>
      </c>
      <c r="K54" s="54">
        <v>916</v>
      </c>
    </row>
    <row r="55" spans="1:11" ht="18" thickBot="1">
      <c r="A55" s="532" t="s">
        <v>20</v>
      </c>
      <c r="B55" s="531"/>
      <c r="C55" s="53">
        <f>F55+I55</f>
        <v>2582</v>
      </c>
      <c r="D55" s="54">
        <f>+G55+J55</f>
        <v>0</v>
      </c>
      <c r="E55" s="54">
        <f>H55+K55</f>
        <v>2582</v>
      </c>
      <c r="F55" s="54">
        <f>SUM(G55:H55)</f>
        <v>1291</v>
      </c>
      <c r="G55" s="201">
        <v>0</v>
      </c>
      <c r="H55" s="54">
        <v>1291</v>
      </c>
      <c r="I55" s="54">
        <f>SUM(J55:K55)</f>
        <v>1291</v>
      </c>
      <c r="J55" s="201">
        <v>0</v>
      </c>
      <c r="K55" s="54">
        <v>1291</v>
      </c>
    </row>
    <row r="56" spans="1:11" ht="12.75" customHeight="1">
      <c r="A56" s="133"/>
      <c r="B56" s="133"/>
      <c r="C56" s="133"/>
      <c r="D56" s="135"/>
      <c r="E56" s="135"/>
      <c r="F56" s="135"/>
      <c r="G56" s="135"/>
      <c r="H56" s="135"/>
      <c r="I56" s="135"/>
      <c r="J56" s="237"/>
      <c r="K56" s="237"/>
    </row>
    <row r="57" spans="1:11" ht="22.5" customHeight="1">
      <c r="A57" s="242" t="s">
        <v>276</v>
      </c>
      <c r="B57" s="242"/>
      <c r="C57" s="242"/>
      <c r="D57" s="242"/>
      <c r="E57" s="242"/>
      <c r="F57" s="242"/>
      <c r="G57" s="242"/>
      <c r="H57" s="242"/>
      <c r="I57" s="242"/>
      <c r="J57" s="242"/>
      <c r="K57" s="242"/>
    </row>
    <row r="58" spans="1:11" ht="14.25" customHeight="1" thickBot="1">
      <c r="A58" s="132"/>
      <c r="B58" s="132"/>
      <c r="C58" s="136"/>
      <c r="D58" s="136"/>
      <c r="E58" s="136"/>
      <c r="F58" s="136"/>
      <c r="G58" s="136"/>
      <c r="H58" s="136"/>
      <c r="I58" s="136"/>
      <c r="J58" s="236" t="s">
        <v>275</v>
      </c>
      <c r="K58" s="236"/>
    </row>
    <row r="59" spans="1:11">
      <c r="A59" s="133"/>
      <c r="B59" s="133"/>
      <c r="C59" s="546"/>
      <c r="D59" s="545" t="s">
        <v>78</v>
      </c>
      <c r="E59" s="544"/>
      <c r="F59" s="474" t="s">
        <v>274</v>
      </c>
      <c r="G59" s="475"/>
      <c r="H59" s="475"/>
      <c r="I59" s="475"/>
      <c r="J59" s="475"/>
      <c r="K59" s="475"/>
    </row>
    <row r="60" spans="1:11">
      <c r="A60" s="543"/>
      <c r="B60" s="543"/>
      <c r="C60" s="542"/>
      <c r="D60" s="541"/>
      <c r="E60" s="540"/>
      <c r="F60" s="538" t="s">
        <v>3</v>
      </c>
      <c r="G60" s="539"/>
      <c r="H60" s="538" t="s">
        <v>273</v>
      </c>
      <c r="I60" s="539"/>
      <c r="J60" s="538" t="s">
        <v>272</v>
      </c>
      <c r="K60" s="537"/>
    </row>
    <row r="61" spans="1:11" s="1" customFormat="1">
      <c r="A61" s="536" t="s">
        <v>3</v>
      </c>
      <c r="B61" s="536"/>
      <c r="C61" s="535"/>
      <c r="D61" s="534">
        <f>SUM(D62:D68)</f>
        <v>324</v>
      </c>
      <c r="E61" s="533"/>
      <c r="F61" s="234">
        <f>SUM(F62:G68)</f>
        <v>17429</v>
      </c>
      <c r="G61" s="234"/>
      <c r="H61" s="234">
        <f>SUM(H62:I68)</f>
        <v>0</v>
      </c>
      <c r="I61" s="234"/>
      <c r="J61" s="234">
        <f>SUM(J62:K68)</f>
        <v>17429</v>
      </c>
      <c r="K61" s="234"/>
    </row>
    <row r="62" spans="1:11">
      <c r="A62" s="532" t="s">
        <v>14</v>
      </c>
      <c r="B62" s="532"/>
      <c r="C62" s="531"/>
      <c r="D62" s="411">
        <v>45</v>
      </c>
      <c r="E62" s="412"/>
      <c r="F62" s="218">
        <f>SUM(H62:K62)</f>
        <v>3092</v>
      </c>
      <c r="G62" s="218"/>
      <c r="H62" s="218">
        <v>0</v>
      </c>
      <c r="I62" s="218"/>
      <c r="J62" s="218">
        <v>3092</v>
      </c>
      <c r="K62" s="218"/>
    </row>
    <row r="63" spans="1:11">
      <c r="A63" s="532" t="s">
        <v>15</v>
      </c>
      <c r="B63" s="532"/>
      <c r="C63" s="531"/>
      <c r="D63" s="411">
        <v>48</v>
      </c>
      <c r="E63" s="412"/>
      <c r="F63" s="218">
        <f>SUM(H63:K63)</f>
        <v>2557</v>
      </c>
      <c r="G63" s="218"/>
      <c r="H63" s="218">
        <v>0</v>
      </c>
      <c r="I63" s="218"/>
      <c r="J63" s="218">
        <v>2557</v>
      </c>
      <c r="K63" s="218"/>
    </row>
    <row r="64" spans="1:11">
      <c r="A64" s="532" t="s">
        <v>16</v>
      </c>
      <c r="B64" s="532"/>
      <c r="C64" s="531"/>
      <c r="D64" s="411">
        <v>41</v>
      </c>
      <c r="E64" s="412"/>
      <c r="F64" s="218">
        <f>SUM(H64:K64)</f>
        <v>2448</v>
      </c>
      <c r="G64" s="218"/>
      <c r="H64" s="218">
        <v>0</v>
      </c>
      <c r="I64" s="218"/>
      <c r="J64" s="218">
        <v>2448</v>
      </c>
      <c r="K64" s="218"/>
    </row>
    <row r="65" spans="1:11">
      <c r="A65" s="532" t="s">
        <v>17</v>
      </c>
      <c r="B65" s="532"/>
      <c r="C65" s="531"/>
      <c r="D65" s="411">
        <v>48</v>
      </c>
      <c r="E65" s="412"/>
      <c r="F65" s="218">
        <f>SUM(H65:K65)</f>
        <v>3080</v>
      </c>
      <c r="G65" s="218"/>
      <c r="H65" s="218">
        <v>0</v>
      </c>
      <c r="I65" s="218"/>
      <c r="J65" s="218">
        <v>3080</v>
      </c>
      <c r="K65" s="218"/>
    </row>
    <row r="66" spans="1:11">
      <c r="A66" s="532" t="s">
        <v>18</v>
      </c>
      <c r="B66" s="532"/>
      <c r="C66" s="531"/>
      <c r="D66" s="411">
        <v>36</v>
      </c>
      <c r="E66" s="412"/>
      <c r="F66" s="218">
        <f>SUM(H66:K66)</f>
        <v>1514</v>
      </c>
      <c r="G66" s="218"/>
      <c r="H66" s="218">
        <v>0</v>
      </c>
      <c r="I66" s="218"/>
      <c r="J66" s="218">
        <v>1514</v>
      </c>
      <c r="K66" s="218"/>
    </row>
    <row r="67" spans="1:11">
      <c r="A67" s="532" t="s">
        <v>19</v>
      </c>
      <c r="B67" s="532"/>
      <c r="C67" s="531"/>
      <c r="D67" s="411">
        <v>58</v>
      </c>
      <c r="E67" s="412"/>
      <c r="F67" s="218">
        <f>SUM(H67:K67)</f>
        <v>2098</v>
      </c>
      <c r="G67" s="218"/>
      <c r="H67" s="218">
        <v>0</v>
      </c>
      <c r="I67" s="218"/>
      <c r="J67" s="218">
        <v>2098</v>
      </c>
      <c r="K67" s="218"/>
    </row>
    <row r="68" spans="1:11" ht="18" thickBot="1">
      <c r="A68" s="530" t="s">
        <v>20</v>
      </c>
      <c r="B68" s="530"/>
      <c r="C68" s="529"/>
      <c r="D68" s="450">
        <v>48</v>
      </c>
      <c r="E68" s="451"/>
      <c r="F68" s="240">
        <f>SUM(H68:K68)</f>
        <v>2640</v>
      </c>
      <c r="G68" s="240"/>
      <c r="H68" s="240">
        <v>0</v>
      </c>
      <c r="I68" s="240"/>
      <c r="J68" s="240">
        <v>2640</v>
      </c>
      <c r="K68" s="240"/>
    </row>
    <row r="69" spans="1:11">
      <c r="A69" s="133"/>
      <c r="B69" s="133"/>
      <c r="C69" s="133"/>
      <c r="D69" s="133"/>
      <c r="E69" s="133"/>
      <c r="F69" s="135"/>
      <c r="G69" s="133"/>
      <c r="H69" s="135"/>
      <c r="I69" s="133"/>
      <c r="J69" s="288" t="s">
        <v>28</v>
      </c>
      <c r="K69" s="288"/>
    </row>
    <row r="70" spans="1:11">
      <c r="A70" s="132"/>
      <c r="B70" s="141"/>
      <c r="C70" s="141"/>
      <c r="D70" s="141"/>
      <c r="E70" s="141"/>
      <c r="F70" s="132"/>
      <c r="G70" s="132"/>
      <c r="H70" s="132"/>
      <c r="I70" s="132"/>
    </row>
    <row r="71" spans="1:11">
      <c r="A71" s="132"/>
      <c r="B71" s="132"/>
      <c r="C71" s="132"/>
      <c r="D71" s="132"/>
      <c r="E71" s="132"/>
      <c r="F71" s="132"/>
      <c r="G71" s="132"/>
      <c r="H71" s="132"/>
      <c r="I71" s="132"/>
      <c r="J71" s="132"/>
      <c r="K71" s="132"/>
    </row>
    <row r="72" spans="1:11">
      <c r="A72" s="132"/>
      <c r="B72" s="132"/>
      <c r="C72" s="132"/>
      <c r="D72" s="132"/>
      <c r="E72" s="132"/>
      <c r="F72" s="132"/>
      <c r="G72" s="132"/>
      <c r="H72" s="132"/>
      <c r="I72" s="132"/>
      <c r="J72" s="132"/>
      <c r="K72" s="132"/>
    </row>
    <row r="73" spans="1:11">
      <c r="A73" s="132"/>
      <c r="B73" s="132"/>
      <c r="C73" s="132"/>
      <c r="D73" s="132"/>
      <c r="E73" s="132"/>
      <c r="F73" s="132"/>
      <c r="G73" s="132"/>
      <c r="H73" s="132"/>
      <c r="I73" s="132"/>
      <c r="J73" s="132"/>
      <c r="K73" s="132"/>
    </row>
  </sheetData>
  <mergeCells count="94">
    <mergeCell ref="J69:K69"/>
    <mergeCell ref="H66:I66"/>
    <mergeCell ref="H67:I67"/>
    <mergeCell ref="H68:I68"/>
    <mergeCell ref="J68:K68"/>
    <mergeCell ref="J60:K60"/>
    <mergeCell ref="H61:I61"/>
    <mergeCell ref="D61:E61"/>
    <mergeCell ref="D62:E62"/>
    <mergeCell ref="F61:G61"/>
    <mergeCell ref="F62:G62"/>
    <mergeCell ref="J58:K58"/>
    <mergeCell ref="D59:E60"/>
    <mergeCell ref="J61:K61"/>
    <mergeCell ref="J62:K62"/>
    <mergeCell ref="J63:K63"/>
    <mergeCell ref="H62:I62"/>
    <mergeCell ref="H63:I63"/>
    <mergeCell ref="F60:G60"/>
    <mergeCell ref="F59:K59"/>
    <mergeCell ref="H60:I60"/>
    <mergeCell ref="J64:K64"/>
    <mergeCell ref="J65:K65"/>
    <mergeCell ref="J66:K66"/>
    <mergeCell ref="J67:K67"/>
    <mergeCell ref="F65:G65"/>
    <mergeCell ref="H64:I64"/>
    <mergeCell ref="F64:G64"/>
    <mergeCell ref="H65:I65"/>
    <mergeCell ref="A68:C68"/>
    <mergeCell ref="D65:E65"/>
    <mergeCell ref="D66:E66"/>
    <mergeCell ref="D67:E67"/>
    <mergeCell ref="D68:E68"/>
    <mergeCell ref="D63:E63"/>
    <mergeCell ref="F63:G63"/>
    <mergeCell ref="F66:G66"/>
    <mergeCell ref="F67:G67"/>
    <mergeCell ref="F68:G68"/>
    <mergeCell ref="A62:C62"/>
    <mergeCell ref="A63:C63"/>
    <mergeCell ref="A64:C64"/>
    <mergeCell ref="A65:C65"/>
    <mergeCell ref="A66:C66"/>
    <mergeCell ref="A67:C67"/>
    <mergeCell ref="A52:B52"/>
    <mergeCell ref="A53:B53"/>
    <mergeCell ref="A54:B54"/>
    <mergeCell ref="A47:B47"/>
    <mergeCell ref="A48:B48"/>
    <mergeCell ref="A49:B49"/>
    <mergeCell ref="D64:E64"/>
    <mergeCell ref="I45:K45"/>
    <mergeCell ref="J56:K56"/>
    <mergeCell ref="A57:K57"/>
    <mergeCell ref="A61:C61"/>
    <mergeCell ref="A55:B55"/>
    <mergeCell ref="A45:B46"/>
    <mergeCell ref="C45:E45"/>
    <mergeCell ref="F45:H45"/>
    <mergeCell ref="A51:B51"/>
    <mergeCell ref="A12:B12"/>
    <mergeCell ref="A13:B13"/>
    <mergeCell ref="A14:B14"/>
    <mergeCell ref="A15:B15"/>
    <mergeCell ref="A31:B31"/>
    <mergeCell ref="A28:B28"/>
    <mergeCell ref="A29:B29"/>
    <mergeCell ref="A30:B30"/>
    <mergeCell ref="A50:B50"/>
    <mergeCell ref="A43:K43"/>
    <mergeCell ref="B3:K3"/>
    <mergeCell ref="H42:J42"/>
    <mergeCell ref="H5:J5"/>
    <mergeCell ref="A8:B8"/>
    <mergeCell ref="A9:B9"/>
    <mergeCell ref="A10:B10"/>
    <mergeCell ref="A11:B11"/>
    <mergeCell ref="A21:B21"/>
    <mergeCell ref="A22:B22"/>
    <mergeCell ref="A24:B24"/>
    <mergeCell ref="A25:B25"/>
    <mergeCell ref="A26:B26"/>
    <mergeCell ref="A27:B27"/>
    <mergeCell ref="A1:J1"/>
    <mergeCell ref="A4:I4"/>
    <mergeCell ref="A6:B6"/>
    <mergeCell ref="A7:B7"/>
    <mergeCell ref="A23:B23"/>
    <mergeCell ref="A16:B16"/>
    <mergeCell ref="A17:B17"/>
    <mergeCell ref="A18:B18"/>
    <mergeCell ref="A19:B19"/>
    <mergeCell ref="A20:B20"/>
  </mergeCells>
  <phoneticPr fontId="2"/>
  <printOptions horizontalCentered="1" verticalCentered="1"/>
  <pageMargins left="0.39370078740157483" right="0.39370078740157483" top="0.59055118110236227" bottom="0.39370078740157483" header="0.51181102362204722" footer="0.39370078740157483"/>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109</vt:lpstr>
      <vt:lpstr>110</vt:lpstr>
      <vt:lpstr>111</vt:lpstr>
      <vt:lpstr>112,113</vt:lpstr>
      <vt:lpstr>114</vt:lpstr>
      <vt:lpstr>115</vt:lpstr>
      <vt:lpstr>116</vt:lpstr>
      <vt:lpstr>117</vt:lpstr>
      <vt:lpstr>118</vt:lpstr>
      <vt:lpstr>'111'!Print_Area</vt:lpstr>
      <vt:lpstr>'114'!Print_Area</vt:lpstr>
      <vt:lpstr>'115'!Print_Area</vt:lpstr>
      <vt:lpstr>'116'!Print_Area</vt:lpstr>
      <vt:lpstr>'117'!Print_Area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finemaintenance</cp:lastModifiedBy>
  <cp:lastPrinted>2016-03-18T01:26:53Z</cp:lastPrinted>
  <dcterms:created xsi:type="dcterms:W3CDTF">2004-04-03T09:50:08Z</dcterms:created>
  <dcterms:modified xsi:type="dcterms:W3CDTF">2016-03-18T04:48:00Z</dcterms:modified>
</cp:coreProperties>
</file>