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activeTab="10"/>
  </bookViews>
  <sheets>
    <sheet name="98" sheetId="41" r:id="rId1"/>
    <sheet name="99" sheetId="42" r:id="rId2"/>
    <sheet name="100" sheetId="43" r:id="rId3"/>
    <sheet name="101" sheetId="44" r:id="rId4"/>
    <sheet name="102" sheetId="45" r:id="rId5"/>
    <sheet name="103" sheetId="46" r:id="rId6"/>
    <sheet name="104" sheetId="47" r:id="rId7"/>
    <sheet name="105" sheetId="48" r:id="rId8"/>
    <sheet name="106" sheetId="49" r:id="rId9"/>
    <sheet name="107" sheetId="50" r:id="rId10"/>
    <sheet name="108" sheetId="51" r:id="rId11"/>
  </sheets>
  <definedNames>
    <definedName name="_xlnm.Print_Area" localSheetId="2">'100'!$A$1:$O$38</definedName>
    <definedName name="_xlnm.Print_Area" localSheetId="3">'101'!$A$1:$P$45</definedName>
    <definedName name="_xlnm.Print_Area" localSheetId="6">'104'!$A$1:$BJ$41</definedName>
    <definedName name="_xlnm.Print_Area" localSheetId="7">'105'!$A$1:$AO$55</definedName>
    <definedName name="_xlnm.Print_Area" localSheetId="0">'98'!$A$1:$BR$30</definedName>
    <definedName name="_xlnm.Print_Area" localSheetId="1">'99'!$A$1:$N$46</definedName>
  </definedNames>
  <calcPr calcId="145621"/>
</workbook>
</file>

<file path=xl/calcChain.xml><?xml version="1.0" encoding="utf-8"?>
<calcChain xmlns="http://schemas.openxmlformats.org/spreadsheetml/2006/main">
  <c r="B5" i="51" l="1"/>
  <c r="E11" i="51"/>
  <c r="K16" i="51"/>
  <c r="B19" i="51"/>
  <c r="E19" i="51"/>
  <c r="H19" i="51"/>
  <c r="K19" i="51"/>
  <c r="B20" i="51"/>
  <c r="B21" i="51"/>
  <c r="C8" i="50"/>
  <c r="C9" i="50"/>
  <c r="C10" i="50"/>
  <c r="C11" i="50"/>
  <c r="C12" i="50"/>
  <c r="C13" i="50"/>
  <c r="C14" i="50"/>
  <c r="C15" i="50"/>
  <c r="C16" i="50"/>
  <c r="C17" i="50"/>
  <c r="C18" i="50"/>
  <c r="C19" i="50"/>
  <c r="C20" i="50"/>
  <c r="C21" i="50"/>
  <c r="C22" i="50"/>
  <c r="C23" i="50"/>
  <c r="C24" i="50"/>
  <c r="C25" i="50"/>
  <c r="C26" i="50"/>
  <c r="C27" i="50"/>
  <c r="C28" i="50"/>
  <c r="C35" i="50"/>
  <c r="C39" i="50"/>
  <c r="C40" i="50"/>
  <c r="H40" i="50"/>
  <c r="C41" i="50"/>
  <c r="C42" i="50"/>
  <c r="C43" i="50"/>
  <c r="C44" i="50"/>
  <c r="C45" i="50"/>
  <c r="C46" i="50"/>
  <c r="C47" i="50"/>
  <c r="C48" i="50"/>
  <c r="C49" i="50"/>
  <c r="C50" i="50"/>
  <c r="C51" i="50"/>
  <c r="C52" i="50"/>
  <c r="C53" i="50"/>
  <c r="C54" i="50"/>
  <c r="C55" i="50"/>
  <c r="C56" i="50"/>
  <c r="C5" i="49"/>
  <c r="G5" i="49"/>
  <c r="K5" i="49"/>
  <c r="J21" i="49"/>
  <c r="K29" i="49"/>
  <c r="W4" i="48"/>
  <c r="Z4" i="48"/>
  <c r="Q4" i="48" s="1"/>
  <c r="AB4" i="48"/>
  <c r="AH4" i="48"/>
  <c r="AK4" i="48"/>
  <c r="AE4" i="48" s="1"/>
  <c r="AL4" i="48"/>
  <c r="H5" i="48"/>
  <c r="H4" i="48" s="1"/>
  <c r="K5" i="48"/>
  <c r="B5" i="48" s="1"/>
  <c r="M5" i="48"/>
  <c r="M4" i="48" s="1"/>
  <c r="Q5" i="48"/>
  <c r="AE5" i="48"/>
  <c r="H6" i="48"/>
  <c r="B6" i="48" s="1"/>
  <c r="K6" i="48"/>
  <c r="M6" i="48"/>
  <c r="Q6" i="48"/>
  <c r="AE6" i="48"/>
  <c r="H7" i="48"/>
  <c r="K7" i="48"/>
  <c r="B7" i="48" s="1"/>
  <c r="M7" i="48"/>
  <c r="Q7" i="48"/>
  <c r="AE7" i="48"/>
  <c r="H8" i="48"/>
  <c r="B8" i="48" s="1"/>
  <c r="K8" i="48"/>
  <c r="M8" i="48"/>
  <c r="Q8" i="48"/>
  <c r="AE8" i="48"/>
  <c r="H9" i="48"/>
  <c r="K9" i="48"/>
  <c r="B9" i="48" s="1"/>
  <c r="M9" i="48"/>
  <c r="Q9" i="48"/>
  <c r="AE9" i="48"/>
  <c r="H10" i="48"/>
  <c r="B10" i="48" s="1"/>
  <c r="K10" i="48"/>
  <c r="M10" i="48"/>
  <c r="Q10" i="48"/>
  <c r="AE10" i="48"/>
  <c r="H11" i="48"/>
  <c r="K11" i="48"/>
  <c r="B11" i="48" s="1"/>
  <c r="M11" i="48"/>
  <c r="Q11" i="48"/>
  <c r="AE11" i="48"/>
  <c r="H12" i="48"/>
  <c r="B12" i="48" s="1"/>
  <c r="K12" i="48"/>
  <c r="M12" i="48"/>
  <c r="Q12" i="48"/>
  <c r="AE12" i="48"/>
  <c r="H13" i="48"/>
  <c r="K13" i="48"/>
  <c r="B13" i="48" s="1"/>
  <c r="M13" i="48"/>
  <c r="Q13" i="48"/>
  <c r="AE13" i="48"/>
  <c r="H14" i="48"/>
  <c r="B14" i="48" s="1"/>
  <c r="K14" i="48"/>
  <c r="M14" i="48"/>
  <c r="Q14" i="48"/>
  <c r="AE14" i="48"/>
  <c r="H15" i="48"/>
  <c r="K15" i="48"/>
  <c r="B15" i="48" s="1"/>
  <c r="M15" i="48"/>
  <c r="Q15" i="48"/>
  <c r="AE15" i="48"/>
  <c r="H16" i="48"/>
  <c r="B16" i="48" s="1"/>
  <c r="K16" i="48"/>
  <c r="M16" i="48"/>
  <c r="Q16" i="48"/>
  <c r="AE16" i="48"/>
  <c r="G22" i="48"/>
  <c r="J22" i="48"/>
  <c r="B22" i="48" s="1"/>
  <c r="M22" i="48"/>
  <c r="P22" i="48"/>
  <c r="S22" i="48"/>
  <c r="W22" i="48"/>
  <c r="Z22" i="48"/>
  <c r="AC22" i="48"/>
  <c r="AF22" i="48"/>
  <c r="AH22" i="48"/>
  <c r="AK22" i="48"/>
  <c r="B23" i="48"/>
  <c r="B24" i="48"/>
  <c r="B25" i="48"/>
  <c r="B32" i="48"/>
  <c r="J32" i="48"/>
  <c r="K32" i="48"/>
  <c r="AD32" i="48"/>
  <c r="AL32" i="48"/>
  <c r="AN32" i="48"/>
  <c r="B33" i="48"/>
  <c r="B34" i="48"/>
  <c r="B35" i="48"/>
  <c r="B36" i="48"/>
  <c r="B37" i="48"/>
  <c r="B38" i="48"/>
  <c r="B39" i="48"/>
  <c r="B40" i="48"/>
  <c r="B41" i="48"/>
  <c r="B42" i="48"/>
  <c r="B43" i="48"/>
  <c r="B44" i="48"/>
  <c r="O49" i="48"/>
  <c r="C9" i="47"/>
  <c r="O9" i="47"/>
  <c r="AA9" i="47"/>
  <c r="AS9" i="47"/>
  <c r="C10" i="47"/>
  <c r="O10" i="47"/>
  <c r="AA10" i="47"/>
  <c r="AS10" i="47"/>
  <c r="C11" i="47"/>
  <c r="O11" i="47"/>
  <c r="AA11" i="47"/>
  <c r="AS11" i="47"/>
  <c r="C12" i="47"/>
  <c r="O12" i="47"/>
  <c r="AA12" i="47"/>
  <c r="AS12" i="47"/>
  <c r="C13" i="47"/>
  <c r="O13" i="47"/>
  <c r="AA13" i="47"/>
  <c r="AS13" i="47"/>
  <c r="C14" i="47"/>
  <c r="O14" i="47"/>
  <c r="AA14" i="47"/>
  <c r="AS14" i="47"/>
  <c r="C15" i="47"/>
  <c r="O15" i="47"/>
  <c r="AA15" i="47"/>
  <c r="AS15" i="47"/>
  <c r="C16" i="47"/>
  <c r="O16" i="47"/>
  <c r="AA16" i="47"/>
  <c r="AS16" i="47"/>
  <c r="C17" i="47"/>
  <c r="O17" i="47"/>
  <c r="AA17" i="47"/>
  <c r="AS17" i="47"/>
  <c r="C18" i="47"/>
  <c r="O18" i="47"/>
  <c r="AA18" i="47"/>
  <c r="AS18" i="47"/>
  <c r="C19" i="47"/>
  <c r="O19" i="47"/>
  <c r="AA19" i="47"/>
  <c r="AS19" i="47"/>
  <c r="O20" i="47"/>
  <c r="AA20" i="47"/>
  <c r="AS20" i="47"/>
  <c r="C21" i="47"/>
  <c r="O21" i="47"/>
  <c r="AA21" i="47"/>
  <c r="AS21" i="47"/>
  <c r="C22" i="47"/>
  <c r="O22" i="47"/>
  <c r="AA22" i="47"/>
  <c r="AS22" i="47"/>
  <c r="M28" i="47"/>
  <c r="W28" i="47"/>
  <c r="AG28" i="47"/>
  <c r="AQ28" i="47"/>
  <c r="C28" i="47" s="1"/>
  <c r="BA28" i="47"/>
  <c r="C29" i="47"/>
  <c r="C30" i="47"/>
  <c r="C31" i="47"/>
  <c r="C32" i="47"/>
  <c r="C33" i="47"/>
  <c r="C34" i="47"/>
  <c r="C35" i="47"/>
  <c r="C36" i="47"/>
  <c r="C37" i="47"/>
  <c r="C38" i="47"/>
  <c r="C39" i="47"/>
  <c r="C40" i="47"/>
  <c r="K12" i="46"/>
  <c r="K13" i="46"/>
  <c r="E4" i="45"/>
  <c r="F4" i="45"/>
  <c r="G4" i="45"/>
  <c r="C4" i="45" s="1"/>
  <c r="H4" i="45"/>
  <c r="I4" i="45"/>
  <c r="J4" i="45"/>
  <c r="K4" i="45"/>
  <c r="L4" i="45"/>
  <c r="M4" i="45"/>
  <c r="N4" i="45"/>
  <c r="O4" i="45"/>
  <c r="P4" i="45"/>
  <c r="C5" i="45"/>
  <c r="C6" i="45"/>
  <c r="E30" i="45"/>
  <c r="F30" i="45"/>
  <c r="G30" i="45"/>
  <c r="H30" i="45"/>
  <c r="I30" i="45"/>
  <c r="J30" i="45"/>
  <c r="L30" i="45"/>
  <c r="D4" i="44"/>
  <c r="D5" i="44"/>
  <c r="D6" i="44"/>
  <c r="D7" i="44"/>
  <c r="D8" i="44"/>
  <c r="D9" i="44"/>
  <c r="D10" i="44"/>
  <c r="D11" i="44"/>
  <c r="D12" i="44"/>
  <c r="D13" i="44"/>
  <c r="D14" i="44"/>
  <c r="D15" i="44"/>
  <c r="D16" i="44"/>
  <c r="D17" i="44"/>
  <c r="D18" i="44"/>
  <c r="D19" i="44"/>
  <c r="D20" i="44"/>
  <c r="D21" i="44"/>
  <c r="D22" i="44"/>
  <c r="E27" i="44"/>
  <c r="D27" i="44" s="1"/>
  <c r="F27" i="44"/>
  <c r="G27" i="44"/>
  <c r="H27" i="44"/>
  <c r="I27" i="44"/>
  <c r="J27" i="44"/>
  <c r="K27" i="44"/>
  <c r="L27" i="44"/>
  <c r="M27" i="44"/>
  <c r="N27" i="44"/>
  <c r="O27" i="44"/>
  <c r="P27" i="44"/>
  <c r="D28" i="44"/>
  <c r="D29" i="44"/>
  <c r="D30" i="44"/>
  <c r="D31" i="44"/>
  <c r="D33" i="44"/>
  <c r="D36" i="44"/>
  <c r="D39" i="44"/>
  <c r="D40" i="44"/>
  <c r="E41" i="44"/>
  <c r="D41" i="44" s="1"/>
  <c r="F41" i="44"/>
  <c r="G41" i="44"/>
  <c r="H41" i="44"/>
  <c r="I41" i="44"/>
  <c r="J41" i="44"/>
  <c r="K41" i="44"/>
  <c r="L41" i="44"/>
  <c r="M41" i="44"/>
  <c r="N41" i="44"/>
  <c r="O41" i="44"/>
  <c r="P41" i="44"/>
  <c r="D42" i="44"/>
  <c r="D43" i="44"/>
  <c r="D44" i="44"/>
  <c r="L22" i="43"/>
  <c r="L23" i="43"/>
  <c r="L24" i="43"/>
  <c r="L25" i="43"/>
  <c r="L26" i="43"/>
  <c r="L27" i="43"/>
  <c r="L28" i="43"/>
  <c r="L29" i="43"/>
  <c r="L30" i="43"/>
  <c r="L31" i="43"/>
  <c r="L32" i="43"/>
  <c r="F14" i="42"/>
  <c r="F15" i="42"/>
  <c r="F16" i="42"/>
  <c r="F17" i="42"/>
  <c r="C44" i="42"/>
  <c r="F44" i="42"/>
  <c r="E9" i="41"/>
  <c r="E10" i="41"/>
  <c r="E11" i="41"/>
  <c r="E12" i="41"/>
  <c r="AI22" i="41"/>
  <c r="B4" i="48" l="1"/>
  <c r="K4" i="48"/>
</calcChain>
</file>

<file path=xl/comments1.xml><?xml version="1.0" encoding="utf-8"?>
<comments xmlns="http://schemas.openxmlformats.org/spreadsheetml/2006/main">
  <authors>
    <author>FINE_User</author>
  </authors>
  <commentList>
    <comment ref="C22" authorId="0">
      <text>
        <r>
          <rPr>
            <b/>
            <sz val="9"/>
            <color indexed="81"/>
            <rFont val="ＭＳ Ｐゴシック"/>
            <family val="3"/>
            <charset val="128"/>
          </rPr>
          <t>FINE_User:</t>
        </r>
        <r>
          <rPr>
            <sz val="9"/>
            <color indexed="81"/>
            <rFont val="ＭＳ Ｐゴシック"/>
            <family val="3"/>
            <charset val="128"/>
          </rPr>
          <t xml:space="preserve">
H25年度途中から無料に変わったので，混乱を避けるために全て，無料の「行政」項目に算入している</t>
        </r>
      </text>
    </comment>
  </commentList>
</comments>
</file>

<file path=xl/comments2.xml><?xml version="1.0" encoding="utf-8"?>
<comments xmlns="http://schemas.openxmlformats.org/spreadsheetml/2006/main">
  <authors>
    <author>maeda</author>
  </authors>
  <commentList>
    <comment ref="E5" authorId="0">
      <text>
        <r>
          <rPr>
            <b/>
            <sz val="12"/>
            <color indexed="81"/>
            <rFont val="ＭＳ Ｐゴシック"/>
            <family val="3"/>
            <charset val="128"/>
          </rPr>
          <t>maeda:前年度面積から廃止分面積を除算</t>
        </r>
        <r>
          <rPr>
            <sz val="12"/>
            <color indexed="81"/>
            <rFont val="ＭＳ Ｐゴシック"/>
            <family val="3"/>
            <charset val="128"/>
          </rPr>
          <t xml:space="preserve">
634972-39=634933
</t>
        </r>
      </text>
    </comment>
  </commentList>
</comments>
</file>

<file path=xl/sharedStrings.xml><?xml version="1.0" encoding="utf-8"?>
<sst xmlns="http://schemas.openxmlformats.org/spreadsheetml/2006/main" count="1000" uniqueCount="446">
  <si>
    <t>総数</t>
  </si>
  <si>
    <t>興行場</t>
    <rPh sb="1" eb="2">
      <t>ギョウ</t>
    </rPh>
    <phoneticPr fontId="2"/>
  </si>
  <si>
    <t>施設数</t>
    <rPh sb="0" eb="3">
      <t>シセツスウ</t>
    </rPh>
    <phoneticPr fontId="2"/>
  </si>
  <si>
    <t>新規件数</t>
    <rPh sb="0" eb="2">
      <t>シンキ</t>
    </rPh>
    <rPh sb="2" eb="4">
      <t>ケンスウ</t>
    </rPh>
    <phoneticPr fontId="2"/>
  </si>
  <si>
    <t>検　査　件　数</t>
    <rPh sb="0" eb="1">
      <t>ケン</t>
    </rPh>
    <rPh sb="2" eb="3">
      <t>サ</t>
    </rPh>
    <rPh sb="4" eb="5">
      <t>ケン</t>
    </rPh>
    <rPh sb="6" eb="7">
      <t>カズ</t>
    </rPh>
    <phoneticPr fontId="10"/>
  </si>
  <si>
    <t>資料:生活衛生課</t>
  </si>
  <si>
    <t>廃止件数</t>
    <rPh sb="0" eb="1">
      <t>ハイ</t>
    </rPh>
    <rPh sb="1" eb="2">
      <t>シ</t>
    </rPh>
    <rPh sb="2" eb="4">
      <t>ケンスウ</t>
    </rPh>
    <phoneticPr fontId="2"/>
  </si>
  <si>
    <t>　試 験 検 査 項 目</t>
    <rPh sb="1" eb="2">
      <t>タメシ</t>
    </rPh>
    <rPh sb="3" eb="4">
      <t>シルシ</t>
    </rPh>
    <rPh sb="5" eb="6">
      <t>ケン</t>
    </rPh>
    <rPh sb="7" eb="8">
      <t>サ</t>
    </rPh>
    <rPh sb="9" eb="10">
      <t>コウ</t>
    </rPh>
    <rPh sb="11" eb="12">
      <t>メ</t>
    </rPh>
    <phoneticPr fontId="10"/>
  </si>
  <si>
    <t>　総　　　　　            数</t>
    <rPh sb="1" eb="2">
      <t>フサ</t>
    </rPh>
    <rPh sb="19" eb="20">
      <t>カズ</t>
    </rPh>
    <phoneticPr fontId="2"/>
  </si>
  <si>
    <t>　理　　化　　学　　検　　査</t>
    <rPh sb="1" eb="2">
      <t>リ</t>
    </rPh>
    <rPh sb="4" eb="5">
      <t>カ</t>
    </rPh>
    <rPh sb="7" eb="8">
      <t>ガク</t>
    </rPh>
    <phoneticPr fontId="2"/>
  </si>
  <si>
    <t>　細　　　菌　　  検　　　査</t>
    <rPh sb="1" eb="2">
      <t>ホソ</t>
    </rPh>
    <rPh sb="5" eb="6">
      <t>キン</t>
    </rPh>
    <rPh sb="10" eb="11">
      <t>ケン</t>
    </rPh>
    <rPh sb="14" eb="15">
      <t>サ</t>
    </rPh>
    <phoneticPr fontId="2"/>
  </si>
  <si>
    <t xml:space="preserve"> 環 境 衛 生 関 係 施 設 検 査  </t>
    <rPh sb="1" eb="2">
      <t>ワ</t>
    </rPh>
    <rPh sb="3" eb="4">
      <t>サカイ</t>
    </rPh>
    <rPh sb="5" eb="6">
      <t>マモル</t>
    </rPh>
    <rPh sb="7" eb="8">
      <t>ショウ</t>
    </rPh>
    <rPh sb="9" eb="10">
      <t>セキ</t>
    </rPh>
    <rPh sb="11" eb="12">
      <t>カカリ</t>
    </rPh>
    <rPh sb="13" eb="14">
      <t>シ</t>
    </rPh>
    <rPh sb="15" eb="16">
      <t>セツ</t>
    </rPh>
    <rPh sb="17" eb="18">
      <t>ケン</t>
    </rPh>
    <rPh sb="19" eb="20">
      <t>サ</t>
    </rPh>
    <phoneticPr fontId="2"/>
  </si>
  <si>
    <t xml:space="preserve"> 総 　　　　　　            数</t>
    <rPh sb="1" eb="2">
      <t>フサ</t>
    </rPh>
    <rPh sb="21" eb="22">
      <t>カズ</t>
    </rPh>
    <phoneticPr fontId="2"/>
  </si>
  <si>
    <t xml:space="preserve"> 家　 庭　 用　 品　  検　 査</t>
    <rPh sb="1" eb="2">
      <t>イエ</t>
    </rPh>
    <rPh sb="4" eb="5">
      <t>ニワ</t>
    </rPh>
    <rPh sb="7" eb="8">
      <t>ヨウ</t>
    </rPh>
    <rPh sb="10" eb="11">
      <t>シナ</t>
    </rPh>
    <rPh sb="14" eb="15">
      <t>ケン</t>
    </rPh>
    <rPh sb="17" eb="18">
      <t>サ</t>
    </rPh>
    <phoneticPr fontId="2"/>
  </si>
  <si>
    <t>監視件数</t>
    <rPh sb="0" eb="2">
      <t>カンシ</t>
    </rPh>
    <rPh sb="2" eb="4">
      <t>ケンスウ</t>
    </rPh>
    <phoneticPr fontId="2"/>
  </si>
  <si>
    <t>１．環境衛生関係施設数及び監視件数</t>
    <rPh sb="13" eb="15">
      <t>カンシ</t>
    </rPh>
    <rPh sb="15" eb="17">
      <t>ケンスウ</t>
    </rPh>
    <phoneticPr fontId="2"/>
  </si>
  <si>
    <t>化製場法第８条施設</t>
    <rPh sb="0" eb="4">
      <t>カセイジョウホウ</t>
    </rPh>
    <phoneticPr fontId="2"/>
  </si>
  <si>
    <t>　　2．細菌検査の対象施設は旅館，公衆浴場，プｰル，クリーニング所，専用水道，簡易専用水道，小規模受水槽水道，</t>
    <rPh sb="4" eb="6">
      <t>サイキン</t>
    </rPh>
    <rPh sb="6" eb="8">
      <t>ケンサ</t>
    </rPh>
    <rPh sb="9" eb="11">
      <t>タイショウ</t>
    </rPh>
    <rPh sb="11" eb="13">
      <t>シセツ</t>
    </rPh>
    <rPh sb="39" eb="41">
      <t>カンイ</t>
    </rPh>
    <rPh sb="41" eb="43">
      <t>センヨウ</t>
    </rPh>
    <rPh sb="43" eb="45">
      <t>スイドウ</t>
    </rPh>
    <rPh sb="46" eb="49">
      <t>ショウキボ</t>
    </rPh>
    <rPh sb="49" eb="50">
      <t>ウケ</t>
    </rPh>
    <rPh sb="50" eb="52">
      <t>スイソウ</t>
    </rPh>
    <rPh sb="52" eb="54">
      <t>スイドウ</t>
    </rPh>
    <phoneticPr fontId="2"/>
  </si>
  <si>
    <t>注）1．理化学検査の対象施設は興行場，旅館，公衆浴場，特定建築物，浄化槽，プｰル，クリーニング所，専用水道，</t>
    <rPh sb="0" eb="1">
      <t>チュウ</t>
    </rPh>
    <rPh sb="4" eb="7">
      <t>リカガク</t>
    </rPh>
    <rPh sb="7" eb="9">
      <t>ケンサ</t>
    </rPh>
    <rPh sb="10" eb="12">
      <t>タイショウ</t>
    </rPh>
    <rPh sb="12" eb="14">
      <t>シセツ</t>
    </rPh>
    <phoneticPr fontId="2"/>
  </si>
  <si>
    <r>
      <t>注）その他の監視指導の対象施設は，社会福祉施設，病院・医院施設</t>
    </r>
    <r>
      <rPr>
        <sz val="11"/>
        <color indexed="10"/>
        <rFont val="ＭＳ 明朝"/>
        <family val="1"/>
        <charset val="128"/>
      </rPr>
      <t/>
    </r>
    <rPh sb="4" eb="5">
      <t>タ</t>
    </rPh>
    <rPh sb="6" eb="8">
      <t>カンシ</t>
    </rPh>
    <rPh sb="8" eb="10">
      <t>シドウ</t>
    </rPh>
    <rPh sb="11" eb="13">
      <t>タイショウ</t>
    </rPh>
    <rPh sb="13" eb="15">
      <t>シセツ</t>
    </rPh>
    <rPh sb="17" eb="19">
      <t>シャカイ</t>
    </rPh>
    <rPh sb="19" eb="21">
      <t>フクシ</t>
    </rPh>
    <rPh sb="21" eb="23">
      <t>シセツ</t>
    </rPh>
    <rPh sb="24" eb="26">
      <t>ビョウイン</t>
    </rPh>
    <rPh sb="27" eb="29">
      <t>イイン</t>
    </rPh>
    <rPh sb="29" eb="31">
      <t>シセツ</t>
    </rPh>
    <phoneticPr fontId="2"/>
  </si>
  <si>
    <t xml:space="preserve">       簡易専用水道，小規模受水槽水道，飲用井戸，社会福祉施設等</t>
    <rPh sb="34" eb="35">
      <t>トウ</t>
    </rPh>
    <phoneticPr fontId="2"/>
  </si>
  <si>
    <t xml:space="preserve">       飲用井戸，社会福祉施設等</t>
    <rPh sb="18" eb="19">
      <t>トウ</t>
    </rPh>
    <phoneticPr fontId="2"/>
  </si>
  <si>
    <t>２〕動物管理</t>
    <rPh sb="2" eb="4">
      <t>ドウブツ</t>
    </rPh>
    <rPh sb="4" eb="6">
      <t>カンリ</t>
    </rPh>
    <phoneticPr fontId="2"/>
  </si>
  <si>
    <t>狂犬病予防注射数</t>
  </si>
  <si>
    <t>市実施</t>
  </si>
  <si>
    <t>開業獣医</t>
    <rPh sb="2" eb="3">
      <t>ジュウ</t>
    </rPh>
    <phoneticPr fontId="2"/>
  </si>
  <si>
    <t>集合</t>
  </si>
  <si>
    <t>第１回</t>
  </si>
  <si>
    <t>第２回</t>
  </si>
  <si>
    <t>(-)</t>
  </si>
  <si>
    <t>-</t>
  </si>
  <si>
    <t>20年度</t>
    <rPh sb="2" eb="4">
      <t>ネンド</t>
    </rPh>
    <phoneticPr fontId="2"/>
  </si>
  <si>
    <t>21年度</t>
    <rPh sb="2" eb="4">
      <t>ネンド</t>
    </rPh>
    <phoneticPr fontId="2"/>
  </si>
  <si>
    <t>22年度</t>
    <rPh sb="2" eb="4">
      <t>ネンド</t>
    </rPh>
    <phoneticPr fontId="2"/>
  </si>
  <si>
    <t>23年度</t>
    <rPh sb="2" eb="4">
      <t>ネンド</t>
    </rPh>
    <phoneticPr fontId="2"/>
  </si>
  <si>
    <t>注）犬登録は，平成７年度以降，法改正により生涯１回となる。</t>
  </si>
  <si>
    <t>犬　猫
殺処分頭数</t>
    <rPh sb="7" eb="9">
      <t>トウスウ</t>
    </rPh>
    <phoneticPr fontId="2"/>
  </si>
  <si>
    <t>こう傷犬届出件数</t>
  </si>
  <si>
    <t>犬</t>
  </si>
  <si>
    <t>猫</t>
  </si>
  <si>
    <t>所有者</t>
    <rPh sb="0" eb="3">
      <t>ショユウシャ</t>
    </rPh>
    <phoneticPr fontId="2"/>
  </si>
  <si>
    <t>所有者
不明</t>
    <rPh sb="0" eb="3">
      <t>ショユウシャ</t>
    </rPh>
    <rPh sb="4" eb="6">
      <t>フメイ</t>
    </rPh>
    <phoneticPr fontId="2"/>
  </si>
  <si>
    <t>負傷</t>
    <rPh sb="0" eb="2">
      <t>フショウ</t>
    </rPh>
    <phoneticPr fontId="2"/>
  </si>
  <si>
    <t>犬</t>
    <rPh sb="0" eb="1">
      <t>イヌ</t>
    </rPh>
    <phoneticPr fontId="2"/>
  </si>
  <si>
    <t>猫</t>
    <rPh sb="0" eb="1">
      <t>ネコ</t>
    </rPh>
    <phoneticPr fontId="2"/>
  </si>
  <si>
    <t xml:space="preserve"> ※殺処分頭数には収容中死亡を含む</t>
    <rPh sb="2" eb="3">
      <t>サツ</t>
    </rPh>
    <rPh sb="3" eb="5">
      <t>ショブン</t>
    </rPh>
    <rPh sb="5" eb="7">
      <t>トウスウ</t>
    </rPh>
    <rPh sb="9" eb="11">
      <t>シュウヨウ</t>
    </rPh>
    <rPh sb="11" eb="12">
      <t>チュウ</t>
    </rPh>
    <rPh sb="12" eb="14">
      <t>シボウ</t>
    </rPh>
    <rPh sb="15" eb="16">
      <t>フク</t>
    </rPh>
    <phoneticPr fontId="2"/>
  </si>
  <si>
    <t>登録頭数</t>
  </si>
  <si>
    <t>うち転入頭数</t>
  </si>
  <si>
    <t>鑑札再交付数</t>
  </si>
  <si>
    <t>集合</t>
    <rPh sb="0" eb="2">
      <t>シュウゴウ</t>
    </rPh>
    <phoneticPr fontId="2"/>
  </si>
  <si>
    <t>注射済票再交付件数</t>
    <rPh sb="0" eb="2">
      <t>チュウシャ</t>
    </rPh>
    <phoneticPr fontId="2"/>
  </si>
  <si>
    <t>犬捕獲頭数</t>
  </si>
  <si>
    <t>所有者不明</t>
    <rPh sb="0" eb="3">
      <t>ショユウシャ</t>
    </rPh>
    <rPh sb="3" eb="5">
      <t>フメイ</t>
    </rPh>
    <phoneticPr fontId="2"/>
  </si>
  <si>
    <t>返還
頭数</t>
    <rPh sb="0" eb="2">
      <t>ヘンカン</t>
    </rPh>
    <rPh sb="3" eb="5">
      <t>トウスウ</t>
    </rPh>
    <phoneticPr fontId="2"/>
  </si>
  <si>
    <t>犬譲渡数</t>
    <rPh sb="0" eb="1">
      <t>イヌ</t>
    </rPh>
    <rPh sb="1" eb="3">
      <t>ジョウト</t>
    </rPh>
    <rPh sb="3" eb="4">
      <t>スウ</t>
    </rPh>
    <phoneticPr fontId="2"/>
  </si>
  <si>
    <t>猫譲渡数</t>
    <rPh sb="0" eb="1">
      <t>ネコ</t>
    </rPh>
    <rPh sb="1" eb="3">
      <t>ジョウト</t>
    </rPh>
    <rPh sb="3" eb="4">
      <t>スウ</t>
    </rPh>
    <phoneticPr fontId="2"/>
  </si>
  <si>
    <t>犬猫殺処分頭数</t>
  </si>
  <si>
    <t xml:space="preserve"> ※犬猫殺処分頭数には収容中死亡を含む</t>
    <rPh sb="2" eb="4">
      <t>イヌネコ</t>
    </rPh>
    <rPh sb="4" eb="5">
      <t>サツ</t>
    </rPh>
    <rPh sb="5" eb="7">
      <t>ショブン</t>
    </rPh>
    <rPh sb="7" eb="9">
      <t>トウスウ</t>
    </rPh>
    <rPh sb="11" eb="13">
      <t>シュウヨウ</t>
    </rPh>
    <rPh sb="13" eb="14">
      <t>チュウ</t>
    </rPh>
    <rPh sb="14" eb="16">
      <t>シボウ</t>
    </rPh>
    <rPh sb="17" eb="18">
      <t>フク</t>
    </rPh>
    <phoneticPr fontId="2"/>
  </si>
  <si>
    <t>受付及び処理件数</t>
  </si>
  <si>
    <t>計</t>
  </si>
  <si>
    <t>徘徊犬捕獲</t>
    <rPh sb="0" eb="2">
      <t>ハイカイ</t>
    </rPh>
    <rPh sb="2" eb="3">
      <t>イヌ</t>
    </rPh>
    <rPh sb="3" eb="5">
      <t>ホカク</t>
    </rPh>
    <phoneticPr fontId="2"/>
  </si>
  <si>
    <t>迷い込み犬等の
個別引取り</t>
    <rPh sb="4" eb="5">
      <t>イヌ</t>
    </rPh>
    <rPh sb="8" eb="10">
      <t>コベツ</t>
    </rPh>
    <rPh sb="10" eb="12">
      <t>ヒキトリ</t>
    </rPh>
    <phoneticPr fontId="2"/>
  </si>
  <si>
    <t>捨て猫等の
個別引取り</t>
    <rPh sb="6" eb="8">
      <t>コベツ</t>
    </rPh>
    <rPh sb="8" eb="10">
      <t>ヒキトリ</t>
    </rPh>
    <phoneticPr fontId="2"/>
  </si>
  <si>
    <t>犬の飼主指導</t>
    <rPh sb="0" eb="1">
      <t>イヌ</t>
    </rPh>
    <phoneticPr fontId="2"/>
  </si>
  <si>
    <t>指導件数</t>
  </si>
  <si>
    <t>法違反</t>
  </si>
  <si>
    <t>指導票</t>
  </si>
  <si>
    <t>勧告</t>
  </si>
  <si>
    <t>告発</t>
  </si>
  <si>
    <t>条例違反</t>
  </si>
  <si>
    <t>措置命令</t>
  </si>
  <si>
    <t>こう傷犬</t>
  </si>
  <si>
    <t>こう傷犬頭数</t>
  </si>
  <si>
    <t>被こう傷者数</t>
  </si>
  <si>
    <t>検診頭数</t>
  </si>
  <si>
    <t>剖検件数</t>
  </si>
  <si>
    <t>年度</t>
  </si>
  <si>
    <t>許可件数</t>
  </si>
  <si>
    <t>施設数</t>
  </si>
  <si>
    <t>廃止数</t>
  </si>
  <si>
    <t>注）平成18年6月より，条例許可から法許可となる。(公立動物園も許可対象となる。)</t>
    <rPh sb="0" eb="1">
      <t>チュウ</t>
    </rPh>
    <rPh sb="2" eb="4">
      <t>ヘイセイ</t>
    </rPh>
    <rPh sb="6" eb="7">
      <t>ネン</t>
    </rPh>
    <rPh sb="8" eb="9">
      <t>ガツ</t>
    </rPh>
    <rPh sb="12" eb="14">
      <t>ジョウレイ</t>
    </rPh>
    <rPh sb="14" eb="16">
      <t>キョカ</t>
    </rPh>
    <rPh sb="18" eb="19">
      <t>ホウ</t>
    </rPh>
    <rPh sb="19" eb="21">
      <t>キョカ</t>
    </rPh>
    <rPh sb="26" eb="28">
      <t>コウリツ</t>
    </rPh>
    <rPh sb="28" eb="30">
      <t>ドウブツ</t>
    </rPh>
    <rPh sb="30" eb="31">
      <t>エン</t>
    </rPh>
    <rPh sb="32" eb="34">
      <t>キョカ</t>
    </rPh>
    <rPh sb="34" eb="36">
      <t>タイショウ</t>
    </rPh>
    <phoneticPr fontId="2"/>
  </si>
  <si>
    <t>７．動物取扱業者登録施設数</t>
    <rPh sb="8" eb="10">
      <t>トウロク</t>
    </rPh>
    <phoneticPr fontId="2"/>
  </si>
  <si>
    <t>施設実数</t>
  </si>
  <si>
    <t>登録件数</t>
    <rPh sb="0" eb="2">
      <t>トウロク</t>
    </rPh>
    <phoneticPr fontId="2"/>
  </si>
  <si>
    <t>除草実施率</t>
  </si>
  <si>
    <t>民有地</t>
  </si>
  <si>
    <t>件</t>
    <rPh sb="0" eb="1">
      <t>ケン</t>
    </rPh>
    <phoneticPr fontId="2"/>
  </si>
  <si>
    <t>公共用地等</t>
  </si>
  <si>
    <t>５〕食肉衛生</t>
    <rPh sb="2" eb="4">
      <t>ショクニク</t>
    </rPh>
    <rPh sb="4" eb="6">
      <t>エイセイ</t>
    </rPh>
    <phoneticPr fontId="2"/>
  </si>
  <si>
    <t>1.と畜検査</t>
    <rPh sb="3" eb="4">
      <t>チク</t>
    </rPh>
    <rPh sb="4" eb="6">
      <t>ケンサ</t>
    </rPh>
    <phoneticPr fontId="2"/>
  </si>
  <si>
    <t>牛</t>
  </si>
  <si>
    <t>とく(子牛)</t>
    <rPh sb="3" eb="4">
      <t>コ</t>
    </rPh>
    <phoneticPr fontId="2"/>
  </si>
  <si>
    <t>馬</t>
  </si>
  <si>
    <t>豚</t>
  </si>
  <si>
    <t>めん羊</t>
  </si>
  <si>
    <t>山羊</t>
  </si>
  <si>
    <t>頭数</t>
  </si>
  <si>
    <t>指数</t>
  </si>
  <si>
    <t>20年度</t>
  </si>
  <si>
    <t>21年度</t>
  </si>
  <si>
    <t>22年度</t>
  </si>
  <si>
    <t>(2)畜種別と畜検査頭数、月別</t>
    <rPh sb="8" eb="10">
      <t>ケンサ</t>
    </rPh>
    <phoneticPr fontId="2"/>
  </si>
  <si>
    <t>とく(子牛)</t>
  </si>
  <si>
    <t>めん山羊</t>
  </si>
  <si>
    <t>5月</t>
  </si>
  <si>
    <t>6月</t>
  </si>
  <si>
    <t>7月</t>
  </si>
  <si>
    <t>8月</t>
  </si>
  <si>
    <t>9月</t>
  </si>
  <si>
    <t>10月</t>
  </si>
  <si>
    <t>11月</t>
  </si>
  <si>
    <t>12月</t>
  </si>
  <si>
    <t>2月</t>
  </si>
  <si>
    <t>3月</t>
  </si>
  <si>
    <t>資料：食肉衛生検査所</t>
  </si>
  <si>
    <t>と肉</t>
    <rPh sb="1" eb="2">
      <t>ニク</t>
    </rPh>
    <phoneticPr fontId="2"/>
  </si>
  <si>
    <t>内臓</t>
    <rPh sb="0" eb="2">
      <t>ナイゾウ</t>
    </rPh>
    <phoneticPr fontId="2"/>
  </si>
  <si>
    <t>合計</t>
  </si>
  <si>
    <t>牛</t>
    <rPh sb="0" eb="1">
      <t>ウシ</t>
    </rPh>
    <phoneticPr fontId="2"/>
  </si>
  <si>
    <t>豚</t>
    <rPh sb="0" eb="1">
      <t>ブタ</t>
    </rPh>
    <phoneticPr fontId="2"/>
  </si>
  <si>
    <t>合計</t>
    <rPh sb="0" eb="2">
      <t>ゴウケイ</t>
    </rPh>
    <phoneticPr fontId="2"/>
  </si>
  <si>
    <t>黄疸</t>
  </si>
  <si>
    <t>水腫</t>
  </si>
  <si>
    <t>腫瘍</t>
  </si>
  <si>
    <t>細菌病</t>
  </si>
  <si>
    <t>寄生虫</t>
  </si>
  <si>
    <t>炎症</t>
  </si>
  <si>
    <t>変性</t>
  </si>
  <si>
    <t>その他</t>
  </si>
  <si>
    <t>放線菌病</t>
  </si>
  <si>
    <t>その他</t>
    <rPh sb="2" eb="3">
      <t>タ</t>
    </rPh>
    <phoneticPr fontId="2"/>
  </si>
  <si>
    <t>のう虫</t>
    <rPh sb="2" eb="3">
      <t>チュウ</t>
    </rPh>
    <phoneticPr fontId="2"/>
  </si>
  <si>
    <t>ｼﾞｽﾄﾏ</t>
  </si>
  <si>
    <t>とく</t>
  </si>
  <si>
    <t>豚丹毒</t>
  </si>
  <si>
    <t>中毒諸症</t>
    <rPh sb="0" eb="2">
      <t>チュウドク</t>
    </rPh>
    <rPh sb="2" eb="4">
      <t>ショショウ</t>
    </rPh>
    <phoneticPr fontId="2"/>
  </si>
  <si>
    <t>膿毒症</t>
    <rPh sb="0" eb="3">
      <t>ノウドクショウ</t>
    </rPh>
    <phoneticPr fontId="2"/>
  </si>
  <si>
    <t>敗血症</t>
    <rPh sb="0" eb="1">
      <t>ハイ</t>
    </rPh>
    <rPh sb="1" eb="2">
      <t>ケツ</t>
    </rPh>
    <rPh sb="2" eb="3">
      <t>ショウ</t>
    </rPh>
    <phoneticPr fontId="2"/>
  </si>
  <si>
    <t>尿毒症</t>
    <rPh sb="0" eb="1">
      <t>ニョウ</t>
    </rPh>
    <rPh sb="1" eb="3">
      <t>ドクショウ</t>
    </rPh>
    <phoneticPr fontId="2"/>
  </si>
  <si>
    <t>黄疸</t>
    <rPh sb="0" eb="2">
      <t>オウダン</t>
    </rPh>
    <phoneticPr fontId="2"/>
  </si>
  <si>
    <t>水腫</t>
    <rPh sb="0" eb="2">
      <t>スイシュ</t>
    </rPh>
    <phoneticPr fontId="2"/>
  </si>
  <si>
    <t>腫瘍</t>
    <rPh sb="0" eb="2">
      <t>シュヨウ</t>
    </rPh>
    <phoneticPr fontId="2"/>
  </si>
  <si>
    <t>白血病</t>
    <rPh sb="0" eb="3">
      <t>ハッケツビョウ</t>
    </rPh>
    <phoneticPr fontId="2"/>
  </si>
  <si>
    <t>炎症</t>
    <rPh sb="0" eb="2">
      <t>エンショウ</t>
    </rPh>
    <phoneticPr fontId="2"/>
  </si>
  <si>
    <t>成牛</t>
  </si>
  <si>
    <t>繁殖用豚</t>
  </si>
  <si>
    <t>肉用豚</t>
  </si>
  <si>
    <t>資料：食肉衛生検査所</t>
    <rPh sb="0" eb="2">
      <t>シリョウ</t>
    </rPh>
    <rPh sb="3" eb="5">
      <t>ショクニク</t>
    </rPh>
    <rPh sb="5" eb="7">
      <t>エイセイ</t>
    </rPh>
    <rPh sb="7" eb="10">
      <t>ケンサショ</t>
    </rPh>
    <phoneticPr fontId="2"/>
  </si>
  <si>
    <t>２．食鳥検査</t>
    <rPh sb="2" eb="3">
      <t>ショク</t>
    </rPh>
    <rPh sb="3" eb="4">
      <t>トリ</t>
    </rPh>
    <rPh sb="4" eb="6">
      <t>ケンサ</t>
    </rPh>
    <phoneticPr fontId="2"/>
  </si>
  <si>
    <t>確認羽数</t>
  </si>
  <si>
    <t>全部廃棄</t>
  </si>
  <si>
    <t>一部廃棄</t>
  </si>
  <si>
    <t>延べ施設数</t>
    <rPh sb="0" eb="1">
      <t>ノ</t>
    </rPh>
    <phoneticPr fontId="2"/>
  </si>
  <si>
    <t>監視件数</t>
  </si>
  <si>
    <t>飲食店</t>
  </si>
  <si>
    <t>食肉処理業</t>
  </si>
  <si>
    <t>食肉販売業</t>
  </si>
  <si>
    <t>収去検体数</t>
  </si>
  <si>
    <t>陽性数</t>
  </si>
  <si>
    <t>検査項目数</t>
  </si>
  <si>
    <t>細菌検査</t>
  </si>
  <si>
    <t>生菌数</t>
  </si>
  <si>
    <t>大腸菌群数</t>
    <rPh sb="4" eb="5">
      <t>スウ</t>
    </rPh>
    <phoneticPr fontId="2"/>
  </si>
  <si>
    <t>黄色ブドウ球菌</t>
  </si>
  <si>
    <t>カンピロバクター</t>
  </si>
  <si>
    <t>サルモネラ</t>
  </si>
  <si>
    <t>抗生物質</t>
  </si>
  <si>
    <t>理化学検査</t>
  </si>
  <si>
    <t>合成抗菌剤</t>
  </si>
  <si>
    <t>残留農薬</t>
  </si>
  <si>
    <t>６〕試験検査</t>
    <rPh sb="2" eb="4">
      <t>シケン</t>
    </rPh>
    <rPh sb="4" eb="6">
      <t>ケンサ</t>
    </rPh>
    <phoneticPr fontId="2"/>
  </si>
  <si>
    <t>　保健環境研究所は、社会情勢が変化するなかで市民のニーズに対応するため、試験検査や行政需要に沿った調査研究、情報の解析提供に努めている。しかし各種感染症、SARSなど新興・再興感染症、食中毒、食品添加物、農薬、血中のPCB、遺伝子組換え食品などの問題や自動車排気ガスによる大気汚染、博多湾の水質汚濁問題に加えて近年のダイオキシン・環境ホルモン問題さらには廃棄物による環境汚染などの懸案事項は山積している。
　このような保健・環境・廃棄物に係る諸問題を解決するため、試験検査の技術の向上を図るとともに、効果的な対策を進める上での科学的基礎データの収集と調査研究に取り組んでいる。</t>
    <rPh sb="1" eb="3">
      <t>ホケン</t>
    </rPh>
    <rPh sb="3" eb="5">
      <t>カンキョウ</t>
    </rPh>
    <rPh sb="5" eb="8">
      <t>ケンキュウジョ</t>
    </rPh>
    <rPh sb="10" eb="12">
      <t>シャカイ</t>
    </rPh>
    <rPh sb="12" eb="14">
      <t>ジョウセイ</t>
    </rPh>
    <rPh sb="15" eb="17">
      <t>ヘンカ</t>
    </rPh>
    <rPh sb="22" eb="24">
      <t>シミン</t>
    </rPh>
    <rPh sb="29" eb="31">
      <t>タイオウ</t>
    </rPh>
    <rPh sb="36" eb="38">
      <t>シケン</t>
    </rPh>
    <rPh sb="38" eb="40">
      <t>ケンサ</t>
    </rPh>
    <rPh sb="41" eb="43">
      <t>ギョウセイ</t>
    </rPh>
    <rPh sb="43" eb="45">
      <t>ジュヨウ</t>
    </rPh>
    <rPh sb="46" eb="47">
      <t>ソ</t>
    </rPh>
    <rPh sb="49" eb="51">
      <t>チョウサ</t>
    </rPh>
    <rPh sb="51" eb="53">
      <t>ケンキュウ</t>
    </rPh>
    <rPh sb="54" eb="56">
      <t>ジョウホウ</t>
    </rPh>
    <rPh sb="57" eb="59">
      <t>カイセキ</t>
    </rPh>
    <rPh sb="59" eb="61">
      <t>テイキョウ</t>
    </rPh>
    <rPh sb="62" eb="63">
      <t>ツト</t>
    </rPh>
    <rPh sb="71" eb="73">
      <t>カクシュ</t>
    </rPh>
    <rPh sb="73" eb="76">
      <t>カンセンショウ</t>
    </rPh>
    <rPh sb="83" eb="85">
      <t>シンコウ</t>
    </rPh>
    <rPh sb="86" eb="88">
      <t>サイコウ</t>
    </rPh>
    <rPh sb="88" eb="91">
      <t>カンセンショウ</t>
    </rPh>
    <rPh sb="92" eb="95">
      <t>ショクチュウドク</t>
    </rPh>
    <rPh sb="96" eb="98">
      <t>ショクヒン</t>
    </rPh>
    <rPh sb="98" eb="101">
      <t>テンカブツ</t>
    </rPh>
    <rPh sb="102" eb="104">
      <t>ノウヤク</t>
    </rPh>
    <rPh sb="105" eb="107">
      <t>ケッチュウ</t>
    </rPh>
    <rPh sb="112" eb="115">
      <t>イデンシ</t>
    </rPh>
    <rPh sb="115" eb="116">
      <t>ク</t>
    </rPh>
    <rPh sb="116" eb="117">
      <t>カ</t>
    </rPh>
    <rPh sb="118" eb="120">
      <t>ショクヒン</t>
    </rPh>
    <rPh sb="123" eb="125">
      <t>モンダイ</t>
    </rPh>
    <rPh sb="126" eb="129">
      <t>ジドウシャ</t>
    </rPh>
    <rPh sb="129" eb="131">
      <t>ハイキ</t>
    </rPh>
    <rPh sb="136" eb="138">
      <t>タイキ</t>
    </rPh>
    <rPh sb="138" eb="140">
      <t>オセン</t>
    </rPh>
    <rPh sb="145" eb="147">
      <t>スイシツ</t>
    </rPh>
    <rPh sb="147" eb="149">
      <t>オダク</t>
    </rPh>
    <rPh sb="149" eb="151">
      <t>モンダイ</t>
    </rPh>
    <rPh sb="152" eb="153">
      <t>クワ</t>
    </rPh>
    <rPh sb="155" eb="157">
      <t>キンネン</t>
    </rPh>
    <rPh sb="165" eb="167">
      <t>カンキョウ</t>
    </rPh>
    <rPh sb="171" eb="173">
      <t>モンダイ</t>
    </rPh>
    <rPh sb="177" eb="180">
      <t>ハイキブツ</t>
    </rPh>
    <rPh sb="183" eb="185">
      <t>カンキョウ</t>
    </rPh>
    <rPh sb="185" eb="187">
      <t>オセン</t>
    </rPh>
    <rPh sb="190" eb="192">
      <t>ケンアン</t>
    </rPh>
    <rPh sb="192" eb="194">
      <t>ジコウ</t>
    </rPh>
    <rPh sb="195" eb="197">
      <t>サンセキ</t>
    </rPh>
    <rPh sb="209" eb="211">
      <t>ホケン</t>
    </rPh>
    <rPh sb="212" eb="214">
      <t>カンキョウ</t>
    </rPh>
    <rPh sb="215" eb="218">
      <t>ハイキブツ</t>
    </rPh>
    <rPh sb="219" eb="220">
      <t>カカ</t>
    </rPh>
    <rPh sb="221" eb="224">
      <t>ショモンダイ</t>
    </rPh>
    <rPh sb="225" eb="227">
      <t>カイケツ</t>
    </rPh>
    <rPh sb="232" eb="234">
      <t>シケン</t>
    </rPh>
    <rPh sb="234" eb="236">
      <t>ケンサ</t>
    </rPh>
    <rPh sb="237" eb="239">
      <t>ギジュツ</t>
    </rPh>
    <rPh sb="240" eb="242">
      <t>コウジョウ</t>
    </rPh>
    <rPh sb="243" eb="244">
      <t>ハカ</t>
    </rPh>
    <rPh sb="250" eb="253">
      <t>コウカテキ</t>
    </rPh>
    <rPh sb="254" eb="256">
      <t>タイサク</t>
    </rPh>
    <rPh sb="257" eb="258">
      <t>スス</t>
    </rPh>
    <rPh sb="260" eb="261">
      <t>ウエ</t>
    </rPh>
    <rPh sb="263" eb="266">
      <t>カガクテキ</t>
    </rPh>
    <rPh sb="266" eb="268">
      <t>キソ</t>
    </rPh>
    <rPh sb="272" eb="274">
      <t>シュウシュウ</t>
    </rPh>
    <rPh sb="275" eb="277">
      <t>チョウサ</t>
    </rPh>
    <rPh sb="277" eb="279">
      <t>ケンキュウ</t>
    </rPh>
    <rPh sb="280" eb="281">
      <t>ト</t>
    </rPh>
    <rPh sb="282" eb="283">
      <t>ク</t>
    </rPh>
    <phoneticPr fontId="2"/>
  </si>
  <si>
    <t>検査項目</t>
  </si>
  <si>
    <t>行政</t>
  </si>
  <si>
    <t>他機関</t>
  </si>
  <si>
    <t>保健福祉局</t>
  </si>
  <si>
    <t>環境局</t>
  </si>
  <si>
    <t>他局</t>
  </si>
  <si>
    <t>(有料)</t>
  </si>
  <si>
    <t>食品細菌</t>
  </si>
  <si>
    <t>食中毒・苦情</t>
  </si>
  <si>
    <t>環境衛生関係細菌</t>
  </si>
  <si>
    <t>環境保全関係細菌</t>
  </si>
  <si>
    <t>腸内病原菌(Ｏ１５７等)</t>
  </si>
  <si>
    <t>腸内病原菌(感染症予防)</t>
  </si>
  <si>
    <t>結核菌</t>
  </si>
  <si>
    <t>その他の細菌</t>
  </si>
  <si>
    <t>梅毒血清反応</t>
  </si>
  <si>
    <t>飲料水等細菌検査</t>
    <rPh sb="3" eb="4">
      <t>トウ</t>
    </rPh>
    <phoneticPr fontId="2"/>
  </si>
  <si>
    <t>衛生害虫(ダニ等)検査</t>
  </si>
  <si>
    <t>原虫・寄生虫検査</t>
  </si>
  <si>
    <t>インフルエンザ検査</t>
  </si>
  <si>
    <t>風疹抗体検査</t>
  </si>
  <si>
    <t>ＨＩＶ抗体検査</t>
  </si>
  <si>
    <t>クラミジア抗体検査</t>
    <rPh sb="5" eb="7">
      <t>コウタイ</t>
    </rPh>
    <rPh sb="7" eb="9">
      <t>ケンサ</t>
    </rPh>
    <phoneticPr fontId="2"/>
  </si>
  <si>
    <t>二枚貝ウイルス</t>
    <rPh sb="0" eb="1">
      <t>2</t>
    </rPh>
    <rPh sb="1" eb="2">
      <t>マイ</t>
    </rPh>
    <rPh sb="2" eb="3">
      <t>カイ</t>
    </rPh>
    <phoneticPr fontId="2"/>
  </si>
  <si>
    <t>感染症発生動向調査事業検査</t>
  </si>
  <si>
    <t>ウイルス性食中毒</t>
  </si>
  <si>
    <t>その他のウイルス検査</t>
  </si>
  <si>
    <t>食品添加物</t>
  </si>
  <si>
    <t>食品成分・規格</t>
  </si>
  <si>
    <t>家庭用品</t>
  </si>
  <si>
    <t>抗菌剤</t>
  </si>
  <si>
    <t>動物用医薬品等</t>
    <rPh sb="6" eb="7">
      <t>トウ</t>
    </rPh>
    <phoneticPr fontId="2"/>
  </si>
  <si>
    <t>カビ毒</t>
  </si>
  <si>
    <t>ＰＣＢ</t>
  </si>
  <si>
    <t>飲料水</t>
  </si>
  <si>
    <t>浴場・プール水</t>
  </si>
  <si>
    <t>し尿浄化槽放流水</t>
  </si>
  <si>
    <t>河川等水質</t>
  </si>
  <si>
    <t>事業所排水</t>
  </si>
  <si>
    <t>地下水</t>
  </si>
  <si>
    <t>ゴルフ場農薬</t>
  </si>
  <si>
    <t>ダイオキシン及び環境ホルモン</t>
    <rPh sb="6" eb="7">
      <t>オヨ</t>
    </rPh>
    <rPh sb="8" eb="10">
      <t>カンキョウ</t>
    </rPh>
    <phoneticPr fontId="2"/>
  </si>
  <si>
    <t>降下ばいじん</t>
  </si>
  <si>
    <t>硫黄酸化物</t>
  </si>
  <si>
    <t>重油中の硫黄分</t>
  </si>
  <si>
    <t>有害大気汚染物質</t>
  </si>
  <si>
    <t>アスベスト</t>
  </si>
  <si>
    <t>悪臭物質測定</t>
  </si>
  <si>
    <t>嗅覚測定</t>
    <rPh sb="0" eb="2">
      <t>キュウカク</t>
    </rPh>
    <phoneticPr fontId="2"/>
  </si>
  <si>
    <t>酸性雨</t>
  </si>
  <si>
    <t>フロン</t>
  </si>
  <si>
    <t>資料：保健環境研究所（保健科学課・環境科学課）</t>
    <rPh sb="15" eb="16">
      <t>カ</t>
    </rPh>
    <rPh sb="21" eb="22">
      <t>カ</t>
    </rPh>
    <phoneticPr fontId="2"/>
  </si>
  <si>
    <t>７〕墓地、火葬場　</t>
    <rPh sb="2" eb="4">
      <t>ボチ</t>
    </rPh>
    <rPh sb="5" eb="8">
      <t>カソウジョウ</t>
    </rPh>
    <phoneticPr fontId="2"/>
  </si>
  <si>
    <t>墓地</t>
  </si>
  <si>
    <t>火葬場</t>
  </si>
  <si>
    <t>箇所数</t>
  </si>
  <si>
    <t>炉数</t>
  </si>
  <si>
    <t>火葬炉27基</t>
    <rPh sb="0" eb="2">
      <t>カソウ</t>
    </rPh>
    <phoneticPr fontId="2"/>
  </si>
  <si>
    <t>（うち胞衣炉１基含む）</t>
    <rPh sb="8" eb="9">
      <t>フク</t>
    </rPh>
    <phoneticPr fontId="2"/>
  </si>
  <si>
    <t>火葬炉27基</t>
    <rPh sb="0" eb="2">
      <t>カソウ</t>
    </rPh>
    <rPh sb="2" eb="3">
      <t>ロ</t>
    </rPh>
    <rPh sb="5" eb="6">
      <t>キ</t>
    </rPh>
    <phoneticPr fontId="2"/>
  </si>
  <si>
    <t>(霊園を除く)</t>
  </si>
  <si>
    <t>区有</t>
  </si>
  <si>
    <t>注）区有とは地方自治法第２９４条（財産区）による。</t>
  </si>
  <si>
    <t>資料：生活衛生課</t>
  </si>
  <si>
    <t>処理件数</t>
  </si>
  <si>
    <t>死体</t>
  </si>
  <si>
    <t>死胎</t>
  </si>
  <si>
    <t>改葬火葬</t>
    <rPh sb="0" eb="2">
      <t>カイソウ</t>
    </rPh>
    <rPh sb="2" eb="4">
      <t>カソウ</t>
    </rPh>
    <phoneticPr fontId="2"/>
  </si>
  <si>
    <t>葬祭場</t>
  </si>
  <si>
    <t>玄界島火葬場</t>
  </si>
  <si>
    <t>24年度</t>
    <rPh sb="2" eb="4">
      <t>ネンド</t>
    </rPh>
    <phoneticPr fontId="2"/>
  </si>
  <si>
    <t>24年度</t>
  </si>
  <si>
    <t>４〕食品衛生</t>
  </si>
  <si>
    <t>　除草事業実績</t>
    <rPh sb="1" eb="3">
      <t>ジョソウ</t>
    </rPh>
    <rPh sb="3" eb="5">
      <t>ジギョウ</t>
    </rPh>
    <rPh sb="5" eb="7">
      <t>ジッセキ</t>
    </rPh>
    <phoneticPr fontId="2"/>
  </si>
  <si>
    <r>
      <t>　</t>
    </r>
    <r>
      <rPr>
        <sz val="14"/>
        <color indexed="8"/>
        <rFont val="ＭＳ 明朝"/>
        <family val="1"/>
        <charset val="128"/>
      </rPr>
      <t>除草対策として，公共企業用地等については福岡市環境美化除草対策推進協議会を通じて除草を推進し，民有地については所有者に対して除草を指導した。</t>
    </r>
    <rPh sb="1" eb="3">
      <t>ジョソウ</t>
    </rPh>
    <rPh sb="3" eb="5">
      <t>タイサク</t>
    </rPh>
    <rPh sb="21" eb="24">
      <t>フクオカシ</t>
    </rPh>
    <rPh sb="24" eb="26">
      <t>カンキョウ</t>
    </rPh>
    <rPh sb="26" eb="28">
      <t>ビカ</t>
    </rPh>
    <rPh sb="28" eb="30">
      <t>ジョソウ</t>
    </rPh>
    <rPh sb="30" eb="32">
      <t>タイサク</t>
    </rPh>
    <rPh sb="32" eb="34">
      <t>スイシン</t>
    </rPh>
    <rPh sb="34" eb="37">
      <t>キョウギカイ</t>
    </rPh>
    <rPh sb="38" eb="39">
      <t>ツウ</t>
    </rPh>
    <rPh sb="41" eb="43">
      <t>ジョソウ</t>
    </rPh>
    <rPh sb="44" eb="46">
      <t>スイシン</t>
    </rPh>
    <rPh sb="48" eb="51">
      <t>ミンユウチ</t>
    </rPh>
    <rPh sb="56" eb="59">
      <t>ショユウシャ</t>
    </rPh>
    <rPh sb="60" eb="61">
      <t>タイ</t>
    </rPh>
    <rPh sb="63" eb="65">
      <t>ジョソウ</t>
    </rPh>
    <rPh sb="66" eb="68">
      <t>シドウ</t>
    </rPh>
    <phoneticPr fontId="2"/>
  </si>
  <si>
    <r>
      <t>３〕</t>
    </r>
    <r>
      <rPr>
        <b/>
        <sz val="18"/>
        <color indexed="8"/>
        <rFont val="ＭＳ 明朝"/>
        <family val="1"/>
        <charset val="128"/>
      </rPr>
      <t>除草対策</t>
    </r>
    <rPh sb="2" eb="4">
      <t>ジョソウ</t>
    </rPh>
    <rPh sb="4" eb="6">
      <t>タイサク</t>
    </rPh>
    <phoneticPr fontId="2"/>
  </si>
  <si>
    <t>25年度</t>
    <rPh sb="2" eb="4">
      <t>ネンド</t>
    </rPh>
    <phoneticPr fontId="2"/>
  </si>
  <si>
    <t>狂犬病予防注射数</t>
    <rPh sb="7" eb="8">
      <t>カズ</t>
    </rPh>
    <phoneticPr fontId="2"/>
  </si>
  <si>
    <t>犬登録数</t>
    <rPh sb="0" eb="1">
      <t>イヌ</t>
    </rPh>
    <rPh sb="3" eb="4">
      <t>カズ</t>
    </rPh>
    <phoneticPr fontId="2"/>
  </si>
  <si>
    <t>注）譲受飼養及びせり・あっせん業は平成２５年度から追加</t>
    <rPh sb="0" eb="1">
      <t>チュウ</t>
    </rPh>
    <rPh sb="2" eb="4">
      <t>ユズリウケ</t>
    </rPh>
    <rPh sb="4" eb="6">
      <t>シヨウ</t>
    </rPh>
    <rPh sb="6" eb="7">
      <t>オヨ</t>
    </rPh>
    <rPh sb="15" eb="16">
      <t>ギョウ</t>
    </rPh>
    <rPh sb="17" eb="19">
      <t>ヘイセイ</t>
    </rPh>
    <rPh sb="21" eb="23">
      <t>ネンド</t>
    </rPh>
    <rPh sb="25" eb="27">
      <t>ツイカ</t>
    </rPh>
    <phoneticPr fontId="2"/>
  </si>
  <si>
    <t>譲受
飼養</t>
    <rPh sb="0" eb="2">
      <t>ユズリウケ</t>
    </rPh>
    <rPh sb="3" eb="5">
      <t>シヨウ</t>
    </rPh>
    <phoneticPr fontId="2"/>
  </si>
  <si>
    <t>業　種</t>
    <rPh sb="0" eb="1">
      <t>ギョウ</t>
    </rPh>
    <rPh sb="2" eb="3">
      <t>タネ</t>
    </rPh>
    <phoneticPr fontId="2"/>
  </si>
  <si>
    <t>23年度</t>
  </si>
  <si>
    <t xml:space="preserve">項　　　　目 </t>
    <phoneticPr fontId="10"/>
  </si>
  <si>
    <t>平成26年度</t>
    <phoneticPr fontId="10"/>
  </si>
  <si>
    <t>２．環境衛生関係試験検査状況</t>
    <phoneticPr fontId="2"/>
  </si>
  <si>
    <t>-</t>
    <phoneticPr fontId="2"/>
  </si>
  <si>
    <t>・</t>
    <phoneticPr fontId="2"/>
  </si>
  <si>
    <t>浄化槽保守点検業</t>
    <phoneticPr fontId="2"/>
  </si>
  <si>
    <t>その他</t>
    <phoneticPr fontId="2"/>
  </si>
  <si>
    <t>浄化槽</t>
    <phoneticPr fontId="2"/>
  </si>
  <si>
    <t>火葬場</t>
    <phoneticPr fontId="2"/>
  </si>
  <si>
    <t>墓地・納骨堂</t>
    <phoneticPr fontId="2"/>
  </si>
  <si>
    <t>温泉利用施設</t>
    <phoneticPr fontId="2"/>
  </si>
  <si>
    <t>特定建築物</t>
    <phoneticPr fontId="2"/>
  </si>
  <si>
    <t>飲用井戸</t>
    <phoneticPr fontId="2"/>
  </si>
  <si>
    <t>小規模受水槽水道</t>
    <phoneticPr fontId="2"/>
  </si>
  <si>
    <t>簡易専用水道</t>
    <phoneticPr fontId="2"/>
  </si>
  <si>
    <t>専用水道</t>
    <phoneticPr fontId="2"/>
  </si>
  <si>
    <t>畜舎・家きん舎</t>
    <phoneticPr fontId="2"/>
  </si>
  <si>
    <t>プール</t>
    <phoneticPr fontId="2"/>
  </si>
  <si>
    <t>無店舗取次店
クリーニング</t>
    <phoneticPr fontId="2"/>
  </si>
  <si>
    <t>クリーニング所</t>
    <phoneticPr fontId="2"/>
  </si>
  <si>
    <t>美容所</t>
    <phoneticPr fontId="2"/>
  </si>
  <si>
    <t>理容所</t>
    <phoneticPr fontId="2"/>
  </si>
  <si>
    <t>公衆浴場</t>
    <phoneticPr fontId="2"/>
  </si>
  <si>
    <t>旅館</t>
    <phoneticPr fontId="2"/>
  </si>
  <si>
    <t>平成26年度</t>
    <rPh sb="0" eb="2">
      <t>ヘイセイ</t>
    </rPh>
    <rPh sb="4" eb="6">
      <t>ネンド</t>
    </rPh>
    <phoneticPr fontId="2"/>
  </si>
  <si>
    <t>　</t>
    <phoneticPr fontId="2"/>
  </si>
  <si>
    <t>　感染症等の健康被害の発生を防止し，市民の安全で快適なくらしを確保するため，環境衛生関係法令に基づく施設の立入検査及び行政検収の実施並びに衛生講習会等の開催により衛生知識の普及に努めた。
　平成26年度末現在の環境衛生関係施設数は，57,886施設あり，環境衛生監視員46名（課長を除く。）が，監視指導にあたっている。</t>
    <rPh sb="11" eb="13">
      <t>ハッセイ</t>
    </rPh>
    <rPh sb="44" eb="46">
      <t>ホウレイ</t>
    </rPh>
    <rPh sb="47" eb="48">
      <t>モト</t>
    </rPh>
    <rPh sb="57" eb="58">
      <t>オヨ</t>
    </rPh>
    <rPh sb="66" eb="67">
      <t>ナラ</t>
    </rPh>
    <rPh sb="74" eb="75">
      <t>ナド</t>
    </rPh>
    <rPh sb="122" eb="124">
      <t>シセツ</t>
    </rPh>
    <rPh sb="136" eb="137">
      <t>メイ</t>
    </rPh>
    <phoneticPr fontId="2"/>
  </si>
  <si>
    <t>１〕環境衛生</t>
    <phoneticPr fontId="2"/>
  </si>
  <si>
    <t>第２章　公衆衛生</t>
    <phoneticPr fontId="2"/>
  </si>
  <si>
    <t>723</t>
    <phoneticPr fontId="2"/>
  </si>
  <si>
    <t>26年度</t>
    <rPh sb="2" eb="4">
      <t>ネンド</t>
    </rPh>
    <phoneticPr fontId="2"/>
  </si>
  <si>
    <t>817</t>
    <phoneticPr fontId="2"/>
  </si>
  <si>
    <t>646</t>
  </si>
  <si>
    <t>(613)</t>
    <phoneticPr fontId="2"/>
  </si>
  <si>
    <t>(454)</t>
    <phoneticPr fontId="2"/>
  </si>
  <si>
    <t>(487)</t>
    <phoneticPr fontId="2"/>
  </si>
  <si>
    <t>(410)</t>
    <phoneticPr fontId="2"/>
  </si>
  <si>
    <t>(403)</t>
    <phoneticPr fontId="2"/>
  </si>
  <si>
    <t>19年度</t>
    <phoneticPr fontId="2"/>
  </si>
  <si>
    <t>(330)</t>
    <phoneticPr fontId="2"/>
  </si>
  <si>
    <t>18年度</t>
    <phoneticPr fontId="2"/>
  </si>
  <si>
    <t>(317)</t>
    <phoneticPr fontId="2"/>
  </si>
  <si>
    <t>17年度</t>
    <phoneticPr fontId="2"/>
  </si>
  <si>
    <t>(252)</t>
    <phoneticPr fontId="2"/>
  </si>
  <si>
    <t>16年度</t>
    <phoneticPr fontId="2"/>
  </si>
  <si>
    <t>(301)</t>
    <phoneticPr fontId="2"/>
  </si>
  <si>
    <t>15年度</t>
    <phoneticPr fontId="2"/>
  </si>
  <si>
    <t>(225)</t>
    <phoneticPr fontId="2"/>
  </si>
  <si>
    <t>14年度</t>
    <phoneticPr fontId="2"/>
  </si>
  <si>
    <t>(243)</t>
    <phoneticPr fontId="2"/>
  </si>
  <si>
    <t>13年度</t>
    <phoneticPr fontId="2"/>
  </si>
  <si>
    <t>(201)</t>
    <phoneticPr fontId="2"/>
  </si>
  <si>
    <t>12年度</t>
    <phoneticPr fontId="2"/>
  </si>
  <si>
    <t>(177)</t>
    <phoneticPr fontId="2"/>
  </si>
  <si>
    <t>11年度</t>
    <phoneticPr fontId="2"/>
  </si>
  <si>
    <t>(148)</t>
    <phoneticPr fontId="2"/>
  </si>
  <si>
    <t>10年度</t>
    <phoneticPr fontId="2"/>
  </si>
  <si>
    <t>(143)</t>
    <phoneticPr fontId="2"/>
  </si>
  <si>
    <t>9年度</t>
    <phoneticPr fontId="2"/>
  </si>
  <si>
    <t>(141)</t>
    <phoneticPr fontId="2"/>
  </si>
  <si>
    <t>8年度</t>
    <phoneticPr fontId="2"/>
  </si>
  <si>
    <t>(23)</t>
    <phoneticPr fontId="2"/>
  </si>
  <si>
    <t>7年度</t>
    <phoneticPr fontId="2"/>
  </si>
  <si>
    <t>(3)</t>
    <phoneticPr fontId="2"/>
  </si>
  <si>
    <t>6年度</t>
    <phoneticPr fontId="2"/>
  </si>
  <si>
    <t>(6)</t>
    <phoneticPr fontId="2"/>
  </si>
  <si>
    <t>5年度</t>
    <phoneticPr fontId="2"/>
  </si>
  <si>
    <t>(2)</t>
    <phoneticPr fontId="2"/>
  </si>
  <si>
    <t>4年度</t>
    <phoneticPr fontId="2"/>
  </si>
  <si>
    <t>(5)</t>
    <phoneticPr fontId="2"/>
  </si>
  <si>
    <t>3年度</t>
    <phoneticPr fontId="2"/>
  </si>
  <si>
    <t>(1)</t>
    <phoneticPr fontId="2"/>
  </si>
  <si>
    <t>2年度</t>
    <phoneticPr fontId="2"/>
  </si>
  <si>
    <t>平成元年度</t>
    <phoneticPr fontId="2"/>
  </si>
  <si>
    <t>(11)</t>
    <phoneticPr fontId="2"/>
  </si>
  <si>
    <t>60年度</t>
    <phoneticPr fontId="2"/>
  </si>
  <si>
    <t>55年度</t>
    <phoneticPr fontId="2"/>
  </si>
  <si>
    <t>50年度</t>
    <phoneticPr fontId="2"/>
  </si>
  <si>
    <t>45年度</t>
    <phoneticPr fontId="2"/>
  </si>
  <si>
    <t>(17)</t>
    <phoneticPr fontId="2"/>
  </si>
  <si>
    <t>昭和40年度</t>
    <phoneticPr fontId="2"/>
  </si>
  <si>
    <t>第２回</t>
    <phoneticPr fontId="2"/>
  </si>
  <si>
    <t>センター</t>
    <phoneticPr fontId="2"/>
  </si>
  <si>
    <t>(うち転入頭数)</t>
    <phoneticPr fontId="2"/>
  </si>
  <si>
    <t>総数</t>
    <phoneticPr fontId="2"/>
  </si>
  <si>
    <t>注射済票
再交付数</t>
    <phoneticPr fontId="2"/>
  </si>
  <si>
    <t>鑑札再交付</t>
    <phoneticPr fontId="2"/>
  </si>
  <si>
    <t>犬登録数</t>
    <phoneticPr fontId="2"/>
  </si>
  <si>
    <t>昭和40年度～平成26年度</t>
    <phoneticPr fontId="2"/>
  </si>
  <si>
    <t>１．犬登録数・予防注射数、年度別</t>
    <phoneticPr fontId="2"/>
  </si>
  <si>
    <r>
      <t xml:space="preserve"> 「狂犬病予防法」に基づく犬の登録・狂犬病予防注射，「動物の愛護及び管理に関する法律」，「福岡市動物の愛護及び管理に関する条例」に基づく野犬等の捕獲，犬・</t>
    </r>
    <r>
      <rPr>
        <sz val="14"/>
        <rFont val="ＭＳ 明朝"/>
        <family val="1"/>
        <charset val="128"/>
      </rPr>
      <t>猫の引取り並びに負傷犬・猫の保護収容のほか飼い主指導，動物取扱業者の登録や特定動物（危険な動物）飼育者に対する許可業務及び監視指導などを行った。また，犬のしつけ方相談や猫問題対策，動物愛護週間行事を実施するなど，動物愛護・適正飼養啓発事業を行った。
　平成26年度は福岡市動物愛護管理推進実施計画の見直しを行った。</t>
    </r>
    <rPh sb="77" eb="78">
      <t>ネコ</t>
    </rPh>
    <rPh sb="82" eb="83">
      <t>ナラ</t>
    </rPh>
    <rPh sb="89" eb="90">
      <t>ネコ</t>
    </rPh>
    <rPh sb="104" eb="106">
      <t>ドウブツ</t>
    </rPh>
    <rPh sb="106" eb="108">
      <t>トリアツカイ</t>
    </rPh>
    <rPh sb="108" eb="110">
      <t>ギョウシャ</t>
    </rPh>
    <rPh sb="111" eb="113">
      <t>トウロク</t>
    </rPh>
    <rPh sb="114" eb="116">
      <t>トクテイ</t>
    </rPh>
    <rPh sb="116" eb="118">
      <t>ドウブツ</t>
    </rPh>
    <rPh sb="119" eb="121">
      <t>キケン</t>
    </rPh>
    <rPh sb="122" eb="124">
      <t>ドウブツ</t>
    </rPh>
    <rPh sb="134" eb="136">
      <t>ギョウム</t>
    </rPh>
    <rPh sb="136" eb="137">
      <t>オヨ</t>
    </rPh>
    <rPh sb="152" eb="153">
      <t>イヌ</t>
    </rPh>
    <rPh sb="157" eb="158">
      <t>カタ</t>
    </rPh>
    <rPh sb="158" eb="160">
      <t>ソウダン</t>
    </rPh>
    <rPh sb="161" eb="162">
      <t>ネコ</t>
    </rPh>
    <rPh sb="162" eb="164">
      <t>モンダイ</t>
    </rPh>
    <rPh sb="164" eb="166">
      <t>タイサク</t>
    </rPh>
    <rPh sb="203" eb="205">
      <t>ヘイセイ</t>
    </rPh>
    <rPh sb="207" eb="209">
      <t>ネンド</t>
    </rPh>
    <rPh sb="210" eb="213">
      <t>フクオカシ</t>
    </rPh>
    <rPh sb="213" eb="215">
      <t>ドウブツ</t>
    </rPh>
    <rPh sb="215" eb="217">
      <t>アイゴ</t>
    </rPh>
    <rPh sb="217" eb="219">
      <t>カンリ</t>
    </rPh>
    <rPh sb="219" eb="221">
      <t>スイシン</t>
    </rPh>
    <rPh sb="221" eb="223">
      <t>ジッシ</t>
    </rPh>
    <rPh sb="223" eb="225">
      <t>ケイカク</t>
    </rPh>
    <rPh sb="226" eb="228">
      <t>ミナオ</t>
    </rPh>
    <rPh sb="230" eb="231">
      <t>オコナ</t>
    </rPh>
    <phoneticPr fontId="2"/>
  </si>
  <si>
    <t>20年度</t>
    <phoneticPr fontId="2"/>
  </si>
  <si>
    <t>返還頭数</t>
    <phoneticPr fontId="2"/>
  </si>
  <si>
    <t>引取り頭数</t>
    <phoneticPr fontId="2"/>
  </si>
  <si>
    <t>犬捕獲頭数</t>
    <phoneticPr fontId="2"/>
  </si>
  <si>
    <t>昭和40年度～平成26年度</t>
    <phoneticPr fontId="2"/>
  </si>
  <si>
    <t>２．捕獲処分・返還頭数・こう傷犬届出件数、年度別</t>
    <phoneticPr fontId="2"/>
  </si>
  <si>
    <t>開業獣
医実施</t>
    <phoneticPr fontId="2"/>
  </si>
  <si>
    <t>苦情処理状況</t>
    <phoneticPr fontId="2"/>
  </si>
  <si>
    <t>27年
1月</t>
    <phoneticPr fontId="2"/>
  </si>
  <si>
    <t>26年
4月</t>
    <phoneticPr fontId="2"/>
  </si>
  <si>
    <t>平成26年度</t>
    <rPh sb="4" eb="5">
      <t>ネン</t>
    </rPh>
    <phoneticPr fontId="2"/>
  </si>
  <si>
    <t>４．苦情・指導の状況、月別</t>
    <phoneticPr fontId="2"/>
  </si>
  <si>
    <t>-</t>
    <phoneticPr fontId="2"/>
  </si>
  <si>
    <t>-</t>
    <phoneticPr fontId="2"/>
  </si>
  <si>
    <t>引取り頭数</t>
    <phoneticPr fontId="2"/>
  </si>
  <si>
    <t>開業獣医</t>
    <phoneticPr fontId="2"/>
  </si>
  <si>
    <t>センター</t>
    <phoneticPr fontId="2"/>
  </si>
  <si>
    <t>27年
1月</t>
    <phoneticPr fontId="2"/>
  </si>
  <si>
    <t>26年
4月</t>
    <phoneticPr fontId="2"/>
  </si>
  <si>
    <t>平成26年度</t>
    <phoneticPr fontId="2"/>
  </si>
  <si>
    <t>３．動物管理状況、月別</t>
    <phoneticPr fontId="2"/>
  </si>
  <si>
    <t>資料:生活衛生課</t>
    <phoneticPr fontId="2"/>
  </si>
  <si>
    <t>平成26年度末数</t>
    <rPh sb="0" eb="2">
      <t>ヘイセイ</t>
    </rPh>
    <phoneticPr fontId="2"/>
  </si>
  <si>
    <t>廃止件数</t>
    <phoneticPr fontId="2"/>
  </si>
  <si>
    <t>平成25年度末登録件数</t>
    <rPh sb="0" eb="2">
      <t>ヘイセイ</t>
    </rPh>
    <rPh sb="4" eb="5">
      <t>ネン</t>
    </rPh>
    <rPh sb="5" eb="6">
      <t>ド</t>
    </rPh>
    <rPh sb="6" eb="7">
      <t>スエ</t>
    </rPh>
    <rPh sb="7" eb="9">
      <t>トウロク</t>
    </rPh>
    <rPh sb="9" eb="11">
      <t>ケンスウ</t>
    </rPh>
    <phoneticPr fontId="2"/>
  </si>
  <si>
    <t>せり・
あっせん</t>
    <phoneticPr fontId="2"/>
  </si>
  <si>
    <t>展示</t>
    <phoneticPr fontId="2"/>
  </si>
  <si>
    <t>訓練</t>
    <phoneticPr fontId="2"/>
  </si>
  <si>
    <t>貸出</t>
    <phoneticPr fontId="2"/>
  </si>
  <si>
    <t>保管</t>
    <phoneticPr fontId="2"/>
  </si>
  <si>
    <t>販売</t>
    <phoneticPr fontId="2"/>
  </si>
  <si>
    <t>平成26年度</t>
    <phoneticPr fontId="2"/>
  </si>
  <si>
    <t>資料:生活衛生課</t>
    <phoneticPr fontId="2"/>
  </si>
  <si>
    <t>26年度</t>
    <phoneticPr fontId="2"/>
  </si>
  <si>
    <t>19年度</t>
    <phoneticPr fontId="2"/>
  </si>
  <si>
    <t>25年度</t>
  </si>
  <si>
    <t>-</t>
    <phoneticPr fontId="2"/>
  </si>
  <si>
    <t>18年度</t>
  </si>
  <si>
    <t>17年度</t>
  </si>
  <si>
    <t>16年度</t>
  </si>
  <si>
    <t>15年度</t>
  </si>
  <si>
    <t>21年度</t>
    <phoneticPr fontId="2"/>
  </si>
  <si>
    <t>14年度</t>
    <phoneticPr fontId="2"/>
  </si>
  <si>
    <t>平成20年度</t>
    <rPh sb="0" eb="2">
      <t>ヘイセイ</t>
    </rPh>
    <phoneticPr fontId="2"/>
  </si>
  <si>
    <t>平成13年度</t>
    <rPh sb="0" eb="2">
      <t>ヘイセイ</t>
    </rPh>
    <phoneticPr fontId="2"/>
  </si>
  <si>
    <t>廃止数</t>
    <phoneticPr fontId="2"/>
  </si>
  <si>
    <t>平成13年度～平成26年度</t>
    <phoneticPr fontId="2"/>
  </si>
  <si>
    <t>６．特定動物飼養施設、年度別</t>
    <phoneticPr fontId="2"/>
  </si>
  <si>
    <t>27年
1月</t>
    <phoneticPr fontId="2"/>
  </si>
  <si>
    <t>26年
4月</t>
    <phoneticPr fontId="2"/>
  </si>
  <si>
    <t>総数</t>
    <phoneticPr fontId="2"/>
  </si>
  <si>
    <t>５．負傷動物の収容数、月別</t>
    <phoneticPr fontId="2"/>
  </si>
  <si>
    <t>　飲食に起因する衛生上の危害の発生を防止し，市民の健康の保護を図るため，食品衛生法その他の関係法令に基づき，食品関係営業施設に対する監視指導を実施するとともに，営業者及び従事者並びに消費者を対象として正しい食品衛生知識の普及啓発を図っている。
　また，食品等については，理化学及び細菌検査を実施し，不良食品等の排除に努めている。
　平成26年度末現在の食品関係営業施設は，食品衛生法の許可を要するものが32,344施設，食品衛生法の許可を要しないものが15,279施設あり，食品衛生監視員56名（課長を除く。）が監視指導にあたっている。
　試験検査については，保健環境研究所，食品衛生検査所等で実施しており，平成26年度の食品等の検査件数は，理化学検査が2,447件，細菌検査が1,352件であり，うち不適件数が理化学検査にあっては10件(約0.4％)，細菌検査にあっては4件（約0.3％）であった。
　なお，食品衛生に関する事業実績については，「第２編第６章　衛生行政報告例」の
　　3.許可を要する食品関係営業施設数，営業の種類別
　　4.許可を要しない食品関係営業施設数，営業の種類別
　　6.食品等の収去試験検体数，食品等の種類別
　　7.乳の収去試験検体数，乳の種類別
　　8.乳処理量，乳の種類別
　に掲載している。</t>
    <phoneticPr fontId="2"/>
  </si>
  <si>
    <t>％</t>
    <phoneticPr fontId="2"/>
  </si>
  <si>
    <t>㎡</t>
    <phoneticPr fontId="2"/>
  </si>
  <si>
    <t>除草実施地</t>
    <phoneticPr fontId="2"/>
  </si>
  <si>
    <t>要除草地</t>
    <phoneticPr fontId="2"/>
  </si>
  <si>
    <t>平成26年度</t>
    <phoneticPr fontId="2"/>
  </si>
  <si>
    <t xml:space="preserve">          -</t>
    <phoneticPr fontId="2"/>
  </si>
  <si>
    <t>平成27年1月</t>
    <rPh sb="4" eb="5">
      <t>ネン</t>
    </rPh>
    <phoneticPr fontId="2"/>
  </si>
  <si>
    <t>平成26年4月</t>
    <phoneticPr fontId="2"/>
  </si>
  <si>
    <t>資料：食肉衛生検査所</t>
    <phoneticPr fontId="2"/>
  </si>
  <si>
    <t>注）指数は平成13年度を100とする。</t>
    <phoneticPr fontId="2"/>
  </si>
  <si>
    <t>26年度</t>
    <phoneticPr fontId="2"/>
  </si>
  <si>
    <t>25年度</t>
    <phoneticPr fontId="2"/>
  </si>
  <si>
    <t>23年度</t>
    <phoneticPr fontId="2"/>
  </si>
  <si>
    <t>平成13年度～平成26年度</t>
    <phoneticPr fontId="2"/>
  </si>
  <si>
    <t>(1)畜種別と畜検査頭数、年度別</t>
    <phoneticPr fontId="2"/>
  </si>
  <si>
    <r>
      <t>　平成</t>
    </r>
    <r>
      <rPr>
        <sz val="14"/>
        <rFont val="ＭＳ 明朝"/>
        <family val="1"/>
        <charset val="128"/>
      </rPr>
      <t>2</t>
    </r>
    <r>
      <rPr>
        <sz val="14"/>
        <rFont val="ＭＳ 明朝"/>
        <family val="1"/>
        <charset val="128"/>
      </rPr>
      <t>6</t>
    </r>
    <r>
      <rPr>
        <sz val="14"/>
        <rFont val="ＭＳ 明朝"/>
        <family val="1"/>
        <charset val="128"/>
      </rPr>
      <t>年度のと畜検査頭数は</t>
    </r>
    <r>
      <rPr>
        <sz val="14"/>
        <rFont val="ＭＳ 明朝"/>
        <family val="1"/>
        <charset val="128"/>
      </rPr>
      <t>154</t>
    </r>
    <r>
      <rPr>
        <sz val="14"/>
        <rFont val="ＭＳ 明朝"/>
        <family val="1"/>
        <charset val="128"/>
      </rPr>
      <t>,</t>
    </r>
    <r>
      <rPr>
        <sz val="14"/>
        <rFont val="ＭＳ 明朝"/>
        <family val="1"/>
        <charset val="128"/>
      </rPr>
      <t>935</t>
    </r>
    <r>
      <rPr>
        <sz val="14"/>
        <rFont val="ＭＳ 明朝"/>
        <family val="1"/>
        <charset val="128"/>
      </rPr>
      <t>頭で、前年度より</t>
    </r>
    <r>
      <rPr>
        <sz val="14"/>
        <rFont val="ＭＳ 明朝"/>
        <family val="1"/>
        <charset val="128"/>
      </rPr>
      <t>6,486</t>
    </r>
    <r>
      <rPr>
        <sz val="14"/>
        <rFont val="ＭＳ 明朝"/>
        <family val="1"/>
        <charset val="128"/>
      </rPr>
      <t>頭減少した（前年度比</t>
    </r>
    <r>
      <rPr>
        <sz val="14"/>
        <rFont val="ＭＳ 明朝"/>
        <family val="1"/>
        <charset val="128"/>
      </rPr>
      <t>96</t>
    </r>
    <r>
      <rPr>
        <sz val="14"/>
        <rFont val="ＭＳ 明朝"/>
        <family val="1"/>
        <charset val="128"/>
      </rPr>
      <t>.</t>
    </r>
    <r>
      <rPr>
        <sz val="14"/>
        <rFont val="ＭＳ 明朝"/>
        <family val="1"/>
        <charset val="128"/>
      </rPr>
      <t>0</t>
    </r>
    <r>
      <rPr>
        <sz val="14"/>
        <rFont val="ＭＳ 明朝"/>
        <family val="1"/>
        <charset val="128"/>
      </rPr>
      <t>％）。内訳は牛及びとく（12ヶ月齢未満の子牛）の検査頭数が2</t>
    </r>
    <r>
      <rPr>
        <sz val="14"/>
        <rFont val="ＭＳ 明朝"/>
        <family val="1"/>
        <charset val="128"/>
      </rPr>
      <t>3</t>
    </r>
    <r>
      <rPr>
        <sz val="14"/>
        <rFont val="ＭＳ 明朝"/>
        <family val="1"/>
        <charset val="128"/>
      </rPr>
      <t>,</t>
    </r>
    <r>
      <rPr>
        <sz val="14"/>
        <rFont val="ＭＳ 明朝"/>
        <family val="1"/>
        <charset val="128"/>
      </rPr>
      <t>754</t>
    </r>
    <r>
      <rPr>
        <sz val="14"/>
        <rFont val="ＭＳ 明朝"/>
        <family val="1"/>
        <charset val="128"/>
      </rPr>
      <t>頭で</t>
    </r>
    <r>
      <rPr>
        <sz val="14"/>
        <rFont val="ＭＳ 明朝"/>
        <family val="1"/>
        <charset val="128"/>
      </rPr>
      <t>484</t>
    </r>
    <r>
      <rPr>
        <sz val="14"/>
        <rFont val="ＭＳ 明朝"/>
        <family val="1"/>
        <charset val="128"/>
      </rPr>
      <t>頭の減少（前年度比</t>
    </r>
    <r>
      <rPr>
        <sz val="14"/>
        <rFont val="ＭＳ 明朝"/>
        <family val="1"/>
        <charset val="128"/>
      </rPr>
      <t>98</t>
    </r>
    <r>
      <rPr>
        <sz val="14"/>
        <rFont val="ＭＳ 明朝"/>
        <family val="1"/>
        <charset val="128"/>
      </rPr>
      <t>.0％）、豚は13</t>
    </r>
    <r>
      <rPr>
        <sz val="14"/>
        <rFont val="ＭＳ 明朝"/>
        <family val="1"/>
        <charset val="128"/>
      </rPr>
      <t>1</t>
    </r>
    <r>
      <rPr>
        <sz val="14"/>
        <rFont val="ＭＳ 明朝"/>
        <family val="1"/>
        <charset val="128"/>
      </rPr>
      <t>,18</t>
    </r>
    <r>
      <rPr>
        <sz val="14"/>
        <rFont val="ＭＳ 明朝"/>
        <family val="1"/>
        <charset val="128"/>
      </rPr>
      <t>1</t>
    </r>
    <r>
      <rPr>
        <sz val="14"/>
        <rFont val="ＭＳ 明朝"/>
        <family val="1"/>
        <charset val="128"/>
      </rPr>
      <t>頭で</t>
    </r>
    <r>
      <rPr>
        <sz val="14"/>
        <rFont val="ＭＳ 明朝"/>
        <family val="1"/>
        <charset val="128"/>
      </rPr>
      <t>6</t>
    </r>
    <r>
      <rPr>
        <sz val="14"/>
        <rFont val="ＭＳ 明朝"/>
        <family val="1"/>
        <charset val="128"/>
      </rPr>
      <t>,</t>
    </r>
    <r>
      <rPr>
        <sz val="14"/>
        <rFont val="ＭＳ 明朝"/>
        <family val="1"/>
        <charset val="128"/>
      </rPr>
      <t>00</t>
    </r>
    <r>
      <rPr>
        <sz val="14"/>
        <rFont val="ＭＳ 明朝"/>
        <family val="1"/>
        <charset val="128"/>
      </rPr>
      <t>2頭の減少であった（前年度比</t>
    </r>
    <r>
      <rPr>
        <sz val="14"/>
        <rFont val="ＭＳ 明朝"/>
        <family val="1"/>
        <charset val="128"/>
      </rPr>
      <t>95</t>
    </r>
    <r>
      <rPr>
        <sz val="14"/>
        <rFont val="ＭＳ 明朝"/>
        <family val="1"/>
        <charset val="128"/>
      </rPr>
      <t>.</t>
    </r>
    <r>
      <rPr>
        <sz val="14"/>
        <rFont val="ＭＳ 明朝"/>
        <family val="1"/>
        <charset val="128"/>
      </rPr>
      <t>6</t>
    </r>
    <r>
      <rPr>
        <sz val="14"/>
        <rFont val="ＭＳ 明朝"/>
        <family val="1"/>
        <charset val="128"/>
      </rPr>
      <t>％）。
　また、平成2</t>
    </r>
    <r>
      <rPr>
        <sz val="14"/>
        <rFont val="ＭＳ 明朝"/>
        <family val="1"/>
        <charset val="128"/>
      </rPr>
      <t>6</t>
    </r>
    <r>
      <rPr>
        <sz val="14"/>
        <rFont val="ＭＳ 明朝"/>
        <family val="1"/>
        <charset val="128"/>
      </rPr>
      <t>年度のとさつ解体禁止は4</t>
    </r>
    <r>
      <rPr>
        <sz val="14"/>
        <rFont val="ＭＳ 明朝"/>
        <family val="1"/>
        <charset val="128"/>
      </rPr>
      <t>7</t>
    </r>
    <r>
      <rPr>
        <sz val="14"/>
        <rFont val="ＭＳ 明朝"/>
        <family val="1"/>
        <charset val="128"/>
      </rPr>
      <t>頭であった。牛及びとくのとさつ解体禁止理由は、尿毒症が</t>
    </r>
    <r>
      <rPr>
        <sz val="14"/>
        <rFont val="ＭＳ 明朝"/>
        <family val="1"/>
        <charset val="128"/>
      </rPr>
      <t>6頭、</t>
    </r>
    <r>
      <rPr>
        <sz val="14"/>
        <rFont val="ＭＳ 明朝"/>
        <family val="1"/>
        <charset val="128"/>
      </rPr>
      <t>高度の黄疸が</t>
    </r>
    <r>
      <rPr>
        <sz val="14"/>
        <rFont val="ＭＳ 明朝"/>
        <family val="1"/>
        <charset val="128"/>
      </rPr>
      <t>2</t>
    </r>
    <r>
      <rPr>
        <sz val="14"/>
        <rFont val="ＭＳ 明朝"/>
        <family val="1"/>
        <charset val="128"/>
      </rPr>
      <t>頭、とさつ前死亡が</t>
    </r>
    <r>
      <rPr>
        <sz val="14"/>
        <rFont val="ＭＳ 明朝"/>
        <family val="1"/>
        <charset val="128"/>
      </rPr>
      <t>1</t>
    </r>
    <r>
      <rPr>
        <sz val="14"/>
        <rFont val="ＭＳ 明朝"/>
        <family val="1"/>
        <charset val="128"/>
      </rPr>
      <t>4頭であった。豚のとさつ解体禁止理由は、豚丹毒が</t>
    </r>
    <r>
      <rPr>
        <sz val="14"/>
        <rFont val="ＭＳ 明朝"/>
        <family val="1"/>
        <charset val="128"/>
      </rPr>
      <t>3頭、</t>
    </r>
    <r>
      <rPr>
        <sz val="14"/>
        <rFont val="ＭＳ 明朝"/>
        <family val="1"/>
        <charset val="128"/>
      </rPr>
      <t>とさつ前死亡が</t>
    </r>
    <r>
      <rPr>
        <sz val="14"/>
        <rFont val="ＭＳ 明朝"/>
        <family val="1"/>
        <charset val="128"/>
      </rPr>
      <t>22</t>
    </r>
    <r>
      <rPr>
        <sz val="14"/>
        <rFont val="ＭＳ 明朝"/>
        <family val="1"/>
        <charset val="128"/>
      </rPr>
      <t xml:space="preserve">頭であった。
</t>
    </r>
    <rPh sb="36" eb="38">
      <t>ゲンショウ</t>
    </rPh>
    <rPh sb="69" eb="70">
      <t>コ</t>
    </rPh>
    <rPh sb="91" eb="93">
      <t>ゲンショウ</t>
    </rPh>
    <rPh sb="123" eb="125">
      <t>ゲンショウ</t>
    </rPh>
    <rPh sb="186" eb="189">
      <t>ニョウドクショウ</t>
    </rPh>
    <rPh sb="191" eb="192">
      <t>トウ</t>
    </rPh>
    <rPh sb="193" eb="195">
      <t>コウド</t>
    </rPh>
    <rPh sb="196" eb="198">
      <t>オウダン</t>
    </rPh>
    <rPh sb="200" eb="201">
      <t>トウ</t>
    </rPh>
    <rPh sb="205" eb="206">
      <t>マエ</t>
    </rPh>
    <rPh sb="206" eb="208">
      <t>シボウ</t>
    </rPh>
    <rPh sb="211" eb="212">
      <t>トウ</t>
    </rPh>
    <rPh sb="230" eb="231">
      <t>トン</t>
    </rPh>
    <rPh sb="231" eb="233">
      <t>タンドク</t>
    </rPh>
    <rPh sb="235" eb="236">
      <t>トウ</t>
    </rPh>
    <rPh sb="240" eb="241">
      <t>マエ</t>
    </rPh>
    <phoneticPr fontId="2"/>
  </si>
  <si>
    <t>　安全で衛生的な食肉を確保するために、「疾病の排除」、「と畜場内の微生物コントロール」及び「残留微量有害物質の排除」の3つを検査体制の柱として業務を実施した。
　と畜場法に基づくと畜検査、精密検査を行うことで疾病の排除を図り、BSE（牛海綿状脳症）スクリーニング検査を実施した。
　また、と畜場内の微生物汚染状況を調査するため、市場内設備、と殺解体作業工程について衛生監視を適宜行い、結果を衛生講習会等を通じて食肉市場内関係者の衛生意識の向上を図った。
　薬剤残留の可能性が疑われる獣畜について残留動物用医薬品検査を実施したほか、「平成26年度畜水産食品の残留有害物質モニタリング検査について」に基づき、一般畜を対象に動物用医薬品、抗生物質および農薬についてモニタリング検査を実施した。</t>
    <rPh sb="1" eb="3">
      <t>アンゼン</t>
    </rPh>
    <rPh sb="4" eb="7">
      <t>エイセイテキ</t>
    </rPh>
    <rPh sb="8" eb="10">
      <t>ショクニク</t>
    </rPh>
    <rPh sb="11" eb="13">
      <t>カクホ</t>
    </rPh>
    <rPh sb="20" eb="22">
      <t>シッペイ</t>
    </rPh>
    <rPh sb="23" eb="25">
      <t>ハイジョ</t>
    </rPh>
    <rPh sb="29" eb="30">
      <t>チク</t>
    </rPh>
    <rPh sb="30" eb="32">
      <t>ジョウナイ</t>
    </rPh>
    <rPh sb="33" eb="36">
      <t>ビセイブツ</t>
    </rPh>
    <rPh sb="43" eb="44">
      <t>オヨ</t>
    </rPh>
    <rPh sb="46" eb="47">
      <t>ザン</t>
    </rPh>
    <rPh sb="47" eb="48">
      <t>リュウ</t>
    </rPh>
    <rPh sb="48" eb="50">
      <t>ビリョウ</t>
    </rPh>
    <rPh sb="50" eb="52">
      <t>ユウガイ</t>
    </rPh>
    <rPh sb="52" eb="54">
      <t>ブッシツ</t>
    </rPh>
    <rPh sb="55" eb="57">
      <t>ハイジョ</t>
    </rPh>
    <rPh sb="62" eb="64">
      <t>ケンサ</t>
    </rPh>
    <rPh sb="64" eb="66">
      <t>タイセイ</t>
    </rPh>
    <rPh sb="67" eb="68">
      <t>ハシラ</t>
    </rPh>
    <rPh sb="71" eb="73">
      <t>ギョウム</t>
    </rPh>
    <rPh sb="74" eb="76">
      <t>ジッシ</t>
    </rPh>
    <rPh sb="82" eb="83">
      <t>チク</t>
    </rPh>
    <rPh sb="83" eb="84">
      <t>ジョウ</t>
    </rPh>
    <rPh sb="84" eb="85">
      <t>ホウ</t>
    </rPh>
    <rPh sb="86" eb="87">
      <t>モト</t>
    </rPh>
    <rPh sb="90" eb="91">
      <t>チク</t>
    </rPh>
    <rPh sb="91" eb="93">
      <t>ケンサ</t>
    </rPh>
    <rPh sb="94" eb="96">
      <t>セイミツ</t>
    </rPh>
    <rPh sb="96" eb="98">
      <t>ケンサ</t>
    </rPh>
    <rPh sb="99" eb="100">
      <t>オコナ</t>
    </rPh>
    <rPh sb="104" eb="106">
      <t>シッペイ</t>
    </rPh>
    <rPh sb="107" eb="109">
      <t>ハイジョ</t>
    </rPh>
    <rPh sb="110" eb="111">
      <t>ハカ</t>
    </rPh>
    <rPh sb="117" eb="118">
      <t>ウシ</t>
    </rPh>
    <rPh sb="118" eb="121">
      <t>カイメンジョウ</t>
    </rPh>
    <rPh sb="121" eb="123">
      <t>ノウショウ</t>
    </rPh>
    <rPh sb="131" eb="133">
      <t>ケンサ</t>
    </rPh>
    <rPh sb="134" eb="136">
      <t>ジッシ</t>
    </rPh>
    <rPh sb="145" eb="146">
      <t>チク</t>
    </rPh>
    <rPh sb="146" eb="147">
      <t>ジョウ</t>
    </rPh>
    <rPh sb="147" eb="148">
      <t>ナイ</t>
    </rPh>
    <rPh sb="149" eb="152">
      <t>ビセイブツ</t>
    </rPh>
    <rPh sb="152" eb="154">
      <t>オセン</t>
    </rPh>
    <rPh sb="154" eb="156">
      <t>ジョウキョウ</t>
    </rPh>
    <rPh sb="157" eb="159">
      <t>チョウサ</t>
    </rPh>
    <rPh sb="166" eb="167">
      <t>ナイ</t>
    </rPh>
    <rPh sb="167" eb="169">
      <t>セツビ</t>
    </rPh>
    <rPh sb="172" eb="174">
      <t>カイタイ</t>
    </rPh>
    <rPh sb="174" eb="176">
      <t>サギョウ</t>
    </rPh>
    <rPh sb="176" eb="178">
      <t>コウテイ</t>
    </rPh>
    <rPh sb="182" eb="184">
      <t>エイセイ</t>
    </rPh>
    <rPh sb="184" eb="186">
      <t>カンシ</t>
    </rPh>
    <rPh sb="187" eb="189">
      <t>テキギ</t>
    </rPh>
    <rPh sb="189" eb="190">
      <t>オコナ</t>
    </rPh>
    <rPh sb="192" eb="194">
      <t>ケッカ</t>
    </rPh>
    <rPh sb="195" eb="197">
      <t>エイセイ</t>
    </rPh>
    <rPh sb="197" eb="200">
      <t>コウシュウカイ</t>
    </rPh>
    <rPh sb="200" eb="201">
      <t>トウ</t>
    </rPh>
    <rPh sb="202" eb="203">
      <t>ツウ</t>
    </rPh>
    <rPh sb="205" eb="209">
      <t>シジョウ</t>
    </rPh>
    <rPh sb="209" eb="210">
      <t>ナイ</t>
    </rPh>
    <rPh sb="210" eb="213">
      <t>カンケイシャ</t>
    </rPh>
    <rPh sb="214" eb="216">
      <t>エイセイ</t>
    </rPh>
    <rPh sb="216" eb="218">
      <t>イシキ</t>
    </rPh>
    <rPh sb="219" eb="221">
      <t>コウジョウ</t>
    </rPh>
    <rPh sb="222" eb="223">
      <t>ハカ</t>
    </rPh>
    <rPh sb="228" eb="230">
      <t>ヤクザイ</t>
    </rPh>
    <rPh sb="230" eb="232">
      <t>ザンリュウ</t>
    </rPh>
    <rPh sb="233" eb="236">
      <t>カノウセイ</t>
    </rPh>
    <rPh sb="237" eb="238">
      <t>ウタガ</t>
    </rPh>
    <rPh sb="241" eb="242">
      <t>ジュウ</t>
    </rPh>
    <rPh sb="242" eb="243">
      <t>チク</t>
    </rPh>
    <rPh sb="247" eb="249">
      <t>ザンリュウ</t>
    </rPh>
    <rPh sb="249" eb="252">
      <t>ドウブツヨウ</t>
    </rPh>
    <rPh sb="252" eb="255">
      <t>イヤクヒン</t>
    </rPh>
    <rPh sb="302" eb="304">
      <t>イッパン</t>
    </rPh>
    <rPh sb="304" eb="305">
      <t>チク</t>
    </rPh>
    <rPh sb="306" eb="308">
      <t>タイショウ</t>
    </rPh>
    <rPh sb="309" eb="312">
      <t>ドウブツヨウ</t>
    </rPh>
    <rPh sb="312" eb="315">
      <t>イヤクヒン</t>
    </rPh>
    <rPh sb="316" eb="318">
      <t>コウセイ</t>
    </rPh>
    <rPh sb="318" eb="320">
      <t>ブッシツ</t>
    </rPh>
    <rPh sb="323" eb="325">
      <t>ノウヤク</t>
    </rPh>
    <phoneticPr fontId="2"/>
  </si>
  <si>
    <t>＊薬剤投与が疑われる病畜等について検査を実施した。</t>
    <phoneticPr fontId="2"/>
  </si>
  <si>
    <r>
      <rPr>
        <sz val="14"/>
        <rFont val="ＭＳ 明朝"/>
        <family val="1"/>
        <charset val="128"/>
      </rPr>
      <t>違反頭数</t>
    </r>
    <rPh sb="0" eb="2">
      <t>イハン</t>
    </rPh>
    <phoneticPr fontId="2"/>
  </si>
  <si>
    <t>検査頭数*</t>
    <phoneticPr fontId="2"/>
  </si>
  <si>
    <t>平成26年度</t>
    <phoneticPr fontId="2"/>
  </si>
  <si>
    <t>(6)抗菌性物質検査状況、畜種別</t>
    <phoneticPr fontId="2"/>
  </si>
  <si>
    <t>平成27年1月</t>
    <phoneticPr fontId="2"/>
  </si>
  <si>
    <t>平成26年度</t>
    <phoneticPr fontId="2"/>
  </si>
  <si>
    <t>(5)病類別全部廃棄頭数、月別</t>
    <phoneticPr fontId="2"/>
  </si>
  <si>
    <t>-</t>
    <phoneticPr fontId="2"/>
  </si>
  <si>
    <t>(4)病類別一部廃棄頭数(重複計上)、畜種別</t>
    <phoneticPr fontId="2"/>
  </si>
  <si>
    <t>平成27年1月</t>
    <phoneticPr fontId="2"/>
  </si>
  <si>
    <t>平成26年4月</t>
    <phoneticPr fontId="2"/>
  </si>
  <si>
    <t>とく</t>
    <phoneticPr fontId="2"/>
  </si>
  <si>
    <t>(3)畜種別一部廃棄件数、月別</t>
    <phoneticPr fontId="2"/>
  </si>
  <si>
    <t>資料:食品安全推進課</t>
    <phoneticPr fontId="2"/>
  </si>
  <si>
    <t>(3)鶏肉等の収去検体数</t>
    <phoneticPr fontId="2"/>
  </si>
  <si>
    <t>(2)食品衛生法及び食鳥検査法に基づく営業施設の監視指導</t>
    <phoneticPr fontId="2"/>
  </si>
  <si>
    <t>27年1月</t>
    <phoneticPr fontId="2"/>
  </si>
  <si>
    <t>26年4月</t>
    <phoneticPr fontId="2"/>
  </si>
  <si>
    <t>(1)認定小規模食鳥処理場月別確認羽数</t>
    <phoneticPr fontId="2"/>
  </si>
  <si>
    <r>
      <t>　「食鳥処理の事業の規制及び食鳥検査に関する法律」（以下、食鳥検査法という。）に基づく認定小規模食鳥処理場（市長の認定を受けた「確認規定」に基づき、食鳥処理衛生管理者が異常の有無を確認することにより食鳥検査員の検査が省略される食鳥処理場）は14</t>
    </r>
    <r>
      <rPr>
        <sz val="14"/>
        <rFont val="ＭＳ 明朝"/>
        <family val="1"/>
        <charset val="128"/>
      </rPr>
      <t>施設あり、食鳥検査法に基づく、食鳥の疾病等に係る確認羽数は、平成</t>
    </r>
    <r>
      <rPr>
        <sz val="14"/>
        <rFont val="ＭＳ 明朝"/>
        <family val="1"/>
        <charset val="128"/>
      </rPr>
      <t>26</t>
    </r>
    <r>
      <rPr>
        <sz val="14"/>
        <rFont val="ＭＳ 明朝"/>
        <family val="1"/>
        <charset val="128"/>
      </rPr>
      <t>年度においては，</t>
    </r>
    <r>
      <rPr>
        <sz val="14"/>
        <rFont val="ＭＳ 明朝"/>
        <family val="1"/>
        <charset val="128"/>
      </rPr>
      <t>50</t>
    </r>
    <r>
      <rPr>
        <sz val="14"/>
        <rFont val="ＭＳ 明朝"/>
        <family val="1"/>
        <charset val="128"/>
      </rPr>
      <t>,</t>
    </r>
    <r>
      <rPr>
        <sz val="14"/>
        <rFont val="ＭＳ 明朝"/>
        <family val="1"/>
        <charset val="128"/>
      </rPr>
      <t>445</t>
    </r>
    <r>
      <rPr>
        <sz val="14"/>
        <rFont val="ＭＳ 明朝"/>
        <family val="1"/>
        <charset val="128"/>
      </rPr>
      <t>羽であった。
　これらの食鳥処理場については、施設の衛生管理とともに、食鳥肉等の衛生的な取扱いについても監視指導を行った。また、食品衛生法による営業許可を取得している食鳥処理場については、同法に基づき施設の監視指導を行うとともに、食鳥肉等の収去検査を実施した。</t>
    </r>
    <rPh sb="2" eb="3">
      <t>ショク</t>
    </rPh>
    <rPh sb="3" eb="4">
      <t>トリ</t>
    </rPh>
    <rPh sb="4" eb="6">
      <t>ショリ</t>
    </rPh>
    <rPh sb="7" eb="9">
      <t>ジギョウ</t>
    </rPh>
    <rPh sb="10" eb="12">
      <t>キセイ</t>
    </rPh>
    <rPh sb="12" eb="13">
      <t>オヨ</t>
    </rPh>
    <rPh sb="14" eb="15">
      <t>ショク</t>
    </rPh>
    <rPh sb="15" eb="16">
      <t>トリ</t>
    </rPh>
    <rPh sb="16" eb="18">
      <t>ケンサ</t>
    </rPh>
    <rPh sb="19" eb="20">
      <t>カン</t>
    </rPh>
    <rPh sb="22" eb="24">
      <t>ホウリツ</t>
    </rPh>
    <rPh sb="26" eb="28">
      <t>イカ</t>
    </rPh>
    <rPh sb="29" eb="30">
      <t>ショク</t>
    </rPh>
    <rPh sb="30" eb="31">
      <t>トリ</t>
    </rPh>
    <rPh sb="31" eb="34">
      <t>ケンサホウ</t>
    </rPh>
    <rPh sb="40" eb="41">
      <t>モト</t>
    </rPh>
    <rPh sb="43" eb="45">
      <t>ニンテイ</t>
    </rPh>
    <rPh sb="45" eb="48">
      <t>ショウキボ</t>
    </rPh>
    <rPh sb="48" eb="50">
      <t>ショクトリ</t>
    </rPh>
    <rPh sb="50" eb="52">
      <t>ショリ</t>
    </rPh>
    <rPh sb="52" eb="53">
      <t>ジョウ</t>
    </rPh>
    <rPh sb="54" eb="56">
      <t>シチョウ</t>
    </rPh>
    <rPh sb="57" eb="59">
      <t>ニンテイ</t>
    </rPh>
    <rPh sb="60" eb="61">
      <t>ウ</t>
    </rPh>
    <rPh sb="64" eb="66">
      <t>カクニン</t>
    </rPh>
    <rPh sb="66" eb="68">
      <t>キテイ</t>
    </rPh>
    <rPh sb="70" eb="71">
      <t>モト</t>
    </rPh>
    <rPh sb="74" eb="76">
      <t>ショクトリ</t>
    </rPh>
    <rPh sb="76" eb="78">
      <t>ショリ</t>
    </rPh>
    <rPh sb="78" eb="80">
      <t>エイセイ</t>
    </rPh>
    <rPh sb="80" eb="82">
      <t>カンリ</t>
    </rPh>
    <rPh sb="82" eb="83">
      <t>シャ</t>
    </rPh>
    <rPh sb="84" eb="86">
      <t>イジョウ</t>
    </rPh>
    <rPh sb="87" eb="89">
      <t>ウム</t>
    </rPh>
    <rPh sb="90" eb="92">
      <t>カクニン</t>
    </rPh>
    <rPh sb="99" eb="101">
      <t>ショクトリ</t>
    </rPh>
    <rPh sb="101" eb="104">
      <t>ケンサイン</t>
    </rPh>
    <rPh sb="105" eb="107">
      <t>ケンサ</t>
    </rPh>
    <rPh sb="108" eb="110">
      <t>ショウリャク</t>
    </rPh>
    <rPh sb="113" eb="115">
      <t>ショクトリ</t>
    </rPh>
    <rPh sb="115" eb="118">
      <t>ショリジョウ</t>
    </rPh>
    <rPh sb="122" eb="124">
      <t>シセツ</t>
    </rPh>
    <rPh sb="127" eb="128">
      <t>ショク</t>
    </rPh>
    <rPh sb="128" eb="129">
      <t>トリ</t>
    </rPh>
    <rPh sb="129" eb="132">
      <t>ケンサホウ</t>
    </rPh>
    <rPh sb="133" eb="134">
      <t>モト</t>
    </rPh>
    <rPh sb="137" eb="139">
      <t>ショクトリ</t>
    </rPh>
    <rPh sb="140" eb="142">
      <t>シッペイ</t>
    </rPh>
    <rPh sb="142" eb="143">
      <t>トウ</t>
    </rPh>
    <rPh sb="144" eb="145">
      <t>カカ</t>
    </rPh>
    <rPh sb="146" eb="148">
      <t>カクニン</t>
    </rPh>
    <rPh sb="148" eb="149">
      <t>ハ</t>
    </rPh>
    <rPh sb="149" eb="150">
      <t>スウ</t>
    </rPh>
    <rPh sb="152" eb="154">
      <t>ヘイセイ</t>
    </rPh>
    <rPh sb="156" eb="158">
      <t>ネンド</t>
    </rPh>
    <rPh sb="170" eb="171">
      <t>ハ</t>
    </rPh>
    <rPh sb="182" eb="184">
      <t>ショクトリ</t>
    </rPh>
    <rPh sb="184" eb="187">
      <t>ショリジョウ</t>
    </rPh>
    <rPh sb="193" eb="195">
      <t>シセツ</t>
    </rPh>
    <rPh sb="196" eb="198">
      <t>エイセイ</t>
    </rPh>
    <rPh sb="198" eb="200">
      <t>カンリ</t>
    </rPh>
    <rPh sb="205" eb="207">
      <t>ショクトリ</t>
    </rPh>
    <rPh sb="207" eb="208">
      <t>ニク</t>
    </rPh>
    <rPh sb="208" eb="209">
      <t>トウ</t>
    </rPh>
    <rPh sb="210" eb="213">
      <t>エイセイテキ</t>
    </rPh>
    <rPh sb="214" eb="215">
      <t>ト</t>
    </rPh>
    <rPh sb="215" eb="216">
      <t>アツカ</t>
    </rPh>
    <rPh sb="222" eb="224">
      <t>カンシ</t>
    </rPh>
    <rPh sb="224" eb="226">
      <t>シドウ</t>
    </rPh>
    <rPh sb="227" eb="228">
      <t>オコナ</t>
    </rPh>
    <rPh sb="234" eb="236">
      <t>ショクヒン</t>
    </rPh>
    <rPh sb="236" eb="239">
      <t>エイセイホウ</t>
    </rPh>
    <rPh sb="242" eb="244">
      <t>エイギョウ</t>
    </rPh>
    <rPh sb="244" eb="246">
      <t>キョカ</t>
    </rPh>
    <rPh sb="247" eb="249">
      <t>シュトク</t>
    </rPh>
    <rPh sb="253" eb="255">
      <t>ショクトリ</t>
    </rPh>
    <rPh sb="255" eb="258">
      <t>ショリジョウ</t>
    </rPh>
    <rPh sb="264" eb="266">
      <t>ドウホウ</t>
    </rPh>
    <rPh sb="267" eb="268">
      <t>モト</t>
    </rPh>
    <rPh sb="270" eb="272">
      <t>シセツ</t>
    </rPh>
    <rPh sb="273" eb="275">
      <t>カンシ</t>
    </rPh>
    <rPh sb="275" eb="277">
      <t>シドウ</t>
    </rPh>
    <rPh sb="278" eb="279">
      <t>オコナ</t>
    </rPh>
    <rPh sb="285" eb="287">
      <t>ショクトリ</t>
    </rPh>
    <rPh sb="287" eb="288">
      <t>ニク</t>
    </rPh>
    <rPh sb="288" eb="289">
      <t>トウ</t>
    </rPh>
    <rPh sb="290" eb="291">
      <t>シュウ</t>
    </rPh>
    <rPh sb="291" eb="292">
      <t>キョ</t>
    </rPh>
    <rPh sb="292" eb="294">
      <t>ケンサ</t>
    </rPh>
    <rPh sb="295" eb="297">
      <t>ジッシ</t>
    </rPh>
    <phoneticPr fontId="2"/>
  </si>
  <si>
    <t>腸内病原菌(赤痢・ｻﾙﾓﾈﾗ)</t>
    <phoneticPr fontId="2"/>
  </si>
  <si>
    <t>一般依頼</t>
    <phoneticPr fontId="2"/>
  </si>
  <si>
    <t>　検査業務総括表</t>
    <phoneticPr fontId="2"/>
  </si>
  <si>
    <t xml:space="preserve"> </t>
    <phoneticPr fontId="2"/>
  </si>
  <si>
    <t>２．市立火葬場の利用状況、施設別</t>
    <phoneticPr fontId="2"/>
  </si>
  <si>
    <t>市有</t>
    <phoneticPr fontId="2"/>
  </si>
  <si>
    <t>面積(㎡)</t>
    <phoneticPr fontId="2"/>
  </si>
  <si>
    <t>平成26年度末現在</t>
    <phoneticPr fontId="2"/>
  </si>
  <si>
    <t>１．墓地、火葬場</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</si>
</sst>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44" formatCode="_ &quot;¥&quot;* #,##0.00_ ;_ &quot;¥&quot;* \-#,##0.00_ ;_ &quot;¥&quot;* &quot;-&quot;??_ ;_ @_ "/>
    <numFmt numFmtId="176" formatCode="#,##0.0_ "/>
    <numFmt numFmtId="177" formatCode="#,##0_ "/>
    <numFmt numFmtId="178" formatCode="#,##0_);[Red]\(#,##0\)"/>
    <numFmt numFmtId="179" formatCode="#,##0.00_ "/>
    <numFmt numFmtId="180" formatCode="#,##0;\-#,##0;\-;@"/>
  </numFmts>
  <fonts count="37">
    <font>
      <sz val="14"/>
      <name val="ＭＳ 明朝"/>
      <family val="1"/>
      <charset val="128"/>
    </font>
    <font>
      <sz val="11"/>
      <name val="ＭＳ Ｐゴシック"/>
      <family val="3"/>
      <charset val="128"/>
    </font>
    <font>
      <sz val="7"/>
      <name val="ＭＳ 明朝"/>
      <family val="1"/>
      <charset val="128"/>
    </font>
    <font>
      <sz val="12"/>
      <name val="ＭＳ 明朝"/>
      <family val="1"/>
      <charset val="128"/>
    </font>
    <font>
      <b/>
      <sz val="16"/>
      <name val="ＭＳ 明朝"/>
      <family val="1"/>
      <charset val="128"/>
    </font>
    <font>
      <sz val="11"/>
      <name val="ＭＳ 明朝"/>
      <family val="1"/>
      <charset val="128"/>
    </font>
    <font>
      <sz val="14"/>
      <name val="ＭＳ 明朝"/>
      <family val="1"/>
      <charset val="128"/>
    </font>
    <font>
      <b/>
      <sz val="18"/>
      <name val="ＭＳ 明朝"/>
      <family val="1"/>
      <charset val="128"/>
    </font>
    <font>
      <sz val="10"/>
      <name val="ＭＳ 明朝"/>
      <family val="1"/>
      <charset val="128"/>
    </font>
    <font>
      <sz val="9"/>
      <name val="ＭＳ 明朝"/>
      <family val="1"/>
      <charset val="128"/>
    </font>
    <font>
      <sz val="6"/>
      <name val="ＭＳ Ｐゴシック"/>
      <family val="3"/>
      <charset val="128"/>
    </font>
    <font>
      <sz val="12"/>
      <name val="Arial"/>
      <family val="2"/>
    </font>
    <font>
      <b/>
      <sz val="11"/>
      <name val="ＭＳ 明朝"/>
      <family val="1"/>
      <charset val="128"/>
    </font>
    <font>
      <sz val="11"/>
      <color indexed="10"/>
      <name val="ＭＳ 明朝"/>
      <family val="1"/>
      <charset val="128"/>
    </font>
    <font>
      <b/>
      <sz val="14"/>
      <name val="ＭＳ 明朝"/>
      <family val="1"/>
      <charset val="128"/>
    </font>
    <font>
      <b/>
      <sz val="12"/>
      <name val="ＭＳ 明朝"/>
      <family val="1"/>
      <charset val="128"/>
    </font>
    <font>
      <strike/>
      <sz val="12"/>
      <name val="ＭＳ 明朝"/>
      <family val="1"/>
      <charset val="128"/>
    </font>
    <font>
      <strike/>
      <sz val="11"/>
      <color indexed="10"/>
      <name val="ＭＳ 明朝"/>
      <family val="1"/>
      <charset val="128"/>
    </font>
    <font>
      <b/>
      <sz val="18"/>
      <color indexed="8"/>
      <name val="ＭＳ 明朝"/>
      <family val="1"/>
      <charset val="128"/>
    </font>
    <font>
      <sz val="14"/>
      <color indexed="8"/>
      <name val="ＭＳ 明朝"/>
      <family val="1"/>
      <charset val="128"/>
    </font>
    <font>
      <sz val="12"/>
      <color indexed="8"/>
      <name val="ＭＳ 明朝"/>
      <family val="1"/>
      <charset val="128"/>
    </font>
    <font>
      <b/>
      <sz val="16"/>
      <color indexed="8"/>
      <name val="ＭＳ 明朝"/>
      <family val="1"/>
      <charset val="128"/>
    </font>
    <font>
      <sz val="11"/>
      <color indexed="8"/>
      <name val="ＭＳ 明朝"/>
      <family val="1"/>
      <charset val="128"/>
    </font>
    <font>
      <sz val="16"/>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b/>
      <sz val="11"/>
      <color theme="1"/>
      <name val="ＭＳ 明朝"/>
      <family val="1"/>
      <charset val="128"/>
    </font>
    <font>
      <sz val="12"/>
      <color theme="1"/>
      <name val="ＭＳ 明朝"/>
      <family val="1"/>
      <charset val="128"/>
    </font>
    <font>
      <b/>
      <sz val="16"/>
      <color theme="1"/>
      <name val="ＭＳ 明朝"/>
      <family val="1"/>
      <charset val="128"/>
    </font>
    <font>
      <b/>
      <sz val="22"/>
      <color theme="1"/>
      <name val="ＭＳ 明朝"/>
      <family val="1"/>
      <charset val="128"/>
    </font>
    <font>
      <b/>
      <sz val="18"/>
      <color theme="1"/>
      <name val="ＭＳ 明朝"/>
      <family val="1"/>
      <charset val="128"/>
    </font>
    <font>
      <sz val="9"/>
      <color theme="1"/>
      <name val="ＭＳ 明朝"/>
      <family val="1"/>
      <charset val="128"/>
    </font>
    <font>
      <b/>
      <sz val="9"/>
      <color indexed="81"/>
      <name val="ＭＳ Ｐゴシック"/>
      <family val="3"/>
      <charset val="128"/>
    </font>
    <font>
      <sz val="9"/>
      <color indexed="81"/>
      <name val="ＭＳ Ｐゴシック"/>
      <family val="3"/>
      <charset val="128"/>
    </font>
    <font>
      <b/>
      <sz val="12"/>
      <color indexed="81"/>
      <name val="ＭＳ Ｐゴシック"/>
      <family val="3"/>
      <charset val="128"/>
    </font>
    <font>
      <sz val="12"/>
      <color indexed="81"/>
      <name val="ＭＳ Ｐゴシック"/>
      <family val="3"/>
      <charset val="128"/>
    </font>
  </fonts>
  <fills count="3">
    <fill>
      <patternFill patternType="none"/>
    </fill>
    <fill>
      <patternFill patternType="gray125"/>
    </fill>
    <fill>
      <patternFill patternType="solid">
        <fgColor indexed="9"/>
        <bgColor indexed="64"/>
      </patternFill>
    </fill>
  </fills>
  <borders count="32">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7">
    <xf numFmtId="0" fontId="0" fillId="0" borderId="0"/>
    <xf numFmtId="38" fontId="1" fillId="0" borderId="0" applyFont="0" applyFill="0" applyBorder="0" applyAlignment="0" applyProtection="0"/>
    <xf numFmtId="0" fontId="6" fillId="0" borderId="0" applyBorder="0"/>
    <xf numFmtId="0" fontId="6" fillId="0" borderId="0" applyBorder="0"/>
    <xf numFmtId="0" fontId="6" fillId="0" borderId="0" applyBorder="0"/>
    <xf numFmtId="0" fontId="11" fillId="0" borderId="0"/>
    <xf numFmtId="0" fontId="6" fillId="0" borderId="0" applyBorder="0"/>
  </cellStyleXfs>
  <cellXfs count="814">
    <xf numFmtId="0" fontId="0" fillId="0" borderId="0" xfId="0"/>
    <xf numFmtId="0" fontId="6"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4" fillId="0" borderId="0" xfId="0" applyFont="1" applyBorder="1" applyAlignment="1" applyProtection="1"/>
    <xf numFmtId="0" fontId="0" fillId="0" borderId="0" xfId="0" applyBorder="1"/>
    <xf numFmtId="0" fontId="0" fillId="0" borderId="2" xfId="0" applyFont="1" applyBorder="1"/>
    <xf numFmtId="0" fontId="0" fillId="0" borderId="0" xfId="0" applyFont="1" applyBorder="1"/>
    <xf numFmtId="0" fontId="5" fillId="0" borderId="5" xfId="0" applyFont="1" applyBorder="1" applyAlignment="1">
      <alignment horizontal="right"/>
    </xf>
    <xf numFmtId="37" fontId="3" fillId="0" borderId="9" xfId="0" applyNumberFormat="1" applyFont="1" applyBorder="1" applyAlignment="1" applyProtection="1">
      <alignment horizontal="right" vertical="center"/>
    </xf>
    <xf numFmtId="49" fontId="3" fillId="0" borderId="10" xfId="0" applyNumberFormat="1" applyFont="1" applyBorder="1" applyAlignment="1" applyProtection="1">
      <alignment horizontal="center" vertical="center"/>
    </xf>
    <xf numFmtId="37" fontId="3" fillId="0" borderId="10" xfId="0" applyNumberFormat="1" applyFont="1" applyBorder="1" applyAlignment="1" applyProtection="1">
      <alignment vertical="center"/>
    </xf>
    <xf numFmtId="37" fontId="3" fillId="0" borderId="12" xfId="0" applyNumberFormat="1" applyFont="1" applyBorder="1" applyAlignment="1" applyProtection="1">
      <alignment horizontal="right" vertical="center"/>
    </xf>
    <xf numFmtId="49" fontId="3" fillId="0" borderId="0" xfId="0" applyNumberFormat="1" applyFont="1" applyBorder="1" applyAlignment="1" applyProtection="1">
      <alignment horizontal="center" vertical="center"/>
    </xf>
    <xf numFmtId="37" fontId="3" fillId="0" borderId="0" xfId="0" applyNumberFormat="1" applyFont="1" applyBorder="1" applyAlignment="1" applyProtection="1">
      <alignment vertical="center"/>
    </xf>
    <xf numFmtId="37" fontId="3" fillId="0" borderId="0" xfId="0" applyNumberFormat="1" applyFont="1" applyBorder="1" applyAlignment="1" applyProtection="1">
      <alignment horizontal="right" vertical="center"/>
    </xf>
    <xf numFmtId="0" fontId="6" fillId="0" borderId="0" xfId="0" applyFont="1" applyBorder="1"/>
    <xf numFmtId="0" fontId="14" fillId="0" borderId="0" xfId="0" applyFont="1" applyBorder="1"/>
    <xf numFmtId="0" fontId="14" fillId="0" borderId="0" xfId="0" applyFont="1"/>
    <xf numFmtId="0" fontId="15" fillId="0" borderId="0" xfId="0" applyFont="1" applyBorder="1" applyAlignment="1" applyProtection="1">
      <alignment horizontal="right" vertical="center"/>
    </xf>
    <xf numFmtId="0" fontId="3" fillId="0" borderId="0" xfId="0" applyFont="1" applyBorder="1" applyAlignment="1">
      <alignment horizontal="right" vertical="center"/>
    </xf>
    <xf numFmtId="0" fontId="15" fillId="0" borderId="1" xfId="0" applyFont="1" applyBorder="1" applyAlignment="1" applyProtection="1">
      <alignment horizontal="right" vertical="center"/>
    </xf>
    <xf numFmtId="0" fontId="3" fillId="0" borderId="13" xfId="0" applyFont="1" applyBorder="1" applyAlignment="1">
      <alignment horizontal="right" vertical="center"/>
    </xf>
    <xf numFmtId="37" fontId="3" fillId="0" borderId="1" xfId="0" applyNumberFormat="1" applyFont="1" applyBorder="1" applyAlignment="1" applyProtection="1">
      <alignment horizontal="right" vertical="center"/>
    </xf>
    <xf numFmtId="49" fontId="3" fillId="0" borderId="1" xfId="0" applyNumberFormat="1" applyFont="1" applyBorder="1" applyAlignment="1" applyProtection="1">
      <alignment horizontal="center" vertical="center"/>
    </xf>
    <xf numFmtId="37" fontId="3" fillId="0" borderId="1" xfId="0" applyNumberFormat="1" applyFont="1" applyBorder="1" applyAlignment="1" applyProtection="1">
      <alignment vertical="center"/>
    </xf>
    <xf numFmtId="0" fontId="15" fillId="0" borderId="13" xfId="0" applyFont="1" applyBorder="1" applyAlignment="1">
      <alignment horizontal="right" vertical="center"/>
    </xf>
    <xf numFmtId="37" fontId="15" fillId="0" borderId="1" xfId="0" applyNumberFormat="1" applyFont="1" applyBorder="1" applyAlignment="1" applyProtection="1">
      <alignment horizontal="right" vertical="center"/>
    </xf>
    <xf numFmtId="49" fontId="15" fillId="0" borderId="1" xfId="0" applyNumberFormat="1" applyFont="1" applyBorder="1" applyAlignment="1" applyProtection="1">
      <alignment horizontal="center" vertical="center"/>
    </xf>
    <xf numFmtId="37" fontId="15" fillId="0" borderId="1" xfId="0" applyNumberFormat="1" applyFont="1" applyBorder="1" applyAlignment="1" applyProtection="1">
      <alignment vertical="center"/>
    </xf>
    <xf numFmtId="0" fontId="3" fillId="0" borderId="2" xfId="0" applyFont="1" applyBorder="1"/>
    <xf numFmtId="0" fontId="3" fillId="0" borderId="0" xfId="0" applyFont="1" applyBorder="1"/>
    <xf numFmtId="0" fontId="3" fillId="0" borderId="0" xfId="0" applyFont="1"/>
    <xf numFmtId="49" fontId="0" fillId="0" borderId="0" xfId="0" applyNumberFormat="1" applyAlignment="1">
      <alignment horizontal="center"/>
    </xf>
    <xf numFmtId="0" fontId="6" fillId="0" borderId="11" xfId="0" applyFont="1" applyBorder="1"/>
    <xf numFmtId="0" fontId="3" fillId="0" borderId="15" xfId="0" applyFont="1" applyBorder="1" applyAlignment="1" applyProtection="1">
      <alignment horizontal="center" vertical="center" wrapText="1"/>
    </xf>
    <xf numFmtId="178" fontId="3" fillId="0" borderId="9" xfId="0" applyNumberFormat="1" applyFont="1" applyBorder="1" applyAlignment="1" applyProtection="1">
      <alignment horizontal="right" vertical="center"/>
    </xf>
    <xf numFmtId="41" fontId="3" fillId="0" borderId="10" xfId="0" applyNumberFormat="1" applyFont="1" applyBorder="1" applyAlignment="1" applyProtection="1">
      <alignment horizontal="right" vertical="center"/>
    </xf>
    <xf numFmtId="178" fontId="3" fillId="0" borderId="12" xfId="0" applyNumberFormat="1" applyFont="1" applyBorder="1" applyAlignment="1" applyProtection="1">
      <alignment horizontal="right" vertical="center"/>
    </xf>
    <xf numFmtId="41" fontId="3" fillId="0" borderId="0" xfId="0" applyNumberFormat="1" applyFont="1" applyBorder="1" applyAlignment="1" applyProtection="1">
      <alignment horizontal="right" vertical="center"/>
    </xf>
    <xf numFmtId="178" fontId="3" fillId="0" borderId="0" xfId="0" applyNumberFormat="1" applyFont="1" applyBorder="1" applyAlignment="1" applyProtection="1">
      <alignment horizontal="right" vertical="center"/>
      <protection locked="0"/>
    </xf>
    <xf numFmtId="177" fontId="3" fillId="0" borderId="0" xfId="0" applyNumberFormat="1" applyFont="1" applyBorder="1" applyAlignment="1" applyProtection="1">
      <alignment vertical="center"/>
    </xf>
    <xf numFmtId="178" fontId="3" fillId="0" borderId="0" xfId="1" applyNumberFormat="1" applyFont="1" applyBorder="1" applyAlignment="1" applyProtection="1">
      <alignment horizontal="right" vertical="center"/>
      <protection locked="0"/>
    </xf>
    <xf numFmtId="177" fontId="3" fillId="0" borderId="0" xfId="1" applyNumberFormat="1" applyFont="1" applyBorder="1" applyAlignment="1" applyProtection="1">
      <alignment vertical="center"/>
    </xf>
    <xf numFmtId="178" fontId="3" fillId="0" borderId="0" xfId="0" applyNumberFormat="1" applyFont="1" applyBorder="1" applyAlignment="1" applyProtection="1">
      <alignment horizontal="center" vertical="center"/>
    </xf>
    <xf numFmtId="41" fontId="3" fillId="0" borderId="0" xfId="0" applyNumberFormat="1" applyFont="1" applyBorder="1" applyAlignment="1" applyProtection="1">
      <alignment vertical="center"/>
    </xf>
    <xf numFmtId="178" fontId="3" fillId="0" borderId="0" xfId="0" applyNumberFormat="1" applyFont="1" applyBorder="1" applyAlignment="1" applyProtection="1">
      <alignment horizontal="right" vertical="center"/>
    </xf>
    <xf numFmtId="178" fontId="3" fillId="0" borderId="1" xfId="0" applyNumberFormat="1" applyFont="1" applyBorder="1" applyAlignment="1" applyProtection="1">
      <alignment horizontal="right" vertical="center"/>
    </xf>
    <xf numFmtId="178" fontId="3" fillId="0" borderId="1" xfId="0" applyNumberFormat="1" applyFont="1" applyBorder="1" applyAlignment="1" applyProtection="1">
      <alignment horizontal="center" vertical="center"/>
    </xf>
    <xf numFmtId="41" fontId="3" fillId="0" borderId="1" xfId="0" applyNumberFormat="1" applyFont="1" applyBorder="1" applyAlignment="1" applyProtection="1">
      <alignment horizontal="right" vertical="center"/>
    </xf>
    <xf numFmtId="41" fontId="3" fillId="0" borderId="1" xfId="0" applyNumberFormat="1" applyFont="1" applyBorder="1" applyAlignment="1" applyProtection="1">
      <alignment vertical="center"/>
    </xf>
    <xf numFmtId="178" fontId="15" fillId="0" borderId="1" xfId="0" applyNumberFormat="1" applyFont="1" applyBorder="1" applyAlignment="1" applyProtection="1">
      <alignment horizontal="right" vertical="center"/>
    </xf>
    <xf numFmtId="178" fontId="15" fillId="0" borderId="1" xfId="0" applyNumberFormat="1" applyFont="1" applyBorder="1" applyAlignment="1" applyProtection="1">
      <alignment horizontal="center" vertical="center"/>
    </xf>
    <xf numFmtId="41" fontId="15" fillId="0" borderId="1" xfId="0" applyNumberFormat="1" applyFont="1" applyBorder="1" applyAlignment="1" applyProtection="1">
      <alignment horizontal="right" vertical="center"/>
    </xf>
    <xf numFmtId="41" fontId="15" fillId="0" borderId="1" xfId="0" applyNumberFormat="1" applyFont="1" applyBorder="1" applyAlignment="1" applyProtection="1">
      <alignment vertical="center"/>
    </xf>
    <xf numFmtId="41" fontId="15" fillId="0" borderId="1" xfId="0" applyNumberFormat="1" applyFont="1" applyBorder="1" applyAlignment="1" applyProtection="1">
      <alignment horizontal="center" vertical="center"/>
    </xf>
    <xf numFmtId="0" fontId="16" fillId="0" borderId="2" xfId="0" applyFont="1" applyBorder="1" applyAlignment="1" applyProtection="1">
      <alignment horizontal="left"/>
    </xf>
    <xf numFmtId="49" fontId="0" fillId="0" borderId="0" xfId="0" applyNumberFormat="1" applyBorder="1" applyAlignment="1">
      <alignment horizontal="center"/>
    </xf>
    <xf numFmtId="0" fontId="0" fillId="0" borderId="1" xfId="0" applyFont="1" applyBorder="1"/>
    <xf numFmtId="0" fontId="14" fillId="0" borderId="1" xfId="0" applyFont="1" applyBorder="1"/>
    <xf numFmtId="0" fontId="0" fillId="0" borderId="16" xfId="0" applyFont="1" applyBorder="1"/>
    <xf numFmtId="0" fontId="0" fillId="0" borderId="17" xfId="0" applyFont="1" applyBorder="1"/>
    <xf numFmtId="41" fontId="15" fillId="0" borderId="18" xfId="0" applyNumberFormat="1" applyFont="1" applyBorder="1" applyAlignment="1" applyProtection="1">
      <alignment horizontal="center" vertical="center"/>
    </xf>
    <xf numFmtId="49" fontId="3" fillId="0" borderId="18" xfId="0" applyNumberFormat="1" applyFont="1" applyBorder="1" applyAlignment="1" applyProtection="1">
      <alignment horizontal="center" vertical="center" wrapText="1"/>
    </xf>
    <xf numFmtId="37" fontId="12" fillId="0" borderId="9" xfId="0" applyNumberFormat="1" applyFont="1" applyBorder="1" applyAlignment="1" applyProtection="1">
      <alignment vertical="center"/>
    </xf>
    <xf numFmtId="37" fontId="5" fillId="0" borderId="10" xfId="0" applyNumberFormat="1" applyFont="1" applyBorder="1" applyAlignment="1" applyProtection="1">
      <alignment vertical="center"/>
    </xf>
    <xf numFmtId="37" fontId="12" fillId="0" borderId="12" xfId="0" applyNumberFormat="1" applyFont="1" applyBorder="1" applyAlignment="1" applyProtection="1">
      <alignment vertical="center"/>
    </xf>
    <xf numFmtId="37" fontId="5" fillId="0" borderId="0" xfId="0" applyNumberFormat="1" applyFont="1" applyBorder="1" applyAlignment="1" applyProtection="1">
      <alignment vertical="center"/>
    </xf>
    <xf numFmtId="37" fontId="5" fillId="0" borderId="0" xfId="0" applyNumberFormat="1" applyFont="1" applyBorder="1" applyAlignment="1" applyProtection="1">
      <alignment horizontal="right" vertical="center"/>
    </xf>
    <xf numFmtId="37" fontId="5" fillId="0" borderId="0" xfId="0" quotePrefix="1" applyNumberFormat="1" applyFont="1" applyBorder="1" applyAlignment="1" applyProtection="1">
      <alignment horizontal="right" vertical="center"/>
    </xf>
    <xf numFmtId="37" fontId="12" fillId="0" borderId="12" xfId="0" applyNumberFormat="1" applyFont="1" applyBorder="1" applyAlignment="1" applyProtection="1">
      <alignment horizontal="right" vertical="center"/>
    </xf>
    <xf numFmtId="37" fontId="5" fillId="0" borderId="0" xfId="0" applyNumberFormat="1" applyFont="1" applyFill="1" applyBorder="1" applyAlignment="1" applyProtection="1">
      <alignment horizontal="right" vertical="center"/>
    </xf>
    <xf numFmtId="41" fontId="5" fillId="0" borderId="0" xfId="0" applyNumberFormat="1" applyFont="1" applyFill="1" applyBorder="1" applyAlignment="1" applyProtection="1">
      <alignment horizontal="right"/>
    </xf>
    <xf numFmtId="37" fontId="12" fillId="0" borderId="21" xfId="0" applyNumberFormat="1" applyFont="1" applyBorder="1" applyAlignment="1" applyProtection="1">
      <alignment vertical="center"/>
    </xf>
    <xf numFmtId="37" fontId="5" fillId="0" borderId="1" xfId="0" applyNumberFormat="1" applyFont="1" applyBorder="1" applyAlignment="1" applyProtection="1">
      <alignment vertical="center"/>
    </xf>
    <xf numFmtId="0" fontId="5" fillId="0" borderId="0" xfId="0" applyFont="1" applyBorder="1" applyAlignment="1">
      <alignment vertical="center"/>
    </xf>
    <xf numFmtId="0" fontId="0" fillId="0" borderId="0" xfId="0" applyFont="1" applyBorder="1" applyAlignment="1">
      <alignment vertical="center"/>
    </xf>
    <xf numFmtId="0" fontId="5" fillId="0" borderId="2" xfId="0" applyFont="1" applyBorder="1" applyAlignment="1" applyProtection="1">
      <alignment vertical="center"/>
    </xf>
    <xf numFmtId="0" fontId="3" fillId="0" borderId="8" xfId="0" applyFont="1" applyBorder="1" applyAlignment="1" applyProtection="1">
      <alignment horizontal="distributed" vertical="center"/>
    </xf>
    <xf numFmtId="0" fontId="9" fillId="0" borderId="8" xfId="0" applyFont="1" applyBorder="1" applyAlignment="1" applyProtection="1">
      <alignment horizontal="distributed" vertical="center" wrapText="1"/>
    </xf>
    <xf numFmtId="0" fontId="9" fillId="0" borderId="8" xfId="0" applyFont="1" applyBorder="1" applyAlignment="1" applyProtection="1">
      <alignment horizontal="distributed" vertical="center"/>
    </xf>
    <xf numFmtId="0" fontId="3" fillId="0" borderId="15" xfId="0" applyFont="1" applyBorder="1" applyAlignment="1" applyProtection="1">
      <alignment horizontal="distributed" vertical="center"/>
    </xf>
    <xf numFmtId="37" fontId="12" fillId="0" borderId="0" xfId="0" applyNumberFormat="1" applyFont="1" applyBorder="1" applyAlignment="1" applyProtection="1">
      <alignment horizontal="right" vertical="center"/>
    </xf>
    <xf numFmtId="41" fontId="12" fillId="0" borderId="12" xfId="0" applyNumberFormat="1" applyFont="1" applyBorder="1" applyAlignment="1" applyProtection="1">
      <alignment vertical="center"/>
    </xf>
    <xf numFmtId="0" fontId="5" fillId="0" borderId="8" xfId="0" applyFont="1" applyBorder="1" applyAlignment="1" applyProtection="1">
      <alignment horizontal="distributed" vertical="center" wrapText="1"/>
    </xf>
    <xf numFmtId="0" fontId="3" fillId="0" borderId="22" xfId="0" applyFont="1" applyBorder="1" applyAlignment="1" applyProtection="1">
      <alignment horizontal="distributed" vertical="center"/>
    </xf>
    <xf numFmtId="41" fontId="12" fillId="0" borderId="21" xfId="0" applyNumberFormat="1" applyFont="1" applyBorder="1" applyAlignment="1" applyProtection="1">
      <alignment vertical="center"/>
    </xf>
    <xf numFmtId="37" fontId="14" fillId="0" borderId="2" xfId="0" applyNumberFormat="1" applyFont="1" applyBorder="1" applyProtection="1"/>
    <xf numFmtId="37" fontId="0" fillId="0" borderId="2" xfId="0" applyNumberFormat="1" applyFont="1" applyBorder="1" applyProtection="1"/>
    <xf numFmtId="37" fontId="14" fillId="0" borderId="0" xfId="0" applyNumberFormat="1" applyFont="1" applyBorder="1" applyProtection="1"/>
    <xf numFmtId="37" fontId="0" fillId="0" borderId="0" xfId="0" applyNumberFormat="1" applyBorder="1" applyProtection="1"/>
    <xf numFmtId="49" fontId="3" fillId="0" borderId="23" xfId="0" applyNumberFormat="1" applyFont="1" applyBorder="1" applyAlignment="1" applyProtection="1">
      <alignment horizontal="center" vertical="center" wrapText="1"/>
    </xf>
    <xf numFmtId="41" fontId="15" fillId="0" borderId="0" xfId="0" applyNumberFormat="1" applyFont="1" applyBorder="1" applyProtection="1"/>
    <xf numFmtId="41" fontId="3" fillId="0" borderId="0" xfId="0" applyNumberFormat="1" applyFont="1" applyBorder="1" applyProtection="1"/>
    <xf numFmtId="44" fontId="0" fillId="0" borderId="0" xfId="0" applyNumberFormat="1" applyBorder="1" applyProtection="1"/>
    <xf numFmtId="0" fontId="5" fillId="0" borderId="0" xfId="0" applyFont="1" applyBorder="1" applyAlignment="1">
      <alignment vertical="top"/>
    </xf>
    <xf numFmtId="0" fontId="5" fillId="0" borderId="0" xfId="0" applyFont="1" applyBorder="1" applyAlignment="1">
      <alignment vertical="top" wrapText="1"/>
    </xf>
    <xf numFmtId="0" fontId="14" fillId="0" borderId="0" xfId="0" applyFont="1" applyBorder="1" applyAlignment="1" applyProtection="1">
      <alignment horizontal="left"/>
    </xf>
    <xf numFmtId="0" fontId="5" fillId="0" borderId="0" xfId="0" applyFont="1" applyAlignment="1">
      <alignment vertical="top"/>
    </xf>
    <xf numFmtId="0" fontId="19" fillId="0" borderId="0" xfId="0" applyFont="1"/>
    <xf numFmtId="0" fontId="19" fillId="0" borderId="2" xfId="0" applyFont="1" applyBorder="1"/>
    <xf numFmtId="0" fontId="21" fillId="0" borderId="1" xfId="0" applyFont="1" applyBorder="1" applyAlignment="1">
      <alignment horizontal="left"/>
    </xf>
    <xf numFmtId="0" fontId="19" fillId="0" borderId="4" xfId="0" applyFont="1" applyBorder="1"/>
    <xf numFmtId="0" fontId="19" fillId="0" borderId="10" xfId="0" applyFont="1" applyBorder="1"/>
    <xf numFmtId="0" fontId="20" fillId="0" borderId="1" xfId="0" applyFont="1" applyBorder="1" applyAlignment="1" applyProtection="1">
      <alignment horizontal="center"/>
    </xf>
    <xf numFmtId="176" fontId="3" fillId="0" borderId="0" xfId="0" applyNumberFormat="1" applyFont="1" applyBorder="1" applyAlignment="1" applyProtection="1"/>
    <xf numFmtId="0" fontId="14" fillId="0" borderId="0" xfId="0" applyFont="1" applyAlignment="1">
      <alignment horizontal="left"/>
    </xf>
    <xf numFmtId="0" fontId="6" fillId="0" borderId="0" xfId="0" applyFont="1" applyAlignment="1">
      <alignment horizontal="left" vertical="top"/>
    </xf>
    <xf numFmtId="0" fontId="3" fillId="0" borderId="0" xfId="0" applyFont="1" applyBorder="1" applyAlignment="1">
      <alignment horizontal="left" vertical="top"/>
    </xf>
    <xf numFmtId="0" fontId="6" fillId="0" borderId="0" xfId="0" applyFont="1" applyBorder="1" applyAlignment="1">
      <alignment horizontal="left" vertical="top"/>
    </xf>
    <xf numFmtId="0" fontId="6" fillId="0" borderId="0" xfId="0" applyFont="1" applyAlignment="1">
      <alignment horizontal="center"/>
    </xf>
    <xf numFmtId="0" fontId="6" fillId="0" borderId="5" xfId="0" applyFont="1" applyBorder="1" applyAlignment="1">
      <alignment horizontal="center"/>
    </xf>
    <xf numFmtId="0" fontId="14" fillId="0" borderId="24" xfId="0" applyFont="1" applyBorder="1" applyAlignment="1" applyProtection="1">
      <alignment horizontal="distributed" justifyLastLine="1"/>
    </xf>
    <xf numFmtId="0" fontId="14" fillId="0" borderId="10" xfId="0" applyFont="1" applyBorder="1"/>
    <xf numFmtId="41" fontId="6" fillId="0" borderId="0" xfId="0" applyNumberFormat="1" applyFont="1"/>
    <xf numFmtId="0" fontId="0" fillId="0" borderId="3" xfId="0" applyFont="1" applyBorder="1"/>
    <xf numFmtId="0" fontId="0" fillId="0" borderId="0" xfId="0" applyFont="1" applyBorder="1" applyAlignment="1">
      <alignment horizontal="distributed" vertical="center" justifyLastLine="1"/>
    </xf>
    <xf numFmtId="0" fontId="6" fillId="0" borderId="0" xfId="0" applyFont="1" applyBorder="1" applyAlignment="1">
      <alignment horizontal="distributed" vertical="center" justifyLastLine="1"/>
    </xf>
    <xf numFmtId="0" fontId="0" fillId="0" borderId="5" xfId="0" applyFont="1" applyBorder="1"/>
    <xf numFmtId="37" fontId="0" fillId="0" borderId="15" xfId="0" applyNumberFormat="1" applyFont="1" applyBorder="1" applyAlignment="1" applyProtection="1">
      <alignment horizontal="center" vertical="center" textRotation="255"/>
    </xf>
    <xf numFmtId="37" fontId="0" fillId="0" borderId="0" xfId="0" applyNumberFormat="1" applyFont="1" applyBorder="1" applyAlignment="1" applyProtection="1">
      <alignment horizontal="center" vertical="center"/>
    </xf>
    <xf numFmtId="0" fontId="5" fillId="0" borderId="0" xfId="0" applyFont="1" applyBorder="1" applyAlignment="1" applyProtection="1">
      <alignment horizontal="center" vertical="center" textRotation="255"/>
    </xf>
    <xf numFmtId="0" fontId="5" fillId="0" borderId="0" xfId="0" applyFont="1" applyBorder="1" applyAlignment="1">
      <alignment horizontal="center" vertical="center" textRotation="255"/>
    </xf>
    <xf numFmtId="0" fontId="15" fillId="0" borderId="24" xfId="0" applyFont="1" applyBorder="1" applyAlignment="1" applyProtection="1">
      <alignment horizontal="distributed" vertical="center" justifyLastLine="1"/>
    </xf>
    <xf numFmtId="37" fontId="0" fillId="0" borderId="0" xfId="0" applyNumberFormat="1" applyFont="1" applyBorder="1" applyProtection="1"/>
    <xf numFmtId="0" fontId="0" fillId="0" borderId="0" xfId="0" applyFont="1" applyBorder="1" applyAlignment="1" applyProtection="1">
      <alignment horizontal="center" vertical="center"/>
    </xf>
    <xf numFmtId="0" fontId="0" fillId="0" borderId="5" xfId="0" applyFont="1" applyBorder="1" applyAlignment="1">
      <alignment vertical="center"/>
    </xf>
    <xf numFmtId="0" fontId="0" fillId="0" borderId="0" xfId="0" applyFont="1" applyBorder="1" applyAlignment="1">
      <alignment horizontal="center" vertical="center"/>
    </xf>
    <xf numFmtId="0" fontId="6" fillId="0" borderId="0" xfId="0" applyFont="1" applyAlignment="1">
      <alignment vertical="center"/>
    </xf>
    <xf numFmtId="0" fontId="14" fillId="0" borderId="24" xfId="0" applyFont="1" applyBorder="1" applyAlignment="1" applyProtection="1">
      <alignment horizontal="distributed" vertical="center" justifyLastLine="1"/>
    </xf>
    <xf numFmtId="41" fontId="3" fillId="0" borderId="0" xfId="0" applyNumberFormat="1" applyFont="1" applyBorder="1" applyAlignment="1">
      <alignment horizontal="right"/>
    </xf>
    <xf numFmtId="0" fontId="0" fillId="0" borderId="11" xfId="0" applyFont="1" applyBorder="1" applyAlignment="1" applyProtection="1">
      <alignment horizontal="distributed" vertical="center" justifyLastLine="1"/>
    </xf>
    <xf numFmtId="0" fontId="0" fillId="0" borderId="5" xfId="0" applyFont="1" applyBorder="1" applyAlignment="1" applyProtection="1">
      <alignment horizontal="distributed" vertical="center" justifyLastLine="1"/>
    </xf>
    <xf numFmtId="0" fontId="0" fillId="0" borderId="10" xfId="0" applyFont="1" applyBorder="1"/>
    <xf numFmtId="0" fontId="0" fillId="0" borderId="0" xfId="0" applyFont="1"/>
    <xf numFmtId="0" fontId="0" fillId="0" borderId="0" xfId="0" applyFont="1" applyBorder="1" applyAlignment="1">
      <alignment horizontal="center"/>
    </xf>
    <xf numFmtId="0" fontId="14" fillId="0" borderId="11" xfId="0" applyFont="1" applyBorder="1" applyAlignment="1" applyProtection="1">
      <alignment horizontal="distributed" vertical="center" justifyLastLine="1"/>
    </xf>
    <xf numFmtId="0" fontId="14" fillId="0" borderId="0" xfId="0" applyFont="1" applyBorder="1" applyAlignment="1">
      <alignment horizontal="right"/>
    </xf>
    <xf numFmtId="0" fontId="3" fillId="0" borderId="0" xfId="0" applyFont="1" applyFill="1" applyBorder="1" applyAlignment="1" applyProtection="1">
      <alignment horizontal="left"/>
    </xf>
    <xf numFmtId="0" fontId="0" fillId="0" borderId="16" xfId="0" applyFont="1" applyBorder="1" applyAlignment="1">
      <alignment vertical="center"/>
    </xf>
    <xf numFmtId="0" fontId="0" fillId="0" borderId="0" xfId="0" applyFont="1" applyBorder="1" applyAlignment="1" applyProtection="1">
      <alignment horizontal="right" vertical="center"/>
    </xf>
    <xf numFmtId="0" fontId="14" fillId="0" borderId="24" xfId="0" applyFont="1" applyBorder="1" applyAlignment="1" applyProtection="1">
      <alignment horizontal="distributed" vertical="center"/>
    </xf>
    <xf numFmtId="179" fontId="14" fillId="0" borderId="0" xfId="0" applyNumberFormat="1" applyFont="1" applyBorder="1" applyAlignment="1" applyProtection="1">
      <alignment horizontal="right"/>
    </xf>
    <xf numFmtId="0" fontId="0" fillId="0" borderId="11" xfId="0" applyFont="1" applyBorder="1" applyAlignment="1" applyProtection="1">
      <alignment horizontal="distributed" vertical="center"/>
    </xf>
    <xf numFmtId="179" fontId="0" fillId="0" borderId="0" xfId="0" applyNumberFormat="1" applyFont="1" applyBorder="1" applyAlignment="1" applyProtection="1">
      <alignment horizontal="right"/>
    </xf>
    <xf numFmtId="0" fontId="3" fillId="0" borderId="11" xfId="0" applyFont="1" applyBorder="1" applyAlignment="1" applyProtection="1">
      <alignment horizontal="distributed" vertical="center"/>
    </xf>
    <xf numFmtId="0" fontId="0" fillId="0" borderId="13" xfId="0" applyFont="1" applyBorder="1" applyAlignment="1" applyProtection="1">
      <alignment horizontal="distributed" vertical="center"/>
    </xf>
    <xf numFmtId="41" fontId="15" fillId="0" borderId="12" xfId="0" applyNumberFormat="1" applyFont="1" applyBorder="1" applyProtection="1"/>
    <xf numFmtId="0" fontId="24" fillId="0" borderId="0" xfId="0" applyFont="1"/>
    <xf numFmtId="0" fontId="25" fillId="0" borderId="0" xfId="0" applyFont="1" applyBorder="1" applyAlignment="1" applyProtection="1">
      <alignment horizontal="right"/>
    </xf>
    <xf numFmtId="0" fontId="26" fillId="0" borderId="0" xfId="5" applyNumberFormat="1" applyFont="1" applyAlignment="1">
      <alignment vertical="center"/>
    </xf>
    <xf numFmtId="0" fontId="25" fillId="0" borderId="0" xfId="0" applyFont="1"/>
    <xf numFmtId="0" fontId="25" fillId="0" borderId="0" xfId="5" applyNumberFormat="1" applyFont="1" applyAlignment="1">
      <alignment vertical="center"/>
    </xf>
    <xf numFmtId="0" fontId="27" fillId="0" borderId="0" xfId="5" applyNumberFormat="1" applyFont="1" applyBorder="1" applyAlignment="1">
      <alignment horizontal="center" vertical="center"/>
    </xf>
    <xf numFmtId="0" fontId="25" fillId="0" borderId="0" xfId="5" applyNumberFormat="1" applyFont="1" applyAlignment="1">
      <alignment horizontal="left"/>
    </xf>
    <xf numFmtId="0" fontId="25" fillId="0" borderId="0" xfId="5" applyNumberFormat="1" applyFont="1" applyBorder="1" applyAlignment="1">
      <alignment vertical="center"/>
    </xf>
    <xf numFmtId="0" fontId="24" fillId="0" borderId="5" xfId="0" applyFont="1" applyBorder="1"/>
    <xf numFmtId="0" fontId="24" fillId="0" borderId="4" xfId="0" applyFont="1" applyBorder="1"/>
    <xf numFmtId="0" fontId="28" fillId="0" borderId="4" xfId="0" applyFont="1" applyBorder="1" applyAlignment="1"/>
    <xf numFmtId="0" fontId="28" fillId="0" borderId="4" xfId="5" applyNumberFormat="1" applyFont="1" applyBorder="1" applyAlignment="1">
      <alignment vertical="center"/>
    </xf>
    <xf numFmtId="0" fontId="24" fillId="0" borderId="3" xfId="0" applyFont="1" applyBorder="1"/>
    <xf numFmtId="0" fontId="28" fillId="0" borderId="2" xfId="5" applyNumberFormat="1" applyFont="1" applyBorder="1" applyAlignment="1">
      <alignment horizontal="right" vertical="center"/>
    </xf>
    <xf numFmtId="0" fontId="24" fillId="0" borderId="2" xfId="0" applyFont="1" applyBorder="1"/>
    <xf numFmtId="0" fontId="28" fillId="0" borderId="2" xfId="5" applyNumberFormat="1" applyFont="1" applyBorder="1" applyAlignment="1">
      <alignment vertical="center"/>
    </xf>
    <xf numFmtId="0" fontId="25" fillId="0" borderId="0" xfId="5" applyNumberFormat="1" applyFont="1" applyBorder="1" applyAlignment="1">
      <alignment horizontal="right" vertical="center"/>
    </xf>
    <xf numFmtId="0" fontId="28" fillId="0" borderId="0" xfId="5" applyNumberFormat="1" applyFont="1" applyAlignment="1">
      <alignment vertical="center"/>
    </xf>
    <xf numFmtId="0" fontId="29" fillId="0" borderId="0" xfId="5" applyNumberFormat="1" applyFont="1" applyAlignment="1">
      <alignment vertical="center"/>
    </xf>
    <xf numFmtId="178" fontId="24" fillId="0" borderId="0" xfId="0" applyNumberFormat="1" applyFont="1"/>
    <xf numFmtId="0" fontId="24" fillId="0" borderId="16" xfId="0" applyFont="1" applyBorder="1"/>
    <xf numFmtId="0" fontId="25" fillId="0" borderId="0" xfId="0" applyFont="1" applyBorder="1" applyAlignment="1">
      <alignment horizontal="right"/>
    </xf>
    <xf numFmtId="0" fontId="25" fillId="0" borderId="1" xfId="0" applyFont="1" applyBorder="1" applyAlignment="1">
      <alignment horizontal="right"/>
    </xf>
    <xf numFmtId="0" fontId="24" fillId="0" borderId="1" xfId="0" applyFont="1" applyBorder="1"/>
    <xf numFmtId="0" fontId="24" fillId="0" borderId="0" xfId="0" applyFont="1" applyBorder="1"/>
    <xf numFmtId="37" fontId="5" fillId="0" borderId="1" xfId="0" applyNumberFormat="1" applyFont="1" applyBorder="1" applyAlignment="1" applyProtection="1">
      <alignment horizontal="right" vertical="center"/>
    </xf>
    <xf numFmtId="37" fontId="5" fillId="0" borderId="10" xfId="0" applyNumberFormat="1" applyFont="1" applyBorder="1" applyAlignment="1" applyProtection="1">
      <alignment horizontal="right" vertical="center"/>
    </xf>
    <xf numFmtId="41" fontId="28" fillId="0" borderId="1" xfId="0" applyNumberFormat="1" applyFont="1" applyBorder="1" applyAlignment="1" applyProtection="1">
      <alignment horizontal="center"/>
    </xf>
    <xf numFmtId="41" fontId="28" fillId="0" borderId="13" xfId="0" applyNumberFormat="1" applyFont="1" applyBorder="1" applyAlignment="1" applyProtection="1">
      <alignment horizontal="center"/>
    </xf>
    <xf numFmtId="41" fontId="28" fillId="0" borderId="21" xfId="0" applyNumberFormat="1" applyFont="1" applyBorder="1" applyAlignment="1" applyProtection="1">
      <alignment horizontal="center"/>
    </xf>
    <xf numFmtId="176" fontId="28" fillId="0" borderId="0" xfId="0" applyNumberFormat="1" applyFont="1" applyBorder="1" applyAlignment="1" applyProtection="1"/>
    <xf numFmtId="41" fontId="28" fillId="0" borderId="11" xfId="0" applyNumberFormat="1" applyFont="1" applyBorder="1" applyAlignment="1" applyProtection="1"/>
    <xf numFmtId="0" fontId="24" fillId="0" borderId="10" xfId="0" applyFont="1" applyBorder="1" applyAlignment="1" applyProtection="1">
      <alignment horizontal="center"/>
    </xf>
    <xf numFmtId="0" fontId="24" fillId="0" borderId="24" xfId="0" applyFont="1" applyBorder="1" applyAlignment="1" applyProtection="1">
      <alignment horizontal="center"/>
    </xf>
    <xf numFmtId="0" fontId="24" fillId="0" borderId="9" xfId="0" applyFont="1" applyBorder="1" applyAlignment="1" applyProtection="1">
      <alignment horizontal="center"/>
    </xf>
    <xf numFmtId="0" fontId="0" fillId="0" borderId="0" xfId="0" applyFont="1" applyAlignment="1">
      <alignment vertical="center"/>
    </xf>
    <xf numFmtId="41" fontId="0" fillId="0" borderId="0" xfId="0" applyNumberFormat="1" applyFont="1" applyAlignment="1">
      <alignment horizontal="right"/>
    </xf>
    <xf numFmtId="0" fontId="0" fillId="0" borderId="0" xfId="0" applyFill="1"/>
    <xf numFmtId="0" fontId="0" fillId="0" borderId="0" xfId="0" applyFill="1" applyBorder="1"/>
    <xf numFmtId="37" fontId="0" fillId="0" borderId="0" xfId="0" applyNumberFormat="1" applyFill="1" applyBorder="1" applyProtection="1"/>
    <xf numFmtId="41" fontId="3" fillId="0" borderId="0" xfId="0" applyNumberFormat="1" applyFont="1" applyFill="1" applyBorder="1" applyAlignment="1" applyProtection="1">
      <alignment horizontal="right"/>
    </xf>
    <xf numFmtId="41" fontId="15" fillId="0" borderId="12" xfId="0" applyNumberFormat="1" applyFont="1" applyFill="1" applyBorder="1" applyProtection="1"/>
    <xf numFmtId="41" fontId="3" fillId="0" borderId="0" xfId="0" applyNumberFormat="1" applyFont="1" applyFill="1" applyBorder="1" applyProtection="1"/>
    <xf numFmtId="37" fontId="0" fillId="0" borderId="0" xfId="0" applyNumberFormat="1" applyFill="1" applyBorder="1" applyAlignment="1" applyProtection="1">
      <alignment horizontal="left"/>
    </xf>
    <xf numFmtId="41" fontId="3" fillId="0" borderId="10" xfId="0" applyNumberFormat="1" applyFont="1" applyFill="1" applyBorder="1" applyAlignment="1" applyProtection="1">
      <alignment horizontal="right"/>
    </xf>
    <xf numFmtId="41" fontId="3" fillId="0" borderId="10" xfId="0" applyNumberFormat="1" applyFont="1" applyFill="1" applyBorder="1" applyAlignment="1" applyProtection="1">
      <alignment horizontal="left"/>
    </xf>
    <xf numFmtId="41" fontId="3" fillId="0" borderId="10" xfId="0" applyNumberFormat="1" applyFont="1" applyFill="1" applyBorder="1" applyProtection="1"/>
    <xf numFmtId="41" fontId="15" fillId="0" borderId="9" xfId="0" applyNumberFormat="1" applyFont="1" applyFill="1" applyBorder="1" applyProtection="1"/>
    <xf numFmtId="0" fontId="5" fillId="0" borderId="1" xfId="0" applyFont="1" applyFill="1" applyBorder="1" applyAlignment="1" applyProtection="1">
      <alignment horizontal="right"/>
    </xf>
    <xf numFmtId="0" fontId="0" fillId="0" borderId="3" xfId="0" applyFont="1" applyBorder="1" applyAlignment="1">
      <alignment vertical="center"/>
    </xf>
    <xf numFmtId="0" fontId="0" fillId="0" borderId="0" xfId="0" applyFont="1" applyBorder="1" applyAlignment="1" applyProtection="1">
      <alignment horizontal="left"/>
    </xf>
    <xf numFmtId="0" fontId="0" fillId="0" borderId="5" xfId="0" applyFont="1" applyBorder="1" applyAlignment="1" applyProtection="1">
      <alignment horizontal="center" vertical="top"/>
    </xf>
    <xf numFmtId="0" fontId="0" fillId="0" borderId="24" xfId="0" applyFont="1" applyBorder="1" applyAlignment="1" applyProtection="1">
      <alignment horizontal="center"/>
    </xf>
    <xf numFmtId="49" fontId="0" fillId="0" borderId="0" xfId="0" applyNumberFormat="1" applyFont="1" applyAlignment="1">
      <alignment horizontal="center"/>
    </xf>
    <xf numFmtId="0" fontId="0" fillId="0" borderId="0" xfId="0" applyFont="1" applyAlignment="1">
      <alignment horizontal="right"/>
    </xf>
    <xf numFmtId="49" fontId="0" fillId="0" borderId="0" xfId="0" applyNumberFormat="1" applyFont="1" applyBorder="1" applyAlignment="1">
      <alignment horizontal="center"/>
    </xf>
    <xf numFmtId="0" fontId="0" fillId="0" borderId="4" xfId="0" applyFont="1" applyBorder="1"/>
    <xf numFmtId="0" fontId="0" fillId="0" borderId="11" xfId="0" applyFont="1" applyBorder="1"/>
    <xf numFmtId="41" fontId="15" fillId="0" borderId="25" xfId="0" applyNumberFormat="1" applyFont="1" applyBorder="1" applyAlignment="1" applyProtection="1">
      <alignment vertical="center"/>
    </xf>
    <xf numFmtId="180" fontId="5" fillId="0" borderId="0" xfId="0" applyNumberFormat="1" applyFont="1" applyBorder="1" applyAlignment="1" applyProtection="1">
      <alignment vertical="center"/>
    </xf>
    <xf numFmtId="41" fontId="3" fillId="0" borderId="21" xfId="0" applyNumberFormat="1" applyFont="1" applyBorder="1" applyAlignment="1" applyProtection="1">
      <alignment horizontal="right" vertical="center"/>
    </xf>
    <xf numFmtId="41" fontId="3" fillId="0" borderId="12" xfId="0" applyNumberFormat="1" applyFont="1" applyBorder="1" applyAlignment="1" applyProtection="1">
      <alignment horizontal="right" vertical="center"/>
    </xf>
    <xf numFmtId="41" fontId="3" fillId="0" borderId="9" xfId="0" applyNumberFormat="1" applyFont="1" applyBorder="1" applyAlignment="1" applyProtection="1">
      <alignment horizontal="right" vertical="center"/>
    </xf>
    <xf numFmtId="0" fontId="8" fillId="0" borderId="17"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6" fillId="0" borderId="0" xfId="0" applyFont="1" applyFill="1"/>
    <xf numFmtId="37" fontId="6" fillId="0" borderId="0" xfId="0" applyNumberFormat="1" applyFont="1" applyFill="1" applyBorder="1" applyProtection="1"/>
    <xf numFmtId="0" fontId="6" fillId="0" borderId="0" xfId="0" applyFont="1" applyFill="1" applyBorder="1"/>
    <xf numFmtId="0" fontId="6" fillId="0" borderId="2" xfId="0" applyFont="1" applyFill="1" applyBorder="1"/>
    <xf numFmtId="0" fontId="6" fillId="0" borderId="6" xfId="0" applyFont="1" applyFill="1" applyBorder="1" applyAlignment="1">
      <alignment horizontal="center"/>
    </xf>
    <xf numFmtId="0" fontId="6" fillId="0" borderId="6" xfId="0" applyFont="1" applyFill="1" applyBorder="1" applyAlignment="1" applyProtection="1">
      <alignment horizontal="center" vertical="center"/>
    </xf>
    <xf numFmtId="0" fontId="6" fillId="0" borderId="26" xfId="0" applyFont="1" applyFill="1" applyBorder="1" applyAlignment="1" applyProtection="1">
      <alignment horizontal="center"/>
    </xf>
    <xf numFmtId="0" fontId="6" fillId="0" borderId="1" xfId="0" applyFont="1" applyFill="1" applyBorder="1"/>
    <xf numFmtId="0" fontId="14" fillId="0" borderId="1" xfId="0" applyFont="1" applyFill="1" applyBorder="1" applyAlignment="1"/>
    <xf numFmtId="0" fontId="31" fillId="0" borderId="0" xfId="0" applyFont="1" applyAlignment="1">
      <alignment horizontal="left"/>
    </xf>
    <xf numFmtId="0" fontId="24" fillId="0" borderId="0" xfId="0" applyFont="1" applyBorder="1" applyAlignment="1">
      <alignment horizontal="left" vertical="top" wrapText="1"/>
    </xf>
    <xf numFmtId="0" fontId="25" fillId="0" borderId="0" xfId="0" applyFont="1" applyAlignment="1">
      <alignment horizontal="right"/>
    </xf>
    <xf numFmtId="0" fontId="30" fillId="0" borderId="0" xfId="0" applyFont="1" applyAlignment="1">
      <alignment horizontal="center"/>
    </xf>
    <xf numFmtId="0" fontId="3" fillId="0" borderId="0" xfId="0" applyFont="1" applyBorder="1" applyAlignment="1" applyProtection="1">
      <alignment horizontal="right" vertical="center"/>
    </xf>
    <xf numFmtId="0" fontId="3" fillId="0" borderId="11" xfId="0" applyFont="1" applyBorder="1" applyAlignment="1">
      <alignment horizontal="right" vertical="center"/>
    </xf>
    <xf numFmtId="0" fontId="3" fillId="0" borderId="2" xfId="0" applyFont="1" applyBorder="1" applyAlignment="1" applyProtection="1">
      <alignment horizontal="left"/>
    </xf>
    <xf numFmtId="0" fontId="4" fillId="0" borderId="0" xfId="0" applyFont="1" applyBorder="1" applyAlignment="1" applyProtection="1">
      <alignment horizontal="left"/>
    </xf>
    <xf numFmtId="0" fontId="7" fillId="0" borderId="0" xfId="0" applyFont="1" applyAlignment="1">
      <alignment horizontal="left"/>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6" xfId="0" applyFont="1" applyBorder="1" applyAlignment="1" applyProtection="1">
      <alignment horizontal="center" vertical="center"/>
    </xf>
    <xf numFmtId="41" fontId="3" fillId="0" borderId="0" xfId="0" applyNumberFormat="1" applyFont="1" applyBorder="1" applyAlignment="1" applyProtection="1">
      <alignment horizontal="center" vertical="center"/>
    </xf>
    <xf numFmtId="0" fontId="3" fillId="0" borderId="14" xfId="0" applyFont="1" applyBorder="1" applyAlignment="1" applyProtection="1">
      <alignment horizontal="center"/>
    </xf>
    <xf numFmtId="0" fontId="5" fillId="0" borderId="0" xfId="0" applyFont="1" applyBorder="1" applyAlignment="1" applyProtection="1">
      <alignment horizontal="right"/>
    </xf>
    <xf numFmtId="41" fontId="3" fillId="0" borderId="10" xfId="0" applyNumberFormat="1" applyFont="1" applyBorder="1" applyAlignment="1" applyProtection="1">
      <alignment horizontal="center" vertical="center"/>
    </xf>
    <xf numFmtId="0" fontId="0" fillId="0" borderId="0" xfId="0" applyAlignment="1"/>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15" xfId="0" applyFont="1" applyBorder="1" applyAlignment="1" applyProtection="1">
      <alignment horizontal="center" vertical="center"/>
    </xf>
    <xf numFmtId="41" fontId="3" fillId="0" borderId="0" xfId="0" applyNumberFormat="1" applyFont="1" applyBorder="1" applyAlignment="1" applyProtection="1">
      <alignment horizontal="center"/>
    </xf>
    <xf numFmtId="0" fontId="15" fillId="0" borderId="13" xfId="0" applyFont="1" applyBorder="1" applyAlignment="1" applyProtection="1">
      <alignment horizontal="right"/>
    </xf>
    <xf numFmtId="0" fontId="3" fillId="0" borderId="13" xfId="0" applyFont="1" applyBorder="1" applyAlignment="1" applyProtection="1">
      <alignment horizontal="right"/>
    </xf>
    <xf numFmtId="41" fontId="3" fillId="0" borderId="1" xfId="0" applyNumberFormat="1" applyFont="1" applyBorder="1" applyAlignment="1" applyProtection="1">
      <alignment horizontal="center"/>
    </xf>
    <xf numFmtId="0" fontId="0" fillId="0" borderId="0" xfId="0" applyBorder="1" applyAlignment="1">
      <alignment horizontal="right"/>
    </xf>
    <xf numFmtId="0" fontId="5" fillId="0" borderId="18" xfId="0" applyFont="1" applyBorder="1" applyAlignment="1" applyProtection="1">
      <alignment horizontal="center" vertical="center"/>
    </xf>
    <xf numFmtId="0" fontId="3" fillId="0" borderId="11" xfId="0" applyFont="1" applyBorder="1" applyAlignment="1" applyProtection="1">
      <alignment horizontal="right"/>
    </xf>
    <xf numFmtId="44" fontId="5" fillId="0" borderId="0" xfId="0" applyNumberFormat="1" applyFont="1" applyBorder="1" applyAlignment="1" applyProtection="1">
      <alignment horizontal="right"/>
    </xf>
    <xf numFmtId="41" fontId="3" fillId="0" borderId="0" xfId="0" applyNumberFormat="1" applyFont="1" applyBorder="1" applyAlignment="1" applyProtection="1">
      <alignment horizontal="right"/>
    </xf>
    <xf numFmtId="41" fontId="3" fillId="0" borderId="0" xfId="0" applyNumberFormat="1" applyFont="1" applyBorder="1" applyAlignment="1" applyProtection="1"/>
    <xf numFmtId="0" fontId="3" fillId="0" borderId="23"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0" xfId="0" applyFont="1" applyBorder="1" applyAlignment="1" applyProtection="1">
      <alignment horizontal="center"/>
    </xf>
    <xf numFmtId="0" fontId="0" fillId="0" borderId="0" xfId="0" applyAlignment="1">
      <alignment horizontal="right"/>
    </xf>
    <xf numFmtId="41" fontId="3" fillId="0" borderId="1" xfId="0" applyNumberFormat="1" applyFont="1" applyBorder="1" applyAlignment="1" applyProtection="1">
      <alignment horizontal="center" vertical="center"/>
    </xf>
    <xf numFmtId="0" fontId="6" fillId="0" borderId="0" xfId="0" applyFont="1" applyAlignment="1">
      <alignment horizontal="left" vertical="top" wrapText="1"/>
    </xf>
    <xf numFmtId="0" fontId="18" fillId="0" borderId="0" xfId="0" applyFont="1" applyAlignment="1">
      <alignment horizontal="left"/>
    </xf>
    <xf numFmtId="41" fontId="14" fillId="0" borderId="10" xfId="0" applyNumberFormat="1" applyFont="1" applyBorder="1" applyAlignment="1" applyProtection="1">
      <alignment horizontal="right"/>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4" fillId="0" borderId="1" xfId="0" applyFont="1" applyBorder="1" applyAlignment="1" applyProtection="1">
      <alignment horizontal="left"/>
    </xf>
    <xf numFmtId="41" fontId="0" fillId="0" borderId="0" xfId="0" applyNumberFormat="1" applyFont="1" applyBorder="1" applyAlignment="1">
      <alignment horizontal="center"/>
    </xf>
    <xf numFmtId="0" fontId="0" fillId="0" borderId="8" xfId="0" applyFont="1" applyBorder="1" applyAlignment="1">
      <alignment horizontal="center" vertical="center"/>
    </xf>
    <xf numFmtId="41" fontId="0" fillId="0" borderId="0" xfId="0" applyNumberFormat="1" applyFont="1" applyBorder="1" applyAlignment="1" applyProtection="1">
      <alignment horizontal="right"/>
    </xf>
    <xf numFmtId="41" fontId="0" fillId="0" borderId="0" xfId="0" applyNumberFormat="1" applyFont="1" applyBorder="1" applyAlignment="1">
      <alignment horizontal="right"/>
    </xf>
    <xf numFmtId="0" fontId="0" fillId="0" borderId="15" xfId="0" applyFont="1" applyBorder="1" applyAlignment="1">
      <alignment horizontal="center" vertical="center"/>
    </xf>
    <xf numFmtId="0" fontId="0" fillId="0" borderId="8" xfId="0" applyFont="1" applyBorder="1" applyAlignment="1" applyProtection="1">
      <alignment horizontal="center" vertical="center"/>
    </xf>
    <xf numFmtId="41" fontId="14" fillId="0" borderId="10" xfId="0" applyNumberFormat="1" applyFont="1" applyBorder="1" applyAlignment="1">
      <alignment horizontal="right"/>
    </xf>
    <xf numFmtId="41" fontId="0" fillId="0" borderId="1" xfId="0" applyNumberFormat="1" applyFont="1" applyBorder="1" applyAlignment="1" applyProtection="1">
      <alignment horizontal="right"/>
    </xf>
    <xf numFmtId="41" fontId="0" fillId="0" borderId="1" xfId="0" applyNumberFormat="1" applyFont="1" applyBorder="1" applyAlignment="1">
      <alignment horizontal="right"/>
    </xf>
    <xf numFmtId="41" fontId="5" fillId="0" borderId="0" xfId="0" applyNumberFormat="1" applyFont="1" applyBorder="1" applyAlignment="1" applyProtection="1">
      <alignment horizontal="center"/>
    </xf>
    <xf numFmtId="41" fontId="5" fillId="0" borderId="0" xfId="0" applyNumberFormat="1" applyFont="1" applyBorder="1" applyAlignment="1">
      <alignment horizontal="right"/>
    </xf>
    <xf numFmtId="41" fontId="5" fillId="0" borderId="0" xfId="0" applyNumberFormat="1" applyFont="1" applyBorder="1" applyAlignment="1" applyProtection="1">
      <alignment horizontal="right"/>
    </xf>
    <xf numFmtId="41" fontId="12" fillId="0" borderId="10" xfId="0" applyNumberFormat="1" applyFont="1" applyBorder="1" applyAlignment="1" applyProtection="1">
      <alignment horizontal="right"/>
    </xf>
    <xf numFmtId="37" fontId="5" fillId="0" borderId="0" xfId="0" applyNumberFormat="1" applyFont="1" applyBorder="1" applyAlignment="1" applyProtection="1">
      <alignment horizontal="right"/>
    </xf>
    <xf numFmtId="41" fontId="5" fillId="0" borderId="1" xfId="0" applyNumberFormat="1" applyFont="1" applyBorder="1" applyAlignment="1" applyProtection="1">
      <alignment horizontal="right"/>
    </xf>
    <xf numFmtId="0" fontId="7" fillId="0" borderId="0" xfId="0" applyFont="1" applyFill="1" applyAlignment="1">
      <alignment horizontal="left"/>
    </xf>
    <xf numFmtId="0" fontId="6" fillId="0" borderId="0" xfId="0" applyFont="1" applyFill="1" applyAlignment="1">
      <alignment horizontal="left" vertical="top" wrapText="1"/>
    </xf>
    <xf numFmtId="0" fontId="5" fillId="0" borderId="2" xfId="0" applyFont="1" applyBorder="1" applyAlignment="1" applyProtection="1">
      <alignment horizontal="left"/>
    </xf>
    <xf numFmtId="0" fontId="0" fillId="0" borderId="0" xfId="0" applyFont="1" applyBorder="1" applyAlignment="1">
      <alignment horizontal="right"/>
    </xf>
    <xf numFmtId="0" fontId="0" fillId="0" borderId="0" xfId="0" applyFont="1" applyFill="1" applyBorder="1"/>
    <xf numFmtId="0" fontId="6" fillId="0" borderId="0" xfId="6"/>
    <xf numFmtId="0" fontId="6" fillId="0" borderId="0" xfId="6" applyBorder="1"/>
    <xf numFmtId="37" fontId="6" fillId="0" borderId="0" xfId="6" applyNumberFormat="1" applyBorder="1" applyProtection="1"/>
    <xf numFmtId="37" fontId="6" fillId="0" borderId="2" xfId="6" applyNumberFormat="1" applyFont="1" applyBorder="1" applyProtection="1"/>
    <xf numFmtId="37" fontId="6" fillId="0" borderId="0" xfId="6" applyNumberFormat="1" applyFont="1" applyBorder="1" applyProtection="1"/>
    <xf numFmtId="0" fontId="6" fillId="0" borderId="0" xfId="6" applyFont="1"/>
    <xf numFmtId="0" fontId="6" fillId="0" borderId="0" xfId="6" applyFont="1" applyBorder="1"/>
    <xf numFmtId="0" fontId="14" fillId="0" borderId="0" xfId="6" applyFont="1"/>
    <xf numFmtId="0" fontId="14" fillId="0" borderId="0" xfId="6" applyFont="1" applyBorder="1"/>
    <xf numFmtId="0" fontId="6" fillId="0" borderId="17" xfId="6" applyFont="1" applyBorder="1"/>
    <xf numFmtId="0" fontId="6" fillId="0" borderId="16" xfId="6" applyFont="1" applyBorder="1"/>
    <xf numFmtId="0" fontId="5" fillId="0" borderId="0" xfId="6" applyFont="1" applyBorder="1" applyAlignment="1" applyProtection="1"/>
    <xf numFmtId="39" fontId="6" fillId="0" borderId="0" xfId="6" applyNumberFormat="1" applyBorder="1" applyProtection="1"/>
    <xf numFmtId="37" fontId="6" fillId="0" borderId="2" xfId="6" applyNumberFormat="1" applyBorder="1" applyProtection="1"/>
    <xf numFmtId="0" fontId="6" fillId="0" borderId="2" xfId="6" applyBorder="1"/>
    <xf numFmtId="49" fontId="6" fillId="0" borderId="13" xfId="6" applyNumberFormat="1" applyBorder="1" applyAlignment="1" applyProtection="1">
      <alignment horizontal="right"/>
    </xf>
    <xf numFmtId="0" fontId="6" fillId="0" borderId="1" xfId="6" applyBorder="1"/>
    <xf numFmtId="49" fontId="6" fillId="0" borderId="11" xfId="6" applyNumberFormat="1" applyBorder="1" applyAlignment="1" applyProtection="1">
      <alignment horizontal="right"/>
    </xf>
    <xf numFmtId="41" fontId="6" fillId="0" borderId="0" xfId="6" applyNumberFormat="1"/>
    <xf numFmtId="37" fontId="6" fillId="0" borderId="12" xfId="6" applyNumberFormat="1" applyBorder="1" applyProtection="1"/>
    <xf numFmtId="0" fontId="6" fillId="0" borderId="11" xfId="6" applyBorder="1"/>
    <xf numFmtId="0" fontId="6" fillId="0" borderId="0" xfId="6" applyAlignment="1">
      <alignment vertical="center"/>
    </xf>
    <xf numFmtId="0" fontId="6" fillId="0" borderId="17" xfId="6" applyBorder="1" applyAlignment="1">
      <alignment vertical="center"/>
    </xf>
    <xf numFmtId="0" fontId="6" fillId="0" borderId="16" xfId="6" applyBorder="1" applyAlignment="1">
      <alignment vertical="center"/>
    </xf>
    <xf numFmtId="0" fontId="6" fillId="0" borderId="0" xfId="6" applyAlignment="1">
      <alignment vertical="top"/>
    </xf>
    <xf numFmtId="41" fontId="3" fillId="0" borderId="0" xfId="0" applyNumberFormat="1" applyFont="1" applyFill="1" applyBorder="1" applyAlignment="1" applyProtection="1"/>
    <xf numFmtId="0" fontId="30" fillId="0" borderId="0" xfId="0" applyFont="1" applyAlignment="1">
      <alignment horizontal="center"/>
    </xf>
    <xf numFmtId="0" fontId="24" fillId="0" borderId="0" xfId="0" applyFont="1" applyAlignment="1">
      <alignment horizontal="center"/>
    </xf>
    <xf numFmtId="0" fontId="26" fillId="0" borderId="27" xfId="0" applyFont="1" applyBorder="1" applyAlignment="1">
      <alignment horizontal="center" wrapText="1"/>
    </xf>
    <xf numFmtId="0" fontId="24" fillId="0" borderId="27" xfId="0" applyFont="1" applyBorder="1" applyAlignment="1">
      <alignment horizontal="center"/>
    </xf>
    <xf numFmtId="0" fontId="24" fillId="0" borderId="29" xfId="0" applyFont="1" applyBorder="1" applyAlignment="1">
      <alignment horizontal="center"/>
    </xf>
    <xf numFmtId="178" fontId="32" fillId="0" borderId="15" xfId="0" applyNumberFormat="1" applyFont="1" applyBorder="1" applyAlignment="1"/>
    <xf numFmtId="0" fontId="26" fillId="0" borderId="14" xfId="0" applyFont="1" applyBorder="1" applyAlignment="1">
      <alignment horizontal="center"/>
    </xf>
    <xf numFmtId="0" fontId="24" fillId="0" borderId="14" xfId="0" applyFont="1" applyBorder="1" applyAlignment="1">
      <alignment horizontal="center"/>
    </xf>
    <xf numFmtId="0" fontId="24" fillId="0" borderId="28" xfId="0" applyFont="1" applyBorder="1" applyAlignment="1">
      <alignment horizontal="center"/>
    </xf>
    <xf numFmtId="178" fontId="32" fillId="0" borderId="15" xfId="0" applyNumberFormat="1" applyFont="1" applyFill="1" applyBorder="1" applyAlignment="1" applyProtection="1">
      <alignment horizontal="right"/>
    </xf>
    <xf numFmtId="178" fontId="24" fillId="0" borderId="15" xfId="0" applyNumberFormat="1" applyFont="1" applyBorder="1" applyAlignment="1"/>
    <xf numFmtId="178" fontId="32" fillId="0" borderId="8" xfId="0" applyNumberFormat="1" applyFont="1" applyBorder="1" applyAlignment="1">
      <alignment horizontal="right"/>
    </xf>
    <xf numFmtId="178" fontId="24" fillId="0" borderId="14" xfId="0" applyNumberFormat="1" applyFont="1" applyBorder="1" applyAlignment="1">
      <alignment horizontal="right"/>
    </xf>
    <xf numFmtId="178" fontId="24" fillId="0" borderId="28" xfId="0" applyNumberFormat="1" applyFont="1" applyBorder="1" applyAlignment="1">
      <alignment horizontal="right"/>
    </xf>
    <xf numFmtId="178" fontId="32" fillId="0" borderId="15" xfId="0" applyNumberFormat="1" applyFont="1" applyBorder="1" applyAlignment="1" applyProtection="1">
      <alignment horizontal="right"/>
    </xf>
    <xf numFmtId="178" fontId="32" fillId="0" borderId="8" xfId="0" applyNumberFormat="1" applyFont="1" applyBorder="1" applyAlignment="1"/>
    <xf numFmtId="178" fontId="32" fillId="0" borderId="15" xfId="0" applyNumberFormat="1" applyFont="1" applyFill="1" applyBorder="1" applyAlignment="1"/>
    <xf numFmtId="178" fontId="32" fillId="0" borderId="8" xfId="0" applyNumberFormat="1" applyFont="1" applyFill="1" applyBorder="1" applyAlignment="1" applyProtection="1">
      <alignment horizontal="right"/>
    </xf>
    <xf numFmtId="178" fontId="32" fillId="0" borderId="30" xfId="0" applyNumberFormat="1" applyFont="1" applyFill="1" applyBorder="1" applyAlignment="1" applyProtection="1">
      <alignment horizontal="right"/>
    </xf>
    <xf numFmtId="178" fontId="32" fillId="0" borderId="22" xfId="0" applyNumberFormat="1" applyFont="1" applyFill="1" applyBorder="1" applyAlignment="1" applyProtection="1">
      <alignment horizontal="right"/>
    </xf>
    <xf numFmtId="0" fontId="25" fillId="0" borderId="0" xfId="0" applyFont="1" applyAlignment="1">
      <alignment horizontal="right"/>
    </xf>
    <xf numFmtId="0" fontId="28" fillId="0" borderId="5" xfId="5" applyNumberFormat="1" applyFont="1" applyBorder="1" applyAlignment="1">
      <alignment vertical="center"/>
    </xf>
    <xf numFmtId="0" fontId="24" fillId="0" borderId="20" xfId="0" applyFont="1" applyBorder="1" applyAlignment="1"/>
    <xf numFmtId="0" fontId="28" fillId="0" borderId="15" xfId="5" applyNumberFormat="1" applyFont="1" applyBorder="1" applyAlignment="1">
      <alignment vertical="center"/>
    </xf>
    <xf numFmtId="0" fontId="24" fillId="0" borderId="15" xfId="0" applyFont="1" applyBorder="1" applyAlignment="1"/>
    <xf numFmtId="0" fontId="28" fillId="0" borderId="26" xfId="5" applyNumberFormat="1" applyFont="1" applyBorder="1" applyAlignment="1">
      <alignment horizontal="center" vertical="center"/>
    </xf>
    <xf numFmtId="0" fontId="24" fillId="0" borderId="2" xfId="0" applyFont="1" applyBorder="1" applyAlignment="1"/>
    <xf numFmtId="0" fontId="24" fillId="0" borderId="3" xfId="0" applyFont="1" applyBorder="1" applyAlignment="1"/>
    <xf numFmtId="0" fontId="24" fillId="0" borderId="6" xfId="0" applyFont="1" applyBorder="1" applyAlignment="1"/>
    <xf numFmtId="0" fontId="24" fillId="0" borderId="4" xfId="0" applyFont="1" applyBorder="1" applyAlignment="1"/>
    <xf numFmtId="0" fontId="24" fillId="0" borderId="5" xfId="0" applyFont="1" applyBorder="1" applyAlignment="1"/>
    <xf numFmtId="177" fontId="28" fillId="0" borderId="8" xfId="5" applyNumberFormat="1" applyFont="1" applyFill="1" applyBorder="1" applyAlignment="1">
      <alignment vertical="center"/>
    </xf>
    <xf numFmtId="177" fontId="24" fillId="0" borderId="14" xfId="0" applyNumberFormat="1" applyFont="1" applyFill="1" applyBorder="1" applyAlignment="1"/>
    <xf numFmtId="0" fontId="31" fillId="0" borderId="0" xfId="0" applyFont="1" applyAlignment="1">
      <alignment horizontal="left"/>
    </xf>
    <xf numFmtId="0" fontId="29" fillId="0" borderId="0" xfId="0" applyFont="1" applyBorder="1" applyAlignment="1" applyProtection="1">
      <alignment horizontal="left"/>
    </xf>
    <xf numFmtId="0" fontId="28" fillId="0" borderId="18" xfId="0" applyFont="1" applyFill="1" applyBorder="1" applyAlignment="1" applyProtection="1">
      <alignment horizontal="center" vertical="distributed" textRotation="255"/>
    </xf>
    <xf numFmtId="0" fontId="28" fillId="0" borderId="16" xfId="0" applyFont="1" applyFill="1" applyBorder="1" applyAlignment="1" applyProtection="1">
      <alignment horizontal="center" vertical="distributed" textRotation="255"/>
    </xf>
    <xf numFmtId="0" fontId="28" fillId="0" borderId="17" xfId="0" applyFont="1" applyFill="1" applyBorder="1" applyAlignment="1" applyProtection="1">
      <alignment horizontal="center" vertical="distributed" textRotation="255"/>
    </xf>
    <xf numFmtId="0" fontId="28" fillId="0" borderId="18" xfId="0" applyFont="1" applyFill="1" applyBorder="1" applyAlignment="1" applyProtection="1">
      <alignment horizontal="center" vertical="distributed" textRotation="255" wrapText="1"/>
    </xf>
    <xf numFmtId="0" fontId="24" fillId="0" borderId="0" xfId="0" applyFont="1" applyBorder="1" applyAlignment="1">
      <alignment horizontal="left" vertical="top" wrapText="1"/>
    </xf>
    <xf numFmtId="0" fontId="28" fillId="0" borderId="16" xfId="0" applyFont="1" applyFill="1" applyBorder="1" applyAlignment="1" applyProtection="1">
      <alignment horizontal="center" vertical="distributed" textRotation="255" wrapText="1"/>
    </xf>
    <xf numFmtId="0" fontId="24" fillId="0" borderId="16" xfId="0" applyFont="1" applyBorder="1" applyAlignment="1">
      <alignment horizontal="center" vertical="distributed" textRotation="255" wrapText="1"/>
    </xf>
    <xf numFmtId="0" fontId="24" fillId="0" borderId="16" xfId="0" applyFont="1" applyBorder="1" applyAlignment="1">
      <alignment horizontal="center" vertical="distributed" textRotation="255"/>
    </xf>
    <xf numFmtId="0" fontId="24" fillId="0" borderId="17" xfId="0" applyFont="1" applyBorder="1" applyAlignment="1">
      <alignment horizontal="center" vertical="distributed" textRotation="255"/>
    </xf>
    <xf numFmtId="0" fontId="28" fillId="0" borderId="18" xfId="0" applyFont="1" applyBorder="1" applyAlignment="1" applyProtection="1">
      <alignment horizontal="center" vertical="distributed" textRotation="255" wrapText="1"/>
    </xf>
    <xf numFmtId="0" fontId="24" fillId="0" borderId="17" xfId="0" applyFont="1" applyBorder="1" applyAlignment="1">
      <alignment horizontal="center" vertical="distributed" textRotation="255" wrapText="1"/>
    </xf>
    <xf numFmtId="177" fontId="28" fillId="0" borderId="22" xfId="5" applyNumberFormat="1" applyFont="1" applyFill="1" applyBorder="1" applyAlignment="1">
      <alignment vertical="center"/>
    </xf>
    <xf numFmtId="177" fontId="24" fillId="0" borderId="27" xfId="0" applyNumberFormat="1" applyFont="1" applyFill="1" applyBorder="1" applyAlignment="1"/>
    <xf numFmtId="0" fontId="28" fillId="0" borderId="28" xfId="5" applyNumberFormat="1" applyFont="1" applyBorder="1" applyAlignment="1">
      <alignment vertical="center"/>
    </xf>
    <xf numFmtId="0" fontId="24" fillId="0" borderId="24" xfId="0" applyFont="1" applyBorder="1" applyAlignment="1"/>
    <xf numFmtId="0" fontId="24" fillId="0" borderId="7" xfId="0" applyFont="1" applyBorder="1" applyAlignment="1"/>
    <xf numFmtId="0" fontId="28" fillId="0" borderId="29" xfId="5" applyNumberFormat="1" applyFont="1" applyBorder="1" applyAlignment="1">
      <alignment vertical="center"/>
    </xf>
    <xf numFmtId="0" fontId="24" fillId="0" borderId="30" xfId="0" applyFont="1" applyBorder="1" applyAlignment="1"/>
    <xf numFmtId="0" fontId="28" fillId="0" borderId="7" xfId="5" applyNumberFormat="1" applyFont="1" applyBorder="1" applyAlignment="1">
      <alignment vertical="center"/>
    </xf>
    <xf numFmtId="0" fontId="28" fillId="0" borderId="30" xfId="5" applyNumberFormat="1" applyFont="1" applyBorder="1" applyAlignment="1">
      <alignment vertical="center"/>
    </xf>
    <xf numFmtId="37" fontId="3" fillId="0" borderId="0" xfId="0" applyNumberFormat="1"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12"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0" fillId="0" borderId="0" xfId="0" applyFont="1" applyAlignment="1">
      <alignment horizontal="left" vertical="top" wrapText="1"/>
    </xf>
    <xf numFmtId="0" fontId="7" fillId="0" borderId="0" xfId="0" applyFont="1" applyAlignment="1">
      <alignment horizontal="left"/>
    </xf>
    <xf numFmtId="0" fontId="0" fillId="0" borderId="0" xfId="0" applyFont="1" applyBorder="1" applyAlignment="1" applyProtection="1">
      <alignment horizontal="center"/>
    </xf>
    <xf numFmtId="0" fontId="0" fillId="0" borderId="11" xfId="0" applyFont="1" applyBorder="1" applyAlignment="1" applyProtection="1">
      <alignment horizontal="center"/>
    </xf>
    <xf numFmtId="0" fontId="3" fillId="0" borderId="12" xfId="0" applyFont="1" applyBorder="1" applyAlignment="1" applyProtection="1">
      <alignment horizontal="center" vertical="top"/>
    </xf>
    <xf numFmtId="0" fontId="3" fillId="0" borderId="11" xfId="0" applyFont="1" applyBorder="1" applyAlignment="1" applyProtection="1">
      <alignment horizontal="center" vertical="top"/>
    </xf>
    <xf numFmtId="0" fontId="3" fillId="0" borderId="6" xfId="0" applyFont="1" applyBorder="1" applyAlignment="1" applyProtection="1">
      <alignment horizontal="center" vertical="top"/>
    </xf>
    <xf numFmtId="0" fontId="3" fillId="0" borderId="5" xfId="0" applyFont="1" applyBorder="1" applyAlignment="1" applyProtection="1">
      <alignment horizontal="center" vertical="top"/>
    </xf>
    <xf numFmtId="0" fontId="3" fillId="0" borderId="19" xfId="0" applyFont="1" applyBorder="1" applyAlignment="1" applyProtection="1">
      <alignment horizontal="center" vertical="center" textRotation="255" shrinkToFit="1"/>
    </xf>
    <xf numFmtId="0" fontId="3" fillId="0" borderId="19" xfId="0" applyFont="1" applyBorder="1" applyAlignment="1">
      <alignment horizontal="center" vertical="center" textRotation="255" shrinkToFit="1"/>
    </xf>
    <xf numFmtId="0" fontId="3" fillId="0" borderId="20" xfId="0" applyFont="1" applyBorder="1" applyAlignment="1">
      <alignment horizontal="center" vertical="center" textRotation="255" shrinkToFit="1"/>
    </xf>
    <xf numFmtId="0" fontId="3" fillId="0" borderId="7" xfId="0" applyFont="1" applyBorder="1" applyAlignment="1" applyProtection="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8"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4" xfId="0" applyFont="1" applyBorder="1" applyAlignment="1" applyProtection="1">
      <alignment horizontal="center" vertical="center"/>
    </xf>
    <xf numFmtId="0" fontId="5" fillId="0" borderId="1" xfId="0" applyFont="1" applyBorder="1" applyAlignment="1" applyProtection="1">
      <alignment horizontal="right"/>
    </xf>
    <xf numFmtId="0" fontId="3" fillId="0" borderId="0" xfId="0" applyFont="1" applyBorder="1" applyAlignment="1" applyProtection="1">
      <alignment horizontal="right" vertical="center"/>
    </xf>
    <xf numFmtId="0" fontId="3" fillId="0" borderId="11" xfId="0" applyFont="1" applyBorder="1" applyAlignment="1">
      <alignment horizontal="right" vertical="center"/>
    </xf>
    <xf numFmtId="0" fontId="3" fillId="0" borderId="10" xfId="0" applyFont="1" applyBorder="1" applyAlignment="1" applyProtection="1">
      <alignment horizontal="right" vertical="center"/>
    </xf>
    <xf numFmtId="0" fontId="3" fillId="0" borderId="24" xfId="0" applyFont="1" applyBorder="1" applyAlignment="1">
      <alignment horizontal="right" vertical="center"/>
    </xf>
    <xf numFmtId="0" fontId="4" fillId="0" borderId="0" xfId="0" applyFont="1" applyBorder="1" applyAlignment="1" applyProtection="1">
      <alignment horizontal="left"/>
    </xf>
    <xf numFmtId="0" fontId="5" fillId="0" borderId="0" xfId="0" applyFont="1" applyBorder="1" applyAlignment="1" applyProtection="1">
      <alignment horizontal="left"/>
    </xf>
    <xf numFmtId="0" fontId="3" fillId="0" borderId="2" xfId="0" applyFont="1" applyBorder="1" applyAlignment="1" applyProtection="1">
      <alignment horizontal="left"/>
    </xf>
    <xf numFmtId="0" fontId="3" fillId="0" borderId="2" xfId="0" applyFont="1" applyBorder="1" applyAlignment="1" applyProtection="1">
      <alignment horizontal="right"/>
    </xf>
    <xf numFmtId="37" fontId="15" fillId="0" borderId="1" xfId="0" applyNumberFormat="1" applyFont="1" applyBorder="1" applyAlignment="1" applyProtection="1">
      <alignment horizontal="center" vertical="center"/>
    </xf>
    <xf numFmtId="37" fontId="3" fillId="0" borderId="1" xfId="0" applyNumberFormat="1" applyFont="1" applyBorder="1" applyAlignment="1" applyProtection="1">
      <alignment horizontal="center" vertical="center"/>
    </xf>
    <xf numFmtId="0" fontId="3" fillId="0" borderId="11" xfId="0" applyFont="1" applyBorder="1" applyAlignment="1" applyProtection="1">
      <alignment horizontal="right" vertical="center"/>
    </xf>
    <xf numFmtId="41" fontId="3" fillId="0" borderId="0" xfId="0" applyNumberFormat="1" applyFont="1" applyBorder="1" applyAlignment="1" applyProtection="1">
      <alignment horizontal="center" vertical="center"/>
    </xf>
    <xf numFmtId="0" fontId="3" fillId="0" borderId="31"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8" xfId="0" applyFont="1" applyBorder="1" applyAlignment="1" applyProtection="1">
      <alignment horizontal="center"/>
    </xf>
    <xf numFmtId="0" fontId="3" fillId="0" borderId="14" xfId="0" applyFont="1" applyBorder="1" applyAlignment="1" applyProtection="1">
      <alignment horizontal="center"/>
    </xf>
    <xf numFmtId="0" fontId="6" fillId="0" borderId="28" xfId="0" applyFont="1" applyBorder="1" applyAlignment="1">
      <alignment horizontal="center"/>
    </xf>
    <xf numFmtId="178" fontId="3" fillId="0" borderId="0" xfId="0" applyNumberFormat="1" applyFont="1" applyBorder="1" applyAlignment="1" applyProtection="1">
      <alignment horizontal="center" vertical="center"/>
      <protection locked="0"/>
    </xf>
    <xf numFmtId="178" fontId="6" fillId="0" borderId="0" xfId="0" applyNumberFormat="1" applyFont="1" applyAlignment="1">
      <alignment horizontal="center" vertical="center"/>
    </xf>
    <xf numFmtId="177" fontId="3" fillId="0" borderId="0" xfId="0" applyNumberFormat="1" applyFont="1" applyBorder="1" applyAlignment="1" applyProtection="1">
      <alignment horizontal="center" vertical="center"/>
    </xf>
    <xf numFmtId="41" fontId="3" fillId="0" borderId="0" xfId="1" applyNumberFormat="1" applyFont="1" applyBorder="1" applyAlignment="1" applyProtection="1">
      <alignment horizontal="center" vertical="center"/>
    </xf>
    <xf numFmtId="37" fontId="5" fillId="0" borderId="2" xfId="0" applyNumberFormat="1" applyFont="1" applyBorder="1" applyAlignment="1" applyProtection="1">
      <alignment horizontal="right"/>
    </xf>
    <xf numFmtId="0" fontId="6" fillId="0" borderId="2" xfId="0" applyFont="1" applyBorder="1" applyAlignment="1"/>
    <xf numFmtId="0" fontId="3" fillId="0" borderId="26"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3" fillId="0" borderId="26" xfId="0" applyFont="1" applyBorder="1" applyAlignment="1" applyProtection="1">
      <alignment horizontal="center" vertical="center"/>
    </xf>
    <xf numFmtId="0" fontId="3" fillId="0" borderId="3" xfId="0" applyFont="1" applyBorder="1" applyAlignment="1" applyProtection="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5" fillId="0" borderId="0" xfId="0" applyFont="1" applyBorder="1" applyAlignment="1" applyProtection="1">
      <alignment horizontal="right"/>
    </xf>
    <xf numFmtId="41" fontId="3" fillId="0" borderId="10" xfId="0" applyNumberFormat="1" applyFont="1" applyBorder="1" applyAlignment="1" applyProtection="1">
      <alignment horizontal="center" vertical="center"/>
    </xf>
    <xf numFmtId="0" fontId="3" fillId="0" borderId="2" xfId="0" applyFont="1" applyBorder="1" applyAlignment="1" applyProtection="1">
      <alignment horizontal="center" vertical="center" wrapText="1"/>
    </xf>
    <xf numFmtId="177" fontId="3" fillId="0" borderId="10" xfId="0" applyNumberFormat="1" applyFont="1" applyBorder="1" applyAlignment="1" applyProtection="1">
      <alignment horizontal="center" vertical="center"/>
    </xf>
    <xf numFmtId="177" fontId="3" fillId="0" borderId="0" xfId="1" applyNumberFormat="1" applyFont="1" applyBorder="1" applyAlignment="1" applyProtection="1">
      <alignment horizontal="center" vertical="center"/>
    </xf>
    <xf numFmtId="178" fontId="3" fillId="0" borderId="0" xfId="1" applyNumberFormat="1" applyFont="1" applyBorder="1" applyAlignment="1" applyProtection="1">
      <alignment horizontal="center" vertical="center"/>
      <protection locked="0"/>
    </xf>
    <xf numFmtId="0" fontId="6" fillId="0" borderId="0" xfId="0" applyFont="1" applyAlignment="1">
      <alignment horizontal="center" vertical="center"/>
    </xf>
    <xf numFmtId="0" fontId="3" fillId="0" borderId="0" xfId="0" applyFont="1" applyBorder="1" applyAlignment="1"/>
    <xf numFmtId="0" fontId="0" fillId="0" borderId="0" xfId="0" applyAlignment="1"/>
    <xf numFmtId="0" fontId="3" fillId="0" borderId="18" xfId="0" applyFont="1" applyBorder="1" applyAlignment="1" applyProtection="1">
      <alignment horizontal="center"/>
    </xf>
    <xf numFmtId="0" fontId="3" fillId="0" borderId="16" xfId="0" applyFont="1" applyBorder="1" applyAlignment="1" applyProtection="1">
      <alignment horizontal="center"/>
    </xf>
    <xf numFmtId="0" fontId="6" fillId="0" borderId="17" xfId="0" applyFont="1" applyBorder="1" applyAlignment="1">
      <alignment horizontal="center"/>
    </xf>
    <xf numFmtId="178" fontId="3" fillId="0" borderId="10" xfId="0" applyNumberFormat="1" applyFont="1" applyBorder="1" applyAlignment="1" applyProtection="1">
      <alignment horizontal="center" vertical="center"/>
      <protection locked="0"/>
    </xf>
    <xf numFmtId="0" fontId="6" fillId="0" borderId="10" xfId="0" applyFont="1" applyBorder="1" applyAlignment="1">
      <alignment horizontal="center" vertical="center"/>
    </xf>
    <xf numFmtId="0" fontId="8" fillId="0" borderId="10" xfId="0" applyFont="1" applyBorder="1" applyAlignment="1" applyProtection="1">
      <alignment horizontal="center" vertical="center" textRotation="255" wrapText="1"/>
    </xf>
    <xf numFmtId="0" fontId="8" fillId="0" borderId="0" xfId="0" applyFont="1" applyBorder="1" applyAlignment="1" applyProtection="1">
      <alignment horizontal="center" vertical="center" textRotation="255" wrapText="1"/>
    </xf>
    <xf numFmtId="0" fontId="0" fillId="0" borderId="0" xfId="0" applyFont="1" applyAlignment="1">
      <alignment horizontal="center" vertical="center" textRotation="255" wrapText="1"/>
    </xf>
    <xf numFmtId="0" fontId="0" fillId="0" borderId="4" xfId="0" applyFont="1" applyBorder="1" applyAlignment="1">
      <alignment horizontal="center" vertical="center" textRotation="255" wrapText="1"/>
    </xf>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28" xfId="0" applyFont="1" applyBorder="1" applyAlignment="1">
      <alignment horizontal="center" vertical="center"/>
    </xf>
    <xf numFmtId="0" fontId="3" fillId="0" borderId="24" xfId="0" applyFont="1" applyBorder="1" applyAlignment="1" applyProtection="1">
      <alignment horizontal="center" vertical="center" textRotation="255" shrinkToFit="1"/>
    </xf>
    <xf numFmtId="0" fontId="3" fillId="0" borderId="11"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8" fillId="0" borderId="24" xfId="0" applyFont="1" applyBorder="1" applyAlignment="1" applyProtection="1">
      <alignment horizontal="center" vertical="center" textRotation="255" shrinkToFit="1"/>
    </xf>
    <xf numFmtId="0" fontId="8" fillId="0" borderId="11" xfId="0" applyFont="1" applyBorder="1" applyAlignment="1">
      <alignment horizontal="center" vertical="center" textRotation="255" shrinkToFit="1"/>
    </xf>
    <xf numFmtId="0" fontId="8" fillId="0" borderId="5" xfId="0" applyFont="1" applyBorder="1" applyAlignment="1">
      <alignment horizontal="center" vertical="center" textRotation="255" shrinkToFit="1"/>
    </xf>
    <xf numFmtId="0" fontId="3" fillId="0" borderId="9"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3" fillId="0" borderId="12" xfId="0" applyFont="1" applyBorder="1" applyAlignment="1" applyProtection="1">
      <alignment horizontal="center" vertical="center"/>
    </xf>
    <xf numFmtId="0" fontId="3" fillId="0" borderId="11" xfId="0" applyFont="1" applyBorder="1" applyAlignment="1" applyProtection="1">
      <alignment horizontal="center" vertical="center"/>
    </xf>
    <xf numFmtId="0" fontId="5" fillId="0" borderId="28" xfId="0" applyFont="1" applyBorder="1" applyAlignment="1" applyProtection="1">
      <alignment horizontal="center" vertical="center" textRotation="255"/>
    </xf>
    <xf numFmtId="0" fontId="5" fillId="0" borderId="28" xfId="0" applyFont="1" applyBorder="1" applyAlignment="1">
      <alignment horizontal="center" vertical="center" textRotation="255"/>
    </xf>
    <xf numFmtId="0" fontId="5" fillId="0" borderId="15" xfId="0" applyFont="1" applyBorder="1" applyAlignment="1" applyProtection="1">
      <alignment horizontal="left" vertical="center" textRotation="255"/>
    </xf>
    <xf numFmtId="0" fontId="5" fillId="0" borderId="15" xfId="0" applyFont="1" applyBorder="1" applyAlignment="1">
      <alignment vertical="center" textRotation="255"/>
    </xf>
    <xf numFmtId="0" fontId="8" fillId="0" borderId="10" xfId="0" applyFont="1" applyBorder="1" applyAlignment="1" applyProtection="1">
      <alignment horizontal="center" vertical="center" wrapText="1"/>
    </xf>
    <xf numFmtId="0" fontId="8" fillId="0" borderId="24"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9" xfId="0" applyFont="1" applyBorder="1" applyAlignment="1" applyProtection="1">
      <alignment horizontal="center" vertical="center"/>
    </xf>
    <xf numFmtId="0" fontId="5" fillId="0" borderId="2" xfId="0" applyFont="1" applyBorder="1" applyAlignment="1" applyProtection="1">
      <alignment horizontal="right" vertical="center"/>
    </xf>
    <xf numFmtId="37" fontId="5" fillId="0" borderId="2" xfId="0" applyNumberFormat="1" applyFont="1" applyBorder="1" applyAlignment="1" applyProtection="1">
      <alignment horizontal="right" vertical="center"/>
    </xf>
    <xf numFmtId="0" fontId="3" fillId="0" borderId="28" xfId="0" applyFont="1" applyBorder="1" applyAlignment="1" applyProtection="1">
      <alignment horizontal="center" vertical="center" textRotation="255"/>
    </xf>
    <xf numFmtId="0" fontId="3" fillId="0" borderId="28" xfId="0" applyFont="1" applyBorder="1" applyAlignment="1">
      <alignment horizontal="center" vertical="center" textRotation="255"/>
    </xf>
    <xf numFmtId="0" fontId="8" fillId="0" borderId="15" xfId="0" applyFont="1" applyBorder="1" applyAlignment="1" applyProtection="1">
      <alignment horizontal="center" vertical="center" textRotation="255"/>
    </xf>
    <xf numFmtId="0" fontId="8" fillId="0" borderId="15"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15" xfId="0" applyFont="1" applyBorder="1" applyAlignment="1" applyProtection="1">
      <alignment horizontal="center" vertical="center"/>
    </xf>
    <xf numFmtId="0" fontId="3" fillId="0" borderId="15" xfId="0" applyFont="1" applyBorder="1" applyAlignment="1" applyProtection="1">
      <alignment horizontal="center" vertical="center" textRotation="255"/>
    </xf>
    <xf numFmtId="0" fontId="3" fillId="0" borderId="30" xfId="0" applyFont="1" applyBorder="1" applyAlignment="1" applyProtection="1">
      <alignment horizontal="center" vertical="center" textRotation="255"/>
    </xf>
    <xf numFmtId="41" fontId="3" fillId="0" borderId="0" xfId="0" applyNumberFormat="1" applyFont="1" applyBorder="1" applyAlignment="1" applyProtection="1">
      <alignment horizontal="center"/>
    </xf>
    <xf numFmtId="41" fontId="3" fillId="0" borderId="12" xfId="0" applyNumberFormat="1" applyFont="1" applyBorder="1" applyAlignment="1" applyProtection="1">
      <alignment horizontal="center"/>
    </xf>
    <xf numFmtId="41" fontId="3" fillId="0" borderId="1" xfId="0" applyNumberFormat="1" applyFont="1" applyBorder="1" applyAlignment="1" applyProtection="1">
      <alignment horizontal="center"/>
    </xf>
    <xf numFmtId="41" fontId="3" fillId="0" borderId="13" xfId="0" applyNumberFormat="1" applyFont="1" applyBorder="1" applyAlignment="1" applyProtection="1">
      <alignment horizontal="center"/>
    </xf>
    <xf numFmtId="41" fontId="15" fillId="0" borderId="1" xfId="0" applyNumberFormat="1" applyFont="1" applyBorder="1" applyAlignment="1" applyProtection="1">
      <alignment horizontal="center"/>
    </xf>
    <xf numFmtId="0" fontId="15" fillId="0" borderId="21" xfId="0" applyFont="1" applyBorder="1" applyAlignment="1" applyProtection="1">
      <alignment horizontal="right"/>
    </xf>
    <xf numFmtId="0" fontId="15" fillId="0" borderId="13" xfId="0" applyFont="1" applyBorder="1" applyAlignment="1" applyProtection="1">
      <alignment horizontal="right"/>
    </xf>
    <xf numFmtId="41" fontId="15" fillId="0" borderId="21" xfId="0" applyNumberFormat="1" applyFont="1" applyBorder="1" applyAlignment="1" applyProtection="1">
      <alignment horizontal="center"/>
    </xf>
    <xf numFmtId="0" fontId="5" fillId="0" borderId="23" xfId="0" applyFont="1" applyBorder="1" applyAlignment="1" applyProtection="1">
      <alignment horizontal="center" vertical="center"/>
    </xf>
    <xf numFmtId="0" fontId="5" fillId="0" borderId="18" xfId="0" applyFont="1" applyBorder="1" applyAlignment="1" applyProtection="1">
      <alignment horizontal="center" vertical="center"/>
    </xf>
    <xf numFmtId="0" fontId="3" fillId="0" borderId="10" xfId="0" applyFont="1" applyBorder="1" applyAlignment="1" applyProtection="1">
      <alignment horizontal="center" vertical="center"/>
    </xf>
    <xf numFmtId="0" fontId="0" fillId="0" borderId="10" xfId="0" applyFont="1" applyBorder="1" applyAlignment="1">
      <alignment horizontal="center" vertical="center"/>
    </xf>
    <xf numFmtId="0" fontId="0" fillId="0" borderId="24" xfId="0" applyFont="1" applyBorder="1" applyAlignment="1">
      <alignment horizontal="center" vertical="center"/>
    </xf>
    <xf numFmtId="44" fontId="5" fillId="0" borderId="0" xfId="0" applyNumberFormat="1" applyFont="1" applyBorder="1" applyAlignment="1" applyProtection="1">
      <alignment horizontal="right"/>
    </xf>
    <xf numFmtId="37" fontId="5" fillId="0" borderId="0" xfId="0" applyNumberFormat="1" applyFont="1" applyBorder="1" applyAlignment="1" applyProtection="1">
      <alignment vertical="top" wrapText="1"/>
    </xf>
    <xf numFmtId="0" fontId="5" fillId="0" borderId="0" xfId="0" applyFont="1" applyAlignment="1">
      <alignment wrapText="1"/>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 xfId="0" applyFont="1" applyBorder="1" applyAlignment="1" applyProtection="1">
      <alignment horizontal="right"/>
    </xf>
    <xf numFmtId="0" fontId="3" fillId="0" borderId="13" xfId="0" applyFont="1" applyBorder="1" applyAlignment="1" applyProtection="1">
      <alignment horizontal="right"/>
    </xf>
    <xf numFmtId="41" fontId="3" fillId="0" borderId="21" xfId="0" applyNumberFormat="1" applyFont="1" applyBorder="1" applyAlignment="1" applyProtection="1">
      <alignment horizontal="center"/>
    </xf>
    <xf numFmtId="0" fontId="3" fillId="0" borderId="12" xfId="0" applyFont="1" applyBorder="1" applyAlignment="1" applyProtection="1">
      <alignment horizontal="right"/>
    </xf>
    <xf numFmtId="0" fontId="0" fillId="0" borderId="11" xfId="0" applyFont="1" applyBorder="1" applyAlignment="1">
      <alignment horizontal="right"/>
    </xf>
    <xf numFmtId="41" fontId="3" fillId="0" borderId="12" xfId="0" applyNumberFormat="1" applyFont="1" applyBorder="1" applyAlignment="1" applyProtection="1">
      <alignment horizontal="right"/>
    </xf>
    <xf numFmtId="41" fontId="3" fillId="0" borderId="0" xfId="0" applyNumberFormat="1" applyFont="1" applyBorder="1" applyAlignment="1" applyProtection="1">
      <alignment horizontal="right"/>
    </xf>
    <xf numFmtId="0" fontId="3" fillId="0" borderId="0" xfId="0" applyFont="1" applyBorder="1" applyAlignment="1" applyProtection="1">
      <alignment horizontal="right"/>
    </xf>
    <xf numFmtId="0" fontId="3" fillId="0" borderId="11" xfId="0" applyFont="1" applyBorder="1" applyAlignment="1" applyProtection="1">
      <alignment horizontal="right"/>
    </xf>
    <xf numFmtId="41" fontId="3" fillId="0" borderId="0" xfId="0" applyNumberFormat="1" applyFont="1" applyBorder="1" applyAlignment="1" applyProtection="1"/>
    <xf numFmtId="41" fontId="3" fillId="0" borderId="11" xfId="0" applyNumberFormat="1" applyFont="1" applyBorder="1" applyAlignment="1" applyProtection="1"/>
    <xf numFmtId="41" fontId="3" fillId="0" borderId="11" xfId="0" applyNumberFormat="1" applyFont="1" applyBorder="1" applyAlignment="1" applyProtection="1">
      <alignment horizontal="right"/>
    </xf>
    <xf numFmtId="0" fontId="0" fillId="0" borderId="0" xfId="0" applyFont="1" applyBorder="1" applyAlignment="1">
      <alignment horizontal="right"/>
    </xf>
    <xf numFmtId="0" fontId="3" fillId="0" borderId="23" xfId="0" applyFont="1" applyBorder="1" applyAlignment="1" applyProtection="1">
      <alignment horizontal="center" vertical="center"/>
    </xf>
    <xf numFmtId="0" fontId="3" fillId="0" borderId="10" xfId="0" applyFont="1" applyBorder="1" applyAlignment="1" applyProtection="1">
      <alignment horizontal="right"/>
    </xf>
    <xf numFmtId="0" fontId="3" fillId="0" borderId="24" xfId="0" applyFont="1" applyBorder="1" applyAlignment="1" applyProtection="1">
      <alignment horizontal="right"/>
    </xf>
    <xf numFmtId="0" fontId="15" fillId="0" borderId="0" xfId="0" applyFont="1" applyBorder="1" applyAlignment="1" applyProtection="1">
      <alignment horizontal="center"/>
    </xf>
    <xf numFmtId="41" fontId="3" fillId="0" borderId="10" xfId="0" applyNumberFormat="1" applyFont="1" applyBorder="1" applyAlignment="1" applyProtection="1">
      <alignment horizontal="center"/>
    </xf>
    <xf numFmtId="41" fontId="3" fillId="0" borderId="9" xfId="0" applyNumberFormat="1" applyFont="1" applyBorder="1" applyAlignment="1" applyProtection="1">
      <alignment horizontal="center"/>
    </xf>
    <xf numFmtId="44" fontId="5" fillId="0" borderId="2" xfId="0" applyNumberFormat="1" applyFont="1" applyBorder="1" applyAlignment="1" applyProtection="1">
      <alignment horizontal="right"/>
    </xf>
    <xf numFmtId="0" fontId="3" fillId="0" borderId="18" xfId="0" applyFont="1" applyBorder="1" applyAlignment="1" applyProtection="1">
      <alignment horizontal="center" vertical="center"/>
    </xf>
    <xf numFmtId="0" fontId="0" fillId="0" borderId="0" xfId="0" applyFont="1" applyAlignment="1">
      <alignment horizontal="center"/>
    </xf>
    <xf numFmtId="41" fontId="3" fillId="0" borderId="0" xfId="0" applyNumberFormat="1" applyFont="1" applyBorder="1" applyAlignment="1" applyProtection="1">
      <alignment horizontal="left"/>
    </xf>
    <xf numFmtId="0" fontId="0" fillId="0" borderId="16" xfId="0" applyFont="1" applyBorder="1" applyAlignment="1">
      <alignment horizontal="center"/>
    </xf>
    <xf numFmtId="0" fontId="0" fillId="0" borderId="17" xfId="0" applyFont="1" applyBorder="1" applyAlignment="1">
      <alignment horizontal="center"/>
    </xf>
    <xf numFmtId="0" fontId="3" fillId="0" borderId="1" xfId="0" applyFont="1" applyBorder="1" applyAlignment="1" applyProtection="1">
      <alignment horizontal="center"/>
    </xf>
    <xf numFmtId="41" fontId="15" fillId="0" borderId="9" xfId="0" applyNumberFormat="1" applyFont="1" applyBorder="1" applyAlignment="1" applyProtection="1">
      <alignment horizontal="center"/>
    </xf>
    <xf numFmtId="41" fontId="15" fillId="0" borderId="10" xfId="0" applyNumberFormat="1" applyFont="1" applyBorder="1" applyAlignment="1" applyProtection="1">
      <alignment horizontal="center"/>
    </xf>
    <xf numFmtId="0" fontId="3" fillId="0" borderId="0" xfId="0" applyFont="1" applyBorder="1" applyAlignment="1" applyProtection="1">
      <alignment horizontal="center"/>
    </xf>
    <xf numFmtId="41" fontId="3" fillId="0" borderId="10" xfId="0" applyNumberFormat="1" applyFont="1" applyBorder="1" applyAlignment="1" applyProtection="1">
      <alignment horizontal="right"/>
    </xf>
    <xf numFmtId="0" fontId="3" fillId="0" borderId="9" xfId="0" applyFont="1" applyBorder="1" applyAlignment="1" applyProtection="1">
      <alignment horizontal="right"/>
    </xf>
    <xf numFmtId="0" fontId="0" fillId="0" borderId="11" xfId="0" applyFont="1" applyBorder="1" applyAlignment="1"/>
    <xf numFmtId="0" fontId="0" fillId="0" borderId="0" xfId="0" applyFont="1" applyAlignment="1">
      <alignment horizontal="right"/>
    </xf>
    <xf numFmtId="0" fontId="5" fillId="0" borderId="0" xfId="0" applyFont="1" applyAlignment="1">
      <alignment vertical="top" wrapText="1"/>
    </xf>
    <xf numFmtId="0" fontId="17" fillId="0" borderId="0" xfId="0" applyFont="1" applyAlignment="1">
      <alignment vertical="top"/>
    </xf>
    <xf numFmtId="0" fontId="13" fillId="0" borderId="0" xfId="0" applyFont="1" applyAlignment="1">
      <alignment vertical="top"/>
    </xf>
    <xf numFmtId="41" fontId="3" fillId="0" borderId="1" xfId="0" applyNumberFormat="1" applyFont="1" applyBorder="1" applyAlignment="1" applyProtection="1">
      <alignment horizontal="center" vertical="center"/>
    </xf>
    <xf numFmtId="37" fontId="5" fillId="0" borderId="2" xfId="0" applyNumberFormat="1" applyFont="1" applyBorder="1" applyAlignment="1" applyProtection="1">
      <alignment horizontal="left" vertical="top" wrapText="1"/>
    </xf>
    <xf numFmtId="0" fontId="3" fillId="0" borderId="1" xfId="0" applyFont="1" applyBorder="1" applyAlignment="1" applyProtection="1">
      <alignment horizontal="center" vertical="center"/>
    </xf>
    <xf numFmtId="0" fontId="3" fillId="0" borderId="13" xfId="0" applyFont="1" applyBorder="1" applyAlignment="1" applyProtection="1">
      <alignment horizontal="center" vertical="center"/>
    </xf>
    <xf numFmtId="0" fontId="6"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applyBorder="1" applyAlignment="1" applyProtection="1">
      <alignment horizontal="center" vertical="center"/>
    </xf>
    <xf numFmtId="0" fontId="20" fillId="0" borderId="0" xfId="0" applyFont="1" applyBorder="1" applyAlignment="1" applyProtection="1">
      <alignment horizontal="center"/>
    </xf>
    <xf numFmtId="176" fontId="3" fillId="0" borderId="0" xfId="0" applyNumberFormat="1" applyFont="1" applyBorder="1" applyAlignment="1" applyProtection="1">
      <alignment horizontal="right"/>
    </xf>
    <xf numFmtId="0" fontId="4" fillId="0" borderId="0" xfId="0" applyFont="1" applyBorder="1" applyAlignment="1">
      <alignment horizontal="left"/>
    </xf>
    <xf numFmtId="41" fontId="28" fillId="0" borderId="12" xfId="0" applyNumberFormat="1" applyFont="1" applyBorder="1" applyAlignment="1" applyProtection="1">
      <alignment horizontal="center"/>
    </xf>
    <xf numFmtId="41" fontId="28" fillId="0" borderId="0" xfId="0" applyNumberFormat="1" applyFont="1" applyBorder="1" applyAlignment="1" applyProtection="1">
      <alignment horizontal="center"/>
    </xf>
    <xf numFmtId="176" fontId="28" fillId="0" borderId="12" xfId="0" applyNumberFormat="1" applyFont="1" applyBorder="1" applyAlignment="1" applyProtection="1">
      <alignment horizontal="right"/>
    </xf>
    <xf numFmtId="176" fontId="28" fillId="0" borderId="0" xfId="0" applyNumberFormat="1" applyFont="1" applyBorder="1" applyAlignment="1" applyProtection="1">
      <alignment horizontal="right"/>
    </xf>
    <xf numFmtId="0" fontId="25" fillId="0" borderId="1" xfId="0" applyFont="1" applyBorder="1" applyAlignment="1" applyProtection="1">
      <alignment horizontal="right"/>
    </xf>
    <xf numFmtId="0" fontId="20" fillId="0" borderId="26" xfId="0" applyFont="1" applyBorder="1" applyAlignment="1" applyProtection="1">
      <alignment horizontal="center" vertical="center"/>
    </xf>
    <xf numFmtId="0" fontId="20" fillId="0" borderId="2" xfId="0" applyFont="1" applyBorder="1" applyAlignment="1" applyProtection="1">
      <alignment horizontal="center" vertical="center"/>
    </xf>
    <xf numFmtId="0" fontId="20" fillId="0" borderId="3"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6"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2" xfId="0" applyFont="1" applyBorder="1" applyAlignment="1">
      <alignment vertical="center"/>
    </xf>
    <xf numFmtId="0" fontId="20" fillId="0" borderId="6" xfId="0" applyFont="1" applyBorder="1" applyAlignment="1">
      <alignment vertical="center"/>
    </xf>
    <xf numFmtId="0" fontId="20" fillId="0" borderId="4" xfId="0" applyFont="1" applyBorder="1" applyAlignment="1">
      <alignment vertical="center"/>
    </xf>
    <xf numFmtId="0" fontId="18" fillId="0" borderId="0" xfId="0" applyFont="1" applyAlignment="1">
      <alignment horizontal="left"/>
    </xf>
    <xf numFmtId="0" fontId="22" fillId="0" borderId="2" xfId="0" applyFont="1" applyBorder="1" applyAlignment="1" applyProtection="1">
      <alignment horizontal="right"/>
    </xf>
    <xf numFmtId="41" fontId="15" fillId="0" borderId="1" xfId="0" applyNumberFormat="1" applyFont="1" applyBorder="1" applyAlignment="1" applyProtection="1"/>
    <xf numFmtId="41" fontId="15" fillId="0" borderId="1" xfId="0" applyNumberFormat="1" applyFont="1" applyBorder="1" applyAlignment="1" applyProtection="1">
      <alignment horizontal="right"/>
    </xf>
    <xf numFmtId="41" fontId="6" fillId="0" borderId="0" xfId="0" applyNumberFormat="1" applyFont="1" applyBorder="1" applyAlignment="1"/>
    <xf numFmtId="41" fontId="3" fillId="0" borderId="10" xfId="0" applyNumberFormat="1" applyFont="1" applyBorder="1" applyAlignment="1" applyProtection="1"/>
    <xf numFmtId="41" fontId="3" fillId="0" borderId="12" xfId="0" applyNumberFormat="1" applyFont="1" applyBorder="1" applyAlignment="1" applyProtection="1"/>
    <xf numFmtId="0" fontId="6" fillId="0" borderId="18"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2" borderId="23" xfId="0" applyFont="1" applyFill="1" applyBorder="1" applyAlignment="1" applyProtection="1">
      <alignment horizontal="center" vertical="center"/>
    </xf>
    <xf numFmtId="0" fontId="6" fillId="0" borderId="15" xfId="0" applyFont="1" applyBorder="1" applyAlignment="1" applyProtection="1">
      <alignment horizontal="center" vertical="center"/>
    </xf>
    <xf numFmtId="41" fontId="6" fillId="0" borderId="1" xfId="0" applyNumberFormat="1" applyFont="1" applyBorder="1" applyAlignment="1" applyProtection="1">
      <alignment horizontal="center"/>
    </xf>
    <xf numFmtId="41" fontId="6" fillId="0" borderId="0" xfId="0" applyNumberFormat="1" applyFont="1" applyBorder="1" applyAlignment="1" applyProtection="1">
      <alignment horizontal="right"/>
    </xf>
    <xf numFmtId="41" fontId="6" fillId="0" borderId="0" xfId="0" applyNumberFormat="1" applyFont="1" applyBorder="1" applyAlignment="1" applyProtection="1">
      <alignment horizontal="center"/>
    </xf>
    <xf numFmtId="0" fontId="6" fillId="0" borderId="26"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41" fontId="6" fillId="0" borderId="12" xfId="0" applyNumberFormat="1" applyFont="1" applyBorder="1" applyAlignment="1" applyProtection="1">
      <alignment horizontal="center"/>
    </xf>
    <xf numFmtId="0" fontId="6" fillId="0" borderId="23" xfId="0" applyFont="1" applyBorder="1" applyAlignment="1" applyProtection="1">
      <alignment horizontal="center" vertical="center"/>
    </xf>
    <xf numFmtId="0" fontId="0" fillId="0" borderId="0" xfId="0" applyBorder="1" applyAlignment="1">
      <alignment horizontal="left" vertical="top" wrapText="1"/>
    </xf>
    <xf numFmtId="0" fontId="6" fillId="0" borderId="0" xfId="0" applyFont="1" applyBorder="1" applyAlignment="1">
      <alignment horizontal="left" vertical="top" wrapText="1"/>
    </xf>
    <xf numFmtId="41" fontId="6" fillId="0" borderId="21" xfId="0" applyNumberFormat="1" applyFont="1" applyBorder="1" applyAlignment="1" applyProtection="1">
      <alignment horizontal="center"/>
    </xf>
    <xf numFmtId="41" fontId="14" fillId="0" borderId="10" xfId="0" applyNumberFormat="1" applyFont="1" applyBorder="1" applyAlignment="1" applyProtection="1">
      <alignment horizontal="center"/>
    </xf>
    <xf numFmtId="0" fontId="4" fillId="0" borderId="0" xfId="0" applyFont="1" applyBorder="1" applyAlignment="1">
      <alignment horizontal="left" vertical="top" wrapText="1"/>
    </xf>
    <xf numFmtId="0" fontId="0" fillId="0" borderId="0" xfId="0" applyFont="1" applyBorder="1" applyAlignment="1">
      <alignment horizontal="left" vertical="top" wrapText="1"/>
    </xf>
    <xf numFmtId="0" fontId="4" fillId="0" borderId="1" xfId="0" applyFont="1" applyBorder="1" applyAlignment="1" applyProtection="1">
      <alignment horizontal="left"/>
    </xf>
    <xf numFmtId="41" fontId="14" fillId="0" borderId="9" xfId="0" applyNumberFormat="1" applyFont="1" applyBorder="1" applyAlignment="1" applyProtection="1">
      <alignment horizontal="center"/>
    </xf>
    <xf numFmtId="41" fontId="14" fillId="0" borderId="10" xfId="0" applyNumberFormat="1" applyFont="1" applyBorder="1" applyAlignment="1" applyProtection="1">
      <alignment horizontal="right"/>
    </xf>
    <xf numFmtId="41" fontId="6" fillId="0" borderId="1" xfId="0" applyNumberFormat="1" applyFont="1" applyBorder="1" applyAlignment="1" applyProtection="1">
      <alignment horizontal="right"/>
    </xf>
    <xf numFmtId="41" fontId="0" fillId="0" borderId="0" xfId="0" applyNumberFormat="1" applyFont="1" applyBorder="1" applyAlignment="1" applyProtection="1">
      <alignment horizontal="center"/>
    </xf>
    <xf numFmtId="41" fontId="15" fillId="0" borderId="21" xfId="0" applyNumberFormat="1" applyFont="1" applyBorder="1" applyAlignment="1" applyProtection="1"/>
    <xf numFmtId="0" fontId="0" fillId="0" borderId="8" xfId="0" applyFont="1" applyBorder="1" applyAlignment="1">
      <alignment horizontal="center" vertical="center"/>
    </xf>
    <xf numFmtId="0" fontId="0" fillId="0" borderId="28" xfId="0" applyFont="1" applyBorder="1" applyAlignment="1"/>
    <xf numFmtId="41" fontId="14" fillId="0" borderId="10" xfId="0" applyNumberFormat="1" applyFont="1" applyBorder="1" applyAlignment="1"/>
    <xf numFmtId="41" fontId="0" fillId="0" borderId="10" xfId="0" applyNumberFormat="1" applyFont="1" applyBorder="1" applyAlignment="1"/>
    <xf numFmtId="41" fontId="0" fillId="0" borderId="0" xfId="0" applyNumberFormat="1" applyFont="1" applyBorder="1" applyAlignment="1">
      <alignment horizontal="right"/>
    </xf>
    <xf numFmtId="41" fontId="0" fillId="0" borderId="0" xfId="0" applyNumberFormat="1" applyFont="1" applyBorder="1" applyAlignment="1"/>
    <xf numFmtId="41" fontId="0" fillId="0" borderId="1" xfId="0" applyNumberFormat="1" applyFont="1" applyBorder="1" applyAlignment="1">
      <alignment horizontal="right"/>
    </xf>
    <xf numFmtId="0" fontId="0" fillId="0" borderId="14" xfId="0" applyFont="1" applyBorder="1" applyAlignment="1">
      <alignment horizontal="center" vertical="center"/>
    </xf>
    <xf numFmtId="0" fontId="0" fillId="0" borderId="10" xfId="0" applyFont="1" applyBorder="1" applyAlignment="1">
      <alignment horizontal="right"/>
    </xf>
    <xf numFmtId="41" fontId="5" fillId="0" borderId="0" xfId="0" applyNumberFormat="1" applyFont="1" applyBorder="1" applyAlignment="1" applyProtection="1">
      <alignment horizontal="center"/>
    </xf>
    <xf numFmtId="41" fontId="5" fillId="0" borderId="1" xfId="0" applyNumberFormat="1" applyFont="1" applyBorder="1" applyAlignment="1" applyProtection="1">
      <alignment horizontal="center"/>
    </xf>
    <xf numFmtId="41" fontId="5" fillId="0" borderId="1" xfId="0" applyNumberFormat="1" applyFont="1" applyBorder="1" applyAlignment="1" applyProtection="1">
      <alignment horizontal="right"/>
    </xf>
    <xf numFmtId="41" fontId="5" fillId="0" borderId="0" xfId="0" applyNumberFormat="1" applyFont="1" applyBorder="1" applyAlignment="1" applyProtection="1">
      <alignment horizontal="right"/>
    </xf>
    <xf numFmtId="41" fontId="12" fillId="0" borderId="10" xfId="0" applyNumberFormat="1" applyFont="1" applyBorder="1" applyAlignment="1" applyProtection="1">
      <alignment horizontal="right"/>
    </xf>
    <xf numFmtId="41" fontId="5" fillId="0" borderId="0" xfId="0" applyNumberFormat="1" applyFont="1" applyBorder="1" applyAlignment="1">
      <alignment horizontal="right"/>
    </xf>
    <xf numFmtId="37" fontId="0" fillId="0" borderId="8" xfId="0" applyNumberFormat="1" applyFont="1" applyBorder="1" applyAlignment="1" applyProtection="1">
      <alignment horizontal="center" vertical="center"/>
    </xf>
    <xf numFmtId="37" fontId="0" fillId="0" borderId="14" xfId="0" applyNumberFormat="1" applyFont="1" applyBorder="1" applyAlignment="1" applyProtection="1">
      <alignment horizontal="center" vertical="center"/>
    </xf>
    <xf numFmtId="37" fontId="0" fillId="0" borderId="28" xfId="0" applyNumberFormat="1" applyFont="1" applyBorder="1" applyAlignment="1" applyProtection="1">
      <alignment horizontal="center" vertical="center"/>
    </xf>
    <xf numFmtId="0" fontId="0" fillId="0" borderId="18" xfId="0" applyFont="1" applyBorder="1" applyAlignment="1" applyProtection="1">
      <alignment horizontal="distributed" vertical="center" justifyLastLine="1"/>
    </xf>
    <xf numFmtId="0" fontId="0" fillId="0" borderId="16" xfId="0" applyFont="1" applyBorder="1" applyAlignment="1" applyProtection="1">
      <alignment horizontal="distributed" vertical="center" justifyLastLine="1"/>
    </xf>
    <xf numFmtId="0" fontId="0" fillId="0" borderId="8"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17" xfId="0" applyFont="1" applyBorder="1" applyAlignment="1" applyProtection="1">
      <alignment horizontal="distributed" vertical="center" justifyLastLine="1"/>
    </xf>
    <xf numFmtId="41" fontId="12" fillId="0" borderId="10" xfId="0" applyNumberFormat="1" applyFont="1" applyBorder="1" applyAlignment="1" applyProtection="1">
      <alignment horizontal="center"/>
    </xf>
    <xf numFmtId="0" fontId="0" fillId="0" borderId="2" xfId="0" applyFont="1" applyBorder="1" applyAlignment="1">
      <alignment horizontal="right"/>
    </xf>
    <xf numFmtId="0" fontId="0" fillId="0" borderId="18"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28" xfId="0" applyFont="1" applyBorder="1" applyAlignment="1" applyProtection="1">
      <alignment horizontal="center" vertical="center"/>
    </xf>
    <xf numFmtId="0" fontId="0" fillId="0" borderId="8" xfId="0" applyFont="1" applyBorder="1" applyAlignment="1" applyProtection="1">
      <alignment horizontal="center" vertical="center" textRotation="255"/>
    </xf>
    <xf numFmtId="0" fontId="0" fillId="0" borderId="28" xfId="0" applyFont="1" applyBorder="1" applyAlignment="1" applyProtection="1">
      <alignment horizontal="center" vertical="center" textRotation="255"/>
    </xf>
    <xf numFmtId="37" fontId="0" fillId="0" borderId="8" xfId="0" applyNumberFormat="1" applyFont="1" applyBorder="1" applyAlignment="1" applyProtection="1">
      <alignment horizontal="center" vertical="center" textRotation="255"/>
    </xf>
    <xf numFmtId="37" fontId="0" fillId="0" borderId="28" xfId="0" applyNumberFormat="1" applyFont="1" applyBorder="1" applyAlignment="1" applyProtection="1">
      <alignment horizontal="center" vertical="center" textRotation="255"/>
    </xf>
    <xf numFmtId="0" fontId="0" fillId="0" borderId="26"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5"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28" xfId="0" applyFont="1" applyBorder="1" applyAlignment="1" applyProtection="1">
      <alignment horizontal="center" vertical="center"/>
    </xf>
    <xf numFmtId="41" fontId="12" fillId="0" borderId="10" xfId="0" applyNumberFormat="1" applyFont="1" applyBorder="1" applyAlignment="1">
      <alignment horizontal="right"/>
    </xf>
    <xf numFmtId="37" fontId="5" fillId="0" borderId="0" xfId="0" applyNumberFormat="1" applyFont="1" applyBorder="1" applyAlignment="1" applyProtection="1">
      <alignment horizontal="right"/>
    </xf>
    <xf numFmtId="41" fontId="14" fillId="0" borderId="9" xfId="0" applyNumberFormat="1" applyFont="1" applyBorder="1" applyAlignment="1" applyProtection="1">
      <alignment horizontal="right"/>
    </xf>
    <xf numFmtId="41" fontId="0" fillId="0" borderId="12" xfId="0" applyNumberFormat="1" applyFont="1" applyBorder="1" applyAlignment="1" applyProtection="1">
      <alignment horizontal="right"/>
    </xf>
    <xf numFmtId="41" fontId="0" fillId="0" borderId="0" xfId="0" applyNumberFormat="1" applyFont="1" applyBorder="1" applyAlignment="1" applyProtection="1">
      <alignment horizontal="right"/>
    </xf>
    <xf numFmtId="41" fontId="0" fillId="0" borderId="21" xfId="0" applyNumberFormat="1" applyFont="1" applyBorder="1" applyAlignment="1" applyProtection="1">
      <alignment horizontal="right"/>
    </xf>
    <xf numFmtId="41" fontId="0" fillId="0" borderId="1" xfId="0" applyNumberFormat="1" applyFont="1" applyBorder="1" applyAlignment="1" applyProtection="1">
      <alignment horizontal="right"/>
    </xf>
    <xf numFmtId="0" fontId="0" fillId="0" borderId="28" xfId="0" applyFont="1" applyBorder="1" applyAlignment="1">
      <alignment horizontal="center" vertical="center"/>
    </xf>
    <xf numFmtId="41" fontId="5" fillId="0" borderId="12" xfId="0" applyNumberFormat="1" applyFont="1" applyBorder="1" applyAlignment="1" applyProtection="1">
      <alignment horizontal="center"/>
    </xf>
    <xf numFmtId="41" fontId="5" fillId="0" borderId="1" xfId="0" applyNumberFormat="1" applyFont="1" applyBorder="1" applyAlignment="1">
      <alignment horizontal="right"/>
    </xf>
    <xf numFmtId="0" fontId="4" fillId="0" borderId="1" xfId="0" applyFont="1" applyFill="1" applyBorder="1" applyAlignment="1" applyProtection="1">
      <alignment horizontal="left"/>
    </xf>
    <xf numFmtId="41" fontId="3" fillId="0" borderId="6" xfId="0" applyNumberFormat="1" applyFont="1" applyBorder="1" applyAlignment="1" applyProtection="1">
      <alignment horizontal="center"/>
    </xf>
    <xf numFmtId="41" fontId="3" fillId="0" borderId="4" xfId="0" applyNumberFormat="1" applyFont="1" applyBorder="1" applyAlignment="1" applyProtection="1">
      <alignment horizontal="center"/>
    </xf>
    <xf numFmtId="41" fontId="0" fillId="0" borderId="4" xfId="0" applyNumberFormat="1" applyFont="1" applyBorder="1" applyAlignment="1">
      <alignment horizontal="right"/>
    </xf>
    <xf numFmtId="41" fontId="12" fillId="0" borderId="9" xfId="0" applyNumberFormat="1" applyFont="1" applyBorder="1" applyAlignment="1" applyProtection="1">
      <alignment horizontal="center"/>
    </xf>
    <xf numFmtId="41" fontId="5" fillId="0" borderId="21" xfId="0" applyNumberFormat="1" applyFont="1" applyBorder="1" applyAlignment="1" applyProtection="1">
      <alignment horizontal="center"/>
    </xf>
    <xf numFmtId="41" fontId="15" fillId="0" borderId="10" xfId="0" applyNumberFormat="1" applyFont="1" applyBorder="1" applyAlignment="1" applyProtection="1">
      <alignment horizontal="right"/>
    </xf>
    <xf numFmtId="177" fontId="15" fillId="0" borderId="10" xfId="0" applyNumberFormat="1" applyFont="1" applyBorder="1" applyAlignment="1" applyProtection="1"/>
    <xf numFmtId="41" fontId="14" fillId="0" borderId="10" xfId="0" applyNumberFormat="1" applyFont="1" applyBorder="1" applyAlignment="1">
      <alignment horizontal="right"/>
    </xf>
    <xf numFmtId="41" fontId="0" fillId="0" borderId="0" xfId="0" applyNumberFormat="1" applyFont="1" applyFill="1" applyBorder="1" applyAlignment="1">
      <alignment horizontal="right"/>
    </xf>
    <xf numFmtId="41" fontId="0" fillId="0" borderId="4" xfId="0" applyNumberFormat="1" applyFont="1" applyBorder="1" applyAlignment="1">
      <alignment horizontal="center"/>
    </xf>
    <xf numFmtId="0" fontId="4" fillId="0" borderId="0" xfId="0" applyFont="1" applyFill="1" applyBorder="1" applyAlignment="1" applyProtection="1">
      <alignment horizontal="left"/>
    </xf>
    <xf numFmtId="177" fontId="3" fillId="0" borderId="0" xfId="0" applyNumberFormat="1" applyFont="1" applyBorder="1" applyAlignment="1" applyProtection="1">
      <alignment horizontal="right"/>
    </xf>
    <xf numFmtId="0" fontId="0" fillId="0" borderId="23"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Border="1" applyAlignment="1">
      <alignment horizontal="center" vertical="center"/>
    </xf>
    <xf numFmtId="0" fontId="8" fillId="0" borderId="0" xfId="0" applyFont="1" applyAlignment="1"/>
    <xf numFmtId="0" fontId="0" fillId="0" borderId="0" xfId="0" applyFont="1" applyAlignment="1"/>
    <xf numFmtId="41" fontId="0" fillId="0" borderId="4" xfId="0" applyNumberFormat="1" applyFont="1" applyBorder="1"/>
    <xf numFmtId="41" fontId="14" fillId="0" borderId="0" xfId="6" applyNumberFormat="1" applyFont="1" applyBorder="1" applyAlignment="1" applyProtection="1">
      <alignment horizontal="center"/>
    </xf>
    <xf numFmtId="41" fontId="6" fillId="0" borderId="0" xfId="6" applyNumberFormat="1" applyFont="1" applyBorder="1" applyAlignment="1" applyProtection="1">
      <alignment horizontal="center"/>
    </xf>
    <xf numFmtId="0" fontId="4" fillId="0" borderId="1" xfId="6" applyFont="1" applyBorder="1" applyAlignment="1" applyProtection="1">
      <alignment horizontal="left"/>
    </xf>
    <xf numFmtId="0" fontId="6" fillId="0" borderId="18" xfId="6" applyFont="1" applyBorder="1" applyAlignment="1" applyProtection="1">
      <alignment horizontal="center" vertical="center"/>
    </xf>
    <xf numFmtId="0" fontId="6" fillId="0" borderId="16" xfId="6" applyFont="1" applyBorder="1" applyAlignment="1" applyProtection="1">
      <alignment horizontal="center" vertical="center"/>
    </xf>
    <xf numFmtId="0" fontId="6" fillId="0" borderId="17" xfId="6" applyFont="1" applyBorder="1" applyAlignment="1" applyProtection="1">
      <alignment horizontal="center" vertical="center"/>
    </xf>
    <xf numFmtId="41" fontId="14" fillId="0" borderId="12" xfId="6" applyNumberFormat="1" applyFont="1" applyBorder="1" applyAlignment="1" applyProtection="1">
      <alignment horizontal="center"/>
    </xf>
    <xf numFmtId="0" fontId="5" fillId="0" borderId="1" xfId="6" applyFont="1" applyBorder="1" applyAlignment="1" applyProtection="1">
      <alignment horizontal="right"/>
    </xf>
    <xf numFmtId="0" fontId="7" fillId="0" borderId="0" xfId="6" applyFont="1" applyAlignment="1">
      <alignment horizontal="left" vertical="top"/>
    </xf>
    <xf numFmtId="41" fontId="14" fillId="0" borderId="9" xfId="6" applyNumberFormat="1" applyFont="1" applyBorder="1" applyAlignment="1" applyProtection="1">
      <alignment horizontal="right"/>
    </xf>
    <xf numFmtId="41" fontId="14" fillId="0" borderId="10" xfId="6" applyNumberFormat="1" applyFont="1" applyBorder="1" applyAlignment="1" applyProtection="1">
      <alignment horizontal="right"/>
    </xf>
    <xf numFmtId="41" fontId="6" fillId="0" borderId="12" xfId="6" applyNumberFormat="1" applyBorder="1" applyAlignment="1" applyProtection="1">
      <alignment horizontal="right"/>
    </xf>
    <xf numFmtId="41" fontId="6" fillId="0" borderId="0" xfId="6" applyNumberFormat="1" applyBorder="1" applyAlignment="1" applyProtection="1">
      <alignment horizontal="right"/>
    </xf>
    <xf numFmtId="0" fontId="6" fillId="0" borderId="18" xfId="6" applyBorder="1" applyAlignment="1" applyProtection="1">
      <alignment horizontal="center" vertical="center"/>
    </xf>
    <xf numFmtId="0" fontId="6" fillId="0" borderId="16" xfId="6" applyBorder="1" applyAlignment="1" applyProtection="1">
      <alignment horizontal="center" vertical="center"/>
    </xf>
    <xf numFmtId="0" fontId="6" fillId="0" borderId="17" xfId="6" applyBorder="1" applyAlignment="1" applyProtection="1">
      <alignment horizontal="center" vertical="center"/>
    </xf>
    <xf numFmtId="0" fontId="0" fillId="0" borderId="0" xfId="6" applyFont="1" applyAlignment="1">
      <alignment horizontal="left" vertical="top" wrapText="1"/>
    </xf>
    <xf numFmtId="0" fontId="6" fillId="0" borderId="0" xfId="6" applyFont="1" applyAlignment="1">
      <alignment horizontal="left" vertical="top" wrapText="1"/>
    </xf>
    <xf numFmtId="0" fontId="14" fillId="0" borderId="10" xfId="6" applyFont="1" applyBorder="1" applyAlignment="1" applyProtection="1">
      <alignment horizontal="distributed" vertical="center" justifyLastLine="1"/>
    </xf>
    <xf numFmtId="0" fontId="14" fillId="0" borderId="24" xfId="6" applyFont="1" applyBorder="1" applyAlignment="1">
      <alignment horizontal="distributed" vertical="center" justifyLastLine="1"/>
    </xf>
    <xf numFmtId="49" fontId="6" fillId="0" borderId="0" xfId="6" applyNumberFormat="1" applyBorder="1" applyAlignment="1" applyProtection="1">
      <alignment horizontal="right"/>
    </xf>
    <xf numFmtId="49" fontId="6" fillId="0" borderId="11" xfId="6" applyNumberFormat="1" applyBorder="1" applyAlignment="1" applyProtection="1">
      <alignment horizontal="right"/>
    </xf>
    <xf numFmtId="41" fontId="6" fillId="0" borderId="0" xfId="6" applyNumberFormat="1" applyFont="1" applyBorder="1" applyAlignment="1" applyProtection="1">
      <alignment horizontal="right"/>
    </xf>
    <xf numFmtId="39" fontId="5" fillId="0" borderId="2" xfId="6" applyNumberFormat="1" applyFont="1" applyBorder="1" applyAlignment="1" applyProtection="1">
      <alignment horizontal="right"/>
    </xf>
    <xf numFmtId="41" fontId="6" fillId="0" borderId="1" xfId="6" applyNumberFormat="1" applyFont="1" applyBorder="1" applyAlignment="1" applyProtection="1">
      <alignment horizontal="center"/>
    </xf>
    <xf numFmtId="41" fontId="6" fillId="0" borderId="12" xfId="6" applyNumberFormat="1" applyFont="1" applyBorder="1" applyAlignment="1" applyProtection="1">
      <alignment horizontal="right"/>
    </xf>
    <xf numFmtId="37" fontId="6" fillId="0" borderId="14" xfId="6" applyNumberFormat="1" applyFont="1" applyBorder="1" applyAlignment="1" applyProtection="1">
      <alignment horizontal="distributed" vertical="center" justifyLastLine="1"/>
    </xf>
    <xf numFmtId="37" fontId="6" fillId="0" borderId="28" xfId="6" applyNumberFormat="1" applyFont="1" applyBorder="1" applyAlignment="1" applyProtection="1">
      <alignment horizontal="distributed" vertical="center" justifyLastLine="1"/>
    </xf>
    <xf numFmtId="41" fontId="6" fillId="0" borderId="21" xfId="6" applyNumberFormat="1" applyBorder="1" applyAlignment="1" applyProtection="1">
      <alignment horizontal="right"/>
    </xf>
    <xf numFmtId="41" fontId="6" fillId="0" borderId="1" xfId="6" applyNumberFormat="1" applyBorder="1" applyAlignment="1" applyProtection="1">
      <alignment horizontal="right"/>
    </xf>
    <xf numFmtId="41" fontId="6" fillId="0" borderId="1" xfId="6" applyNumberFormat="1" applyFont="1" applyBorder="1" applyAlignment="1" applyProtection="1">
      <alignment horizontal="right"/>
    </xf>
    <xf numFmtId="41" fontId="6" fillId="0" borderId="9" xfId="6" applyNumberFormat="1" applyFont="1" applyBorder="1" applyAlignment="1" applyProtection="1">
      <alignment horizontal="right"/>
    </xf>
    <xf numFmtId="41" fontId="6" fillId="0" borderId="10" xfId="6" applyNumberFormat="1" applyFont="1" applyBorder="1" applyAlignment="1" applyProtection="1">
      <alignment horizontal="right"/>
    </xf>
    <xf numFmtId="41" fontId="6" fillId="0" borderId="11" xfId="6" applyNumberFormat="1" applyFont="1" applyBorder="1" applyAlignment="1" applyProtection="1">
      <alignment horizontal="right"/>
    </xf>
    <xf numFmtId="41" fontId="6" fillId="0" borderId="6" xfId="6" applyNumberFormat="1" applyFont="1" applyBorder="1" applyAlignment="1" applyProtection="1">
      <alignment horizontal="right"/>
    </xf>
    <xf numFmtId="41" fontId="6" fillId="0" borderId="4" xfId="6" applyNumberFormat="1" applyFont="1" applyBorder="1" applyAlignment="1" applyProtection="1">
      <alignment horizontal="right"/>
    </xf>
    <xf numFmtId="0" fontId="6" fillId="0" borderId="1" xfId="6" applyFont="1" applyBorder="1" applyAlignment="1" applyProtection="1">
      <alignment horizontal="distributed" vertical="center"/>
    </xf>
    <xf numFmtId="0" fontId="6" fillId="0" borderId="13" xfId="6" applyFont="1" applyBorder="1" applyAlignment="1">
      <alignment horizontal="distributed" vertical="center"/>
    </xf>
    <xf numFmtId="0" fontId="6" fillId="0" borderId="0" xfId="6" applyFont="1" applyBorder="1" applyAlignment="1" applyProtection="1">
      <alignment horizontal="distributed" vertical="center"/>
    </xf>
    <xf numFmtId="0" fontId="6" fillId="0" borderId="11" xfId="6" applyFont="1" applyBorder="1" applyAlignment="1">
      <alignment horizontal="distributed" vertical="center"/>
    </xf>
    <xf numFmtId="0" fontId="14" fillId="0" borderId="0" xfId="6" applyFont="1" applyBorder="1" applyAlignment="1" applyProtection="1">
      <alignment horizontal="distributed" vertical="center"/>
    </xf>
    <xf numFmtId="0" fontId="14" fillId="0" borderId="11" xfId="6" applyFont="1" applyBorder="1" applyAlignment="1">
      <alignment horizontal="distributed" vertical="center"/>
    </xf>
    <xf numFmtId="37" fontId="6" fillId="0" borderId="10" xfId="6" applyNumberFormat="1" applyFont="1" applyBorder="1" applyAlignment="1" applyProtection="1">
      <alignment horizontal="center" vertical="center"/>
    </xf>
    <xf numFmtId="0" fontId="6" fillId="0" borderId="24" xfId="6" applyFont="1" applyBorder="1" applyAlignment="1">
      <alignment horizontal="center" vertical="center"/>
    </xf>
    <xf numFmtId="0" fontId="6" fillId="0" borderId="0" xfId="6" applyFont="1" applyBorder="1" applyAlignment="1">
      <alignment horizontal="center" vertical="center"/>
    </xf>
    <xf numFmtId="0" fontId="6" fillId="0" borderId="11" xfId="6" applyFont="1" applyBorder="1" applyAlignment="1">
      <alignment horizontal="center" vertical="center"/>
    </xf>
    <xf numFmtId="0" fontId="6" fillId="0" borderId="1" xfId="6" applyFont="1" applyBorder="1" applyAlignment="1">
      <alignment horizontal="center" vertical="center"/>
    </xf>
    <xf numFmtId="0" fontId="6" fillId="0" borderId="13" xfId="6" applyFont="1" applyBorder="1" applyAlignment="1">
      <alignment horizontal="center" vertical="center"/>
    </xf>
    <xf numFmtId="41" fontId="6" fillId="0" borderId="21" xfId="6" applyNumberFormat="1" applyFont="1" applyBorder="1" applyAlignment="1" applyProtection="1">
      <alignment horizontal="right"/>
    </xf>
    <xf numFmtId="41" fontId="6" fillId="0" borderId="24" xfId="6" applyNumberFormat="1" applyFont="1" applyBorder="1" applyAlignment="1" applyProtection="1">
      <alignment horizontal="right"/>
    </xf>
    <xf numFmtId="37" fontId="6" fillId="0" borderId="21" xfId="6" applyNumberFormat="1" applyFont="1" applyBorder="1" applyAlignment="1" applyProtection="1">
      <alignment horizontal="distributed" vertical="center"/>
    </xf>
    <xf numFmtId="37" fontId="6" fillId="0" borderId="1" xfId="6" applyNumberFormat="1" applyFont="1" applyBorder="1" applyAlignment="1" applyProtection="1">
      <alignment horizontal="distributed" vertical="center"/>
    </xf>
    <xf numFmtId="37" fontId="6" fillId="0" borderId="13" xfId="6" applyNumberFormat="1" applyFont="1" applyBorder="1" applyAlignment="1" applyProtection="1">
      <alignment horizontal="distributed" vertical="center"/>
    </xf>
    <xf numFmtId="37" fontId="6" fillId="0" borderId="9" xfId="6" applyNumberFormat="1" applyFont="1" applyBorder="1" applyAlignment="1" applyProtection="1">
      <alignment horizontal="distributed" vertical="center"/>
    </xf>
    <xf numFmtId="37" fontId="6" fillId="0" borderId="10" xfId="6" applyNumberFormat="1" applyFont="1" applyBorder="1" applyAlignment="1" applyProtection="1">
      <alignment horizontal="distributed" vertical="center"/>
    </xf>
    <xf numFmtId="37" fontId="6" fillId="0" borderId="24" xfId="6" applyNumberFormat="1" applyFont="1" applyBorder="1" applyAlignment="1" applyProtection="1">
      <alignment horizontal="distributed" vertical="center"/>
    </xf>
    <xf numFmtId="41" fontId="6" fillId="0" borderId="21" xfId="6" applyNumberFormat="1" applyFont="1" applyBorder="1" applyAlignment="1" applyProtection="1">
      <alignment horizontal="center"/>
    </xf>
    <xf numFmtId="0" fontId="6" fillId="0" borderId="0" xfId="6" applyFont="1" applyAlignment="1">
      <alignment horizontal="center" vertical="center"/>
    </xf>
    <xf numFmtId="37" fontId="6" fillId="0" borderId="12" xfId="6" applyNumberFormat="1" applyFont="1" applyBorder="1" applyAlignment="1" applyProtection="1">
      <alignment horizontal="distributed" vertical="center"/>
    </xf>
    <xf numFmtId="37" fontId="6" fillId="0" borderId="0" xfId="6" applyNumberFormat="1" applyFont="1" applyBorder="1" applyAlignment="1" applyProtection="1">
      <alignment horizontal="distributed" vertical="center"/>
    </xf>
    <xf numFmtId="37" fontId="6" fillId="0" borderId="11" xfId="6" applyNumberFormat="1" applyFont="1" applyBorder="1" applyAlignment="1" applyProtection="1">
      <alignment horizontal="distributed" vertical="center"/>
    </xf>
    <xf numFmtId="41" fontId="6" fillId="0" borderId="18" xfId="6" applyNumberFormat="1" applyFont="1" applyBorder="1" applyAlignment="1" applyProtection="1">
      <alignment horizontal="right"/>
    </xf>
    <xf numFmtId="41" fontId="6" fillId="0" borderId="16" xfId="6" applyNumberFormat="1" applyFont="1" applyBorder="1" applyAlignment="1">
      <alignment horizontal="right"/>
    </xf>
    <xf numFmtId="41" fontId="6" fillId="0" borderId="17" xfId="6" applyNumberFormat="1" applyFont="1" applyBorder="1" applyAlignment="1">
      <alignment horizontal="right"/>
    </xf>
    <xf numFmtId="41" fontId="6" fillId="0" borderId="8" xfId="6" applyNumberFormat="1" applyFont="1" applyBorder="1" applyAlignment="1" applyProtection="1">
      <alignment horizontal="right"/>
    </xf>
    <xf numFmtId="41" fontId="6" fillId="0" borderId="14" xfId="6" applyNumberFormat="1" applyFont="1" applyBorder="1" applyAlignment="1" applyProtection="1">
      <alignment horizontal="right"/>
    </xf>
    <xf numFmtId="41" fontId="6" fillId="0" borderId="28" xfId="6" applyNumberFormat="1" applyFont="1" applyBorder="1" applyAlignment="1" applyProtection="1">
      <alignment horizontal="right"/>
    </xf>
    <xf numFmtId="41" fontId="6" fillId="0" borderId="12" xfId="6" applyNumberFormat="1" applyFont="1" applyBorder="1" applyAlignment="1" applyProtection="1">
      <alignment horizontal="center"/>
    </xf>
    <xf numFmtId="37" fontId="4" fillId="0" borderId="0" xfId="6" applyNumberFormat="1" applyFont="1" applyBorder="1" applyAlignment="1" applyProtection="1">
      <alignment horizontal="left"/>
    </xf>
    <xf numFmtId="37" fontId="6" fillId="0" borderId="16" xfId="6" applyNumberFormat="1" applyFont="1" applyBorder="1" applyAlignment="1" applyProtection="1">
      <alignment horizontal="distributed" vertical="center" justifyLastLine="1"/>
    </xf>
    <xf numFmtId="37" fontId="6" fillId="0" borderId="17" xfId="6" applyNumberFormat="1" applyFont="1" applyBorder="1" applyAlignment="1" applyProtection="1">
      <alignment horizontal="distributed" vertical="center" justifyLastLine="1"/>
    </xf>
    <xf numFmtId="37" fontId="6" fillId="0" borderId="26" xfId="6" applyNumberFormat="1" applyFont="1" applyBorder="1" applyAlignment="1" applyProtection="1">
      <alignment horizontal="center" vertical="center"/>
    </xf>
    <xf numFmtId="0" fontId="6" fillId="0" borderId="2" xfId="6" applyFont="1" applyBorder="1" applyAlignment="1">
      <alignment horizontal="center" vertical="center"/>
    </xf>
    <xf numFmtId="0" fontId="6" fillId="0" borderId="12" xfId="6" applyFont="1" applyBorder="1" applyAlignment="1">
      <alignment horizontal="center" vertical="center"/>
    </xf>
    <xf numFmtId="0" fontId="6" fillId="0" borderId="31" xfId="0" applyFont="1" applyFill="1" applyBorder="1" applyAlignment="1" applyProtection="1">
      <alignment horizontal="center" vertical="center"/>
    </xf>
    <xf numFmtId="0" fontId="6" fillId="0" borderId="20" xfId="0" applyFont="1" applyFill="1" applyBorder="1" applyAlignment="1">
      <alignment horizontal="center" vertical="center"/>
    </xf>
    <xf numFmtId="0" fontId="3" fillId="0" borderId="0" xfId="0" applyFont="1" applyFill="1" applyBorder="1" applyAlignment="1" applyProtection="1">
      <alignment horizontal="distributed" vertical="center"/>
    </xf>
    <xf numFmtId="0" fontId="3" fillId="0" borderId="11" xfId="0" applyFont="1" applyFill="1" applyBorder="1" applyAlignment="1"/>
    <xf numFmtId="0" fontId="6" fillId="0" borderId="18" xfId="0" applyFont="1" applyFill="1" applyBorder="1" applyAlignment="1" applyProtection="1">
      <alignment horizontal="center"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7" fillId="0" borderId="0" xfId="0" applyFont="1" applyFill="1" applyAlignment="1">
      <alignment horizontal="left"/>
    </xf>
    <xf numFmtId="0" fontId="23" fillId="0" borderId="0" xfId="0" applyFont="1" applyFill="1" applyAlignment="1">
      <alignment horizontal="left"/>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3" fillId="0" borderId="10" xfId="0" applyFont="1" applyFill="1" applyBorder="1" applyAlignment="1" applyProtection="1">
      <alignment horizontal="distributed" vertical="center"/>
    </xf>
    <xf numFmtId="0" fontId="3" fillId="0" borderId="24" xfId="0" applyFont="1" applyFill="1" applyBorder="1" applyAlignment="1"/>
    <xf numFmtId="37" fontId="5" fillId="0" borderId="2" xfId="0" applyNumberFormat="1" applyFont="1" applyFill="1" applyBorder="1" applyAlignment="1" applyProtection="1">
      <alignment horizontal="right"/>
    </xf>
    <xf numFmtId="0" fontId="3" fillId="0" borderId="0" xfId="0" applyFont="1" applyBorder="1" applyAlignment="1" applyProtection="1">
      <alignment horizontal="distributed" vertical="center"/>
    </xf>
    <xf numFmtId="0" fontId="3" fillId="0" borderId="11" xfId="0" applyFont="1" applyBorder="1" applyAlignment="1"/>
    <xf numFmtId="0" fontId="3" fillId="0" borderId="10" xfId="0" applyFont="1" applyBorder="1" applyAlignment="1" applyProtection="1">
      <alignment horizontal="distributed" vertical="center"/>
    </xf>
    <xf numFmtId="0" fontId="3" fillId="0" borderId="24" xfId="0" applyFont="1" applyBorder="1" applyAlignment="1"/>
    <xf numFmtId="0" fontId="3" fillId="0" borderId="1" xfId="0" applyFont="1" applyFill="1" applyBorder="1" applyAlignment="1" applyProtection="1">
      <alignment horizontal="distributed" vertical="center"/>
    </xf>
    <xf numFmtId="0" fontId="3" fillId="0" borderId="13" xfId="0" applyFont="1" applyFill="1" applyBorder="1" applyAlignment="1"/>
    <xf numFmtId="0" fontId="6" fillId="0" borderId="0" xfId="0" applyFont="1" applyFill="1" applyAlignment="1">
      <alignment horizontal="left" vertical="top" wrapText="1"/>
    </xf>
    <xf numFmtId="41" fontId="14" fillId="0" borderId="9" xfId="0" applyNumberFormat="1" applyFont="1" applyFill="1" applyBorder="1" applyAlignment="1" applyProtection="1">
      <alignment horizontal="right"/>
    </xf>
    <xf numFmtId="0" fontId="14" fillId="0" borderId="10" xfId="0" applyFont="1" applyBorder="1" applyAlignment="1">
      <alignment horizontal="right"/>
    </xf>
    <xf numFmtId="41" fontId="14" fillId="0" borderId="10" xfId="0" applyNumberFormat="1" applyFont="1" applyFill="1" applyBorder="1" applyAlignment="1">
      <alignment horizontal="right"/>
    </xf>
    <xf numFmtId="41" fontId="0" fillId="0" borderId="12" xfId="0" applyNumberFormat="1" applyFont="1" applyFill="1" applyBorder="1" applyAlignment="1" applyProtection="1">
      <alignment horizontal="right"/>
    </xf>
    <xf numFmtId="41" fontId="14" fillId="0" borderId="12" xfId="0" applyNumberFormat="1" applyFont="1" applyFill="1" applyBorder="1" applyAlignment="1" applyProtection="1">
      <alignment horizontal="right"/>
    </xf>
    <xf numFmtId="0" fontId="7" fillId="0" borderId="0" xfId="0" applyFont="1" applyBorder="1" applyAlignment="1">
      <alignment horizontal="left"/>
    </xf>
    <xf numFmtId="0" fontId="0" fillId="0" borderId="23" xfId="0" applyFont="1" applyBorder="1" applyAlignment="1" applyProtection="1">
      <alignment horizontal="center" vertical="center"/>
    </xf>
    <xf numFmtId="0" fontId="5" fillId="0" borderId="2" xfId="0" applyFont="1" applyBorder="1" applyAlignment="1" applyProtection="1">
      <alignment horizontal="left"/>
    </xf>
    <xf numFmtId="0" fontId="0" fillId="0" borderId="8"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41" fontId="0" fillId="0" borderId="0" xfId="0" applyNumberFormat="1" applyFont="1" applyFill="1" applyBorder="1" applyAlignment="1" applyProtection="1">
      <alignment horizontal="right" vertical="center"/>
    </xf>
    <xf numFmtId="0" fontId="0" fillId="0" borderId="1" xfId="0" applyFont="1" applyFill="1" applyBorder="1" applyAlignment="1">
      <alignment horizontal="right" vertical="center"/>
    </xf>
    <xf numFmtId="41" fontId="14" fillId="0" borderId="10" xfId="0" applyNumberFormat="1" applyFont="1" applyFill="1" applyBorder="1" applyAlignment="1" applyProtection="1">
      <alignment horizontal="center" vertical="center"/>
    </xf>
    <xf numFmtId="0" fontId="14" fillId="0" borderId="0" xfId="0" applyFont="1" applyFill="1" applyBorder="1" applyAlignment="1">
      <alignment horizontal="center" vertical="center"/>
    </xf>
    <xf numFmtId="41" fontId="0" fillId="0" borderId="0" xfId="0" applyNumberFormat="1" applyFont="1" applyFill="1" applyBorder="1" applyAlignment="1" applyProtection="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41" fontId="0" fillId="0" borderId="12" xfId="0" applyNumberFormat="1" applyFont="1" applyFill="1" applyBorder="1" applyAlignment="1" applyProtection="1">
      <alignment horizontal="center" vertical="center"/>
    </xf>
    <xf numFmtId="0" fontId="0" fillId="0" borderId="12" xfId="0" applyFont="1" applyFill="1" applyBorder="1" applyAlignment="1">
      <alignment horizontal="center" vertical="center"/>
    </xf>
    <xf numFmtId="41" fontId="14" fillId="0" borderId="9" xfId="0" applyNumberFormat="1" applyFont="1" applyFill="1" applyBorder="1" applyAlignment="1" applyProtection="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pplyProtection="1">
      <alignment horizontal="center"/>
    </xf>
    <xf numFmtId="0" fontId="5" fillId="0" borderId="0" xfId="0" applyFont="1" applyBorder="1" applyAlignment="1" applyProtection="1">
      <alignment horizontal="left" wrapText="1"/>
    </xf>
    <xf numFmtId="0" fontId="14" fillId="0" borderId="0" xfId="0" applyFont="1" applyFill="1" applyBorder="1" applyAlignment="1" applyProtection="1">
      <alignment horizontal="center" vertical="top"/>
    </xf>
    <xf numFmtId="0" fontId="0" fillId="0" borderId="0" xfId="0" applyFont="1" applyFill="1" applyBorder="1" applyAlignment="1" applyProtection="1">
      <alignment horizontal="center"/>
    </xf>
    <xf numFmtId="0" fontId="0" fillId="0" borderId="0" xfId="0" applyFont="1" applyFill="1" applyBorder="1" applyAlignment="1" applyProtection="1">
      <alignment horizontal="center" vertical="top"/>
    </xf>
    <xf numFmtId="0" fontId="0" fillId="0" borderId="0" xfId="0" applyFont="1" applyFill="1" applyBorder="1" applyAlignment="1">
      <alignment horizontal="right" vertical="center"/>
    </xf>
    <xf numFmtId="0" fontId="14" fillId="0" borderId="24" xfId="0" applyFont="1" applyBorder="1" applyAlignment="1" applyProtection="1">
      <alignment horizontal="center" vertical="center"/>
    </xf>
    <xf numFmtId="0" fontId="14" fillId="0" borderId="5" xfId="0" applyFont="1" applyBorder="1" applyAlignment="1" applyProtection="1">
      <alignment horizontal="center" vertical="center"/>
    </xf>
    <xf numFmtId="0" fontId="0" fillId="0" borderId="24" xfId="0" applyFont="1" applyBorder="1" applyAlignment="1" applyProtection="1">
      <alignment horizontal="center" vertical="center"/>
    </xf>
    <xf numFmtId="0" fontId="0" fillId="0" borderId="13" xfId="0" applyFont="1" applyBorder="1" applyAlignment="1">
      <alignment horizontal="center" vertical="center"/>
    </xf>
    <xf numFmtId="0" fontId="0" fillId="0" borderId="21"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6"/>
    <cellStyle name="標準_平成１６年度（家庭用品）"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17</xdr:col>
      <xdr:colOff>0</xdr:colOff>
      <xdr:row>21</xdr:row>
      <xdr:rowOff>0</xdr:rowOff>
    </xdr:to>
    <xdr:sp macro="" textlink="">
      <xdr:nvSpPr>
        <xdr:cNvPr id="2" name="Line 1"/>
        <xdr:cNvSpPr>
          <a:spLocks noChangeShapeType="1"/>
        </xdr:cNvSpPr>
      </xdr:nvSpPr>
      <xdr:spPr bwMode="auto">
        <a:xfrm flipH="1" flipV="1">
          <a:off x="0" y="4162425"/>
          <a:ext cx="14249400" cy="438150"/>
        </a:xfrm>
        <a:prstGeom prst="line">
          <a:avLst/>
        </a:prstGeom>
        <a:noFill/>
        <a:ln w="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0"/>
  <sheetViews>
    <sheetView topLeftCell="F4" zoomScaleNormal="100" zoomScaleSheetLayoutView="85" workbookViewId="0">
      <selection activeCell="BY24" sqref="BY24"/>
    </sheetView>
  </sheetViews>
  <sheetFormatPr defaultRowHeight="17.25"/>
  <cols>
    <col min="1" max="1" width="2.19921875" style="151" customWidth="1"/>
    <col min="2" max="2" width="1.8984375" style="151" customWidth="1"/>
    <col min="3" max="4" width="1.69921875" style="151" customWidth="1"/>
    <col min="5" max="7" width="1.796875" style="151" customWidth="1"/>
    <col min="8" max="43" width="1.5" style="151" customWidth="1"/>
    <col min="44" max="49" width="1.796875" style="151" customWidth="1"/>
    <col min="50" max="58" width="1.5" style="151" customWidth="1"/>
    <col min="59" max="61" width="1.3984375" style="151" customWidth="1"/>
    <col min="62" max="64" width="1.5" style="151" customWidth="1"/>
    <col min="65" max="78" width="1.3984375" style="151" customWidth="1"/>
    <col min="79" max="16384" width="8.796875" style="151"/>
  </cols>
  <sheetData>
    <row r="1" spans="1:78" ht="25.5">
      <c r="A1" s="312" t="s">
        <v>283</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c r="BG1" s="313"/>
      <c r="BH1" s="313"/>
      <c r="BI1" s="313"/>
      <c r="BJ1" s="313"/>
      <c r="BK1" s="313"/>
      <c r="BL1" s="313"/>
      <c r="BM1" s="313"/>
      <c r="BN1" s="313"/>
      <c r="BO1" s="313"/>
      <c r="BP1" s="313"/>
      <c r="BQ1" s="313"/>
      <c r="BR1" s="313"/>
      <c r="BS1" s="228"/>
      <c r="BT1" s="228"/>
      <c r="BU1" s="228"/>
      <c r="BV1" s="228"/>
      <c r="BW1" s="228"/>
      <c r="BX1" s="228"/>
      <c r="BY1" s="228"/>
      <c r="BZ1" s="228"/>
    </row>
    <row r="2" spans="1:78" ht="21">
      <c r="A2" s="345" t="s">
        <v>282</v>
      </c>
      <c r="B2" s="345"/>
      <c r="C2" s="345"/>
      <c r="D2" s="345"/>
      <c r="E2" s="345"/>
      <c r="F2" s="345"/>
      <c r="G2" s="345"/>
      <c r="H2" s="345"/>
      <c r="I2" s="345"/>
      <c r="J2" s="345"/>
      <c r="K2" s="345"/>
      <c r="L2" s="345"/>
      <c r="M2" s="345"/>
      <c r="N2" s="345"/>
      <c r="O2" s="345"/>
      <c r="P2" s="345"/>
      <c r="Q2" s="345"/>
      <c r="R2" s="345"/>
      <c r="S2" s="345"/>
      <c r="T2" s="345"/>
      <c r="U2" s="345"/>
      <c r="V2" s="345"/>
    </row>
    <row r="3" spans="1:78" ht="16.5" customHeight="1">
      <c r="A3" s="225"/>
      <c r="B3" s="225"/>
      <c r="C3" s="225"/>
      <c r="D3" s="225"/>
      <c r="E3" s="225"/>
      <c r="F3" s="225"/>
      <c r="G3" s="225"/>
      <c r="H3" s="225"/>
    </row>
    <row r="4" spans="1:78" ht="81.75" customHeight="1">
      <c r="A4" s="175"/>
      <c r="B4" s="351" t="s">
        <v>281</v>
      </c>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226"/>
      <c r="BT4" s="226"/>
      <c r="BU4" s="226"/>
      <c r="BV4" s="226"/>
      <c r="BW4" s="226"/>
      <c r="BX4" s="226"/>
      <c r="BY4" s="226"/>
      <c r="BZ4" s="226"/>
    </row>
    <row r="5" spans="1:78" ht="30" customHeight="1">
      <c r="A5" s="175"/>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t="s">
        <v>280</v>
      </c>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row>
    <row r="6" spans="1:78" ht="18.75">
      <c r="A6" s="346" t="s">
        <v>15</v>
      </c>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row>
    <row r="7" spans="1:78" ht="18" thickBot="1">
      <c r="A7" s="174"/>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I7" s="172"/>
      <c r="BJ7" s="172"/>
      <c r="BK7" s="172"/>
      <c r="BL7" s="172"/>
      <c r="BM7" s="173"/>
      <c r="BN7" s="173"/>
      <c r="BO7" s="173"/>
      <c r="BP7" s="173"/>
      <c r="BQ7" s="173"/>
      <c r="BR7" s="172" t="s">
        <v>279</v>
      </c>
    </row>
    <row r="8" spans="1:78" ht="148.5" customHeight="1">
      <c r="A8" s="171"/>
      <c r="B8" s="171"/>
      <c r="C8" s="171"/>
      <c r="D8" s="171"/>
      <c r="E8" s="347" t="s">
        <v>0</v>
      </c>
      <c r="F8" s="354"/>
      <c r="G8" s="355"/>
      <c r="H8" s="347" t="s">
        <v>1</v>
      </c>
      <c r="I8" s="348"/>
      <c r="J8" s="349"/>
      <c r="K8" s="347" t="s">
        <v>278</v>
      </c>
      <c r="L8" s="348"/>
      <c r="M8" s="349"/>
      <c r="N8" s="347" t="s">
        <v>277</v>
      </c>
      <c r="O8" s="348"/>
      <c r="P8" s="349"/>
      <c r="Q8" s="347" t="s">
        <v>276</v>
      </c>
      <c r="R8" s="348"/>
      <c r="S8" s="349"/>
      <c r="T8" s="347" t="s">
        <v>275</v>
      </c>
      <c r="U8" s="348"/>
      <c r="V8" s="349"/>
      <c r="W8" s="347" t="s">
        <v>274</v>
      </c>
      <c r="X8" s="348"/>
      <c r="Y8" s="349"/>
      <c r="Z8" s="350" t="s">
        <v>273</v>
      </c>
      <c r="AA8" s="348"/>
      <c r="AB8" s="349"/>
      <c r="AC8" s="347" t="s">
        <v>272</v>
      </c>
      <c r="AD8" s="348"/>
      <c r="AE8" s="349"/>
      <c r="AF8" s="350" t="s">
        <v>16</v>
      </c>
      <c r="AG8" s="348"/>
      <c r="AH8" s="349"/>
      <c r="AI8" s="347" t="s">
        <v>271</v>
      </c>
      <c r="AJ8" s="348"/>
      <c r="AK8" s="349"/>
      <c r="AL8" s="347" t="s">
        <v>270</v>
      </c>
      <c r="AM8" s="348"/>
      <c r="AN8" s="349"/>
      <c r="AO8" s="347" t="s">
        <v>269</v>
      </c>
      <c r="AP8" s="348"/>
      <c r="AQ8" s="349"/>
      <c r="AR8" s="347" t="s">
        <v>268</v>
      </c>
      <c r="AS8" s="348"/>
      <c r="AT8" s="349"/>
      <c r="AU8" s="347" t="s">
        <v>267</v>
      </c>
      <c r="AV8" s="348"/>
      <c r="AW8" s="349"/>
      <c r="AX8" s="347" t="s">
        <v>266</v>
      </c>
      <c r="AY8" s="348"/>
      <c r="AZ8" s="349"/>
      <c r="BA8" s="347" t="s">
        <v>265</v>
      </c>
      <c r="BB8" s="348"/>
      <c r="BC8" s="349"/>
      <c r="BD8" s="347" t="s">
        <v>264</v>
      </c>
      <c r="BE8" s="348"/>
      <c r="BF8" s="349"/>
      <c r="BG8" s="347" t="s">
        <v>263</v>
      </c>
      <c r="BH8" s="348"/>
      <c r="BI8" s="349"/>
      <c r="BJ8" s="347" t="s">
        <v>262</v>
      </c>
      <c r="BK8" s="348"/>
      <c r="BL8" s="349"/>
      <c r="BM8" s="356" t="s">
        <v>261</v>
      </c>
      <c r="BN8" s="353"/>
      <c r="BO8" s="357"/>
      <c r="BP8" s="352" t="s">
        <v>260</v>
      </c>
      <c r="BQ8" s="353"/>
      <c r="BR8" s="353"/>
    </row>
    <row r="9" spans="1:78" ht="29.25" customHeight="1">
      <c r="A9" s="318" t="s">
        <v>2</v>
      </c>
      <c r="B9" s="319"/>
      <c r="C9" s="319"/>
      <c r="D9" s="320"/>
      <c r="E9" s="321">
        <f>SUM(H9:BR9)</f>
        <v>57886</v>
      </c>
      <c r="F9" s="321"/>
      <c r="G9" s="321"/>
      <c r="H9" s="321">
        <v>100</v>
      </c>
      <c r="I9" s="321"/>
      <c r="J9" s="321"/>
      <c r="K9" s="321">
        <v>318</v>
      </c>
      <c r="L9" s="321"/>
      <c r="M9" s="321"/>
      <c r="N9" s="321">
        <v>293</v>
      </c>
      <c r="O9" s="321"/>
      <c r="P9" s="321"/>
      <c r="Q9" s="321">
        <v>1029</v>
      </c>
      <c r="R9" s="321"/>
      <c r="S9" s="321"/>
      <c r="T9" s="321">
        <v>2807</v>
      </c>
      <c r="U9" s="321"/>
      <c r="V9" s="321"/>
      <c r="W9" s="321">
        <v>1505</v>
      </c>
      <c r="X9" s="321"/>
      <c r="Y9" s="321"/>
      <c r="Z9" s="321">
        <v>43</v>
      </c>
      <c r="AA9" s="321"/>
      <c r="AB9" s="321"/>
      <c r="AC9" s="321">
        <v>63</v>
      </c>
      <c r="AD9" s="321"/>
      <c r="AE9" s="321"/>
      <c r="AF9" s="321">
        <v>1</v>
      </c>
      <c r="AG9" s="321"/>
      <c r="AH9" s="321"/>
      <c r="AI9" s="321">
        <v>102</v>
      </c>
      <c r="AJ9" s="321"/>
      <c r="AK9" s="321"/>
      <c r="AL9" s="321">
        <v>140</v>
      </c>
      <c r="AM9" s="321"/>
      <c r="AN9" s="321"/>
      <c r="AO9" s="321">
        <v>4510</v>
      </c>
      <c r="AP9" s="321"/>
      <c r="AQ9" s="321"/>
      <c r="AR9" s="321">
        <v>23150</v>
      </c>
      <c r="AS9" s="321"/>
      <c r="AT9" s="321"/>
      <c r="AU9" s="321">
        <v>20916</v>
      </c>
      <c r="AV9" s="321"/>
      <c r="AW9" s="321"/>
      <c r="AX9" s="321">
        <v>923</v>
      </c>
      <c r="AY9" s="321"/>
      <c r="AZ9" s="321"/>
      <c r="BA9" s="321">
        <v>74</v>
      </c>
      <c r="BB9" s="321"/>
      <c r="BC9" s="321"/>
      <c r="BD9" s="321">
        <v>1368</v>
      </c>
      <c r="BE9" s="321"/>
      <c r="BF9" s="321"/>
      <c r="BG9" s="321">
        <v>2</v>
      </c>
      <c r="BH9" s="321"/>
      <c r="BI9" s="321"/>
      <c r="BJ9" s="321">
        <v>504</v>
      </c>
      <c r="BK9" s="321"/>
      <c r="BL9" s="321"/>
      <c r="BM9" s="326" t="s">
        <v>259</v>
      </c>
      <c r="BN9" s="326"/>
      <c r="BO9" s="326"/>
      <c r="BP9" s="321">
        <v>38</v>
      </c>
      <c r="BQ9" s="321"/>
      <c r="BR9" s="329"/>
      <c r="BS9" s="170"/>
    </row>
    <row r="10" spans="1:78" ht="29.25" customHeight="1">
      <c r="A10" s="318" t="s">
        <v>3</v>
      </c>
      <c r="B10" s="319"/>
      <c r="C10" s="319"/>
      <c r="D10" s="320"/>
      <c r="E10" s="317">
        <f>SUM(H10:BR10)</f>
        <v>679</v>
      </c>
      <c r="F10" s="317"/>
      <c r="G10" s="317"/>
      <c r="H10" s="317">
        <v>9</v>
      </c>
      <c r="I10" s="317"/>
      <c r="J10" s="317"/>
      <c r="K10" s="317">
        <v>15</v>
      </c>
      <c r="L10" s="322"/>
      <c r="M10" s="322"/>
      <c r="N10" s="317">
        <v>53</v>
      </c>
      <c r="O10" s="322"/>
      <c r="P10" s="322"/>
      <c r="Q10" s="317">
        <v>31</v>
      </c>
      <c r="R10" s="322"/>
      <c r="S10" s="322"/>
      <c r="T10" s="317">
        <v>294</v>
      </c>
      <c r="U10" s="322"/>
      <c r="V10" s="322"/>
      <c r="W10" s="317">
        <v>36</v>
      </c>
      <c r="X10" s="322"/>
      <c r="Y10" s="322"/>
      <c r="Z10" s="321">
        <v>1</v>
      </c>
      <c r="AA10" s="321"/>
      <c r="AB10" s="321"/>
      <c r="AC10" s="321" t="s">
        <v>258</v>
      </c>
      <c r="AD10" s="321"/>
      <c r="AE10" s="321"/>
      <c r="AF10" s="321" t="s">
        <v>258</v>
      </c>
      <c r="AG10" s="321"/>
      <c r="AH10" s="321"/>
      <c r="AI10" s="317">
        <v>13</v>
      </c>
      <c r="AJ10" s="317"/>
      <c r="AK10" s="317"/>
      <c r="AL10" s="317">
        <v>3</v>
      </c>
      <c r="AM10" s="317"/>
      <c r="AN10" s="317"/>
      <c r="AO10" s="317">
        <v>46</v>
      </c>
      <c r="AP10" s="317"/>
      <c r="AQ10" s="317"/>
      <c r="AR10" s="317">
        <v>84</v>
      </c>
      <c r="AS10" s="317"/>
      <c r="AT10" s="317"/>
      <c r="AU10" s="317">
        <v>69</v>
      </c>
      <c r="AV10" s="317"/>
      <c r="AW10" s="317"/>
      <c r="AX10" s="317">
        <v>11</v>
      </c>
      <c r="AY10" s="317"/>
      <c r="AZ10" s="317"/>
      <c r="BA10" s="317">
        <v>2</v>
      </c>
      <c r="BB10" s="317"/>
      <c r="BC10" s="317"/>
      <c r="BD10" s="328">
        <v>2</v>
      </c>
      <c r="BE10" s="328"/>
      <c r="BF10" s="328"/>
      <c r="BG10" s="321" t="s">
        <v>30</v>
      </c>
      <c r="BH10" s="321"/>
      <c r="BI10" s="321"/>
      <c r="BJ10" s="317">
        <v>6</v>
      </c>
      <c r="BK10" s="317"/>
      <c r="BL10" s="317"/>
      <c r="BM10" s="326" t="s">
        <v>259</v>
      </c>
      <c r="BN10" s="326"/>
      <c r="BO10" s="326"/>
      <c r="BP10" s="317">
        <v>4</v>
      </c>
      <c r="BQ10" s="317"/>
      <c r="BR10" s="327"/>
    </row>
    <row r="11" spans="1:78" ht="29.25" customHeight="1">
      <c r="A11" s="318" t="s">
        <v>6</v>
      </c>
      <c r="B11" s="319"/>
      <c r="C11" s="319"/>
      <c r="D11" s="320"/>
      <c r="E11" s="317">
        <f>SUM(H11:BR11)</f>
        <v>775</v>
      </c>
      <c r="F11" s="317"/>
      <c r="G11" s="317"/>
      <c r="H11" s="317">
        <v>11</v>
      </c>
      <c r="I11" s="322"/>
      <c r="J11" s="322"/>
      <c r="K11" s="317">
        <v>17</v>
      </c>
      <c r="L11" s="322"/>
      <c r="M11" s="322"/>
      <c r="N11" s="317">
        <v>43</v>
      </c>
      <c r="O11" s="322"/>
      <c r="P11" s="322"/>
      <c r="Q11" s="317">
        <v>47</v>
      </c>
      <c r="R11" s="322"/>
      <c r="S11" s="322"/>
      <c r="T11" s="317">
        <v>169</v>
      </c>
      <c r="U11" s="322"/>
      <c r="V11" s="322"/>
      <c r="W11" s="317">
        <v>66</v>
      </c>
      <c r="X11" s="322"/>
      <c r="Y11" s="322"/>
      <c r="Z11" s="321" t="s">
        <v>258</v>
      </c>
      <c r="AA11" s="321"/>
      <c r="AB11" s="321"/>
      <c r="AC11" s="321" t="s">
        <v>258</v>
      </c>
      <c r="AD11" s="321"/>
      <c r="AE11" s="321"/>
      <c r="AF11" s="321" t="s">
        <v>258</v>
      </c>
      <c r="AG11" s="321"/>
      <c r="AH11" s="321"/>
      <c r="AI11" s="317">
        <v>4</v>
      </c>
      <c r="AJ11" s="322"/>
      <c r="AK11" s="322"/>
      <c r="AL11" s="317">
        <v>1</v>
      </c>
      <c r="AM11" s="322"/>
      <c r="AN11" s="322"/>
      <c r="AO11" s="317">
        <v>75</v>
      </c>
      <c r="AP11" s="322"/>
      <c r="AQ11" s="322"/>
      <c r="AR11" s="317">
        <v>291</v>
      </c>
      <c r="AS11" s="322"/>
      <c r="AT11" s="322"/>
      <c r="AU11" s="323" t="s">
        <v>258</v>
      </c>
      <c r="AV11" s="324"/>
      <c r="AW11" s="325"/>
      <c r="AX11" s="317">
        <v>8</v>
      </c>
      <c r="AY11" s="322"/>
      <c r="AZ11" s="322"/>
      <c r="BA11" s="317">
        <v>3</v>
      </c>
      <c r="BB11" s="322"/>
      <c r="BC11" s="322"/>
      <c r="BD11" s="328">
        <v>9</v>
      </c>
      <c r="BE11" s="328"/>
      <c r="BF11" s="328"/>
      <c r="BG11" s="321" t="s">
        <v>30</v>
      </c>
      <c r="BH11" s="321"/>
      <c r="BI11" s="321"/>
      <c r="BJ11" s="317">
        <v>28</v>
      </c>
      <c r="BK11" s="317"/>
      <c r="BL11" s="317"/>
      <c r="BM11" s="326" t="s">
        <v>259</v>
      </c>
      <c r="BN11" s="326"/>
      <c r="BO11" s="326"/>
      <c r="BP11" s="317">
        <v>3</v>
      </c>
      <c r="BQ11" s="317"/>
      <c r="BR11" s="327"/>
    </row>
    <row r="12" spans="1:78" ht="29.25" customHeight="1" thickBot="1">
      <c r="A12" s="314" t="s">
        <v>14</v>
      </c>
      <c r="B12" s="315"/>
      <c r="C12" s="315"/>
      <c r="D12" s="316"/>
      <c r="E12" s="330">
        <f>SUM(H12:BR12)</f>
        <v>5402</v>
      </c>
      <c r="F12" s="330"/>
      <c r="G12" s="330"/>
      <c r="H12" s="330">
        <v>89</v>
      </c>
      <c r="I12" s="330"/>
      <c r="J12" s="330"/>
      <c r="K12" s="330">
        <v>286</v>
      </c>
      <c r="L12" s="330"/>
      <c r="M12" s="330"/>
      <c r="N12" s="330">
        <v>397</v>
      </c>
      <c r="O12" s="330"/>
      <c r="P12" s="330"/>
      <c r="Q12" s="330">
        <v>290</v>
      </c>
      <c r="R12" s="330"/>
      <c r="S12" s="330"/>
      <c r="T12" s="330">
        <v>1154</v>
      </c>
      <c r="U12" s="330"/>
      <c r="V12" s="330"/>
      <c r="W12" s="330">
        <v>180</v>
      </c>
      <c r="X12" s="330"/>
      <c r="Y12" s="330"/>
      <c r="Z12" s="330">
        <v>2</v>
      </c>
      <c r="AA12" s="330"/>
      <c r="AB12" s="330"/>
      <c r="AC12" s="330">
        <v>162</v>
      </c>
      <c r="AD12" s="330"/>
      <c r="AE12" s="330"/>
      <c r="AF12" s="330" t="s">
        <v>258</v>
      </c>
      <c r="AG12" s="330"/>
      <c r="AH12" s="330"/>
      <c r="AI12" s="330">
        <v>36</v>
      </c>
      <c r="AJ12" s="330"/>
      <c r="AK12" s="330"/>
      <c r="AL12" s="330">
        <v>188</v>
      </c>
      <c r="AM12" s="330"/>
      <c r="AN12" s="330"/>
      <c r="AO12" s="330">
        <v>508</v>
      </c>
      <c r="AP12" s="330"/>
      <c r="AQ12" s="330"/>
      <c r="AR12" s="330">
        <v>380</v>
      </c>
      <c r="AS12" s="330"/>
      <c r="AT12" s="330"/>
      <c r="AU12" s="330">
        <v>140</v>
      </c>
      <c r="AV12" s="330"/>
      <c r="AW12" s="330"/>
      <c r="AX12" s="330">
        <v>233</v>
      </c>
      <c r="AY12" s="330"/>
      <c r="AZ12" s="330"/>
      <c r="BA12" s="330">
        <v>101</v>
      </c>
      <c r="BB12" s="330"/>
      <c r="BC12" s="330"/>
      <c r="BD12" s="330">
        <v>154</v>
      </c>
      <c r="BE12" s="330"/>
      <c r="BF12" s="330"/>
      <c r="BG12" s="330" t="s">
        <v>258</v>
      </c>
      <c r="BH12" s="330"/>
      <c r="BI12" s="330"/>
      <c r="BJ12" s="330">
        <v>310</v>
      </c>
      <c r="BK12" s="330"/>
      <c r="BL12" s="330"/>
      <c r="BM12" s="330">
        <v>789</v>
      </c>
      <c r="BN12" s="330"/>
      <c r="BO12" s="330"/>
      <c r="BP12" s="330">
        <v>3</v>
      </c>
      <c r="BQ12" s="330"/>
      <c r="BR12" s="331"/>
    </row>
    <row r="13" spans="1:78">
      <c r="BJ13" s="227"/>
      <c r="BK13" s="227"/>
      <c r="BL13" s="227"/>
      <c r="BM13" s="227"/>
      <c r="BN13" s="227"/>
      <c r="BO13" s="227"/>
      <c r="BP13" s="227"/>
      <c r="BQ13" s="227"/>
      <c r="BR13" s="227"/>
    </row>
    <row r="14" spans="1:78" ht="24.75" customHeight="1">
      <c r="A14" s="154" t="s">
        <v>19</v>
      </c>
      <c r="BJ14" s="332" t="s">
        <v>5</v>
      </c>
      <c r="BK14" s="332"/>
      <c r="BL14" s="332"/>
      <c r="BM14" s="332"/>
      <c r="BN14" s="332"/>
      <c r="BO14" s="332"/>
      <c r="BP14" s="332"/>
      <c r="BQ14" s="332"/>
      <c r="BR14" s="332"/>
    </row>
    <row r="18" spans="1:67" ht="18.75">
      <c r="A18" s="169" t="s">
        <v>257</v>
      </c>
    </row>
    <row r="19" spans="1:67" ht="30.75" customHeight="1" thickBot="1">
      <c r="A19" s="169"/>
      <c r="B19" s="168"/>
      <c r="C19" s="168"/>
      <c r="D19" s="168"/>
      <c r="AV19" s="167" t="s">
        <v>256</v>
      </c>
    </row>
    <row r="20" spans="1:67" ht="30.75" customHeight="1">
      <c r="A20" s="165"/>
      <c r="B20" s="166"/>
      <c r="C20" s="165"/>
      <c r="D20" s="165"/>
      <c r="E20" s="165"/>
      <c r="F20" s="165"/>
      <c r="G20" s="165"/>
      <c r="H20" s="166"/>
      <c r="I20" s="165"/>
      <c r="J20" s="165"/>
      <c r="K20" s="165"/>
      <c r="L20" s="165"/>
      <c r="M20" s="165"/>
      <c r="N20" s="165"/>
      <c r="O20" s="165"/>
      <c r="P20" s="164" t="s">
        <v>255</v>
      </c>
      <c r="Q20" s="163"/>
      <c r="R20" s="337" t="s">
        <v>7</v>
      </c>
      <c r="S20" s="338"/>
      <c r="T20" s="338"/>
      <c r="U20" s="338"/>
      <c r="V20" s="338"/>
      <c r="W20" s="338"/>
      <c r="X20" s="338"/>
      <c r="Y20" s="338"/>
      <c r="Z20" s="338"/>
      <c r="AA20" s="338"/>
      <c r="AB20" s="338"/>
      <c r="AC20" s="338"/>
      <c r="AD20" s="338"/>
      <c r="AE20" s="338"/>
      <c r="AF20" s="338"/>
      <c r="AG20" s="338"/>
      <c r="AH20" s="339"/>
      <c r="AI20" s="337" t="s">
        <v>4</v>
      </c>
      <c r="AJ20" s="338"/>
      <c r="AK20" s="338"/>
      <c r="AL20" s="338"/>
      <c r="AM20" s="338"/>
      <c r="AN20" s="338"/>
      <c r="AO20" s="338"/>
      <c r="AP20" s="338"/>
      <c r="AQ20" s="338"/>
      <c r="AR20" s="338"/>
      <c r="AS20" s="338"/>
      <c r="AT20" s="338"/>
      <c r="AU20" s="338"/>
      <c r="AV20" s="338"/>
      <c r="AW20" s="338"/>
      <c r="AX20" s="338"/>
      <c r="AY20" s="338"/>
    </row>
    <row r="21" spans="1:67" ht="30.75" customHeight="1">
      <c r="A21" s="162"/>
      <c r="B21" s="161"/>
      <c r="C21" s="161"/>
      <c r="D21" s="161"/>
      <c r="E21" s="161"/>
      <c r="F21" s="161"/>
      <c r="G21" s="161"/>
      <c r="H21" s="161"/>
      <c r="I21" s="161"/>
      <c r="J21" s="161"/>
      <c r="K21" s="161"/>
      <c r="L21" s="161"/>
      <c r="M21" s="161"/>
      <c r="N21" s="161"/>
      <c r="O21" s="160"/>
      <c r="P21" s="160"/>
      <c r="Q21" s="159"/>
      <c r="R21" s="340"/>
      <c r="S21" s="341"/>
      <c r="T21" s="341"/>
      <c r="U21" s="341"/>
      <c r="V21" s="341"/>
      <c r="W21" s="341"/>
      <c r="X21" s="341"/>
      <c r="Y21" s="341"/>
      <c r="Z21" s="341"/>
      <c r="AA21" s="341"/>
      <c r="AB21" s="341"/>
      <c r="AC21" s="341"/>
      <c r="AD21" s="341"/>
      <c r="AE21" s="341"/>
      <c r="AF21" s="341"/>
      <c r="AG21" s="341"/>
      <c r="AH21" s="342"/>
      <c r="AI21" s="340"/>
      <c r="AJ21" s="341"/>
      <c r="AK21" s="341"/>
      <c r="AL21" s="341"/>
      <c r="AM21" s="341"/>
      <c r="AN21" s="341"/>
      <c r="AO21" s="341"/>
      <c r="AP21" s="341"/>
      <c r="AQ21" s="341"/>
      <c r="AR21" s="341"/>
      <c r="AS21" s="341"/>
      <c r="AT21" s="341"/>
      <c r="AU21" s="341"/>
      <c r="AV21" s="341"/>
      <c r="AW21" s="341"/>
      <c r="AX21" s="341"/>
      <c r="AY21" s="341"/>
    </row>
    <row r="22" spans="1:67" ht="30.75" customHeight="1">
      <c r="A22" s="333" t="s">
        <v>12</v>
      </c>
      <c r="B22" s="334"/>
      <c r="C22" s="334"/>
      <c r="D22" s="334"/>
      <c r="E22" s="334"/>
      <c r="F22" s="334"/>
      <c r="G22" s="334"/>
      <c r="H22" s="334"/>
      <c r="I22" s="334"/>
      <c r="J22" s="334"/>
      <c r="K22" s="334"/>
      <c r="L22" s="334"/>
      <c r="M22" s="334"/>
      <c r="N22" s="334"/>
      <c r="O22" s="334"/>
      <c r="P22" s="334"/>
      <c r="Q22" s="334"/>
      <c r="R22" s="335" t="s">
        <v>8</v>
      </c>
      <c r="S22" s="336"/>
      <c r="T22" s="336"/>
      <c r="U22" s="336"/>
      <c r="V22" s="336"/>
      <c r="W22" s="336"/>
      <c r="X22" s="336"/>
      <c r="Y22" s="336"/>
      <c r="Z22" s="336"/>
      <c r="AA22" s="336"/>
      <c r="AB22" s="336"/>
      <c r="AC22" s="336"/>
      <c r="AD22" s="336"/>
      <c r="AE22" s="336"/>
      <c r="AF22" s="336"/>
      <c r="AG22" s="336"/>
      <c r="AH22" s="336"/>
      <c r="AI22" s="343">
        <f>SUM(AI23:AY25)</f>
        <v>6223</v>
      </c>
      <c r="AJ22" s="344"/>
      <c r="AK22" s="344"/>
      <c r="AL22" s="344"/>
      <c r="AM22" s="344"/>
      <c r="AN22" s="344"/>
      <c r="AO22" s="344"/>
      <c r="AP22" s="344"/>
      <c r="AQ22" s="344"/>
      <c r="AR22" s="344"/>
      <c r="AS22" s="344"/>
      <c r="AT22" s="344"/>
      <c r="AU22" s="344"/>
      <c r="AV22" s="344"/>
      <c r="AW22" s="344"/>
      <c r="AX22" s="344"/>
      <c r="AY22" s="344"/>
    </row>
    <row r="23" spans="1:67" ht="30.75" customHeight="1">
      <c r="A23" s="360" t="s">
        <v>11</v>
      </c>
      <c r="B23" s="336"/>
      <c r="C23" s="336"/>
      <c r="D23" s="336"/>
      <c r="E23" s="336"/>
      <c r="F23" s="336"/>
      <c r="G23" s="336"/>
      <c r="H23" s="336"/>
      <c r="I23" s="336"/>
      <c r="J23" s="336"/>
      <c r="K23" s="336"/>
      <c r="L23" s="336"/>
      <c r="M23" s="336"/>
      <c r="N23" s="336"/>
      <c r="O23" s="336"/>
      <c r="P23" s="336"/>
      <c r="Q23" s="336"/>
      <c r="R23" s="335" t="s">
        <v>9</v>
      </c>
      <c r="S23" s="336"/>
      <c r="T23" s="336"/>
      <c r="U23" s="336"/>
      <c r="V23" s="336"/>
      <c r="W23" s="336"/>
      <c r="X23" s="336"/>
      <c r="Y23" s="336"/>
      <c r="Z23" s="336"/>
      <c r="AA23" s="336"/>
      <c r="AB23" s="336"/>
      <c r="AC23" s="336"/>
      <c r="AD23" s="336"/>
      <c r="AE23" s="336"/>
      <c r="AF23" s="336"/>
      <c r="AG23" s="336"/>
      <c r="AH23" s="336"/>
      <c r="AI23" s="343">
        <v>5513</v>
      </c>
      <c r="AJ23" s="344"/>
      <c r="AK23" s="344"/>
      <c r="AL23" s="344"/>
      <c r="AM23" s="344"/>
      <c r="AN23" s="344"/>
      <c r="AO23" s="344"/>
      <c r="AP23" s="344"/>
      <c r="AQ23" s="344"/>
      <c r="AR23" s="344"/>
      <c r="AS23" s="344"/>
      <c r="AT23" s="344"/>
      <c r="AU23" s="344"/>
      <c r="AV23" s="344"/>
      <c r="AW23" s="344"/>
      <c r="AX23" s="344"/>
      <c r="AY23" s="344"/>
    </row>
    <row r="24" spans="1:67" ht="30.75" customHeight="1">
      <c r="A24" s="361"/>
      <c r="B24" s="362"/>
      <c r="C24" s="362"/>
      <c r="D24" s="362"/>
      <c r="E24" s="362"/>
      <c r="F24" s="362"/>
      <c r="G24" s="362"/>
      <c r="H24" s="362"/>
      <c r="I24" s="362"/>
      <c r="J24" s="362"/>
      <c r="K24" s="362"/>
      <c r="L24" s="362"/>
      <c r="M24" s="362"/>
      <c r="N24" s="362"/>
      <c r="O24" s="362"/>
      <c r="P24" s="362"/>
      <c r="Q24" s="362"/>
      <c r="R24" s="365" t="s">
        <v>10</v>
      </c>
      <c r="S24" s="362"/>
      <c r="T24" s="362"/>
      <c r="U24" s="362"/>
      <c r="V24" s="362"/>
      <c r="W24" s="362"/>
      <c r="X24" s="362"/>
      <c r="Y24" s="362"/>
      <c r="Z24" s="362"/>
      <c r="AA24" s="362"/>
      <c r="AB24" s="362"/>
      <c r="AC24" s="362"/>
      <c r="AD24" s="362"/>
      <c r="AE24" s="362"/>
      <c r="AF24" s="362"/>
      <c r="AG24" s="362"/>
      <c r="AH24" s="362"/>
      <c r="AI24" s="343">
        <v>659</v>
      </c>
      <c r="AJ24" s="344"/>
      <c r="AK24" s="344"/>
      <c r="AL24" s="344"/>
      <c r="AM24" s="344"/>
      <c r="AN24" s="344"/>
      <c r="AO24" s="344"/>
      <c r="AP24" s="344"/>
      <c r="AQ24" s="344"/>
      <c r="AR24" s="344"/>
      <c r="AS24" s="344"/>
      <c r="AT24" s="344"/>
      <c r="AU24" s="344"/>
      <c r="AV24" s="344"/>
      <c r="AW24" s="344"/>
      <c r="AX24" s="344"/>
      <c r="AY24" s="344"/>
    </row>
    <row r="25" spans="1:67" ht="30.75" customHeight="1" thickBot="1">
      <c r="A25" s="363" t="s">
        <v>13</v>
      </c>
      <c r="B25" s="364"/>
      <c r="C25" s="364"/>
      <c r="D25" s="364"/>
      <c r="E25" s="364"/>
      <c r="F25" s="364"/>
      <c r="G25" s="364"/>
      <c r="H25" s="364"/>
      <c r="I25" s="364"/>
      <c r="J25" s="364"/>
      <c r="K25" s="364"/>
      <c r="L25" s="364"/>
      <c r="M25" s="364"/>
      <c r="N25" s="364"/>
      <c r="O25" s="364"/>
      <c r="P25" s="364"/>
      <c r="Q25" s="364"/>
      <c r="R25" s="366" t="s">
        <v>9</v>
      </c>
      <c r="S25" s="364"/>
      <c r="T25" s="364"/>
      <c r="U25" s="364"/>
      <c r="V25" s="364"/>
      <c r="W25" s="364"/>
      <c r="X25" s="364"/>
      <c r="Y25" s="364"/>
      <c r="Z25" s="364"/>
      <c r="AA25" s="364"/>
      <c r="AB25" s="364"/>
      <c r="AC25" s="364"/>
      <c r="AD25" s="364"/>
      <c r="AE25" s="364"/>
      <c r="AF25" s="364"/>
      <c r="AG25" s="364"/>
      <c r="AH25" s="364"/>
      <c r="AI25" s="358">
        <v>51</v>
      </c>
      <c r="AJ25" s="359"/>
      <c r="AK25" s="359"/>
      <c r="AL25" s="359"/>
      <c r="AM25" s="359"/>
      <c r="AN25" s="359"/>
      <c r="AO25" s="359"/>
      <c r="AP25" s="359"/>
      <c r="AQ25" s="359"/>
      <c r="AR25" s="359"/>
      <c r="AS25" s="359"/>
      <c r="AT25" s="359"/>
      <c r="AU25" s="359"/>
      <c r="AV25" s="359"/>
      <c r="AW25" s="359"/>
      <c r="AX25" s="359"/>
      <c r="AY25" s="359"/>
    </row>
    <row r="26" spans="1:67" ht="20.25" customHeight="1">
      <c r="A26" s="158" t="s">
        <v>18</v>
      </c>
      <c r="B26" s="157"/>
      <c r="C26" s="154"/>
      <c r="D26" s="156"/>
    </row>
    <row r="27" spans="1:67" ht="18.75" customHeight="1">
      <c r="A27" s="155" t="s">
        <v>20</v>
      </c>
      <c r="B27" s="154"/>
      <c r="C27" s="154"/>
      <c r="D27" s="154"/>
    </row>
    <row r="28" spans="1:67" ht="18.75" customHeight="1">
      <c r="A28" s="155" t="s">
        <v>17</v>
      </c>
      <c r="B28" s="154"/>
      <c r="C28" s="154"/>
      <c r="D28" s="154"/>
    </row>
    <row r="29" spans="1:67" ht="17.25" customHeight="1">
      <c r="A29" s="154" t="s">
        <v>21</v>
      </c>
      <c r="B29" s="154"/>
    </row>
    <row r="30" spans="1:67" ht="17.25" customHeight="1">
      <c r="A30" s="153"/>
      <c r="BO30" s="152" t="s">
        <v>5</v>
      </c>
    </row>
  </sheetData>
  <mergeCells count="132">
    <mergeCell ref="AI25:AY25"/>
    <mergeCell ref="AI24:AY24"/>
    <mergeCell ref="AI23:AY23"/>
    <mergeCell ref="A23:Q24"/>
    <mergeCell ref="A25:Q25"/>
    <mergeCell ref="R23:AH23"/>
    <mergeCell ref="R24:AH24"/>
    <mergeCell ref="R25:AH25"/>
    <mergeCell ref="AU8:AW8"/>
    <mergeCell ref="AC9:AE9"/>
    <mergeCell ref="Q9:S9"/>
    <mergeCell ref="T9:V9"/>
    <mergeCell ref="W9:Y9"/>
    <mergeCell ref="H10:J10"/>
    <mergeCell ref="K10:M10"/>
    <mergeCell ref="N10:P10"/>
    <mergeCell ref="Q10:S10"/>
    <mergeCell ref="T10:V10"/>
    <mergeCell ref="W10:Y10"/>
    <mergeCell ref="Z11:AB11"/>
    <mergeCell ref="AC11:AE11"/>
    <mergeCell ref="AL10:AN10"/>
    <mergeCell ref="AO10:AQ10"/>
    <mergeCell ref="AR10:AT10"/>
    <mergeCell ref="A2:V2"/>
    <mergeCell ref="A6:BC6"/>
    <mergeCell ref="BG8:BI8"/>
    <mergeCell ref="AO8:AQ8"/>
    <mergeCell ref="AR8:AT8"/>
    <mergeCell ref="AC8:AE8"/>
    <mergeCell ref="AF8:AH8"/>
    <mergeCell ref="AI8:AK8"/>
    <mergeCell ref="AL8:AN8"/>
    <mergeCell ref="N8:P8"/>
    <mergeCell ref="Q8:S8"/>
    <mergeCell ref="T8:V8"/>
    <mergeCell ref="W8:Y8"/>
    <mergeCell ref="Z8:AB8"/>
    <mergeCell ref="B4:BR4"/>
    <mergeCell ref="BP8:BR8"/>
    <mergeCell ref="E8:G8"/>
    <mergeCell ref="H8:J8"/>
    <mergeCell ref="K8:M8"/>
    <mergeCell ref="BM8:BO8"/>
    <mergeCell ref="BD8:BF8"/>
    <mergeCell ref="BJ8:BL8"/>
    <mergeCell ref="AX8:AZ8"/>
    <mergeCell ref="BA8:BC8"/>
    <mergeCell ref="A22:Q22"/>
    <mergeCell ref="R22:AH22"/>
    <mergeCell ref="R20:AH21"/>
    <mergeCell ref="AI20:AY21"/>
    <mergeCell ref="AI22:AY22"/>
    <mergeCell ref="AO12:AQ12"/>
    <mergeCell ref="AR12:AT12"/>
    <mergeCell ref="AU12:AW12"/>
    <mergeCell ref="BD12:BF12"/>
    <mergeCell ref="W12:Y12"/>
    <mergeCell ref="Z12:AB12"/>
    <mergeCell ref="AC12:AE12"/>
    <mergeCell ref="AF12:AH12"/>
    <mergeCell ref="AI12:AK12"/>
    <mergeCell ref="AL12:AN12"/>
    <mergeCell ref="N9:P9"/>
    <mergeCell ref="Z9:AB9"/>
    <mergeCell ref="BG12:BI12"/>
    <mergeCell ref="BJ12:BL12"/>
    <mergeCell ref="BM12:BO12"/>
    <mergeCell ref="AX12:AZ12"/>
    <mergeCell ref="BA12:BC12"/>
    <mergeCell ref="BP12:BR12"/>
    <mergeCell ref="BJ14:BR14"/>
    <mergeCell ref="AL11:AN11"/>
    <mergeCell ref="AO11:AQ11"/>
    <mergeCell ref="BJ9:BL9"/>
    <mergeCell ref="BM9:BO9"/>
    <mergeCell ref="BP9:BR9"/>
    <mergeCell ref="E12:G12"/>
    <mergeCell ref="H12:J12"/>
    <mergeCell ref="K12:M12"/>
    <mergeCell ref="N12:P12"/>
    <mergeCell ref="Q12:S12"/>
    <mergeCell ref="T12:V12"/>
    <mergeCell ref="AX9:AZ9"/>
    <mergeCell ref="AF9:AH9"/>
    <mergeCell ref="AI9:AK9"/>
    <mergeCell ref="BA9:BC9"/>
    <mergeCell ref="BD9:BF9"/>
    <mergeCell ref="BG9:BI9"/>
    <mergeCell ref="AL9:AN9"/>
    <mergeCell ref="AO9:AQ9"/>
    <mergeCell ref="AR9:AT9"/>
    <mergeCell ref="AU9:AW9"/>
    <mergeCell ref="E9:G9"/>
    <mergeCell ref="H9:J9"/>
    <mergeCell ref="K9:M9"/>
    <mergeCell ref="Z10:AB10"/>
    <mergeCell ref="AC10:AE10"/>
    <mergeCell ref="AF10:AH10"/>
    <mergeCell ref="AI10:AK10"/>
    <mergeCell ref="H11:J11"/>
    <mergeCell ref="K11:M11"/>
    <mergeCell ref="N11:P11"/>
    <mergeCell ref="Q11:S11"/>
    <mergeCell ref="T11:V11"/>
    <mergeCell ref="W11:Y11"/>
    <mergeCell ref="AF11:AH11"/>
    <mergeCell ref="AI11:AK11"/>
    <mergeCell ref="A1:BR1"/>
    <mergeCell ref="A12:D12"/>
    <mergeCell ref="E10:G10"/>
    <mergeCell ref="E11:G11"/>
    <mergeCell ref="A10:D10"/>
    <mergeCell ref="BG10:BI10"/>
    <mergeCell ref="BJ10:BL10"/>
    <mergeCell ref="AR11:AT11"/>
    <mergeCell ref="AU11:AW11"/>
    <mergeCell ref="AX11:AZ11"/>
    <mergeCell ref="AX10:AZ10"/>
    <mergeCell ref="BA10:BC10"/>
    <mergeCell ref="BA11:BC11"/>
    <mergeCell ref="A9:D9"/>
    <mergeCell ref="A11:D11"/>
    <mergeCell ref="BM10:BO10"/>
    <mergeCell ref="BP10:BR10"/>
    <mergeCell ref="BG11:BI11"/>
    <mergeCell ref="BJ11:BL11"/>
    <mergeCell ref="BM11:BO11"/>
    <mergeCell ref="BP11:BR11"/>
    <mergeCell ref="BD10:BF10"/>
    <mergeCell ref="BD11:BF11"/>
    <mergeCell ref="AU10:AW10"/>
  </mergeCells>
  <phoneticPr fontId="2"/>
  <pageMargins left="0.19685039370078741" right="0.19685039370078741" top="0.59055118110236227" bottom="0.78740157480314965" header="0.51181102362204722" footer="0.51181102362204722"/>
  <pageSetup paperSize="9" scale="7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K69"/>
  <sheetViews>
    <sheetView showGridLines="0" topLeftCell="A22" zoomScaleNormal="100" workbookViewId="0">
      <selection activeCell="K43" sqref="K43"/>
    </sheetView>
  </sheetViews>
  <sheetFormatPr defaultRowHeight="17.25"/>
  <cols>
    <col min="1" max="1" width="2.69921875" style="216" customWidth="1"/>
    <col min="2" max="2" width="28.296875" style="216" customWidth="1"/>
    <col min="3" max="8" width="11.69921875" style="216" customWidth="1"/>
    <col min="9" max="10" width="8.69921875" style="188" customWidth="1"/>
    <col min="11" max="16384" width="8.796875" style="188"/>
  </cols>
  <sheetData>
    <row r="1" spans="1:11" ht="22.5" customHeight="1">
      <c r="A1" s="762" t="s">
        <v>170</v>
      </c>
      <c r="B1" s="762"/>
    </row>
    <row r="2" spans="1:11" ht="7.5" customHeight="1">
      <c r="A2" s="281"/>
      <c r="B2" s="281"/>
    </row>
    <row r="3" spans="1:11" ht="126" customHeight="1">
      <c r="B3" s="777" t="s">
        <v>171</v>
      </c>
      <c r="C3" s="777"/>
      <c r="D3" s="777"/>
      <c r="E3" s="777"/>
      <c r="F3" s="777"/>
      <c r="G3" s="777"/>
      <c r="H3" s="777"/>
    </row>
    <row r="4" spans="1:11" ht="15" customHeight="1">
      <c r="B4" s="282"/>
      <c r="C4" s="282"/>
      <c r="D4" s="282"/>
      <c r="E4" s="282"/>
      <c r="F4" s="282"/>
      <c r="G4" s="282"/>
      <c r="H4" s="282"/>
    </row>
    <row r="5" spans="1:11" ht="18.75" customHeight="1" thickBot="1">
      <c r="A5" s="668" t="s">
        <v>439</v>
      </c>
      <c r="B5" s="763"/>
      <c r="C5" s="224"/>
      <c r="D5" s="223"/>
      <c r="E5" s="223"/>
      <c r="F5" s="223"/>
      <c r="G5" s="223"/>
      <c r="H5" s="199" t="s">
        <v>419</v>
      </c>
      <c r="I5" s="189"/>
      <c r="J5" s="189"/>
      <c r="K5" s="189"/>
    </row>
    <row r="6" spans="1:11" ht="17.25" customHeight="1">
      <c r="A6" s="764" t="s">
        <v>172</v>
      </c>
      <c r="B6" s="765"/>
      <c r="C6" s="755" t="s">
        <v>0</v>
      </c>
      <c r="D6" s="759" t="s">
        <v>173</v>
      </c>
      <c r="E6" s="760"/>
      <c r="F6" s="761"/>
      <c r="G6" s="755" t="s">
        <v>174</v>
      </c>
      <c r="H6" s="222" t="s">
        <v>438</v>
      </c>
      <c r="I6" s="189"/>
      <c r="J6" s="189"/>
      <c r="K6" s="189"/>
    </row>
    <row r="7" spans="1:11" ht="17.25" customHeight="1">
      <c r="A7" s="766"/>
      <c r="B7" s="767"/>
      <c r="C7" s="756"/>
      <c r="D7" s="221" t="s">
        <v>175</v>
      </c>
      <c r="E7" s="221" t="s">
        <v>176</v>
      </c>
      <c r="F7" s="221" t="s">
        <v>177</v>
      </c>
      <c r="G7" s="756"/>
      <c r="H7" s="220" t="s">
        <v>178</v>
      </c>
      <c r="I7" s="189"/>
      <c r="J7" s="189"/>
      <c r="K7" s="189"/>
    </row>
    <row r="8" spans="1:11" ht="15.75" customHeight="1">
      <c r="A8" s="768" t="s">
        <v>179</v>
      </c>
      <c r="B8" s="769"/>
      <c r="C8" s="198">
        <f t="shared" ref="C8:C28" si="0">SUM(D8:H8)</f>
        <v>1257</v>
      </c>
      <c r="D8" s="197">
        <v>1242</v>
      </c>
      <c r="E8" s="195">
        <v>0</v>
      </c>
      <c r="F8" s="196">
        <v>0</v>
      </c>
      <c r="G8" s="195" t="s">
        <v>258</v>
      </c>
      <c r="H8" s="191">
        <v>15</v>
      </c>
      <c r="I8" s="190"/>
      <c r="J8" s="190"/>
      <c r="K8" s="189"/>
    </row>
    <row r="9" spans="1:11" ht="15.75" customHeight="1">
      <c r="A9" s="757" t="s">
        <v>180</v>
      </c>
      <c r="B9" s="758"/>
      <c r="C9" s="192">
        <f t="shared" si="0"/>
        <v>612</v>
      </c>
      <c r="D9" s="193">
        <v>612</v>
      </c>
      <c r="E9" s="191" t="s">
        <v>258</v>
      </c>
      <c r="F9" s="191">
        <v>0</v>
      </c>
      <c r="G9" s="191" t="s">
        <v>258</v>
      </c>
      <c r="H9" s="191" t="s">
        <v>258</v>
      </c>
      <c r="I9" s="190"/>
      <c r="J9" s="190"/>
      <c r="K9" s="189"/>
    </row>
    <row r="10" spans="1:11" ht="15.75" customHeight="1">
      <c r="A10" s="757" t="s">
        <v>181</v>
      </c>
      <c r="B10" s="758"/>
      <c r="C10" s="192">
        <f t="shared" si="0"/>
        <v>664</v>
      </c>
      <c r="D10" s="193">
        <v>663</v>
      </c>
      <c r="E10" s="191">
        <v>1</v>
      </c>
      <c r="F10" s="191">
        <v>0</v>
      </c>
      <c r="G10" s="191" t="s">
        <v>258</v>
      </c>
      <c r="H10" s="191" t="s">
        <v>258</v>
      </c>
      <c r="I10" s="190"/>
      <c r="J10" s="190"/>
      <c r="K10" s="189"/>
    </row>
    <row r="11" spans="1:11" ht="15.75" customHeight="1">
      <c r="A11" s="757" t="s">
        <v>182</v>
      </c>
      <c r="B11" s="758"/>
      <c r="C11" s="192">
        <f t="shared" si="0"/>
        <v>30</v>
      </c>
      <c r="D11" s="191" t="s">
        <v>258</v>
      </c>
      <c r="E11" s="193">
        <v>30</v>
      </c>
      <c r="F11" s="191">
        <v>0</v>
      </c>
      <c r="G11" s="191" t="s">
        <v>258</v>
      </c>
      <c r="H11" s="191" t="s">
        <v>258</v>
      </c>
      <c r="I11" s="190"/>
      <c r="J11" s="190"/>
      <c r="K11" s="189"/>
    </row>
    <row r="12" spans="1:11" ht="15.75" customHeight="1">
      <c r="A12" s="768" t="s">
        <v>437</v>
      </c>
      <c r="B12" s="769"/>
      <c r="C12" s="192">
        <f t="shared" si="0"/>
        <v>2345</v>
      </c>
      <c r="D12" s="191" t="s">
        <v>258</v>
      </c>
      <c r="E12" s="191" t="s">
        <v>258</v>
      </c>
      <c r="F12" s="191">
        <v>1125</v>
      </c>
      <c r="G12" s="191"/>
      <c r="H12" s="193">
        <v>1220</v>
      </c>
      <c r="I12" s="189"/>
      <c r="J12" s="190"/>
      <c r="K12" s="189"/>
    </row>
    <row r="13" spans="1:11" ht="15.75" customHeight="1">
      <c r="A13" s="757" t="s">
        <v>183</v>
      </c>
      <c r="B13" s="758"/>
      <c r="C13" s="192">
        <f t="shared" si="0"/>
        <v>2345</v>
      </c>
      <c r="D13" s="191" t="s">
        <v>258</v>
      </c>
      <c r="E13" s="191" t="s">
        <v>258</v>
      </c>
      <c r="F13" s="191">
        <v>1125</v>
      </c>
      <c r="G13" s="191" t="s">
        <v>258</v>
      </c>
      <c r="H13" s="193">
        <v>1220</v>
      </c>
      <c r="I13" s="189"/>
      <c r="J13" s="190"/>
      <c r="K13" s="189"/>
    </row>
    <row r="14" spans="1:11" ht="15.75" customHeight="1">
      <c r="A14" s="757" t="s">
        <v>184</v>
      </c>
      <c r="B14" s="758"/>
      <c r="C14" s="192">
        <f t="shared" si="0"/>
        <v>877</v>
      </c>
      <c r="D14" s="193">
        <v>877</v>
      </c>
      <c r="E14" s="191" t="s">
        <v>258</v>
      </c>
      <c r="F14" s="191" t="s">
        <v>258</v>
      </c>
      <c r="G14" s="191" t="s">
        <v>258</v>
      </c>
      <c r="H14" s="191" t="s">
        <v>258</v>
      </c>
      <c r="I14" s="194"/>
      <c r="J14" s="190"/>
      <c r="K14" s="189"/>
    </row>
    <row r="15" spans="1:11" ht="15.75" customHeight="1">
      <c r="A15" s="757" t="s">
        <v>185</v>
      </c>
      <c r="B15" s="758"/>
      <c r="C15" s="192">
        <f t="shared" si="0"/>
        <v>8</v>
      </c>
      <c r="D15" s="193">
        <v>8</v>
      </c>
      <c r="E15" s="191" t="s">
        <v>258</v>
      </c>
      <c r="F15" s="191" t="s">
        <v>258</v>
      </c>
      <c r="G15" s="191" t="s">
        <v>258</v>
      </c>
      <c r="H15" s="191" t="s">
        <v>258</v>
      </c>
      <c r="I15" s="190"/>
      <c r="J15" s="190"/>
      <c r="K15" s="189"/>
    </row>
    <row r="16" spans="1:11" ht="15.75" customHeight="1">
      <c r="A16" s="757" t="s">
        <v>186</v>
      </c>
      <c r="B16" s="758"/>
      <c r="C16" s="192">
        <f t="shared" si="0"/>
        <v>11</v>
      </c>
      <c r="D16" s="191">
        <v>0</v>
      </c>
      <c r="E16" s="191" t="s">
        <v>258</v>
      </c>
      <c r="F16" s="191">
        <v>11</v>
      </c>
      <c r="G16" s="191" t="s">
        <v>258</v>
      </c>
      <c r="H16" s="191" t="s">
        <v>258</v>
      </c>
      <c r="I16" s="190"/>
      <c r="J16" s="190"/>
      <c r="K16" s="189"/>
    </row>
    <row r="17" spans="1:11" ht="15.75" customHeight="1">
      <c r="A17" s="757" t="s">
        <v>187</v>
      </c>
      <c r="B17" s="758"/>
      <c r="C17" s="192">
        <f t="shared" si="0"/>
        <v>724</v>
      </c>
      <c r="D17" s="191" t="s">
        <v>258</v>
      </c>
      <c r="E17" s="191" t="s">
        <v>258</v>
      </c>
      <c r="F17" s="191" t="s">
        <v>258</v>
      </c>
      <c r="G17" s="191" t="s">
        <v>258</v>
      </c>
      <c r="H17" s="193">
        <v>724</v>
      </c>
      <c r="I17" s="190"/>
      <c r="J17" s="190"/>
      <c r="K17" s="189"/>
    </row>
    <row r="18" spans="1:11" ht="15.75" customHeight="1">
      <c r="A18" s="757" t="s">
        <v>188</v>
      </c>
      <c r="B18" s="758"/>
      <c r="C18" s="192">
        <f t="shared" si="0"/>
        <v>1353</v>
      </c>
      <c r="D18" s="191" t="s">
        <v>258</v>
      </c>
      <c r="E18" s="191">
        <v>20</v>
      </c>
      <c r="F18" s="191">
        <v>268</v>
      </c>
      <c r="G18" s="191" t="s">
        <v>258</v>
      </c>
      <c r="H18" s="193">
        <v>1065</v>
      </c>
      <c r="I18" s="190"/>
      <c r="J18" s="190"/>
      <c r="K18" s="189"/>
    </row>
    <row r="19" spans="1:11" ht="15.75" customHeight="1">
      <c r="A19" s="757" t="s">
        <v>189</v>
      </c>
      <c r="B19" s="758"/>
      <c r="C19" s="192">
        <f t="shared" si="0"/>
        <v>1</v>
      </c>
      <c r="D19" s="191" t="s">
        <v>258</v>
      </c>
      <c r="E19" s="191" t="s">
        <v>258</v>
      </c>
      <c r="F19" s="193">
        <v>1</v>
      </c>
      <c r="G19" s="191" t="s">
        <v>258</v>
      </c>
      <c r="H19" s="191" t="s">
        <v>258</v>
      </c>
      <c r="I19" s="190"/>
      <c r="J19" s="190"/>
      <c r="K19" s="189"/>
    </row>
    <row r="20" spans="1:11" ht="15.75" customHeight="1">
      <c r="A20" s="757" t="s">
        <v>190</v>
      </c>
      <c r="B20" s="758"/>
      <c r="C20" s="192">
        <f t="shared" si="0"/>
        <v>94</v>
      </c>
      <c r="D20" s="191" t="s">
        <v>258</v>
      </c>
      <c r="E20" s="191" t="s">
        <v>258</v>
      </c>
      <c r="F20" s="191" t="s">
        <v>258</v>
      </c>
      <c r="G20" s="191" t="s">
        <v>258</v>
      </c>
      <c r="H20" s="193">
        <v>94</v>
      </c>
      <c r="I20" s="190"/>
      <c r="J20" s="190"/>
      <c r="K20" s="189"/>
    </row>
    <row r="21" spans="1:11" ht="15.75" customHeight="1">
      <c r="A21" s="768" t="s">
        <v>191</v>
      </c>
      <c r="B21" s="769"/>
      <c r="C21" s="192">
        <f t="shared" si="0"/>
        <v>0</v>
      </c>
      <c r="D21" s="191" t="s">
        <v>258</v>
      </c>
      <c r="E21" s="191">
        <v>0</v>
      </c>
      <c r="F21" s="191">
        <v>0</v>
      </c>
      <c r="G21" s="191">
        <v>0</v>
      </c>
      <c r="H21" s="191">
        <v>0</v>
      </c>
      <c r="I21" s="190"/>
      <c r="J21" s="190"/>
      <c r="K21" s="189"/>
    </row>
    <row r="22" spans="1:11" ht="15.75" customHeight="1">
      <c r="A22" s="757" t="s">
        <v>192</v>
      </c>
      <c r="B22" s="758"/>
      <c r="C22" s="192">
        <f t="shared" si="0"/>
        <v>1101</v>
      </c>
      <c r="D22" s="191">
        <v>1101</v>
      </c>
      <c r="E22" s="191">
        <v>0</v>
      </c>
      <c r="F22" s="191">
        <v>0</v>
      </c>
      <c r="G22" s="191">
        <v>0</v>
      </c>
      <c r="H22" s="193">
        <v>0</v>
      </c>
      <c r="I22" s="190"/>
      <c r="J22" s="190"/>
      <c r="K22" s="189"/>
    </row>
    <row r="23" spans="1:11" ht="15.75" customHeight="1">
      <c r="A23" s="757" t="s">
        <v>193</v>
      </c>
      <c r="B23" s="758"/>
      <c r="C23" s="192">
        <f t="shared" si="0"/>
        <v>3461</v>
      </c>
      <c r="D23" s="191">
        <v>3461</v>
      </c>
      <c r="E23" s="191">
        <v>0</v>
      </c>
      <c r="F23" s="191">
        <v>0</v>
      </c>
      <c r="G23" s="191">
        <v>0</v>
      </c>
      <c r="H23" s="191">
        <v>0</v>
      </c>
      <c r="I23" s="190"/>
      <c r="J23" s="190"/>
      <c r="K23" s="189"/>
    </row>
    <row r="24" spans="1:11" ht="15.75" customHeight="1">
      <c r="A24" s="757" t="s">
        <v>194</v>
      </c>
      <c r="B24" s="758"/>
      <c r="C24" s="192">
        <f t="shared" si="0"/>
        <v>1633</v>
      </c>
      <c r="D24" s="191">
        <v>1633</v>
      </c>
      <c r="E24" s="191">
        <v>0</v>
      </c>
      <c r="F24" s="191">
        <v>0</v>
      </c>
      <c r="G24" s="191">
        <v>0</v>
      </c>
      <c r="H24" s="191">
        <v>0</v>
      </c>
      <c r="I24" s="190"/>
      <c r="J24" s="190"/>
      <c r="K24" s="189"/>
    </row>
    <row r="25" spans="1:11" ht="15.75" customHeight="1">
      <c r="A25" s="757" t="s">
        <v>195</v>
      </c>
      <c r="B25" s="758"/>
      <c r="C25" s="192">
        <f t="shared" si="0"/>
        <v>7</v>
      </c>
      <c r="D25" s="191">
        <v>5</v>
      </c>
      <c r="E25" s="191">
        <v>0</v>
      </c>
      <c r="F25" s="191">
        <v>2</v>
      </c>
      <c r="G25" s="191">
        <v>0</v>
      </c>
      <c r="H25" s="191">
        <v>0</v>
      </c>
      <c r="I25" s="190"/>
      <c r="J25" s="190"/>
      <c r="K25" s="189"/>
    </row>
    <row r="26" spans="1:11" ht="15.75" customHeight="1">
      <c r="A26" s="757" t="s">
        <v>196</v>
      </c>
      <c r="B26" s="758"/>
      <c r="C26" s="192">
        <f t="shared" si="0"/>
        <v>200</v>
      </c>
      <c r="D26" s="191">
        <v>0</v>
      </c>
      <c r="E26" s="191">
        <v>0</v>
      </c>
      <c r="F26" s="191">
        <v>0</v>
      </c>
      <c r="G26" s="191">
        <v>200</v>
      </c>
      <c r="H26" s="191">
        <v>0</v>
      </c>
      <c r="I26" s="190"/>
      <c r="J26" s="190"/>
      <c r="K26" s="189"/>
    </row>
    <row r="27" spans="1:11" ht="15.75" customHeight="1">
      <c r="A27" s="757" t="s">
        <v>197</v>
      </c>
      <c r="B27" s="758"/>
      <c r="C27" s="192">
        <f t="shared" si="0"/>
        <v>206</v>
      </c>
      <c r="D27" s="191">
        <v>206</v>
      </c>
      <c r="E27" s="191">
        <v>0</v>
      </c>
      <c r="F27" s="191">
        <v>0</v>
      </c>
      <c r="G27" s="191">
        <v>0</v>
      </c>
      <c r="H27" s="191">
        <v>0</v>
      </c>
      <c r="I27" s="190"/>
      <c r="J27" s="190"/>
      <c r="K27" s="189"/>
    </row>
    <row r="28" spans="1:11" ht="15.75" customHeight="1">
      <c r="A28" s="757" t="s">
        <v>198</v>
      </c>
      <c r="B28" s="758"/>
      <c r="C28" s="192">
        <f t="shared" si="0"/>
        <v>112</v>
      </c>
      <c r="D28" s="191">
        <v>112</v>
      </c>
      <c r="E28" s="191">
        <v>0</v>
      </c>
      <c r="F28" s="191">
        <v>0</v>
      </c>
      <c r="G28" s="191">
        <v>0</v>
      </c>
      <c r="H28" s="191">
        <v>0</v>
      </c>
      <c r="I28" s="190"/>
      <c r="J28" s="190"/>
      <c r="K28" s="189"/>
    </row>
    <row r="29" spans="1:11" ht="15.75" customHeight="1">
      <c r="A29" s="773" t="s">
        <v>199</v>
      </c>
      <c r="B29" s="774"/>
      <c r="C29" s="150">
        <v>416</v>
      </c>
      <c r="D29" s="96">
        <v>416</v>
      </c>
      <c r="E29" s="253" t="s">
        <v>258</v>
      </c>
      <c r="F29" s="253" t="s">
        <v>258</v>
      </c>
      <c r="G29" s="253" t="s">
        <v>258</v>
      </c>
      <c r="H29" s="253" t="s">
        <v>258</v>
      </c>
      <c r="I29" s="190"/>
      <c r="J29" s="190"/>
      <c r="K29" s="189"/>
    </row>
    <row r="30" spans="1:11" ht="15.75" customHeight="1">
      <c r="A30" s="771" t="s">
        <v>200</v>
      </c>
      <c r="B30" s="772"/>
      <c r="C30" s="150">
        <v>66</v>
      </c>
      <c r="D30" s="96">
        <v>66</v>
      </c>
      <c r="E30" s="253" t="s">
        <v>258</v>
      </c>
      <c r="F30" s="253" t="s">
        <v>258</v>
      </c>
      <c r="G30" s="253" t="s">
        <v>258</v>
      </c>
      <c r="H30" s="253" t="s">
        <v>258</v>
      </c>
      <c r="I30" s="190"/>
      <c r="J30" s="190"/>
      <c r="K30" s="189"/>
    </row>
    <row r="31" spans="1:11" ht="15.75" customHeight="1">
      <c r="A31" s="771" t="s">
        <v>180</v>
      </c>
      <c r="B31" s="772"/>
      <c r="C31" s="150">
        <v>63</v>
      </c>
      <c r="D31" s="96">
        <v>63</v>
      </c>
      <c r="E31" s="253" t="s">
        <v>258</v>
      </c>
      <c r="F31" s="253" t="s">
        <v>258</v>
      </c>
      <c r="G31" s="253" t="s">
        <v>258</v>
      </c>
      <c r="H31" s="253" t="s">
        <v>258</v>
      </c>
      <c r="I31" s="190"/>
      <c r="J31" s="190"/>
      <c r="K31" s="189"/>
    </row>
    <row r="32" spans="1:11" ht="15.75" customHeight="1">
      <c r="A32" s="771" t="s">
        <v>201</v>
      </c>
      <c r="B32" s="772"/>
      <c r="C32" s="150">
        <v>54</v>
      </c>
      <c r="D32" s="96">
        <v>54</v>
      </c>
      <c r="E32" s="253" t="s">
        <v>258</v>
      </c>
      <c r="F32" s="253" t="s">
        <v>258</v>
      </c>
      <c r="G32" s="253" t="s">
        <v>258</v>
      </c>
      <c r="H32" s="253" t="s">
        <v>258</v>
      </c>
      <c r="I32" s="190"/>
      <c r="J32" s="190"/>
      <c r="K32" s="189"/>
    </row>
    <row r="33" spans="1:11" ht="15.75" customHeight="1">
      <c r="A33" s="771" t="s">
        <v>128</v>
      </c>
      <c r="B33" s="772"/>
      <c r="C33" s="150">
        <v>245</v>
      </c>
      <c r="D33" s="96">
        <v>242</v>
      </c>
      <c r="E33" s="253" t="s">
        <v>258</v>
      </c>
      <c r="F33" s="96">
        <v>3</v>
      </c>
      <c r="G33" s="253">
        <v>0</v>
      </c>
      <c r="H33" s="96">
        <v>0</v>
      </c>
      <c r="I33" s="190"/>
      <c r="J33" s="190"/>
      <c r="K33" s="189"/>
    </row>
    <row r="34" spans="1:11" ht="15.75" customHeight="1">
      <c r="A34" s="773" t="s">
        <v>169</v>
      </c>
      <c r="B34" s="774"/>
      <c r="C34" s="150">
        <v>140</v>
      </c>
      <c r="D34" s="96">
        <v>125</v>
      </c>
      <c r="E34" s="253" t="s">
        <v>258</v>
      </c>
      <c r="F34" s="253">
        <v>15</v>
      </c>
      <c r="G34" s="253" t="s">
        <v>258</v>
      </c>
      <c r="H34" s="253" t="s">
        <v>258</v>
      </c>
      <c r="I34" s="190"/>
      <c r="J34" s="190"/>
      <c r="K34" s="189"/>
    </row>
    <row r="35" spans="1:11" ht="15.75" customHeight="1">
      <c r="A35" s="771" t="s">
        <v>202</v>
      </c>
      <c r="B35" s="772"/>
      <c r="C35" s="150">
        <f>SUM(D35:H35)</f>
        <v>0</v>
      </c>
      <c r="D35" s="253" t="s">
        <v>258</v>
      </c>
      <c r="E35" s="253" t="s">
        <v>258</v>
      </c>
      <c r="F35" s="253" t="s">
        <v>258</v>
      </c>
      <c r="G35" s="253" t="s">
        <v>258</v>
      </c>
      <c r="H35" s="253" t="s">
        <v>258</v>
      </c>
      <c r="I35" s="190"/>
      <c r="J35" s="190"/>
      <c r="K35" s="189"/>
    </row>
    <row r="36" spans="1:11" ht="15.75" customHeight="1">
      <c r="A36" s="771" t="s">
        <v>203</v>
      </c>
      <c r="B36" s="772"/>
      <c r="C36" s="150">
        <v>49</v>
      </c>
      <c r="D36" s="96">
        <v>49</v>
      </c>
      <c r="E36" s="253" t="s">
        <v>258</v>
      </c>
      <c r="F36" s="253">
        <v>0</v>
      </c>
      <c r="G36" s="253" t="s">
        <v>258</v>
      </c>
      <c r="H36" s="253" t="s">
        <v>258</v>
      </c>
      <c r="I36" s="190"/>
      <c r="J36" s="190"/>
      <c r="K36" s="189"/>
    </row>
    <row r="37" spans="1:11" ht="15.75" customHeight="1">
      <c r="A37" s="771" t="s">
        <v>204</v>
      </c>
      <c r="B37" s="772"/>
      <c r="C37" s="150">
        <v>4</v>
      </c>
      <c r="D37" s="96">
        <v>4</v>
      </c>
      <c r="E37" s="253" t="s">
        <v>258</v>
      </c>
      <c r="F37" s="253" t="s">
        <v>258</v>
      </c>
      <c r="G37" s="253" t="s">
        <v>258</v>
      </c>
      <c r="H37" s="253" t="s">
        <v>258</v>
      </c>
      <c r="I37" s="190"/>
      <c r="J37" s="190"/>
      <c r="K37" s="189"/>
    </row>
    <row r="38" spans="1:11" ht="15.75" customHeight="1">
      <c r="A38" s="771" t="s">
        <v>205</v>
      </c>
      <c r="B38" s="772"/>
      <c r="C38" s="150">
        <v>54</v>
      </c>
      <c r="D38" s="96">
        <v>4</v>
      </c>
      <c r="E38" s="253" t="s">
        <v>258</v>
      </c>
      <c r="F38" s="253" t="s">
        <v>258</v>
      </c>
      <c r="G38" s="253" t="s">
        <v>258</v>
      </c>
      <c r="H38" s="96">
        <v>50</v>
      </c>
      <c r="I38" s="190"/>
      <c r="J38" s="190"/>
      <c r="K38" s="189"/>
    </row>
    <row r="39" spans="1:11" ht="15.75" customHeight="1">
      <c r="A39" s="768" t="s">
        <v>206</v>
      </c>
      <c r="B39" s="769"/>
      <c r="C39" s="192">
        <f t="shared" ref="C39:C56" si="1">D39+E39+F39+G39+H39</f>
        <v>1163</v>
      </c>
      <c r="D39" s="191" t="s">
        <v>258</v>
      </c>
      <c r="E39" s="191" t="s">
        <v>258</v>
      </c>
      <c r="F39" s="191" t="s">
        <v>258</v>
      </c>
      <c r="G39" s="191" t="s">
        <v>258</v>
      </c>
      <c r="H39" s="193">
        <v>1163</v>
      </c>
      <c r="I39" s="190"/>
      <c r="J39" s="190"/>
      <c r="K39" s="189"/>
    </row>
    <row r="40" spans="1:11" ht="15.75" customHeight="1">
      <c r="A40" s="757" t="s">
        <v>207</v>
      </c>
      <c r="B40" s="758"/>
      <c r="C40" s="192">
        <f t="shared" si="1"/>
        <v>119</v>
      </c>
      <c r="D40" s="193">
        <v>119</v>
      </c>
      <c r="E40" s="191" t="s">
        <v>258</v>
      </c>
      <c r="F40" s="191" t="s">
        <v>258</v>
      </c>
      <c r="G40" s="191" t="s">
        <v>258</v>
      </c>
      <c r="H40" s="191" t="str">
        <f>G48</f>
        <v>-</v>
      </c>
      <c r="I40" s="190"/>
      <c r="J40" s="190"/>
      <c r="K40" s="189"/>
    </row>
    <row r="41" spans="1:11" ht="15.75" customHeight="1">
      <c r="A41" s="757" t="s">
        <v>208</v>
      </c>
      <c r="B41" s="758"/>
      <c r="C41" s="192">
        <f t="shared" si="1"/>
        <v>99</v>
      </c>
      <c r="D41" s="191" t="s">
        <v>258</v>
      </c>
      <c r="E41" s="191" t="s">
        <v>258</v>
      </c>
      <c r="F41" s="193">
        <v>99</v>
      </c>
      <c r="G41" s="191" t="s">
        <v>258</v>
      </c>
      <c r="H41" s="191" t="s">
        <v>258</v>
      </c>
      <c r="I41" s="190"/>
      <c r="J41" s="190"/>
      <c r="K41" s="189"/>
    </row>
    <row r="42" spans="1:11" ht="15.75" customHeight="1">
      <c r="A42" s="757" t="s">
        <v>209</v>
      </c>
      <c r="B42" s="758"/>
      <c r="C42" s="192">
        <f t="shared" si="1"/>
        <v>222</v>
      </c>
      <c r="D42" s="191">
        <v>0</v>
      </c>
      <c r="E42" s="193">
        <v>201</v>
      </c>
      <c r="F42" s="193">
        <v>19</v>
      </c>
      <c r="G42" s="193">
        <v>2</v>
      </c>
      <c r="H42" s="191" t="s">
        <v>258</v>
      </c>
      <c r="I42" s="190"/>
      <c r="J42" s="190"/>
      <c r="K42" s="189"/>
    </row>
    <row r="43" spans="1:11" ht="15.75" customHeight="1">
      <c r="A43" s="757" t="s">
        <v>210</v>
      </c>
      <c r="B43" s="758"/>
      <c r="C43" s="192">
        <f t="shared" si="1"/>
        <v>34</v>
      </c>
      <c r="D43" s="191" t="s">
        <v>258</v>
      </c>
      <c r="E43" s="193">
        <v>34</v>
      </c>
      <c r="F43" s="191" t="s">
        <v>258</v>
      </c>
      <c r="G43" s="191" t="s">
        <v>258</v>
      </c>
      <c r="H43" s="191" t="s">
        <v>258</v>
      </c>
      <c r="I43" s="190"/>
      <c r="J43" s="190"/>
      <c r="K43" s="189"/>
    </row>
    <row r="44" spans="1:11" ht="15.75" customHeight="1">
      <c r="A44" s="757" t="s">
        <v>211</v>
      </c>
      <c r="B44" s="758"/>
      <c r="C44" s="192">
        <f t="shared" si="1"/>
        <v>68</v>
      </c>
      <c r="D44" s="191" t="s">
        <v>258</v>
      </c>
      <c r="E44" s="193">
        <v>68</v>
      </c>
      <c r="F44" s="191" t="s">
        <v>258</v>
      </c>
      <c r="G44" s="191" t="s">
        <v>258</v>
      </c>
      <c r="H44" s="191" t="s">
        <v>258</v>
      </c>
      <c r="I44" s="190"/>
      <c r="J44" s="190"/>
      <c r="K44" s="189"/>
    </row>
    <row r="45" spans="1:11" ht="15.75" customHeight="1">
      <c r="A45" s="757" t="s">
        <v>212</v>
      </c>
      <c r="B45" s="758"/>
      <c r="C45" s="192">
        <f t="shared" si="1"/>
        <v>16</v>
      </c>
      <c r="D45" s="191" t="s">
        <v>258</v>
      </c>
      <c r="E45" s="193">
        <v>16</v>
      </c>
      <c r="F45" s="191" t="s">
        <v>258</v>
      </c>
      <c r="G45" s="191" t="s">
        <v>258</v>
      </c>
      <c r="H45" s="191" t="s">
        <v>258</v>
      </c>
      <c r="I45" s="190"/>
      <c r="J45" s="190"/>
      <c r="K45" s="189"/>
    </row>
    <row r="46" spans="1:11" ht="15.75" customHeight="1">
      <c r="A46" s="757" t="s">
        <v>213</v>
      </c>
      <c r="B46" s="758"/>
      <c r="C46" s="192">
        <f t="shared" si="1"/>
        <v>109</v>
      </c>
      <c r="D46" s="191" t="s">
        <v>258</v>
      </c>
      <c r="E46" s="193">
        <v>109</v>
      </c>
      <c r="F46" s="191">
        <v>0</v>
      </c>
      <c r="G46" s="191" t="s">
        <v>258</v>
      </c>
      <c r="H46" s="191" t="s">
        <v>258</v>
      </c>
      <c r="I46" s="190"/>
      <c r="J46" s="190"/>
      <c r="K46" s="189"/>
    </row>
    <row r="47" spans="1:11" ht="15.75" customHeight="1">
      <c r="A47" s="768" t="s">
        <v>214</v>
      </c>
      <c r="B47" s="769"/>
      <c r="C47" s="192">
        <f t="shared" si="1"/>
        <v>11</v>
      </c>
      <c r="D47" s="191" t="s">
        <v>258</v>
      </c>
      <c r="E47" s="193">
        <v>11</v>
      </c>
      <c r="F47" s="191" t="s">
        <v>258</v>
      </c>
      <c r="G47" s="191" t="s">
        <v>258</v>
      </c>
      <c r="H47" s="191" t="s">
        <v>258</v>
      </c>
      <c r="I47" s="190"/>
      <c r="J47" s="190"/>
      <c r="K47" s="189"/>
    </row>
    <row r="48" spans="1:11" ht="15.75" customHeight="1">
      <c r="A48" s="757" t="s">
        <v>215</v>
      </c>
      <c r="B48" s="758"/>
      <c r="C48" s="192">
        <f t="shared" si="1"/>
        <v>0</v>
      </c>
      <c r="D48" s="191" t="s">
        <v>258</v>
      </c>
      <c r="E48" s="191" t="s">
        <v>258</v>
      </c>
      <c r="F48" s="191" t="s">
        <v>258</v>
      </c>
      <c r="G48" s="191" t="s">
        <v>258</v>
      </c>
      <c r="H48" s="191" t="s">
        <v>258</v>
      </c>
      <c r="I48" s="190"/>
      <c r="J48" s="190"/>
      <c r="K48" s="189"/>
    </row>
    <row r="49" spans="1:11" ht="15.75" customHeight="1">
      <c r="A49" s="757" t="s">
        <v>216</v>
      </c>
      <c r="B49" s="758"/>
      <c r="C49" s="192">
        <f t="shared" si="1"/>
        <v>1</v>
      </c>
      <c r="D49" s="191" t="s">
        <v>258</v>
      </c>
      <c r="E49" s="191">
        <v>1</v>
      </c>
      <c r="F49" s="191" t="s">
        <v>258</v>
      </c>
      <c r="G49" s="191" t="s">
        <v>258</v>
      </c>
      <c r="H49" s="191" t="s">
        <v>258</v>
      </c>
      <c r="I49" s="190"/>
      <c r="J49" s="190"/>
      <c r="K49" s="189"/>
    </row>
    <row r="50" spans="1:11" ht="15.75" customHeight="1">
      <c r="A50" s="757" t="s">
        <v>217</v>
      </c>
      <c r="B50" s="758"/>
      <c r="C50" s="192">
        <f t="shared" si="1"/>
        <v>52</v>
      </c>
      <c r="D50" s="191" t="s">
        <v>258</v>
      </c>
      <c r="E50" s="193">
        <v>52</v>
      </c>
      <c r="F50" s="191" t="s">
        <v>258</v>
      </c>
      <c r="G50" s="191" t="s">
        <v>258</v>
      </c>
      <c r="H50" s="191" t="s">
        <v>258</v>
      </c>
      <c r="I50" s="190"/>
      <c r="J50" s="190"/>
      <c r="K50" s="189"/>
    </row>
    <row r="51" spans="1:11" ht="15.75" customHeight="1">
      <c r="A51" s="757" t="s">
        <v>218</v>
      </c>
      <c r="B51" s="758"/>
      <c r="C51" s="192">
        <f t="shared" si="1"/>
        <v>69</v>
      </c>
      <c r="D51" s="191" t="s">
        <v>258</v>
      </c>
      <c r="E51" s="193">
        <v>24</v>
      </c>
      <c r="F51" s="193">
        <v>45</v>
      </c>
      <c r="G51" s="191">
        <v>0</v>
      </c>
      <c r="H51" s="191" t="s">
        <v>258</v>
      </c>
      <c r="I51" s="190"/>
      <c r="J51" s="190"/>
      <c r="K51" s="189"/>
    </row>
    <row r="52" spans="1:11" ht="15.75" customHeight="1">
      <c r="A52" s="757" t="s">
        <v>219</v>
      </c>
      <c r="B52" s="758"/>
      <c r="C52" s="192">
        <f t="shared" si="1"/>
        <v>8</v>
      </c>
      <c r="D52" s="191" t="s">
        <v>258</v>
      </c>
      <c r="E52" s="193">
        <v>8</v>
      </c>
      <c r="F52" s="191" t="s">
        <v>258</v>
      </c>
      <c r="G52" s="191" t="s">
        <v>258</v>
      </c>
      <c r="H52" s="191" t="s">
        <v>258</v>
      </c>
      <c r="I52" s="190"/>
      <c r="J52" s="190"/>
      <c r="K52" s="189"/>
    </row>
    <row r="53" spans="1:11" ht="15.75" customHeight="1">
      <c r="A53" s="757" t="s">
        <v>220</v>
      </c>
      <c r="B53" s="758"/>
      <c r="C53" s="192">
        <f t="shared" si="1"/>
        <v>0</v>
      </c>
      <c r="D53" s="191" t="s">
        <v>258</v>
      </c>
      <c r="E53" s="193">
        <v>0</v>
      </c>
      <c r="F53" s="191">
        <v>0</v>
      </c>
      <c r="G53" s="191" t="s">
        <v>258</v>
      </c>
      <c r="H53" s="191" t="s">
        <v>258</v>
      </c>
      <c r="I53" s="190"/>
      <c r="J53" s="190"/>
      <c r="K53" s="189"/>
    </row>
    <row r="54" spans="1:11" ht="15.75" customHeight="1">
      <c r="A54" s="757" t="s">
        <v>221</v>
      </c>
      <c r="B54" s="758"/>
      <c r="C54" s="192">
        <f t="shared" si="1"/>
        <v>148</v>
      </c>
      <c r="D54" s="191" t="s">
        <v>258</v>
      </c>
      <c r="E54" s="311">
        <v>148</v>
      </c>
      <c r="F54" s="191" t="s">
        <v>258</v>
      </c>
      <c r="G54" s="191" t="s">
        <v>258</v>
      </c>
      <c r="H54" s="191" t="s">
        <v>258</v>
      </c>
      <c r="I54" s="190"/>
      <c r="J54" s="190"/>
      <c r="K54" s="189"/>
    </row>
    <row r="55" spans="1:11" ht="15.75" customHeight="1">
      <c r="A55" s="757" t="s">
        <v>222</v>
      </c>
      <c r="B55" s="758"/>
      <c r="C55" s="192">
        <f t="shared" si="1"/>
        <v>6</v>
      </c>
      <c r="D55" s="191" t="s">
        <v>258</v>
      </c>
      <c r="E55" s="193">
        <v>6</v>
      </c>
      <c r="F55" s="191" t="s">
        <v>258</v>
      </c>
      <c r="G55" s="191" t="s">
        <v>258</v>
      </c>
      <c r="H55" s="191" t="s">
        <v>258</v>
      </c>
      <c r="I55" s="190"/>
      <c r="J55" s="190"/>
      <c r="K55" s="189"/>
    </row>
    <row r="56" spans="1:11" ht="15.75" customHeight="1" thickBot="1">
      <c r="A56" s="775" t="s">
        <v>128</v>
      </c>
      <c r="B56" s="776"/>
      <c r="C56" s="192">
        <f t="shared" si="1"/>
        <v>344</v>
      </c>
      <c r="D56" s="191" t="s">
        <v>258</v>
      </c>
      <c r="E56" s="191">
        <v>182</v>
      </c>
      <c r="F56" s="193">
        <v>162</v>
      </c>
      <c r="G56" s="191" t="s">
        <v>258</v>
      </c>
      <c r="H56" s="191" t="s">
        <v>258</v>
      </c>
      <c r="I56" s="190"/>
      <c r="J56" s="190"/>
      <c r="K56" s="189"/>
    </row>
    <row r="57" spans="1:11">
      <c r="B57" s="218"/>
      <c r="C57" s="219"/>
      <c r="D57" s="770" t="s">
        <v>223</v>
      </c>
      <c r="E57" s="770"/>
      <c r="F57" s="770"/>
      <c r="G57" s="770"/>
      <c r="H57" s="770"/>
      <c r="I57" s="190"/>
      <c r="J57" s="190"/>
      <c r="K57" s="189"/>
    </row>
    <row r="58" spans="1:11">
      <c r="B58" s="218"/>
      <c r="C58" s="218"/>
      <c r="D58" s="217"/>
      <c r="E58" s="217"/>
      <c r="F58" s="217"/>
      <c r="G58" s="217"/>
      <c r="H58" s="217"/>
      <c r="I58" s="190"/>
      <c r="J58" s="190"/>
      <c r="K58" s="189"/>
    </row>
    <row r="59" spans="1:11">
      <c r="B59" s="218"/>
      <c r="C59" s="218"/>
      <c r="D59" s="217"/>
      <c r="E59" s="217"/>
      <c r="F59" s="217"/>
      <c r="G59" s="217"/>
      <c r="H59" s="217"/>
      <c r="I59" s="190"/>
      <c r="J59" s="190"/>
      <c r="K59" s="189"/>
    </row>
    <row r="60" spans="1:11">
      <c r="B60" s="218"/>
      <c r="C60" s="218"/>
      <c r="D60" s="217"/>
      <c r="E60" s="217"/>
      <c r="F60" s="217"/>
      <c r="G60" s="217"/>
      <c r="H60" s="217"/>
      <c r="I60" s="190"/>
      <c r="J60" s="190"/>
      <c r="K60" s="189"/>
    </row>
    <row r="61" spans="1:11">
      <c r="B61" s="218"/>
      <c r="C61" s="218"/>
      <c r="D61" s="217"/>
      <c r="E61" s="217"/>
      <c r="F61" s="217"/>
      <c r="G61" s="217"/>
      <c r="H61" s="217"/>
      <c r="I61" s="190"/>
      <c r="J61" s="190"/>
      <c r="K61" s="189"/>
    </row>
    <row r="62" spans="1:11">
      <c r="B62" s="218"/>
      <c r="C62" s="218"/>
      <c r="D62" s="217"/>
      <c r="E62" s="217"/>
      <c r="F62" s="217"/>
      <c r="G62" s="217"/>
      <c r="H62" s="217"/>
      <c r="I62" s="190"/>
      <c r="J62" s="190"/>
      <c r="K62" s="189"/>
    </row>
    <row r="63" spans="1:11">
      <c r="B63" s="218"/>
      <c r="C63" s="218"/>
      <c r="D63" s="217"/>
      <c r="E63" s="217"/>
      <c r="F63" s="217"/>
      <c r="G63" s="217"/>
      <c r="H63" s="217"/>
      <c r="I63" s="190"/>
      <c r="J63" s="190"/>
      <c r="K63" s="189"/>
    </row>
    <row r="64" spans="1:11">
      <c r="B64" s="218"/>
      <c r="C64" s="218"/>
      <c r="D64" s="217"/>
      <c r="E64" s="217"/>
      <c r="F64" s="217"/>
      <c r="G64" s="217"/>
      <c r="H64" s="217"/>
      <c r="I64" s="190"/>
      <c r="J64" s="190"/>
      <c r="K64" s="189"/>
    </row>
    <row r="65" spans="2:11">
      <c r="B65" s="218"/>
      <c r="C65" s="218"/>
      <c r="D65" s="217"/>
      <c r="E65" s="217"/>
      <c r="F65" s="217"/>
      <c r="G65" s="217"/>
      <c r="H65" s="217"/>
      <c r="I65" s="190"/>
      <c r="J65" s="190"/>
      <c r="K65" s="189"/>
    </row>
    <row r="66" spans="2:11">
      <c r="B66" s="218"/>
      <c r="C66" s="218"/>
      <c r="D66" s="217"/>
      <c r="E66" s="217"/>
      <c r="F66" s="217"/>
      <c r="G66" s="217"/>
      <c r="H66" s="217"/>
      <c r="I66" s="190"/>
      <c r="J66" s="190"/>
      <c r="K66" s="189"/>
    </row>
    <row r="67" spans="2:11">
      <c r="B67" s="218"/>
      <c r="C67" s="218"/>
      <c r="D67" s="217"/>
      <c r="E67" s="217"/>
      <c r="F67" s="217"/>
      <c r="G67" s="217"/>
      <c r="H67" s="217"/>
      <c r="I67" s="190"/>
      <c r="J67" s="190"/>
      <c r="K67" s="189"/>
    </row>
    <row r="68" spans="2:11">
      <c r="B68" s="218"/>
      <c r="C68" s="218"/>
      <c r="D68" s="217"/>
      <c r="E68" s="217"/>
      <c r="F68" s="217"/>
      <c r="G68" s="217"/>
      <c r="H68" s="217"/>
      <c r="I68" s="190"/>
      <c r="J68" s="190"/>
      <c r="K68" s="189"/>
    </row>
    <row r="69" spans="2:11">
      <c r="B69" s="218"/>
      <c r="C69" s="218"/>
      <c r="D69" s="217"/>
      <c r="E69" s="217"/>
      <c r="F69" s="217"/>
      <c r="G69" s="217"/>
      <c r="H69" s="217"/>
      <c r="I69" s="190"/>
      <c r="J69" s="190"/>
      <c r="K69" s="189"/>
    </row>
  </sheetData>
  <mergeCells count="57">
    <mergeCell ref="A55:B55"/>
    <mergeCell ref="A56:B56"/>
    <mergeCell ref="B3:H3"/>
    <mergeCell ref="A51:B51"/>
    <mergeCell ref="A52:B52"/>
    <mergeCell ref="A53:B53"/>
    <mergeCell ref="A54:B54"/>
    <mergeCell ref="A47:B47"/>
    <mergeCell ref="A48:B48"/>
    <mergeCell ref="A50:B50"/>
    <mergeCell ref="A49:B49"/>
    <mergeCell ref="A43:B43"/>
    <mergeCell ref="A44:B44"/>
    <mergeCell ref="A45:B45"/>
    <mergeCell ref="A46:B46"/>
    <mergeCell ref="A39:B39"/>
    <mergeCell ref="A32:B32"/>
    <mergeCell ref="A33:B33"/>
    <mergeCell ref="A34:B34"/>
    <mergeCell ref="A35:B35"/>
    <mergeCell ref="A36:B36"/>
    <mergeCell ref="A29:B29"/>
    <mergeCell ref="A30:B30"/>
    <mergeCell ref="A27:B27"/>
    <mergeCell ref="A25:B25"/>
    <mergeCell ref="A31:B31"/>
    <mergeCell ref="D57:H57"/>
    <mergeCell ref="A11:B11"/>
    <mergeCell ref="A12:B12"/>
    <mergeCell ref="A15:B15"/>
    <mergeCell ref="A16:B16"/>
    <mergeCell ref="A22:B22"/>
    <mergeCell ref="A23:B23"/>
    <mergeCell ref="A26:B26"/>
    <mergeCell ref="A37:B37"/>
    <mergeCell ref="A38:B38"/>
    <mergeCell ref="A14:B14"/>
    <mergeCell ref="A40:B40"/>
    <mergeCell ref="A41:B41"/>
    <mergeCell ref="A42:B42"/>
    <mergeCell ref="A24:B24"/>
    <mergeCell ref="A28:B28"/>
    <mergeCell ref="A1:B1"/>
    <mergeCell ref="A5:B5"/>
    <mergeCell ref="A6:B7"/>
    <mergeCell ref="A8:B8"/>
    <mergeCell ref="A21:B21"/>
    <mergeCell ref="A9:B9"/>
    <mergeCell ref="A10:B10"/>
    <mergeCell ref="A18:B18"/>
    <mergeCell ref="A19:B19"/>
    <mergeCell ref="A20:B20"/>
    <mergeCell ref="G6:G7"/>
    <mergeCell ref="A17:B17"/>
    <mergeCell ref="D6:F6"/>
    <mergeCell ref="C6:C7"/>
    <mergeCell ref="A13:B13"/>
  </mergeCells>
  <phoneticPr fontId="2"/>
  <printOptions horizontalCentered="1"/>
  <pageMargins left="0.39370078740157483" right="0.39370078740157483" top="0.59055118110236227" bottom="0.78740157480314965" header="0.51181102362204722" footer="0.39370078740157483"/>
  <pageSetup paperSize="9" scale="74"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N24"/>
  <sheetViews>
    <sheetView showGridLines="0" tabSelected="1" zoomScaleNormal="100" workbookViewId="0">
      <selection activeCell="E9" sqref="E9:G10"/>
    </sheetView>
  </sheetViews>
  <sheetFormatPr defaultRowHeight="17.25"/>
  <cols>
    <col min="1" max="1" width="13.3984375" style="137" customWidth="1"/>
    <col min="2" max="13" width="7.296875" style="137" customWidth="1"/>
    <col min="14" max="16384" width="8.796875" style="137"/>
  </cols>
  <sheetData>
    <row r="1" spans="1:14" ht="22.5" customHeight="1">
      <c r="A1" s="783" t="s">
        <v>224</v>
      </c>
      <c r="B1" s="783"/>
      <c r="C1" s="783"/>
      <c r="D1" s="10"/>
      <c r="E1" s="10"/>
      <c r="F1" s="10"/>
      <c r="G1" s="10"/>
      <c r="H1" s="10"/>
      <c r="I1" s="10"/>
      <c r="J1" s="10"/>
      <c r="K1" s="10"/>
      <c r="L1" s="10"/>
      <c r="M1" s="10"/>
      <c r="N1" s="10"/>
    </row>
    <row r="2" spans="1:14" ht="22.5" customHeight="1" thickBot="1">
      <c r="A2" s="599" t="s">
        <v>445</v>
      </c>
      <c r="B2" s="599"/>
      <c r="C2" s="599"/>
      <c r="D2" s="61"/>
      <c r="E2" s="61"/>
      <c r="F2" s="61"/>
      <c r="G2" s="61"/>
      <c r="H2" s="61"/>
      <c r="I2" s="61"/>
      <c r="J2" s="61"/>
      <c r="K2" s="394" t="s">
        <v>444</v>
      </c>
      <c r="L2" s="394"/>
      <c r="M2" s="394"/>
      <c r="N2" s="10"/>
    </row>
    <row r="3" spans="1:14" s="186" customFormat="1" ht="30" customHeight="1">
      <c r="A3" s="200"/>
      <c r="B3" s="789" t="s">
        <v>225</v>
      </c>
      <c r="C3" s="790"/>
      <c r="D3" s="790"/>
      <c r="E3" s="790"/>
      <c r="F3" s="790"/>
      <c r="G3" s="791"/>
      <c r="H3" s="630" t="s">
        <v>226</v>
      </c>
      <c r="I3" s="631"/>
      <c r="J3" s="631"/>
      <c r="K3" s="631"/>
      <c r="L3" s="631"/>
      <c r="M3" s="631"/>
      <c r="N3" s="79"/>
    </row>
    <row r="4" spans="1:14" s="186" customFormat="1" ht="30" customHeight="1">
      <c r="A4" s="129"/>
      <c r="B4" s="786" t="s">
        <v>227</v>
      </c>
      <c r="C4" s="787"/>
      <c r="D4" s="788"/>
      <c r="E4" s="786" t="s">
        <v>443</v>
      </c>
      <c r="F4" s="787"/>
      <c r="G4" s="788"/>
      <c r="H4" s="625" t="s">
        <v>227</v>
      </c>
      <c r="I4" s="626"/>
      <c r="J4" s="633"/>
      <c r="K4" s="625" t="s">
        <v>228</v>
      </c>
      <c r="L4" s="626"/>
      <c r="M4" s="626"/>
      <c r="N4" s="79"/>
    </row>
    <row r="5" spans="1:14" ht="30" customHeight="1">
      <c r="A5" s="809" t="s">
        <v>0</v>
      </c>
      <c r="B5" s="801">
        <f>B7+B9+B11</f>
        <v>955</v>
      </c>
      <c r="C5" s="794"/>
      <c r="D5" s="794"/>
      <c r="E5" s="794">
        <v>634933</v>
      </c>
      <c r="F5" s="794"/>
      <c r="G5" s="794"/>
      <c r="H5" s="794">
        <v>2</v>
      </c>
      <c r="I5" s="794"/>
      <c r="J5" s="794"/>
      <c r="K5" s="803" t="s">
        <v>229</v>
      </c>
      <c r="L5" s="803"/>
      <c r="M5" s="803"/>
      <c r="N5" s="10"/>
    </row>
    <row r="6" spans="1:14" ht="30" customHeight="1">
      <c r="A6" s="810"/>
      <c r="B6" s="802"/>
      <c r="C6" s="795"/>
      <c r="D6" s="795"/>
      <c r="E6" s="795"/>
      <c r="F6" s="795"/>
      <c r="G6" s="795"/>
      <c r="H6" s="795"/>
      <c r="I6" s="795"/>
      <c r="J6" s="795"/>
      <c r="K6" s="805" t="s">
        <v>230</v>
      </c>
      <c r="L6" s="805"/>
      <c r="M6" s="805"/>
      <c r="N6" s="10"/>
    </row>
    <row r="7" spans="1:14" ht="30" customHeight="1">
      <c r="A7" s="203" t="s">
        <v>442</v>
      </c>
      <c r="B7" s="799">
        <v>76</v>
      </c>
      <c r="C7" s="796"/>
      <c r="D7" s="796"/>
      <c r="E7" s="796">
        <v>51503</v>
      </c>
      <c r="F7" s="796"/>
      <c r="G7" s="796"/>
      <c r="H7" s="796">
        <v>2</v>
      </c>
      <c r="I7" s="796"/>
      <c r="J7" s="796"/>
      <c r="K7" s="806" t="s">
        <v>231</v>
      </c>
      <c r="L7" s="806"/>
      <c r="M7" s="806"/>
      <c r="N7" s="10"/>
    </row>
    <row r="8" spans="1:14" ht="30" customHeight="1">
      <c r="A8" s="202" t="s">
        <v>232</v>
      </c>
      <c r="B8" s="800"/>
      <c r="C8" s="797"/>
      <c r="D8" s="797"/>
      <c r="E8" s="797"/>
      <c r="F8" s="797"/>
      <c r="G8" s="797"/>
      <c r="H8" s="797"/>
      <c r="I8" s="797"/>
      <c r="J8" s="797"/>
      <c r="K8" s="807" t="s">
        <v>230</v>
      </c>
      <c r="L8" s="807"/>
      <c r="M8" s="807"/>
      <c r="N8" s="10"/>
    </row>
    <row r="9" spans="1:14" ht="30" customHeight="1">
      <c r="A9" s="811" t="s">
        <v>233</v>
      </c>
      <c r="B9" s="799">
        <v>142</v>
      </c>
      <c r="C9" s="796"/>
      <c r="D9" s="796"/>
      <c r="E9" s="796">
        <v>118017</v>
      </c>
      <c r="F9" s="796"/>
      <c r="G9" s="796"/>
      <c r="H9" s="792" t="s">
        <v>259</v>
      </c>
      <c r="I9" s="792"/>
      <c r="J9" s="792"/>
      <c r="K9" s="792" t="s">
        <v>259</v>
      </c>
      <c r="L9" s="792"/>
      <c r="M9" s="792"/>
      <c r="N9" s="10"/>
    </row>
    <row r="10" spans="1:14" ht="30" customHeight="1">
      <c r="A10" s="643"/>
      <c r="B10" s="800"/>
      <c r="C10" s="797"/>
      <c r="D10" s="797"/>
      <c r="E10" s="797"/>
      <c r="F10" s="797"/>
      <c r="G10" s="797"/>
      <c r="H10" s="808"/>
      <c r="I10" s="808"/>
      <c r="J10" s="808"/>
      <c r="K10" s="808"/>
      <c r="L10" s="808"/>
      <c r="M10" s="808"/>
      <c r="N10" s="10"/>
    </row>
    <row r="11" spans="1:14" ht="30" customHeight="1">
      <c r="A11" s="811" t="s">
        <v>128</v>
      </c>
      <c r="B11" s="799">
        <v>737</v>
      </c>
      <c r="C11" s="796"/>
      <c r="D11" s="796"/>
      <c r="E11" s="796">
        <f>E5-E7-E9</f>
        <v>465413</v>
      </c>
      <c r="F11" s="796"/>
      <c r="G11" s="796"/>
      <c r="H11" s="792" t="s">
        <v>259</v>
      </c>
      <c r="I11" s="792"/>
      <c r="J11" s="792"/>
      <c r="K11" s="792" t="s">
        <v>259</v>
      </c>
      <c r="L11" s="792"/>
      <c r="M11" s="792"/>
      <c r="N11" s="10"/>
    </row>
    <row r="12" spans="1:14" ht="30" customHeight="1" thickBot="1">
      <c r="A12" s="812"/>
      <c r="B12" s="813"/>
      <c r="C12" s="798"/>
      <c r="D12" s="798"/>
      <c r="E12" s="798"/>
      <c r="F12" s="798"/>
      <c r="G12" s="798"/>
      <c r="H12" s="793"/>
      <c r="I12" s="793"/>
      <c r="J12" s="793"/>
      <c r="K12" s="793"/>
      <c r="L12" s="793"/>
      <c r="M12" s="793"/>
      <c r="N12" s="10"/>
    </row>
    <row r="13" spans="1:14">
      <c r="A13" s="785" t="s">
        <v>234</v>
      </c>
      <c r="B13" s="785"/>
      <c r="C13" s="785"/>
      <c r="D13" s="785"/>
      <c r="E13" s="785"/>
      <c r="F13" s="785"/>
      <c r="G13" s="785"/>
      <c r="H13" s="785"/>
      <c r="I13" s="9"/>
      <c r="J13" s="9"/>
      <c r="K13" s="417" t="s">
        <v>235</v>
      </c>
      <c r="L13" s="417"/>
      <c r="M13" s="417"/>
      <c r="N13" s="10"/>
    </row>
    <row r="14" spans="1:14" ht="30" customHeight="1">
      <c r="A14" s="804"/>
      <c r="B14" s="804"/>
      <c r="C14" s="804"/>
      <c r="D14" s="804"/>
      <c r="E14" s="804"/>
      <c r="F14" s="804"/>
      <c r="G14" s="804"/>
      <c r="H14" s="804"/>
      <c r="I14" s="804"/>
      <c r="J14" s="804"/>
      <c r="K14" s="804"/>
      <c r="L14" s="804"/>
      <c r="M14" s="804"/>
      <c r="N14" s="10"/>
    </row>
    <row r="15" spans="1:14" ht="37.5" customHeight="1">
      <c r="A15" s="10"/>
      <c r="B15" s="10"/>
      <c r="C15" s="10"/>
      <c r="D15" s="10"/>
      <c r="E15" s="10"/>
      <c r="F15" s="10"/>
      <c r="G15" s="10"/>
      <c r="H15" s="10"/>
      <c r="I15" s="10"/>
      <c r="J15" s="10"/>
      <c r="K15" s="10"/>
      <c r="L15" s="10"/>
      <c r="M15" s="10"/>
    </row>
    <row r="16" spans="1:14" ht="22.5" customHeight="1" thickBot="1">
      <c r="A16" s="399" t="s">
        <v>441</v>
      </c>
      <c r="B16" s="399"/>
      <c r="C16" s="399"/>
      <c r="D16" s="399"/>
      <c r="E16" s="399"/>
      <c r="F16" s="10"/>
      <c r="G16" s="10"/>
      <c r="H16" s="10"/>
      <c r="I16" s="10"/>
      <c r="J16" s="201"/>
      <c r="K16" s="394" t="str">
        <f>+K2</f>
        <v>平成26年度末現在</v>
      </c>
      <c r="L16" s="394"/>
      <c r="M16" s="394"/>
    </row>
    <row r="17" spans="1:13" s="186" customFormat="1" ht="30" customHeight="1">
      <c r="A17" s="200"/>
      <c r="B17" s="784" t="s">
        <v>236</v>
      </c>
      <c r="C17" s="784"/>
      <c r="D17" s="784"/>
      <c r="E17" s="784"/>
      <c r="F17" s="784"/>
      <c r="G17" s="784"/>
      <c r="H17" s="784"/>
      <c r="I17" s="784"/>
      <c r="J17" s="784"/>
      <c r="K17" s="784"/>
      <c r="L17" s="784"/>
      <c r="M17" s="630"/>
    </row>
    <row r="18" spans="1:13" s="186" customFormat="1" ht="30" customHeight="1">
      <c r="A18" s="129"/>
      <c r="B18" s="625" t="s">
        <v>0</v>
      </c>
      <c r="C18" s="626"/>
      <c r="D18" s="633"/>
      <c r="E18" s="625" t="s">
        <v>237</v>
      </c>
      <c r="F18" s="612"/>
      <c r="G18" s="633"/>
      <c r="H18" s="625" t="s">
        <v>238</v>
      </c>
      <c r="I18" s="626"/>
      <c r="J18" s="654"/>
      <c r="K18" s="625" t="s">
        <v>239</v>
      </c>
      <c r="L18" s="612"/>
      <c r="M18" s="612"/>
    </row>
    <row r="19" spans="1:13" s="21" customFormat="1" ht="30" customHeight="1">
      <c r="A19" s="144" t="s">
        <v>0</v>
      </c>
      <c r="B19" s="778">
        <f>SUM(E19:M19)</f>
        <v>10356</v>
      </c>
      <c r="C19" s="779"/>
      <c r="D19" s="779"/>
      <c r="E19" s="780">
        <f>SUM(E20:G21)</f>
        <v>9793</v>
      </c>
      <c r="F19" s="780"/>
      <c r="G19" s="780"/>
      <c r="H19" s="780">
        <f>SUM(H20:J21)</f>
        <v>541</v>
      </c>
      <c r="I19" s="780"/>
      <c r="J19" s="780"/>
      <c r="K19" s="780">
        <f>SUM(K20:M21)</f>
        <v>22</v>
      </c>
      <c r="L19" s="780"/>
      <c r="M19" s="780"/>
    </row>
    <row r="20" spans="1:13" ht="30" customHeight="1">
      <c r="A20" s="146" t="s">
        <v>240</v>
      </c>
      <c r="B20" s="781">
        <f>SUM(E20:M20)</f>
        <v>10356</v>
      </c>
      <c r="C20" s="517"/>
      <c r="D20" s="517"/>
      <c r="E20" s="666">
        <v>9793</v>
      </c>
      <c r="F20" s="517"/>
      <c r="G20" s="517"/>
      <c r="H20" s="666">
        <v>541</v>
      </c>
      <c r="I20" s="517"/>
      <c r="J20" s="517"/>
      <c r="K20" s="666">
        <v>22</v>
      </c>
      <c r="L20" s="666"/>
      <c r="M20" s="666"/>
    </row>
    <row r="21" spans="1:13" ht="30" customHeight="1" thickBot="1">
      <c r="A21" s="149" t="s">
        <v>241</v>
      </c>
      <c r="B21" s="782">
        <f>SUM(E21:M21)</f>
        <v>0</v>
      </c>
      <c r="C21" s="517"/>
      <c r="D21" s="517"/>
      <c r="E21" s="666">
        <v>0</v>
      </c>
      <c r="F21" s="517"/>
      <c r="G21" s="517"/>
      <c r="H21" s="666">
        <v>0</v>
      </c>
      <c r="I21" s="517"/>
      <c r="J21" s="517"/>
      <c r="K21" s="666">
        <v>0</v>
      </c>
      <c r="L21" s="666"/>
      <c r="M21" s="666"/>
    </row>
    <row r="22" spans="1:13">
      <c r="A22" s="9"/>
      <c r="B22" s="91"/>
      <c r="C22" s="91"/>
      <c r="D22" s="91"/>
      <c r="E22" s="9"/>
      <c r="F22" s="91"/>
      <c r="G22" s="91"/>
      <c r="H22" s="91"/>
      <c r="I22" s="9"/>
      <c r="J22" s="417" t="s">
        <v>235</v>
      </c>
      <c r="K22" s="417"/>
      <c r="L22" s="417"/>
      <c r="M22" s="417"/>
    </row>
    <row r="23" spans="1:13">
      <c r="A23" s="10"/>
      <c r="B23" s="10"/>
      <c r="C23" s="10"/>
      <c r="D23" s="10"/>
      <c r="E23" s="10" t="s">
        <v>440</v>
      </c>
      <c r="F23" s="10"/>
      <c r="G23" s="10"/>
      <c r="H23" s="10"/>
      <c r="I23" s="10"/>
      <c r="J23" s="10"/>
      <c r="K23" s="10"/>
      <c r="L23" s="10"/>
      <c r="M23" s="10"/>
    </row>
    <row r="24" spans="1:13">
      <c r="A24" s="10"/>
      <c r="B24" s="10"/>
      <c r="C24" s="10"/>
      <c r="D24" s="10"/>
      <c r="E24" s="10"/>
      <c r="F24" s="10"/>
      <c r="G24" s="10"/>
      <c r="H24" s="10"/>
      <c r="I24" s="10"/>
      <c r="J24" s="10"/>
      <c r="K24" s="10"/>
      <c r="L24" s="10"/>
      <c r="M24" s="10"/>
    </row>
  </sheetData>
  <mergeCells count="53">
    <mergeCell ref="A14:M14"/>
    <mergeCell ref="K11:M12"/>
    <mergeCell ref="K6:M6"/>
    <mergeCell ref="K7:M7"/>
    <mergeCell ref="K8:M8"/>
    <mergeCell ref="K9:M10"/>
    <mergeCell ref="A5:A6"/>
    <mergeCell ref="A9:A10"/>
    <mergeCell ref="A11:A12"/>
    <mergeCell ref="B11:D12"/>
    <mergeCell ref="H9:J10"/>
    <mergeCell ref="H3:M3"/>
    <mergeCell ref="H4:J4"/>
    <mergeCell ref="K4:M4"/>
    <mergeCell ref="K5:M5"/>
    <mergeCell ref="H5:J6"/>
    <mergeCell ref="E11:G12"/>
    <mergeCell ref="B9:D10"/>
    <mergeCell ref="B7:D8"/>
    <mergeCell ref="B5:D6"/>
    <mergeCell ref="H7:J8"/>
    <mergeCell ref="K21:M21"/>
    <mergeCell ref="A1:C1"/>
    <mergeCell ref="K13:M13"/>
    <mergeCell ref="B17:M17"/>
    <mergeCell ref="K2:M2"/>
    <mergeCell ref="A13:H13"/>
    <mergeCell ref="A16:E16"/>
    <mergeCell ref="K16:M16"/>
    <mergeCell ref="B4:D4"/>
    <mergeCell ref="B3:G3"/>
    <mergeCell ref="E4:G4"/>
    <mergeCell ref="A2:C2"/>
    <mergeCell ref="H11:J12"/>
    <mergeCell ref="E5:G6"/>
    <mergeCell ref="E7:G8"/>
    <mergeCell ref="E9:G10"/>
    <mergeCell ref="B18:D18"/>
    <mergeCell ref="E18:G18"/>
    <mergeCell ref="H18:J18"/>
    <mergeCell ref="K18:M18"/>
    <mergeCell ref="J22:M22"/>
    <mergeCell ref="B19:D19"/>
    <mergeCell ref="E19:G19"/>
    <mergeCell ref="H19:J19"/>
    <mergeCell ref="K19:M19"/>
    <mergeCell ref="B20:D20"/>
    <mergeCell ref="E20:G20"/>
    <mergeCell ref="H20:J20"/>
    <mergeCell ref="K20:M20"/>
    <mergeCell ref="B21:D21"/>
    <mergeCell ref="E21:G21"/>
    <mergeCell ref="H21:J21"/>
  </mergeCells>
  <phoneticPr fontId="2"/>
  <printOptions horizontalCentered="1"/>
  <pageMargins left="0.39370078740157483" right="0.39370078740157483" top="0.59055118110236227" bottom="0.78740157480314965" header="0.51181102362204722" footer="0.39370078740157483"/>
  <pageSetup paperSize="9" scale="7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R51"/>
  <sheetViews>
    <sheetView showGridLines="0" zoomScale="85" zoomScaleNormal="85" zoomScaleSheetLayoutView="85" workbookViewId="0">
      <selection activeCell="Q10" sqref="Q10"/>
    </sheetView>
  </sheetViews>
  <sheetFormatPr defaultRowHeight="17.25"/>
  <cols>
    <col min="1" max="1" width="2.69921875" style="137" customWidth="1"/>
    <col min="2" max="2" width="8.69921875" style="137" customWidth="1"/>
    <col min="3" max="3" width="11.5" style="205" bestFit="1" customWidth="1"/>
    <col min="4" max="4" width="7" style="204" customWidth="1"/>
    <col min="5" max="12" width="7" style="137" customWidth="1"/>
    <col min="13" max="14" width="5.296875" style="137" customWidth="1"/>
    <col min="15" max="17" width="8.69921875" style="137" customWidth="1"/>
    <col min="18" max="16384" width="8.796875" style="137"/>
  </cols>
  <sheetData>
    <row r="1" spans="1:18" ht="21">
      <c r="A1" s="377" t="s">
        <v>22</v>
      </c>
      <c r="B1" s="377"/>
      <c r="C1" s="377"/>
      <c r="D1" s="377"/>
      <c r="E1" s="377"/>
      <c r="F1" s="377"/>
      <c r="G1" s="377"/>
      <c r="H1" s="377"/>
      <c r="I1" s="377"/>
      <c r="J1" s="377"/>
      <c r="K1" s="377"/>
      <c r="L1" s="377"/>
      <c r="M1" s="377"/>
      <c r="N1" s="377"/>
    </row>
    <row r="2" spans="1:18" ht="7.5" customHeight="1">
      <c r="A2" s="233"/>
      <c r="B2" s="233"/>
      <c r="C2" s="233"/>
      <c r="D2" s="233"/>
      <c r="E2" s="233"/>
      <c r="F2" s="233"/>
      <c r="G2" s="233"/>
      <c r="H2" s="233"/>
      <c r="I2" s="233"/>
      <c r="J2" s="233"/>
      <c r="K2" s="233"/>
      <c r="L2" s="233"/>
      <c r="M2" s="233"/>
      <c r="N2" s="233"/>
    </row>
    <row r="3" spans="1:18" ht="21" customHeight="1">
      <c r="B3" s="376" t="s">
        <v>345</v>
      </c>
      <c r="C3" s="376"/>
      <c r="D3" s="376"/>
      <c r="E3" s="376"/>
      <c r="F3" s="376"/>
      <c r="G3" s="376"/>
      <c r="H3" s="376"/>
      <c r="I3" s="376"/>
      <c r="J3" s="376"/>
      <c r="K3" s="376"/>
      <c r="L3" s="376"/>
      <c r="M3" s="376"/>
      <c r="N3" s="376"/>
    </row>
    <row r="4" spans="1:18" ht="21" customHeight="1">
      <c r="B4" s="376"/>
      <c r="C4" s="376"/>
      <c r="D4" s="376"/>
      <c r="E4" s="376"/>
      <c r="F4" s="376"/>
      <c r="G4" s="376"/>
      <c r="H4" s="376"/>
      <c r="I4" s="376"/>
      <c r="J4" s="376"/>
      <c r="K4" s="376"/>
      <c r="L4" s="376"/>
      <c r="M4" s="376"/>
      <c r="N4" s="376"/>
    </row>
    <row r="5" spans="1:18" ht="21" customHeight="1">
      <c r="B5" s="376"/>
      <c r="C5" s="376"/>
      <c r="D5" s="376"/>
      <c r="E5" s="376"/>
      <c r="F5" s="376"/>
      <c r="G5" s="376"/>
      <c r="H5" s="376"/>
      <c r="I5" s="376"/>
      <c r="J5" s="376"/>
      <c r="K5" s="376"/>
      <c r="L5" s="376"/>
      <c r="M5" s="376"/>
      <c r="N5" s="376"/>
    </row>
    <row r="6" spans="1:18" ht="41.25" customHeight="1">
      <c r="B6" s="376"/>
      <c r="C6" s="376"/>
      <c r="D6" s="376"/>
      <c r="E6" s="376"/>
      <c r="F6" s="376"/>
      <c r="G6" s="376"/>
      <c r="H6" s="376"/>
      <c r="I6" s="376"/>
      <c r="J6" s="376"/>
      <c r="K6" s="376"/>
      <c r="L6" s="376"/>
      <c r="M6" s="376"/>
      <c r="N6" s="376"/>
    </row>
    <row r="7" spans="1:18" ht="7.5" customHeight="1">
      <c r="B7" s="7"/>
      <c r="C7" s="7"/>
      <c r="D7" s="7"/>
      <c r="E7" s="7"/>
      <c r="F7" s="7"/>
      <c r="G7" s="7"/>
      <c r="H7" s="7"/>
      <c r="I7" s="7"/>
      <c r="J7" s="7"/>
      <c r="K7" s="7"/>
      <c r="L7" s="7"/>
      <c r="M7" s="7"/>
      <c r="N7" s="7"/>
      <c r="O7" s="10"/>
      <c r="P7" s="10"/>
      <c r="Q7" s="10"/>
      <c r="R7" s="10"/>
    </row>
    <row r="8" spans="1:18" ht="21" customHeight="1">
      <c r="A8" s="399" t="s">
        <v>344</v>
      </c>
      <c r="B8" s="399"/>
      <c r="C8" s="399"/>
      <c r="D8" s="399"/>
      <c r="E8" s="399"/>
      <c r="F8" s="399"/>
      <c r="G8" s="399"/>
      <c r="H8" s="10"/>
      <c r="I8" s="10"/>
      <c r="J8" s="10"/>
      <c r="O8" s="10"/>
      <c r="P8" s="10"/>
      <c r="Q8" s="10"/>
      <c r="R8" s="10"/>
    </row>
    <row r="9" spans="1:18" ht="21" customHeight="1" thickBot="1">
      <c r="A9" s="232"/>
      <c r="B9" s="265"/>
      <c r="C9" s="265"/>
      <c r="D9" s="265"/>
      <c r="E9" s="265"/>
      <c r="F9" s="265"/>
      <c r="G9" s="265"/>
      <c r="H9" s="61"/>
      <c r="I9" s="61"/>
      <c r="J9" s="61"/>
      <c r="K9" s="394" t="s">
        <v>343</v>
      </c>
      <c r="L9" s="394"/>
      <c r="M9" s="394"/>
      <c r="N9" s="394"/>
      <c r="O9" s="10"/>
      <c r="P9" s="10"/>
      <c r="Q9" s="10"/>
      <c r="R9" s="10"/>
    </row>
    <row r="10" spans="1:18" ht="21.75" customHeight="1">
      <c r="A10" s="9"/>
      <c r="B10" s="208"/>
      <c r="C10" s="378" t="s">
        <v>342</v>
      </c>
      <c r="D10" s="379"/>
      <c r="E10" s="384" t="s">
        <v>341</v>
      </c>
      <c r="F10" s="370" t="s">
        <v>23</v>
      </c>
      <c r="G10" s="393"/>
      <c r="H10" s="393"/>
      <c r="I10" s="393"/>
      <c r="J10" s="393"/>
      <c r="K10" s="393"/>
      <c r="L10" s="371"/>
      <c r="M10" s="372" t="s">
        <v>340</v>
      </c>
      <c r="N10" s="373"/>
      <c r="O10" s="10"/>
      <c r="P10" s="10"/>
      <c r="Q10" s="10"/>
      <c r="R10" s="10"/>
    </row>
    <row r="11" spans="1:18" ht="21.75" customHeight="1">
      <c r="A11" s="10"/>
      <c r="B11" s="208"/>
      <c r="C11" s="378"/>
      <c r="D11" s="379"/>
      <c r="E11" s="385"/>
      <c r="F11" s="387" t="s">
        <v>339</v>
      </c>
      <c r="G11" s="390" t="s">
        <v>24</v>
      </c>
      <c r="H11" s="391"/>
      <c r="I11" s="391"/>
      <c r="J11" s="392"/>
      <c r="K11" s="368" t="s">
        <v>25</v>
      </c>
      <c r="L11" s="369"/>
      <c r="M11" s="372"/>
      <c r="N11" s="373"/>
      <c r="O11" s="10"/>
      <c r="P11" s="10"/>
      <c r="Q11" s="10"/>
      <c r="R11" s="10"/>
    </row>
    <row r="12" spans="1:18">
      <c r="A12" s="10"/>
      <c r="B12" s="208"/>
      <c r="C12" s="380" t="s">
        <v>338</v>
      </c>
      <c r="D12" s="381"/>
      <c r="E12" s="385"/>
      <c r="F12" s="388"/>
      <c r="G12" s="390" t="s">
        <v>26</v>
      </c>
      <c r="H12" s="392"/>
      <c r="I12" s="390" t="s">
        <v>337</v>
      </c>
      <c r="J12" s="392"/>
      <c r="K12" s="370"/>
      <c r="L12" s="371"/>
      <c r="M12" s="374"/>
      <c r="N12" s="375"/>
      <c r="O12" s="10"/>
      <c r="P12" s="10"/>
      <c r="Q12" s="10"/>
      <c r="R12" s="10"/>
    </row>
    <row r="13" spans="1:18" ht="27" customHeight="1">
      <c r="A13" s="207"/>
      <c r="B13" s="11"/>
      <c r="C13" s="382"/>
      <c r="D13" s="383"/>
      <c r="E13" s="386"/>
      <c r="F13" s="389"/>
      <c r="G13" s="236" t="s">
        <v>27</v>
      </c>
      <c r="H13" s="236" t="s">
        <v>28</v>
      </c>
      <c r="I13" s="236" t="s">
        <v>27</v>
      </c>
      <c r="J13" s="236" t="s">
        <v>28</v>
      </c>
      <c r="K13" s="236" t="s">
        <v>27</v>
      </c>
      <c r="L13" s="236" t="s">
        <v>336</v>
      </c>
      <c r="M13" s="236" t="s">
        <v>27</v>
      </c>
      <c r="N13" s="236" t="s">
        <v>28</v>
      </c>
      <c r="O13" s="10"/>
      <c r="P13" s="10"/>
      <c r="Q13" s="10"/>
      <c r="R13" s="10"/>
    </row>
    <row r="14" spans="1:18" ht="30.75" customHeight="1">
      <c r="A14" s="397" t="s">
        <v>335</v>
      </c>
      <c r="B14" s="398"/>
      <c r="C14" s="12">
        <v>16532</v>
      </c>
      <c r="D14" s="13" t="s">
        <v>334</v>
      </c>
      <c r="E14" s="14">
        <v>35</v>
      </c>
      <c r="F14" s="14">
        <f>G14+H14+I14+J14+K14+L14</f>
        <v>25698</v>
      </c>
      <c r="G14" s="14">
        <v>10129</v>
      </c>
      <c r="H14" s="14">
        <v>9638</v>
      </c>
      <c r="I14" s="14">
        <v>334</v>
      </c>
      <c r="J14" s="14">
        <v>275</v>
      </c>
      <c r="K14" s="14">
        <v>2992</v>
      </c>
      <c r="L14" s="14">
        <v>2330</v>
      </c>
      <c r="M14" s="14">
        <v>14</v>
      </c>
      <c r="N14" s="14">
        <v>9</v>
      </c>
      <c r="O14" s="10"/>
      <c r="P14" s="10"/>
      <c r="Q14" s="10"/>
      <c r="R14" s="10"/>
    </row>
    <row r="15" spans="1:18" ht="30.75" customHeight="1">
      <c r="A15" s="395" t="s">
        <v>333</v>
      </c>
      <c r="B15" s="396"/>
      <c r="C15" s="15">
        <v>19457</v>
      </c>
      <c r="D15" s="16" t="s">
        <v>29</v>
      </c>
      <c r="E15" s="17">
        <v>83</v>
      </c>
      <c r="F15" s="17">
        <f>G15+H15+I15+J15+K15+L15</f>
        <v>29443</v>
      </c>
      <c r="G15" s="17">
        <v>12130</v>
      </c>
      <c r="H15" s="17">
        <v>11652</v>
      </c>
      <c r="I15" s="17">
        <v>730</v>
      </c>
      <c r="J15" s="17">
        <v>350</v>
      </c>
      <c r="K15" s="17">
        <v>2626</v>
      </c>
      <c r="L15" s="17">
        <v>1955</v>
      </c>
      <c r="M15" s="17">
        <v>7</v>
      </c>
      <c r="N15" s="17">
        <v>11</v>
      </c>
      <c r="O15" s="10"/>
      <c r="P15" s="10"/>
      <c r="Q15" s="10"/>
      <c r="R15" s="10"/>
    </row>
    <row r="16" spans="1:18" ht="30.75" customHeight="1">
      <c r="A16" s="395" t="s">
        <v>332</v>
      </c>
      <c r="B16" s="396"/>
      <c r="C16" s="15">
        <v>22710</v>
      </c>
      <c r="D16" s="16" t="s">
        <v>29</v>
      </c>
      <c r="E16" s="17">
        <v>10</v>
      </c>
      <c r="F16" s="17">
        <f>G16+H16+I16+J16+K16+L16</f>
        <v>36666</v>
      </c>
      <c r="G16" s="17">
        <v>14260</v>
      </c>
      <c r="H16" s="17">
        <v>12838</v>
      </c>
      <c r="I16" s="17">
        <v>372</v>
      </c>
      <c r="J16" s="17">
        <v>311</v>
      </c>
      <c r="K16" s="17">
        <v>4787</v>
      </c>
      <c r="L16" s="17">
        <v>4098</v>
      </c>
      <c r="M16" s="17">
        <v>6</v>
      </c>
      <c r="N16" s="17">
        <v>1</v>
      </c>
      <c r="O16" s="10"/>
      <c r="P16" s="10"/>
      <c r="Q16" s="10"/>
      <c r="R16" s="10"/>
    </row>
    <row r="17" spans="1:18" ht="30.75" customHeight="1">
      <c r="A17" s="395" t="s">
        <v>331</v>
      </c>
      <c r="B17" s="396"/>
      <c r="C17" s="15">
        <v>22376</v>
      </c>
      <c r="D17" s="16" t="s">
        <v>329</v>
      </c>
      <c r="E17" s="17">
        <v>3</v>
      </c>
      <c r="F17" s="17">
        <f>G17+H17+I17+J17+K17+L17</f>
        <v>35097</v>
      </c>
      <c r="G17" s="17">
        <v>13807</v>
      </c>
      <c r="H17" s="17">
        <v>12488</v>
      </c>
      <c r="I17" s="17">
        <v>415</v>
      </c>
      <c r="J17" s="17">
        <v>286</v>
      </c>
      <c r="K17" s="17">
        <v>4466</v>
      </c>
      <c r="L17" s="17">
        <v>3635</v>
      </c>
      <c r="M17" s="18" t="s">
        <v>30</v>
      </c>
      <c r="N17" s="17">
        <v>2</v>
      </c>
      <c r="O17" s="10"/>
      <c r="P17" s="10"/>
      <c r="Q17" s="10"/>
      <c r="R17" s="10"/>
    </row>
    <row r="18" spans="1:18" ht="30.75" customHeight="1">
      <c r="A18" s="395" t="s">
        <v>330</v>
      </c>
      <c r="B18" s="396"/>
      <c r="C18" s="15">
        <v>20862</v>
      </c>
      <c r="D18" s="16" t="s">
        <v>329</v>
      </c>
      <c r="E18" s="17">
        <v>13</v>
      </c>
      <c r="F18" s="17">
        <v>20851</v>
      </c>
      <c r="G18" s="367">
        <v>14806</v>
      </c>
      <c r="H18" s="367"/>
      <c r="I18" s="367">
        <v>848</v>
      </c>
      <c r="J18" s="367"/>
      <c r="K18" s="367">
        <v>5197</v>
      </c>
      <c r="L18" s="367"/>
      <c r="M18" s="367">
        <v>14</v>
      </c>
      <c r="N18" s="367"/>
      <c r="O18" s="10"/>
      <c r="P18" s="10"/>
      <c r="Q18" s="10"/>
      <c r="R18" s="10"/>
    </row>
    <row r="19" spans="1:18" ht="30.75" customHeight="1">
      <c r="A19" s="395" t="s">
        <v>328</v>
      </c>
      <c r="B19" s="396"/>
      <c r="C19" s="15">
        <v>24553</v>
      </c>
      <c r="D19" s="16" t="s">
        <v>322</v>
      </c>
      <c r="E19" s="17">
        <v>13</v>
      </c>
      <c r="F19" s="17">
        <v>24547</v>
      </c>
      <c r="G19" s="367">
        <v>17970</v>
      </c>
      <c r="H19" s="367"/>
      <c r="I19" s="367">
        <v>707</v>
      </c>
      <c r="J19" s="367"/>
      <c r="K19" s="367">
        <v>5870</v>
      </c>
      <c r="L19" s="367"/>
      <c r="M19" s="367">
        <v>14</v>
      </c>
      <c r="N19" s="367"/>
      <c r="O19" s="10"/>
      <c r="P19" s="10"/>
      <c r="Q19" s="10"/>
      <c r="R19" s="10"/>
    </row>
    <row r="20" spans="1:18" ht="30.75" customHeight="1">
      <c r="A20" s="395" t="s">
        <v>327</v>
      </c>
      <c r="B20" s="396"/>
      <c r="C20" s="15">
        <v>25153</v>
      </c>
      <c r="D20" s="16" t="s">
        <v>326</v>
      </c>
      <c r="E20" s="17">
        <v>14</v>
      </c>
      <c r="F20" s="17">
        <v>25151</v>
      </c>
      <c r="G20" s="367">
        <v>17891</v>
      </c>
      <c r="H20" s="367"/>
      <c r="I20" s="367">
        <v>581</v>
      </c>
      <c r="J20" s="367"/>
      <c r="K20" s="367">
        <v>6679</v>
      </c>
      <c r="L20" s="367"/>
      <c r="M20" s="367">
        <v>14</v>
      </c>
      <c r="N20" s="367"/>
      <c r="O20" s="10"/>
      <c r="P20" s="10"/>
      <c r="Q20" s="10"/>
      <c r="R20" s="10"/>
    </row>
    <row r="21" spans="1:18" ht="30.75" customHeight="1">
      <c r="A21" s="395" t="s">
        <v>325</v>
      </c>
      <c r="B21" s="396"/>
      <c r="C21" s="15">
        <v>26208</v>
      </c>
      <c r="D21" s="16" t="s">
        <v>324</v>
      </c>
      <c r="E21" s="17">
        <v>14</v>
      </c>
      <c r="F21" s="17">
        <v>26200</v>
      </c>
      <c r="G21" s="367">
        <v>17906</v>
      </c>
      <c r="H21" s="367"/>
      <c r="I21" s="367">
        <v>517</v>
      </c>
      <c r="J21" s="367"/>
      <c r="K21" s="367">
        <v>7777</v>
      </c>
      <c r="L21" s="367"/>
      <c r="M21" s="367">
        <v>14</v>
      </c>
      <c r="N21" s="367"/>
      <c r="O21" s="10"/>
      <c r="P21" s="10"/>
      <c r="Q21" s="10"/>
      <c r="R21" s="10"/>
    </row>
    <row r="22" spans="1:18" ht="30.75" customHeight="1">
      <c r="A22" s="395" t="s">
        <v>323</v>
      </c>
      <c r="B22" s="396"/>
      <c r="C22" s="15">
        <v>27113</v>
      </c>
      <c r="D22" s="16" t="s">
        <v>322</v>
      </c>
      <c r="E22" s="17">
        <v>18</v>
      </c>
      <c r="F22" s="17">
        <v>27110</v>
      </c>
      <c r="G22" s="367">
        <v>17873</v>
      </c>
      <c r="H22" s="367"/>
      <c r="I22" s="367">
        <v>524</v>
      </c>
      <c r="J22" s="367"/>
      <c r="K22" s="367">
        <v>8713</v>
      </c>
      <c r="L22" s="367"/>
      <c r="M22" s="367">
        <v>14</v>
      </c>
      <c r="N22" s="367"/>
      <c r="O22" s="10"/>
      <c r="P22" s="10"/>
      <c r="Q22" s="10"/>
      <c r="R22" s="10"/>
    </row>
    <row r="23" spans="1:18" ht="30.75" customHeight="1">
      <c r="A23" s="395" t="s">
        <v>321</v>
      </c>
      <c r="B23" s="396"/>
      <c r="C23" s="15">
        <v>27341</v>
      </c>
      <c r="D23" s="16" t="s">
        <v>320</v>
      </c>
      <c r="E23" s="17">
        <v>22</v>
      </c>
      <c r="F23" s="17">
        <v>27332</v>
      </c>
      <c r="G23" s="367">
        <v>17081</v>
      </c>
      <c r="H23" s="367"/>
      <c r="I23" s="367">
        <v>471</v>
      </c>
      <c r="J23" s="367"/>
      <c r="K23" s="367">
        <v>9780</v>
      </c>
      <c r="L23" s="367"/>
      <c r="M23" s="367">
        <v>14</v>
      </c>
      <c r="N23" s="367"/>
      <c r="O23" s="10"/>
      <c r="P23" s="10"/>
      <c r="Q23" s="10"/>
      <c r="R23" s="10"/>
    </row>
    <row r="24" spans="1:18" ht="30.75" customHeight="1">
      <c r="A24" s="395" t="s">
        <v>319</v>
      </c>
      <c r="B24" s="396"/>
      <c r="C24" s="15">
        <v>27200</v>
      </c>
      <c r="D24" s="16" t="s">
        <v>318</v>
      </c>
      <c r="E24" s="17">
        <v>15</v>
      </c>
      <c r="F24" s="17">
        <v>27195</v>
      </c>
      <c r="G24" s="367">
        <v>16311</v>
      </c>
      <c r="H24" s="367"/>
      <c r="I24" s="367">
        <v>409</v>
      </c>
      <c r="J24" s="367"/>
      <c r="K24" s="367">
        <v>10475</v>
      </c>
      <c r="L24" s="367"/>
      <c r="M24" s="367">
        <v>16</v>
      </c>
      <c r="N24" s="367"/>
      <c r="O24" s="10"/>
      <c r="P24" s="10"/>
      <c r="Q24" s="10"/>
      <c r="R24" s="10"/>
    </row>
    <row r="25" spans="1:18" ht="30.75" customHeight="1">
      <c r="A25" s="395" t="s">
        <v>317</v>
      </c>
      <c r="B25" s="396"/>
      <c r="C25" s="15">
        <v>27856</v>
      </c>
      <c r="D25" s="16" t="s">
        <v>316</v>
      </c>
      <c r="E25" s="17">
        <v>30</v>
      </c>
      <c r="F25" s="17">
        <v>27831</v>
      </c>
      <c r="G25" s="367">
        <v>15913</v>
      </c>
      <c r="H25" s="367"/>
      <c r="I25" s="367">
        <v>410</v>
      </c>
      <c r="J25" s="367"/>
      <c r="K25" s="367">
        <v>11508</v>
      </c>
      <c r="L25" s="367"/>
      <c r="M25" s="367">
        <v>20</v>
      </c>
      <c r="N25" s="367"/>
      <c r="O25" s="10"/>
      <c r="P25" s="10"/>
      <c r="Q25" s="10"/>
      <c r="R25" s="10"/>
    </row>
    <row r="26" spans="1:18" ht="30.75" customHeight="1">
      <c r="A26" s="395" t="s">
        <v>315</v>
      </c>
      <c r="B26" s="396"/>
      <c r="C26" s="15">
        <v>6747</v>
      </c>
      <c r="D26" s="16" t="s">
        <v>314</v>
      </c>
      <c r="E26" s="17">
        <v>61</v>
      </c>
      <c r="F26" s="17">
        <v>28334</v>
      </c>
      <c r="G26" s="367">
        <v>15963</v>
      </c>
      <c r="H26" s="367"/>
      <c r="I26" s="367">
        <v>400</v>
      </c>
      <c r="J26" s="367"/>
      <c r="K26" s="367">
        <v>11971</v>
      </c>
      <c r="L26" s="367"/>
      <c r="M26" s="367">
        <v>18</v>
      </c>
      <c r="N26" s="367"/>
      <c r="O26" s="10"/>
      <c r="P26" s="10"/>
      <c r="Q26" s="10"/>
      <c r="R26" s="10"/>
    </row>
    <row r="27" spans="1:18" ht="30.75" customHeight="1">
      <c r="A27" s="395" t="s">
        <v>313</v>
      </c>
      <c r="B27" s="396"/>
      <c r="C27" s="15">
        <v>4920</v>
      </c>
      <c r="D27" s="16" t="s">
        <v>312</v>
      </c>
      <c r="E27" s="17">
        <v>65</v>
      </c>
      <c r="F27" s="17">
        <v>28270</v>
      </c>
      <c r="G27" s="367">
        <v>13619</v>
      </c>
      <c r="H27" s="367"/>
      <c r="I27" s="367">
        <v>379</v>
      </c>
      <c r="J27" s="367"/>
      <c r="K27" s="367">
        <v>14272</v>
      </c>
      <c r="L27" s="367"/>
      <c r="M27" s="367">
        <v>2</v>
      </c>
      <c r="N27" s="367"/>
      <c r="O27" s="10"/>
      <c r="P27" s="10"/>
      <c r="Q27" s="10"/>
      <c r="R27" s="10"/>
    </row>
    <row r="28" spans="1:18" ht="30.75" customHeight="1">
      <c r="A28" s="395" t="s">
        <v>311</v>
      </c>
      <c r="B28" s="396"/>
      <c r="C28" s="15">
        <v>4499</v>
      </c>
      <c r="D28" s="16" t="s">
        <v>310</v>
      </c>
      <c r="E28" s="17">
        <v>56</v>
      </c>
      <c r="F28" s="17">
        <v>28094</v>
      </c>
      <c r="G28" s="367">
        <v>12242</v>
      </c>
      <c r="H28" s="367"/>
      <c r="I28" s="367">
        <v>386</v>
      </c>
      <c r="J28" s="367"/>
      <c r="K28" s="367">
        <v>15466</v>
      </c>
      <c r="L28" s="367"/>
      <c r="M28" s="367">
        <v>5</v>
      </c>
      <c r="N28" s="367"/>
      <c r="O28" s="10"/>
      <c r="P28" s="10"/>
      <c r="Q28" s="10"/>
      <c r="R28" s="10"/>
    </row>
    <row r="29" spans="1:18" ht="30.75" customHeight="1">
      <c r="A29" s="395" t="s">
        <v>309</v>
      </c>
      <c r="B29" s="396"/>
      <c r="C29" s="15">
        <v>4240</v>
      </c>
      <c r="D29" s="16" t="s">
        <v>308</v>
      </c>
      <c r="E29" s="17">
        <v>55</v>
      </c>
      <c r="F29" s="17">
        <v>28022</v>
      </c>
      <c r="G29" s="367">
        <v>11616</v>
      </c>
      <c r="H29" s="367"/>
      <c r="I29" s="367">
        <v>350</v>
      </c>
      <c r="J29" s="367"/>
      <c r="K29" s="367">
        <v>16056</v>
      </c>
      <c r="L29" s="367"/>
      <c r="M29" s="367">
        <v>9</v>
      </c>
      <c r="N29" s="367"/>
      <c r="O29" s="10"/>
      <c r="P29" s="10"/>
      <c r="Q29" s="10"/>
      <c r="R29" s="10"/>
    </row>
    <row r="30" spans="1:18" ht="30.75" customHeight="1">
      <c r="A30" s="395" t="s">
        <v>307</v>
      </c>
      <c r="B30" s="396"/>
      <c r="C30" s="15">
        <v>4323</v>
      </c>
      <c r="D30" s="16" t="s">
        <v>306</v>
      </c>
      <c r="E30" s="17">
        <v>34</v>
      </c>
      <c r="F30" s="17">
        <v>28385</v>
      </c>
      <c r="G30" s="367">
        <v>10870</v>
      </c>
      <c r="H30" s="367"/>
      <c r="I30" s="367">
        <v>357</v>
      </c>
      <c r="J30" s="367"/>
      <c r="K30" s="367">
        <v>17158</v>
      </c>
      <c r="L30" s="367"/>
      <c r="M30" s="367">
        <v>5</v>
      </c>
      <c r="N30" s="367"/>
      <c r="O30" s="10"/>
      <c r="P30" s="10"/>
      <c r="Q30" s="10"/>
      <c r="R30" s="10"/>
    </row>
    <row r="31" spans="1:18" ht="30.75" customHeight="1">
      <c r="A31" s="395" t="s">
        <v>305</v>
      </c>
      <c r="B31" s="396"/>
      <c r="C31" s="15">
        <v>4267</v>
      </c>
      <c r="D31" s="16" t="s">
        <v>304</v>
      </c>
      <c r="E31" s="17">
        <v>35</v>
      </c>
      <c r="F31" s="17">
        <v>28491</v>
      </c>
      <c r="G31" s="367">
        <v>10152</v>
      </c>
      <c r="H31" s="367"/>
      <c r="I31" s="367">
        <v>327</v>
      </c>
      <c r="J31" s="367"/>
      <c r="K31" s="367">
        <v>18012</v>
      </c>
      <c r="L31" s="367"/>
      <c r="M31" s="367">
        <v>11</v>
      </c>
      <c r="N31" s="367"/>
      <c r="O31" s="10"/>
      <c r="P31" s="10"/>
      <c r="Q31" s="10"/>
      <c r="R31" s="10"/>
    </row>
    <row r="32" spans="1:18" ht="30.75" customHeight="1">
      <c r="A32" s="395" t="s">
        <v>303</v>
      </c>
      <c r="B32" s="396"/>
      <c r="C32" s="15">
        <v>4438</v>
      </c>
      <c r="D32" s="16" t="s">
        <v>302</v>
      </c>
      <c r="E32" s="17">
        <v>24</v>
      </c>
      <c r="F32" s="17">
        <v>28564</v>
      </c>
      <c r="G32" s="367">
        <v>9120</v>
      </c>
      <c r="H32" s="367"/>
      <c r="I32" s="367">
        <v>277</v>
      </c>
      <c r="J32" s="367"/>
      <c r="K32" s="367">
        <v>19167</v>
      </c>
      <c r="L32" s="367"/>
      <c r="M32" s="367">
        <v>10</v>
      </c>
      <c r="N32" s="367"/>
      <c r="O32" s="10"/>
      <c r="P32" s="10"/>
      <c r="Q32" s="10"/>
      <c r="R32" s="10"/>
    </row>
    <row r="33" spans="1:18" ht="30.75" customHeight="1">
      <c r="A33" s="395" t="s">
        <v>301</v>
      </c>
      <c r="B33" s="396"/>
      <c r="C33" s="15">
        <v>4906</v>
      </c>
      <c r="D33" s="16" t="s">
        <v>300</v>
      </c>
      <c r="E33" s="17">
        <v>35</v>
      </c>
      <c r="F33" s="17">
        <v>29307</v>
      </c>
      <c r="G33" s="367">
        <v>8552</v>
      </c>
      <c r="H33" s="367"/>
      <c r="I33" s="367">
        <v>305</v>
      </c>
      <c r="J33" s="367"/>
      <c r="K33" s="367">
        <v>20450</v>
      </c>
      <c r="L33" s="367"/>
      <c r="M33" s="367">
        <v>7</v>
      </c>
      <c r="N33" s="367"/>
    </row>
    <row r="34" spans="1:18" ht="30.75" customHeight="1">
      <c r="A34" s="395" t="s">
        <v>299</v>
      </c>
      <c r="B34" s="396"/>
      <c r="C34" s="15">
        <v>5485</v>
      </c>
      <c r="D34" s="16" t="s">
        <v>298</v>
      </c>
      <c r="E34" s="17">
        <v>26</v>
      </c>
      <c r="F34" s="17">
        <v>30802</v>
      </c>
      <c r="G34" s="367">
        <v>8409</v>
      </c>
      <c r="H34" s="367"/>
      <c r="I34" s="367">
        <v>288</v>
      </c>
      <c r="J34" s="367"/>
      <c r="K34" s="367">
        <v>22105</v>
      </c>
      <c r="L34" s="367"/>
      <c r="M34" s="367">
        <v>9</v>
      </c>
      <c r="N34" s="367"/>
    </row>
    <row r="35" spans="1:18" ht="30.75" customHeight="1">
      <c r="A35" s="395" t="s">
        <v>297</v>
      </c>
      <c r="B35" s="396"/>
      <c r="C35" s="15">
        <v>5007</v>
      </c>
      <c r="D35" s="16" t="s">
        <v>296</v>
      </c>
      <c r="E35" s="17">
        <v>23</v>
      </c>
      <c r="F35" s="17">
        <v>31360</v>
      </c>
      <c r="G35" s="367">
        <v>7918</v>
      </c>
      <c r="H35" s="367"/>
      <c r="I35" s="367">
        <v>296</v>
      </c>
      <c r="J35" s="367"/>
      <c r="K35" s="367">
        <v>23146</v>
      </c>
      <c r="L35" s="367"/>
      <c r="M35" s="367">
        <v>4</v>
      </c>
      <c r="N35" s="367"/>
    </row>
    <row r="36" spans="1:18" s="21" customFormat="1" ht="30.75" customHeight="1">
      <c r="A36" s="395" t="s">
        <v>295</v>
      </c>
      <c r="B36" s="405"/>
      <c r="C36" s="15">
        <v>5190</v>
      </c>
      <c r="D36" s="16" t="s">
        <v>294</v>
      </c>
      <c r="E36" s="17">
        <v>39</v>
      </c>
      <c r="F36" s="17">
        <v>32006</v>
      </c>
      <c r="G36" s="367">
        <v>7485</v>
      </c>
      <c r="H36" s="367"/>
      <c r="I36" s="367">
        <v>342</v>
      </c>
      <c r="J36" s="367"/>
      <c r="K36" s="367">
        <v>24179</v>
      </c>
      <c r="L36" s="367"/>
      <c r="M36" s="367">
        <v>14</v>
      </c>
      <c r="N36" s="367"/>
      <c r="O36" s="20"/>
    </row>
    <row r="37" spans="1:18" s="21" customFormat="1" ht="30.75" customHeight="1">
      <c r="A37" s="395" t="s">
        <v>293</v>
      </c>
      <c r="B37" s="396"/>
      <c r="C37" s="15">
        <v>6219</v>
      </c>
      <c r="D37" s="16" t="s">
        <v>292</v>
      </c>
      <c r="E37" s="17">
        <v>50</v>
      </c>
      <c r="F37" s="17">
        <v>33899</v>
      </c>
      <c r="G37" s="367">
        <v>6847</v>
      </c>
      <c r="H37" s="367"/>
      <c r="I37" s="367">
        <v>419</v>
      </c>
      <c r="J37" s="367"/>
      <c r="K37" s="367">
        <v>26633</v>
      </c>
      <c r="L37" s="367"/>
      <c r="M37" s="367">
        <v>13</v>
      </c>
      <c r="N37" s="367"/>
    </row>
    <row r="38" spans="1:18" s="21" customFormat="1" ht="30.75" customHeight="1">
      <c r="A38" s="22"/>
      <c r="B38" s="23" t="s">
        <v>31</v>
      </c>
      <c r="C38" s="15">
        <v>5884</v>
      </c>
      <c r="D38" s="16" t="s">
        <v>291</v>
      </c>
      <c r="E38" s="17">
        <v>83</v>
      </c>
      <c r="F38" s="17">
        <v>34510</v>
      </c>
      <c r="G38" s="367">
        <v>6251</v>
      </c>
      <c r="H38" s="367"/>
      <c r="I38" s="367">
        <v>355</v>
      </c>
      <c r="J38" s="367"/>
      <c r="K38" s="367">
        <v>27904</v>
      </c>
      <c r="L38" s="367"/>
      <c r="M38" s="367">
        <v>17</v>
      </c>
      <c r="N38" s="367"/>
    </row>
    <row r="39" spans="1:18" s="21" customFormat="1" ht="30.75" customHeight="1">
      <c r="A39" s="229"/>
      <c r="B39" s="230" t="s">
        <v>32</v>
      </c>
      <c r="C39" s="18">
        <v>5606</v>
      </c>
      <c r="D39" s="16" t="s">
        <v>290</v>
      </c>
      <c r="E39" s="17">
        <v>112</v>
      </c>
      <c r="F39" s="17">
        <v>35192</v>
      </c>
      <c r="G39" s="367">
        <v>5828</v>
      </c>
      <c r="H39" s="367"/>
      <c r="I39" s="367">
        <v>337</v>
      </c>
      <c r="J39" s="367"/>
      <c r="K39" s="367">
        <v>29027</v>
      </c>
      <c r="L39" s="367"/>
      <c r="M39" s="367">
        <v>29</v>
      </c>
      <c r="N39" s="367"/>
    </row>
    <row r="40" spans="1:18" s="21" customFormat="1" ht="30.75" customHeight="1">
      <c r="A40" s="22"/>
      <c r="B40" s="230" t="s">
        <v>33</v>
      </c>
      <c r="C40" s="18">
        <v>5065</v>
      </c>
      <c r="D40" s="16" t="s">
        <v>289</v>
      </c>
      <c r="E40" s="17">
        <v>143</v>
      </c>
      <c r="F40" s="17">
        <v>34651</v>
      </c>
      <c r="G40" s="367">
        <v>4266</v>
      </c>
      <c r="H40" s="367"/>
      <c r="I40" s="367">
        <v>283</v>
      </c>
      <c r="J40" s="367"/>
      <c r="K40" s="367">
        <v>30102</v>
      </c>
      <c r="L40" s="367"/>
      <c r="M40" s="367">
        <v>28</v>
      </c>
      <c r="N40" s="367"/>
    </row>
    <row r="41" spans="1:18" s="21" customFormat="1" ht="30.75" customHeight="1">
      <c r="A41" s="22"/>
      <c r="B41" s="230" t="s">
        <v>34</v>
      </c>
      <c r="C41" s="18">
        <v>5002</v>
      </c>
      <c r="D41" s="16" t="s">
        <v>288</v>
      </c>
      <c r="E41" s="17">
        <v>137</v>
      </c>
      <c r="F41" s="17">
        <v>34920</v>
      </c>
      <c r="G41" s="367">
        <v>4105</v>
      </c>
      <c r="H41" s="367"/>
      <c r="I41" s="367">
        <v>126</v>
      </c>
      <c r="J41" s="367"/>
      <c r="K41" s="367">
        <v>30689</v>
      </c>
      <c r="L41" s="367"/>
      <c r="M41" s="367">
        <v>43</v>
      </c>
      <c r="N41" s="367"/>
    </row>
    <row r="42" spans="1:18" s="21" customFormat="1" ht="30.75" customHeight="1">
      <c r="A42" s="22"/>
      <c r="B42" s="230" t="s">
        <v>242</v>
      </c>
      <c r="C42" s="18">
        <v>4857</v>
      </c>
      <c r="D42" s="16" t="s">
        <v>287</v>
      </c>
      <c r="E42" s="17">
        <v>128</v>
      </c>
      <c r="F42" s="17">
        <v>34955</v>
      </c>
      <c r="G42" s="367">
        <v>3741</v>
      </c>
      <c r="H42" s="367"/>
      <c r="I42" s="367">
        <v>125</v>
      </c>
      <c r="J42" s="367"/>
      <c r="K42" s="367">
        <v>31089</v>
      </c>
      <c r="L42" s="367"/>
      <c r="M42" s="367">
        <v>44</v>
      </c>
      <c r="N42" s="367"/>
    </row>
    <row r="43" spans="1:18" s="21" customFormat="1" ht="41.25" customHeight="1" thickBot="1">
      <c r="A43" s="24"/>
      <c r="B43" s="25" t="s">
        <v>248</v>
      </c>
      <c r="C43" s="26">
        <v>5019</v>
      </c>
      <c r="D43" s="27" t="s">
        <v>286</v>
      </c>
      <c r="E43" s="28">
        <v>191</v>
      </c>
      <c r="F43" s="28">
        <v>34617</v>
      </c>
      <c r="G43" s="404">
        <v>3530</v>
      </c>
      <c r="H43" s="404"/>
      <c r="I43" s="404">
        <v>177</v>
      </c>
      <c r="J43" s="404"/>
      <c r="K43" s="404">
        <v>30910</v>
      </c>
      <c r="L43" s="404"/>
      <c r="M43" s="404">
        <v>42</v>
      </c>
      <c r="N43" s="404"/>
    </row>
    <row r="44" spans="1:18" s="35" customFormat="1" ht="24.95" customHeight="1" thickBot="1">
      <c r="A44" s="24"/>
      <c r="B44" s="29" t="s">
        <v>285</v>
      </c>
      <c r="C44" s="30">
        <f>4189+723</f>
        <v>4912</v>
      </c>
      <c r="D44" s="31" t="s">
        <v>284</v>
      </c>
      <c r="E44" s="32">
        <v>154</v>
      </c>
      <c r="F44" s="32">
        <f>SUM(G44:L44)</f>
        <v>35031</v>
      </c>
      <c r="G44" s="403">
        <v>3199</v>
      </c>
      <c r="H44" s="403"/>
      <c r="I44" s="403">
        <v>213</v>
      </c>
      <c r="J44" s="403"/>
      <c r="K44" s="403">
        <v>31619</v>
      </c>
      <c r="L44" s="403"/>
      <c r="M44" s="403">
        <v>46</v>
      </c>
      <c r="N44" s="403"/>
      <c r="O44" s="34"/>
      <c r="P44" s="34"/>
      <c r="Q44" s="34"/>
      <c r="R44" s="34"/>
    </row>
    <row r="45" spans="1:18">
      <c r="A45" s="401" t="s">
        <v>35</v>
      </c>
      <c r="B45" s="401"/>
      <c r="C45" s="401"/>
      <c r="D45" s="401"/>
      <c r="E45" s="401"/>
      <c r="F45" s="401"/>
      <c r="G45" s="401"/>
      <c r="H45" s="401"/>
      <c r="I45" s="401"/>
      <c r="J45" s="33"/>
      <c r="K45" s="33"/>
      <c r="L45" s="402" t="s">
        <v>5</v>
      </c>
      <c r="M45" s="402"/>
      <c r="N45" s="402"/>
    </row>
    <row r="46" spans="1:18" ht="7.5" customHeight="1">
      <c r="B46" s="10"/>
      <c r="C46" s="284"/>
      <c r="D46" s="206"/>
      <c r="E46" s="10"/>
      <c r="F46" s="10"/>
      <c r="G46" s="10"/>
      <c r="H46" s="10"/>
      <c r="I46" s="10"/>
      <c r="J46" s="10"/>
      <c r="K46" s="10"/>
      <c r="L46" s="10"/>
      <c r="M46" s="10"/>
      <c r="N46" s="10"/>
    </row>
    <row r="47" spans="1:18" ht="18.75">
      <c r="B47" s="7"/>
      <c r="C47" s="7"/>
      <c r="D47" s="7"/>
      <c r="E47" s="7"/>
      <c r="F47" s="7"/>
      <c r="G47" s="7"/>
      <c r="H47" s="7"/>
      <c r="I47" s="7"/>
      <c r="J47" s="7"/>
      <c r="K47" s="7"/>
      <c r="L47" s="7"/>
      <c r="M47" s="7"/>
      <c r="N47" s="7"/>
    </row>
    <row r="48" spans="1:18">
      <c r="A48" s="400"/>
      <c r="B48" s="400"/>
      <c r="C48" s="400"/>
      <c r="D48" s="400"/>
      <c r="E48" s="400"/>
      <c r="F48" s="400"/>
      <c r="G48" s="400"/>
      <c r="H48" s="400"/>
      <c r="I48" s="400"/>
      <c r="J48" s="400"/>
      <c r="K48" s="400"/>
    </row>
    <row r="49" spans="2:11">
      <c r="B49" s="10"/>
      <c r="C49" s="127"/>
      <c r="D49" s="127"/>
      <c r="E49" s="127"/>
      <c r="F49" s="127"/>
      <c r="G49" s="127"/>
      <c r="H49" s="127"/>
      <c r="I49" s="10"/>
      <c r="J49" s="10"/>
      <c r="K49" s="10"/>
    </row>
    <row r="50" spans="2:11">
      <c r="B50" s="10"/>
      <c r="C50" s="284"/>
      <c r="D50" s="206"/>
      <c r="E50" s="10"/>
      <c r="F50" s="10"/>
      <c r="G50" s="10"/>
      <c r="H50" s="10"/>
      <c r="I50" s="10"/>
      <c r="J50" s="10"/>
      <c r="K50" s="10"/>
    </row>
    <row r="51" spans="2:11">
      <c r="B51" s="10"/>
      <c r="C51" s="284"/>
      <c r="D51" s="206"/>
      <c r="E51" s="10"/>
      <c r="F51" s="10"/>
      <c r="G51" s="10"/>
      <c r="H51" s="10"/>
      <c r="I51" s="10"/>
      <c r="J51" s="10"/>
      <c r="K51" s="10"/>
    </row>
  </sheetData>
  <mergeCells count="149">
    <mergeCell ref="K41:L41"/>
    <mergeCell ref="M41:N41"/>
    <mergeCell ref="I43:J43"/>
    <mergeCell ref="K43:L43"/>
    <mergeCell ref="M43:N43"/>
    <mergeCell ref="G42:H42"/>
    <mergeCell ref="I42:J42"/>
    <mergeCell ref="K42:L42"/>
    <mergeCell ref="A35:B35"/>
    <mergeCell ref="G35:H35"/>
    <mergeCell ref="I35:J35"/>
    <mergeCell ref="K35:L35"/>
    <mergeCell ref="M38:N38"/>
    <mergeCell ref="G37:H37"/>
    <mergeCell ref="I37:J37"/>
    <mergeCell ref="M35:N35"/>
    <mergeCell ref="A36:B36"/>
    <mergeCell ref="G36:H36"/>
    <mergeCell ref="M37:N37"/>
    <mergeCell ref="M36:N36"/>
    <mergeCell ref="K36:L36"/>
    <mergeCell ref="I36:J36"/>
    <mergeCell ref="A48:K48"/>
    <mergeCell ref="A37:B37"/>
    <mergeCell ref="G38:H38"/>
    <mergeCell ref="I38:J38"/>
    <mergeCell ref="K38:L38"/>
    <mergeCell ref="G39:H39"/>
    <mergeCell ref="I39:J39"/>
    <mergeCell ref="K39:L39"/>
    <mergeCell ref="K37:L37"/>
    <mergeCell ref="A45:I45"/>
    <mergeCell ref="L45:N45"/>
    <mergeCell ref="G44:H44"/>
    <mergeCell ref="I44:J44"/>
    <mergeCell ref="K44:L44"/>
    <mergeCell ref="M44:N44"/>
    <mergeCell ref="G40:H40"/>
    <mergeCell ref="I40:J40"/>
    <mergeCell ref="K40:L40"/>
    <mergeCell ref="M40:N40"/>
    <mergeCell ref="G43:H43"/>
    <mergeCell ref="M39:N39"/>
    <mergeCell ref="M42:N42"/>
    <mergeCell ref="G41:H41"/>
    <mergeCell ref="I41:J41"/>
    <mergeCell ref="A33:B33"/>
    <mergeCell ref="A34:B34"/>
    <mergeCell ref="A26:B26"/>
    <mergeCell ref="A27:B27"/>
    <mergeCell ref="A28:B28"/>
    <mergeCell ref="A29:B29"/>
    <mergeCell ref="A20:B20"/>
    <mergeCell ref="A21:B21"/>
    <mergeCell ref="A14:B14"/>
    <mergeCell ref="A15:B15"/>
    <mergeCell ref="A16:B16"/>
    <mergeCell ref="A17:B17"/>
    <mergeCell ref="A30:B30"/>
    <mergeCell ref="A31:B31"/>
    <mergeCell ref="A32:B32"/>
    <mergeCell ref="A22:B22"/>
    <mergeCell ref="A23:B23"/>
    <mergeCell ref="A24:B24"/>
    <mergeCell ref="A25:B25"/>
    <mergeCell ref="A18:B18"/>
    <mergeCell ref="A19:B19"/>
    <mergeCell ref="B3:N6"/>
    <mergeCell ref="A1:N1"/>
    <mergeCell ref="C10:D11"/>
    <mergeCell ref="C12:D13"/>
    <mergeCell ref="E10:E13"/>
    <mergeCell ref="F11:F13"/>
    <mergeCell ref="G11:J11"/>
    <mergeCell ref="G12:H12"/>
    <mergeCell ref="I12:J12"/>
    <mergeCell ref="F10:L10"/>
    <mergeCell ref="K9:N9"/>
    <mergeCell ref="A8:G8"/>
    <mergeCell ref="M23:N23"/>
    <mergeCell ref="M24:N24"/>
    <mergeCell ref="K22:L22"/>
    <mergeCell ref="I18:J18"/>
    <mergeCell ref="I19:J19"/>
    <mergeCell ref="I20:J20"/>
    <mergeCell ref="M25:N25"/>
    <mergeCell ref="K11:L12"/>
    <mergeCell ref="M10:N12"/>
    <mergeCell ref="M22:N22"/>
    <mergeCell ref="M18:N18"/>
    <mergeCell ref="M19:N19"/>
    <mergeCell ref="M20:N20"/>
    <mergeCell ref="M21:N21"/>
    <mergeCell ref="K19:L19"/>
    <mergeCell ref="K18:L18"/>
    <mergeCell ref="K23:L23"/>
    <mergeCell ref="I23:J23"/>
    <mergeCell ref="I24:J24"/>
    <mergeCell ref="I25:J25"/>
    <mergeCell ref="K21:L21"/>
    <mergeCell ref="I21:J21"/>
    <mergeCell ref="I22:J22"/>
    <mergeCell ref="K25:L25"/>
    <mergeCell ref="K24:L24"/>
    <mergeCell ref="G33:H33"/>
    <mergeCell ref="I33:J33"/>
    <mergeCell ref="K33:L33"/>
    <mergeCell ref="G18:H18"/>
    <mergeCell ref="G19:H19"/>
    <mergeCell ref="G20:H20"/>
    <mergeCell ref="G21:H21"/>
    <mergeCell ref="G22:H22"/>
    <mergeCell ref="G23:H23"/>
    <mergeCell ref="G24:H24"/>
    <mergeCell ref="G29:H29"/>
    <mergeCell ref="G25:H25"/>
    <mergeCell ref="G26:H26"/>
    <mergeCell ref="G27:H27"/>
    <mergeCell ref="G28:H28"/>
    <mergeCell ref="K29:L29"/>
    <mergeCell ref="K28:L28"/>
    <mergeCell ref="K27:L27"/>
    <mergeCell ref="K20:L20"/>
    <mergeCell ref="G34:H34"/>
    <mergeCell ref="I34:J34"/>
    <mergeCell ref="K34:L34"/>
    <mergeCell ref="M34:N34"/>
    <mergeCell ref="G30:H30"/>
    <mergeCell ref="G31:H31"/>
    <mergeCell ref="G32:H32"/>
    <mergeCell ref="K30:L30"/>
    <mergeCell ref="I30:J30"/>
    <mergeCell ref="I31:J31"/>
    <mergeCell ref="I32:J32"/>
    <mergeCell ref="K31:L31"/>
    <mergeCell ref="M32:N32"/>
    <mergeCell ref="K32:L32"/>
    <mergeCell ref="M33:N33"/>
    <mergeCell ref="M31:N31"/>
    <mergeCell ref="M27:N27"/>
    <mergeCell ref="M28:N28"/>
    <mergeCell ref="M29:N29"/>
    <mergeCell ref="M30:N30"/>
    <mergeCell ref="I26:J26"/>
    <mergeCell ref="I27:J27"/>
    <mergeCell ref="I28:J28"/>
    <mergeCell ref="I29:J29"/>
    <mergeCell ref="K26:L26"/>
    <mergeCell ref="M26:N26"/>
  </mergeCells>
  <phoneticPr fontId="2"/>
  <printOptions horizontalCentered="1"/>
  <pageMargins left="0.39370078740157483" right="0.39370078740157483" top="0.59055118110236227" bottom="0.78740157480314965" header="0.51181102362204722" footer="0.51181102362204722"/>
  <pageSetup paperSize="9" scale="67" firstPageNumber="108"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40"/>
  <sheetViews>
    <sheetView showGridLines="0" zoomScale="85" zoomScaleNormal="85" zoomScaleSheetLayoutView="85" workbookViewId="0">
      <pane ySplit="5" topLeftCell="A6" activePane="bottomLeft" state="frozen"/>
      <selection pane="bottomLeft" activeCell="R30" sqref="R30"/>
    </sheetView>
  </sheetViews>
  <sheetFormatPr defaultColWidth="8.796875" defaultRowHeight="17.25"/>
  <cols>
    <col min="1" max="1" width="2.69921875" customWidth="1"/>
    <col min="2" max="2" width="8.69921875" customWidth="1"/>
    <col min="3" max="3" width="7.59765625" style="258" customWidth="1"/>
    <col min="4" max="4" width="6" style="36" customWidth="1"/>
    <col min="5" max="6" width="7" customWidth="1"/>
    <col min="7" max="7" width="7.3984375" customWidth="1"/>
    <col min="8" max="9" width="7.796875" customWidth="1"/>
    <col min="10" max="13" width="7" customWidth="1"/>
    <col min="14" max="14" width="4.796875" customWidth="1"/>
    <col min="15" max="15" width="5.296875" customWidth="1"/>
    <col min="16" max="18" width="8.69921875" customWidth="1"/>
  </cols>
  <sheetData>
    <row r="1" spans="1:15" ht="22.5" customHeight="1">
      <c r="A1" s="399" t="s">
        <v>351</v>
      </c>
      <c r="B1" s="399"/>
      <c r="C1" s="399"/>
      <c r="D1" s="399"/>
      <c r="E1" s="399"/>
      <c r="F1" s="399"/>
      <c r="G1" s="399"/>
      <c r="H1" s="399"/>
      <c r="I1" s="399"/>
      <c r="J1" s="399"/>
      <c r="K1" s="19"/>
      <c r="L1" s="19"/>
      <c r="M1" s="429"/>
      <c r="N1" s="429"/>
      <c r="O1" s="429"/>
    </row>
    <row r="2" spans="1:15" ht="22.5" customHeight="1" thickBot="1">
      <c r="A2" s="232"/>
      <c r="B2" s="232"/>
      <c r="C2" s="232"/>
      <c r="D2" s="232"/>
      <c r="E2" s="232"/>
      <c r="F2" s="232"/>
      <c r="G2" s="232"/>
      <c r="H2" s="232"/>
      <c r="I2" s="232"/>
      <c r="J2" s="232"/>
      <c r="K2" s="19"/>
      <c r="L2" s="19"/>
      <c r="M2" s="394" t="s">
        <v>350</v>
      </c>
      <c r="N2" s="394"/>
      <c r="O2" s="394"/>
    </row>
    <row r="3" spans="1:15">
      <c r="A3" s="3"/>
      <c r="B3" s="4"/>
      <c r="C3" s="407" t="s">
        <v>349</v>
      </c>
      <c r="D3" s="438" t="s">
        <v>348</v>
      </c>
      <c r="E3" s="439"/>
      <c r="F3" s="439"/>
      <c r="G3" s="439"/>
      <c r="H3" s="439"/>
      <c r="I3" s="440"/>
      <c r="J3" s="425" t="s">
        <v>347</v>
      </c>
      <c r="K3" s="426"/>
      <c r="L3" s="419" t="s">
        <v>36</v>
      </c>
      <c r="M3" s="420"/>
      <c r="N3" s="419" t="s">
        <v>37</v>
      </c>
      <c r="O3" s="431"/>
    </row>
    <row r="4" spans="1:15">
      <c r="A4" s="19"/>
      <c r="B4" s="37"/>
      <c r="C4" s="408"/>
      <c r="D4" s="410" t="s">
        <v>38</v>
      </c>
      <c r="E4" s="411"/>
      <c r="F4" s="238"/>
      <c r="G4" s="410" t="s">
        <v>39</v>
      </c>
      <c r="H4" s="411"/>
      <c r="I4" s="412"/>
      <c r="J4" s="427"/>
      <c r="K4" s="428"/>
      <c r="L4" s="421"/>
      <c r="M4" s="422"/>
      <c r="N4" s="372"/>
      <c r="O4" s="373"/>
    </row>
    <row r="5" spans="1:15" ht="43.5" customHeight="1">
      <c r="A5" s="5"/>
      <c r="B5" s="6"/>
      <c r="C5" s="409"/>
      <c r="D5" s="38" t="s">
        <v>40</v>
      </c>
      <c r="E5" s="38" t="s">
        <v>41</v>
      </c>
      <c r="F5" s="38" t="s">
        <v>42</v>
      </c>
      <c r="G5" s="38" t="s">
        <v>40</v>
      </c>
      <c r="H5" s="38" t="s">
        <v>41</v>
      </c>
      <c r="I5" s="38" t="s">
        <v>42</v>
      </c>
      <c r="J5" s="244" t="s">
        <v>43</v>
      </c>
      <c r="K5" s="244" t="s">
        <v>44</v>
      </c>
      <c r="L5" s="423"/>
      <c r="M5" s="424"/>
      <c r="N5" s="374"/>
      <c r="O5" s="375"/>
    </row>
    <row r="6" spans="1:15" ht="24.95" customHeight="1">
      <c r="A6" s="397" t="s">
        <v>335</v>
      </c>
      <c r="B6" s="398"/>
      <c r="C6" s="39">
        <v>3586</v>
      </c>
      <c r="D6" s="441">
        <v>3561</v>
      </c>
      <c r="E6" s="442"/>
      <c r="F6" s="40" t="s">
        <v>258</v>
      </c>
      <c r="G6" s="432" t="s">
        <v>258</v>
      </c>
      <c r="H6" s="432"/>
      <c r="I6" s="40" t="s">
        <v>258</v>
      </c>
      <c r="J6" s="240">
        <v>748</v>
      </c>
      <c r="K6" s="40" t="s">
        <v>258</v>
      </c>
      <c r="L6" s="430">
        <v>6399</v>
      </c>
      <c r="M6" s="430"/>
      <c r="N6" s="430">
        <v>290</v>
      </c>
      <c r="O6" s="430"/>
    </row>
    <row r="7" spans="1:15" ht="24.95" customHeight="1">
      <c r="A7" s="395" t="s">
        <v>333</v>
      </c>
      <c r="B7" s="396"/>
      <c r="C7" s="41">
        <v>3297</v>
      </c>
      <c r="D7" s="413">
        <v>8215</v>
      </c>
      <c r="E7" s="435"/>
      <c r="F7" s="42" t="s">
        <v>258</v>
      </c>
      <c r="G7" s="415" t="s">
        <v>258</v>
      </c>
      <c r="H7" s="415"/>
      <c r="I7" s="42" t="s">
        <v>258</v>
      </c>
      <c r="J7" s="237">
        <v>500</v>
      </c>
      <c r="K7" s="42" t="s">
        <v>258</v>
      </c>
      <c r="L7" s="406">
        <v>11012</v>
      </c>
      <c r="M7" s="406"/>
      <c r="N7" s="406">
        <v>371</v>
      </c>
      <c r="O7" s="406"/>
    </row>
    <row r="8" spans="1:15" ht="24.95" customHeight="1">
      <c r="A8" s="395" t="s">
        <v>332</v>
      </c>
      <c r="B8" s="396"/>
      <c r="C8" s="41">
        <v>2227</v>
      </c>
      <c r="D8" s="413">
        <v>6571</v>
      </c>
      <c r="E8" s="435"/>
      <c r="F8" s="42" t="s">
        <v>258</v>
      </c>
      <c r="G8" s="415">
        <v>1687</v>
      </c>
      <c r="H8" s="415"/>
      <c r="I8" s="42" t="s">
        <v>258</v>
      </c>
      <c r="J8" s="237">
        <v>97</v>
      </c>
      <c r="K8" s="42" t="s">
        <v>258</v>
      </c>
      <c r="L8" s="406">
        <v>7577</v>
      </c>
      <c r="M8" s="406"/>
      <c r="N8" s="406">
        <v>202</v>
      </c>
      <c r="O8" s="406"/>
    </row>
    <row r="9" spans="1:15" ht="24.95" customHeight="1">
      <c r="A9" s="395" t="s">
        <v>331</v>
      </c>
      <c r="B9" s="396"/>
      <c r="C9" s="41">
        <v>1819</v>
      </c>
      <c r="D9" s="413">
        <v>6268</v>
      </c>
      <c r="E9" s="435"/>
      <c r="F9" s="42" t="s">
        <v>258</v>
      </c>
      <c r="G9" s="415">
        <v>4735</v>
      </c>
      <c r="H9" s="415"/>
      <c r="I9" s="42" t="s">
        <v>258</v>
      </c>
      <c r="J9" s="237">
        <v>74</v>
      </c>
      <c r="K9" s="42" t="s">
        <v>258</v>
      </c>
      <c r="L9" s="406">
        <v>11992</v>
      </c>
      <c r="M9" s="406"/>
      <c r="N9" s="406">
        <v>166</v>
      </c>
      <c r="O9" s="406"/>
    </row>
    <row r="10" spans="1:15" ht="24.95" customHeight="1">
      <c r="A10" s="395" t="s">
        <v>330</v>
      </c>
      <c r="B10" s="396"/>
      <c r="C10" s="41">
        <v>1173</v>
      </c>
      <c r="D10" s="413">
        <v>6748</v>
      </c>
      <c r="E10" s="435"/>
      <c r="F10" s="43">
        <v>50</v>
      </c>
      <c r="G10" s="415">
        <v>7698</v>
      </c>
      <c r="H10" s="415"/>
      <c r="I10" s="44">
        <v>33</v>
      </c>
      <c r="J10" s="237">
        <v>111</v>
      </c>
      <c r="K10" s="42" t="s">
        <v>258</v>
      </c>
      <c r="L10" s="406">
        <v>14309</v>
      </c>
      <c r="M10" s="406"/>
      <c r="N10" s="406">
        <v>145</v>
      </c>
      <c r="O10" s="406"/>
    </row>
    <row r="11" spans="1:15" ht="24.95" customHeight="1">
      <c r="A11" s="395" t="s">
        <v>328</v>
      </c>
      <c r="B11" s="396"/>
      <c r="C11" s="41">
        <v>1025</v>
      </c>
      <c r="D11" s="413">
        <v>5316</v>
      </c>
      <c r="E11" s="435"/>
      <c r="F11" s="43">
        <v>50</v>
      </c>
      <c r="G11" s="415">
        <v>8363</v>
      </c>
      <c r="H11" s="415"/>
      <c r="I11" s="44">
        <v>30</v>
      </c>
      <c r="J11" s="237">
        <v>89</v>
      </c>
      <c r="K11" s="42" t="s">
        <v>258</v>
      </c>
      <c r="L11" s="406">
        <v>13394</v>
      </c>
      <c r="M11" s="406"/>
      <c r="N11" s="406">
        <v>113</v>
      </c>
      <c r="O11" s="406"/>
    </row>
    <row r="12" spans="1:15" ht="24.95" customHeight="1">
      <c r="A12" s="395" t="s">
        <v>327</v>
      </c>
      <c r="B12" s="396"/>
      <c r="C12" s="41">
        <v>933</v>
      </c>
      <c r="D12" s="413">
        <v>4463</v>
      </c>
      <c r="E12" s="435"/>
      <c r="F12" s="43">
        <v>34</v>
      </c>
      <c r="G12" s="415">
        <v>8467</v>
      </c>
      <c r="H12" s="415"/>
      <c r="I12" s="44">
        <v>37</v>
      </c>
      <c r="J12" s="237">
        <v>112</v>
      </c>
      <c r="K12" s="42" t="s">
        <v>258</v>
      </c>
      <c r="L12" s="406">
        <v>12514</v>
      </c>
      <c r="M12" s="406"/>
      <c r="N12" s="406">
        <v>97</v>
      </c>
      <c r="O12" s="406"/>
    </row>
    <row r="13" spans="1:15" ht="24.95" customHeight="1">
      <c r="A13" s="395" t="s">
        <v>325</v>
      </c>
      <c r="B13" s="396"/>
      <c r="C13" s="41">
        <v>834</v>
      </c>
      <c r="D13" s="413">
        <v>4213</v>
      </c>
      <c r="E13" s="414"/>
      <c r="F13" s="43">
        <v>44</v>
      </c>
      <c r="G13" s="415">
        <v>8306</v>
      </c>
      <c r="H13" s="415"/>
      <c r="I13" s="44">
        <v>56</v>
      </c>
      <c r="J13" s="237">
        <v>131</v>
      </c>
      <c r="K13" s="42" t="s">
        <v>258</v>
      </c>
      <c r="L13" s="406">
        <v>12081</v>
      </c>
      <c r="M13" s="406"/>
      <c r="N13" s="406">
        <v>128</v>
      </c>
      <c r="O13" s="406"/>
    </row>
    <row r="14" spans="1:15" ht="24.95" customHeight="1">
      <c r="A14" s="395" t="s">
        <v>323</v>
      </c>
      <c r="B14" s="396"/>
      <c r="C14" s="41">
        <v>682</v>
      </c>
      <c r="D14" s="413">
        <v>3590</v>
      </c>
      <c r="E14" s="414"/>
      <c r="F14" s="43">
        <v>46</v>
      </c>
      <c r="G14" s="415">
        <v>7379</v>
      </c>
      <c r="H14" s="415"/>
      <c r="I14" s="44">
        <v>52</v>
      </c>
      <c r="J14" s="237">
        <v>130</v>
      </c>
      <c r="K14" s="42" t="s">
        <v>258</v>
      </c>
      <c r="L14" s="406">
        <v>10678</v>
      </c>
      <c r="M14" s="406"/>
      <c r="N14" s="406">
        <v>117</v>
      </c>
      <c r="O14" s="406"/>
    </row>
    <row r="15" spans="1:15" ht="24.95" customHeight="1">
      <c r="A15" s="395" t="s">
        <v>321</v>
      </c>
      <c r="B15" s="396"/>
      <c r="C15" s="41">
        <v>620</v>
      </c>
      <c r="D15" s="413">
        <v>3187</v>
      </c>
      <c r="E15" s="414"/>
      <c r="F15" s="43">
        <v>46</v>
      </c>
      <c r="G15" s="415">
        <v>6504</v>
      </c>
      <c r="H15" s="415"/>
      <c r="I15" s="44">
        <v>67</v>
      </c>
      <c r="J15" s="237">
        <v>123</v>
      </c>
      <c r="K15" s="42" t="s">
        <v>258</v>
      </c>
      <c r="L15" s="406">
        <v>9223</v>
      </c>
      <c r="M15" s="406"/>
      <c r="N15" s="406">
        <v>97</v>
      </c>
      <c r="O15" s="406"/>
    </row>
    <row r="16" spans="1:15" ht="24.95" customHeight="1">
      <c r="A16" s="395" t="s">
        <v>319</v>
      </c>
      <c r="B16" s="396"/>
      <c r="C16" s="41">
        <v>505</v>
      </c>
      <c r="D16" s="413">
        <v>2694</v>
      </c>
      <c r="E16" s="414"/>
      <c r="F16" s="43">
        <v>45</v>
      </c>
      <c r="G16" s="415">
        <v>5484</v>
      </c>
      <c r="H16" s="415"/>
      <c r="I16" s="44">
        <v>48</v>
      </c>
      <c r="J16" s="237">
        <v>128</v>
      </c>
      <c r="K16" s="42" t="s">
        <v>258</v>
      </c>
      <c r="L16" s="406">
        <v>7703</v>
      </c>
      <c r="M16" s="406"/>
      <c r="N16" s="406">
        <v>105</v>
      </c>
      <c r="O16" s="406"/>
    </row>
    <row r="17" spans="1:15" ht="24.95" customHeight="1">
      <c r="A17" s="395" t="s">
        <v>317</v>
      </c>
      <c r="B17" s="396"/>
      <c r="C17" s="41">
        <v>634</v>
      </c>
      <c r="D17" s="413">
        <v>2766</v>
      </c>
      <c r="E17" s="414"/>
      <c r="F17" s="43">
        <v>43</v>
      </c>
      <c r="G17" s="415">
        <v>5002</v>
      </c>
      <c r="H17" s="415"/>
      <c r="I17" s="44">
        <v>53</v>
      </c>
      <c r="J17" s="237">
        <v>141</v>
      </c>
      <c r="K17" s="42" t="s">
        <v>258</v>
      </c>
      <c r="L17" s="406">
        <v>7352</v>
      </c>
      <c r="M17" s="406"/>
      <c r="N17" s="406">
        <v>79</v>
      </c>
      <c r="O17" s="406"/>
    </row>
    <row r="18" spans="1:15" ht="24.95" customHeight="1">
      <c r="A18" s="395" t="s">
        <v>315</v>
      </c>
      <c r="B18" s="396"/>
      <c r="C18" s="41">
        <v>539</v>
      </c>
      <c r="D18" s="413">
        <v>2490</v>
      </c>
      <c r="E18" s="414"/>
      <c r="F18" s="43">
        <v>54</v>
      </c>
      <c r="G18" s="415">
        <v>5124</v>
      </c>
      <c r="H18" s="415"/>
      <c r="I18" s="44">
        <v>92</v>
      </c>
      <c r="J18" s="237">
        <v>128</v>
      </c>
      <c r="K18" s="42" t="s">
        <v>258</v>
      </c>
      <c r="L18" s="406">
        <v>7239</v>
      </c>
      <c r="M18" s="406"/>
      <c r="N18" s="406">
        <v>59</v>
      </c>
      <c r="O18" s="406"/>
    </row>
    <row r="19" spans="1:15" ht="24.95" customHeight="1">
      <c r="A19" s="395" t="s">
        <v>313</v>
      </c>
      <c r="B19" s="396"/>
      <c r="C19" s="41">
        <v>415</v>
      </c>
      <c r="D19" s="413">
        <v>2112</v>
      </c>
      <c r="E19" s="414"/>
      <c r="F19" s="43">
        <v>40</v>
      </c>
      <c r="G19" s="415">
        <v>5145</v>
      </c>
      <c r="H19" s="415"/>
      <c r="I19" s="44">
        <v>50</v>
      </c>
      <c r="J19" s="237">
        <v>111</v>
      </c>
      <c r="K19" s="42" t="s">
        <v>258</v>
      </c>
      <c r="L19" s="406">
        <v>6879</v>
      </c>
      <c r="M19" s="406"/>
      <c r="N19" s="406">
        <v>45</v>
      </c>
      <c r="O19" s="406"/>
    </row>
    <row r="20" spans="1:15" ht="24.95" customHeight="1">
      <c r="A20" s="395" t="s">
        <v>311</v>
      </c>
      <c r="B20" s="396"/>
      <c r="C20" s="41">
        <v>482</v>
      </c>
      <c r="D20" s="413">
        <v>1763</v>
      </c>
      <c r="E20" s="414"/>
      <c r="F20" s="43">
        <v>56</v>
      </c>
      <c r="G20" s="415">
        <v>5159</v>
      </c>
      <c r="H20" s="415"/>
      <c r="I20" s="44">
        <v>68</v>
      </c>
      <c r="J20" s="237">
        <v>135</v>
      </c>
      <c r="K20" s="42" t="s">
        <v>258</v>
      </c>
      <c r="L20" s="406">
        <v>6782</v>
      </c>
      <c r="M20" s="406"/>
      <c r="N20" s="406">
        <v>54</v>
      </c>
      <c r="O20" s="406"/>
    </row>
    <row r="21" spans="1:15" ht="24.95" customHeight="1">
      <c r="A21" s="395" t="s">
        <v>309</v>
      </c>
      <c r="B21" s="396"/>
      <c r="C21" s="41">
        <v>417</v>
      </c>
      <c r="D21" s="434">
        <v>1717</v>
      </c>
      <c r="E21" s="414"/>
      <c r="F21" s="45">
        <v>54</v>
      </c>
      <c r="G21" s="433">
        <v>4429</v>
      </c>
      <c r="H21" s="433"/>
      <c r="I21" s="46">
        <v>122</v>
      </c>
      <c r="J21" s="237">
        <v>109</v>
      </c>
      <c r="K21" s="42" t="s">
        <v>258</v>
      </c>
      <c r="L21" s="416">
        <v>6089</v>
      </c>
      <c r="M21" s="416"/>
      <c r="N21" s="406">
        <v>80</v>
      </c>
      <c r="O21" s="406"/>
    </row>
    <row r="22" spans="1:15" ht="24.95" customHeight="1">
      <c r="A22" s="395" t="s">
        <v>307</v>
      </c>
      <c r="B22" s="396"/>
      <c r="C22" s="41">
        <v>368</v>
      </c>
      <c r="D22" s="413">
        <v>1294</v>
      </c>
      <c r="E22" s="414"/>
      <c r="F22" s="43">
        <v>57</v>
      </c>
      <c r="G22" s="415">
        <v>4445</v>
      </c>
      <c r="H22" s="415"/>
      <c r="I22" s="44">
        <v>123</v>
      </c>
      <c r="J22" s="237">
        <v>144</v>
      </c>
      <c r="K22" s="42" t="s">
        <v>258</v>
      </c>
      <c r="L22" s="406">
        <f>5767+11+70</f>
        <v>5848</v>
      </c>
      <c r="M22" s="406"/>
      <c r="N22" s="406">
        <v>63</v>
      </c>
      <c r="O22" s="406"/>
    </row>
    <row r="23" spans="1:15" ht="24.95" customHeight="1">
      <c r="A23" s="395" t="s">
        <v>305</v>
      </c>
      <c r="B23" s="396"/>
      <c r="C23" s="41">
        <v>318</v>
      </c>
      <c r="D23" s="413">
        <v>926</v>
      </c>
      <c r="E23" s="414"/>
      <c r="F23" s="43">
        <v>44</v>
      </c>
      <c r="G23" s="415">
        <v>4131</v>
      </c>
      <c r="H23" s="415"/>
      <c r="I23" s="44">
        <v>126</v>
      </c>
      <c r="J23" s="237">
        <v>139</v>
      </c>
      <c r="K23" s="42" t="s">
        <v>258</v>
      </c>
      <c r="L23" s="406">
        <f>5048+9+67</f>
        <v>5124</v>
      </c>
      <c r="M23" s="406"/>
      <c r="N23" s="406">
        <v>65</v>
      </c>
      <c r="O23" s="406"/>
    </row>
    <row r="24" spans="1:15" s="1" customFormat="1" ht="24.95" customHeight="1">
      <c r="A24" s="395" t="s">
        <v>303</v>
      </c>
      <c r="B24" s="396"/>
      <c r="C24" s="41">
        <v>204</v>
      </c>
      <c r="D24" s="413">
        <v>743</v>
      </c>
      <c r="E24" s="414"/>
      <c r="F24" s="43">
        <v>46</v>
      </c>
      <c r="G24" s="415">
        <v>3327</v>
      </c>
      <c r="H24" s="415"/>
      <c r="I24" s="44">
        <v>122</v>
      </c>
      <c r="J24" s="237">
        <v>121</v>
      </c>
      <c r="K24" s="42" t="s">
        <v>258</v>
      </c>
      <c r="L24" s="406">
        <f>4163+7+73</f>
        <v>4243</v>
      </c>
      <c r="M24" s="406"/>
      <c r="N24" s="406">
        <v>63</v>
      </c>
      <c r="O24" s="406"/>
    </row>
    <row r="25" spans="1:15" s="1" customFormat="1" ht="24.95" customHeight="1">
      <c r="A25" s="395" t="s">
        <v>301</v>
      </c>
      <c r="B25" s="396"/>
      <c r="C25" s="41">
        <v>277</v>
      </c>
      <c r="D25" s="47">
        <v>399</v>
      </c>
      <c r="E25" s="47">
        <v>358</v>
      </c>
      <c r="F25" s="42">
        <v>61</v>
      </c>
      <c r="G25" s="48">
        <v>231</v>
      </c>
      <c r="H25" s="48">
        <v>3407</v>
      </c>
      <c r="I25" s="48">
        <v>129</v>
      </c>
      <c r="J25" s="237">
        <v>115</v>
      </c>
      <c r="K25" s="42" t="s">
        <v>258</v>
      </c>
      <c r="L25" s="406">
        <f>4525+15+71</f>
        <v>4611</v>
      </c>
      <c r="M25" s="406"/>
      <c r="N25" s="406">
        <v>70</v>
      </c>
      <c r="O25" s="406"/>
    </row>
    <row r="26" spans="1:15" s="1" customFormat="1" ht="24.95" customHeight="1">
      <c r="A26" s="395" t="s">
        <v>299</v>
      </c>
      <c r="B26" s="396"/>
      <c r="C26" s="41">
        <v>172</v>
      </c>
      <c r="D26" s="47">
        <v>270</v>
      </c>
      <c r="E26" s="47">
        <v>303</v>
      </c>
      <c r="F26" s="42">
        <v>33</v>
      </c>
      <c r="G26" s="48">
        <v>312</v>
      </c>
      <c r="H26" s="48">
        <v>2603</v>
      </c>
      <c r="I26" s="48">
        <v>101</v>
      </c>
      <c r="J26" s="237">
        <v>129</v>
      </c>
      <c r="K26" s="42" t="s">
        <v>258</v>
      </c>
      <c r="L26" s="406">
        <f>3463+8+51</f>
        <v>3522</v>
      </c>
      <c r="M26" s="406"/>
      <c r="N26" s="406">
        <v>60</v>
      </c>
      <c r="O26" s="406"/>
    </row>
    <row r="27" spans="1:15" s="1" customFormat="1" ht="24.95" customHeight="1">
      <c r="A27" s="395" t="s">
        <v>297</v>
      </c>
      <c r="B27" s="396"/>
      <c r="C27" s="41">
        <v>146</v>
      </c>
      <c r="D27" s="47">
        <v>256</v>
      </c>
      <c r="E27" s="47">
        <v>318</v>
      </c>
      <c r="F27" s="42">
        <v>35</v>
      </c>
      <c r="G27" s="48">
        <v>232</v>
      </c>
      <c r="H27" s="48">
        <v>2371</v>
      </c>
      <c r="I27" s="48">
        <v>116</v>
      </c>
      <c r="J27" s="237">
        <v>120</v>
      </c>
      <c r="K27" s="237">
        <v>4</v>
      </c>
      <c r="L27" s="406">
        <f>3134+15+63</f>
        <v>3212</v>
      </c>
      <c r="M27" s="406"/>
      <c r="N27" s="406">
        <v>56</v>
      </c>
      <c r="O27" s="406"/>
    </row>
    <row r="28" spans="1:15" s="20" customFormat="1" ht="24.95" customHeight="1">
      <c r="A28" s="395" t="s">
        <v>295</v>
      </c>
      <c r="B28" s="396"/>
      <c r="C28" s="41">
        <v>207</v>
      </c>
      <c r="D28" s="47">
        <v>236</v>
      </c>
      <c r="E28" s="47">
        <v>272</v>
      </c>
      <c r="F28" s="42">
        <v>34</v>
      </c>
      <c r="G28" s="48">
        <v>276</v>
      </c>
      <c r="H28" s="48">
        <v>2533</v>
      </c>
      <c r="I28" s="48">
        <v>101</v>
      </c>
      <c r="J28" s="237">
        <v>131</v>
      </c>
      <c r="K28" s="237">
        <v>1</v>
      </c>
      <c r="L28" s="406">
        <f>3240+18+69</f>
        <v>3327</v>
      </c>
      <c r="M28" s="406"/>
      <c r="N28" s="406">
        <v>32</v>
      </c>
      <c r="O28" s="406"/>
    </row>
    <row r="29" spans="1:15" s="20" customFormat="1" ht="24.95" customHeight="1">
      <c r="A29" s="395" t="s">
        <v>293</v>
      </c>
      <c r="B29" s="396"/>
      <c r="C29" s="41">
        <v>182</v>
      </c>
      <c r="D29" s="47">
        <v>177</v>
      </c>
      <c r="E29" s="47">
        <v>286</v>
      </c>
      <c r="F29" s="42">
        <v>33</v>
      </c>
      <c r="G29" s="48">
        <v>221</v>
      </c>
      <c r="H29" s="48">
        <v>2524</v>
      </c>
      <c r="I29" s="48">
        <v>111</v>
      </c>
      <c r="J29" s="237">
        <v>177</v>
      </c>
      <c r="K29" s="237">
        <v>2</v>
      </c>
      <c r="L29" s="406">
        <f>3065+12+71</f>
        <v>3148</v>
      </c>
      <c r="M29" s="406"/>
      <c r="N29" s="406">
        <v>42</v>
      </c>
      <c r="O29" s="406"/>
    </row>
    <row r="30" spans="1:15" s="20" customFormat="1" ht="24.95" customHeight="1">
      <c r="A30" s="395" t="s">
        <v>346</v>
      </c>
      <c r="B30" s="396"/>
      <c r="C30" s="41">
        <v>107</v>
      </c>
      <c r="D30" s="47">
        <v>158</v>
      </c>
      <c r="E30" s="47">
        <v>202</v>
      </c>
      <c r="F30" s="42">
        <v>53</v>
      </c>
      <c r="G30" s="48">
        <v>205</v>
      </c>
      <c r="H30" s="48">
        <v>2452</v>
      </c>
      <c r="I30" s="48">
        <v>127</v>
      </c>
      <c r="J30" s="237">
        <v>144</v>
      </c>
      <c r="K30" s="237">
        <v>4</v>
      </c>
      <c r="L30" s="406">
        <f>2914+24+84</f>
        <v>3022</v>
      </c>
      <c r="M30" s="406"/>
      <c r="N30" s="406">
        <v>57</v>
      </c>
      <c r="O30" s="406"/>
    </row>
    <row r="31" spans="1:15" s="20" customFormat="1" ht="24.95" customHeight="1">
      <c r="A31" s="229"/>
      <c r="B31" s="230" t="s">
        <v>32</v>
      </c>
      <c r="C31" s="49">
        <v>88</v>
      </c>
      <c r="D31" s="47">
        <v>69</v>
      </c>
      <c r="E31" s="47">
        <v>227</v>
      </c>
      <c r="F31" s="42">
        <v>18</v>
      </c>
      <c r="G31" s="48">
        <v>145</v>
      </c>
      <c r="H31" s="48">
        <v>1809</v>
      </c>
      <c r="I31" s="48">
        <v>80</v>
      </c>
      <c r="J31" s="237">
        <v>140</v>
      </c>
      <c r="K31" s="237">
        <v>3</v>
      </c>
      <c r="L31" s="406">
        <f>2065+5+57</f>
        <v>2127</v>
      </c>
      <c r="M31" s="406"/>
      <c r="N31" s="406">
        <v>33</v>
      </c>
      <c r="O31" s="406"/>
    </row>
    <row r="32" spans="1:15" s="20" customFormat="1" ht="24.95" customHeight="1">
      <c r="A32" s="22"/>
      <c r="B32" s="230" t="s">
        <v>33</v>
      </c>
      <c r="C32" s="49">
        <v>63</v>
      </c>
      <c r="D32" s="47">
        <v>24</v>
      </c>
      <c r="E32" s="47">
        <v>204</v>
      </c>
      <c r="F32" s="42">
        <v>20</v>
      </c>
      <c r="G32" s="48">
        <v>21</v>
      </c>
      <c r="H32" s="48">
        <v>657</v>
      </c>
      <c r="I32" s="48">
        <v>106</v>
      </c>
      <c r="J32" s="237">
        <v>126</v>
      </c>
      <c r="K32" s="237">
        <v>1</v>
      </c>
      <c r="L32" s="406">
        <f>744+9+87</f>
        <v>840</v>
      </c>
      <c r="M32" s="406"/>
      <c r="N32" s="406">
        <v>31</v>
      </c>
      <c r="O32" s="406"/>
    </row>
    <row r="33" spans="1:15" s="20" customFormat="1" ht="24.95" customHeight="1">
      <c r="A33" s="22"/>
      <c r="B33" s="230" t="s">
        <v>34</v>
      </c>
      <c r="C33" s="49">
        <v>52</v>
      </c>
      <c r="D33" s="47">
        <v>34</v>
      </c>
      <c r="E33" s="47">
        <v>185</v>
      </c>
      <c r="F33" s="42">
        <v>15</v>
      </c>
      <c r="G33" s="48">
        <v>75</v>
      </c>
      <c r="H33" s="48">
        <v>484</v>
      </c>
      <c r="I33" s="48">
        <v>103</v>
      </c>
      <c r="J33" s="237">
        <v>104</v>
      </c>
      <c r="K33" s="237">
        <v>4</v>
      </c>
      <c r="L33" s="406">
        <v>649</v>
      </c>
      <c r="M33" s="406"/>
      <c r="N33" s="406">
        <v>32</v>
      </c>
      <c r="O33" s="406"/>
    </row>
    <row r="34" spans="1:15" s="20" customFormat="1" ht="24.95" customHeight="1">
      <c r="A34" s="22"/>
      <c r="B34" s="230" t="s">
        <v>242</v>
      </c>
      <c r="C34" s="49">
        <v>53</v>
      </c>
      <c r="D34" s="47">
        <v>21</v>
      </c>
      <c r="E34" s="47">
        <v>187</v>
      </c>
      <c r="F34" s="42">
        <v>12</v>
      </c>
      <c r="G34" s="48">
        <v>29</v>
      </c>
      <c r="H34" s="48">
        <v>422</v>
      </c>
      <c r="I34" s="48">
        <v>84</v>
      </c>
      <c r="J34" s="237">
        <v>100</v>
      </c>
      <c r="K34" s="237">
        <v>5</v>
      </c>
      <c r="L34" s="237"/>
      <c r="M34" s="237">
        <v>558</v>
      </c>
      <c r="N34" s="237"/>
      <c r="O34" s="237">
        <v>37</v>
      </c>
    </row>
    <row r="35" spans="1:15" s="20" customFormat="1" ht="24.95" customHeight="1" thickBot="1">
      <c r="A35" s="24"/>
      <c r="B35" s="25" t="s">
        <v>248</v>
      </c>
      <c r="C35" s="50">
        <v>57</v>
      </c>
      <c r="D35" s="51">
        <v>11</v>
      </c>
      <c r="E35" s="51">
        <v>183</v>
      </c>
      <c r="F35" s="52">
        <v>6</v>
      </c>
      <c r="G35" s="53">
        <v>79</v>
      </c>
      <c r="H35" s="53">
        <v>396</v>
      </c>
      <c r="I35" s="53">
        <v>105</v>
      </c>
      <c r="J35" s="259">
        <v>104</v>
      </c>
      <c r="K35" s="259">
        <v>4</v>
      </c>
      <c r="L35" s="259"/>
      <c r="M35" s="259">
        <v>504</v>
      </c>
      <c r="N35" s="259"/>
      <c r="O35" s="259">
        <v>26</v>
      </c>
    </row>
    <row r="36" spans="1:15" s="20" customFormat="1" ht="24.95" customHeight="1" thickBot="1">
      <c r="A36" s="24"/>
      <c r="B36" s="29" t="s">
        <v>285</v>
      </c>
      <c r="C36" s="54">
        <v>65</v>
      </c>
      <c r="D36" s="55">
        <v>15</v>
      </c>
      <c r="E36" s="55">
        <v>211</v>
      </c>
      <c r="F36" s="56">
        <v>4</v>
      </c>
      <c r="G36" s="57">
        <v>38</v>
      </c>
      <c r="H36" s="57">
        <v>395</v>
      </c>
      <c r="I36" s="57">
        <v>101</v>
      </c>
      <c r="J36" s="58">
        <v>139</v>
      </c>
      <c r="K36" s="58">
        <v>3</v>
      </c>
      <c r="L36" s="209"/>
      <c r="M36" s="209">
        <v>468</v>
      </c>
      <c r="N36" s="209"/>
      <c r="O36" s="209">
        <v>29</v>
      </c>
    </row>
    <row r="37" spans="1:15" ht="24.95" customHeight="1">
      <c r="A37" s="283" t="s">
        <v>45</v>
      </c>
      <c r="B37" s="59"/>
      <c r="C37" s="231"/>
      <c r="D37" s="231"/>
      <c r="E37" s="231"/>
      <c r="F37" s="231"/>
      <c r="H37" s="231"/>
      <c r="I37" s="231"/>
      <c r="J37" s="231"/>
      <c r="K37" s="231"/>
      <c r="L37" s="231"/>
      <c r="M37" s="417" t="s">
        <v>5</v>
      </c>
      <c r="N37" s="418"/>
      <c r="O37" s="418"/>
    </row>
    <row r="38" spans="1:15">
      <c r="A38" s="436"/>
      <c r="B38" s="437"/>
      <c r="C38" s="437"/>
      <c r="D38" s="437"/>
      <c r="E38" s="437"/>
      <c r="F38" s="437"/>
      <c r="G38" s="437"/>
      <c r="H38" s="437"/>
      <c r="I38" s="437"/>
      <c r="J38" s="437"/>
      <c r="K38" s="437"/>
      <c r="L38" s="437"/>
      <c r="M38" s="437"/>
      <c r="N38" s="437"/>
      <c r="O38" s="437"/>
    </row>
    <row r="39" spans="1:15">
      <c r="B39" s="8"/>
      <c r="C39" s="249"/>
      <c r="D39" s="60"/>
      <c r="E39" s="8"/>
      <c r="F39" s="8"/>
      <c r="G39" s="8"/>
      <c r="H39" s="8"/>
      <c r="I39" s="8"/>
      <c r="J39" s="8"/>
      <c r="K39" s="8"/>
      <c r="L39" s="8"/>
      <c r="M39" s="8"/>
    </row>
    <row r="40" spans="1:15">
      <c r="B40" s="8"/>
      <c r="C40" s="249"/>
      <c r="D40" s="60"/>
      <c r="E40" s="8"/>
      <c r="F40" s="8"/>
      <c r="G40" s="8"/>
      <c r="H40" s="8"/>
      <c r="I40" s="8"/>
      <c r="J40" s="8"/>
      <c r="K40" s="8"/>
      <c r="L40" s="8"/>
      <c r="M40" s="8"/>
    </row>
  </sheetData>
  <mergeCells count="131">
    <mergeCell ref="D8:E8"/>
    <mergeCell ref="D9:E9"/>
    <mergeCell ref="D10:E10"/>
    <mergeCell ref="D11:E11"/>
    <mergeCell ref="G10:H10"/>
    <mergeCell ref="L31:M31"/>
    <mergeCell ref="N24:O24"/>
    <mergeCell ref="N23:O23"/>
    <mergeCell ref="N12:O12"/>
    <mergeCell ref="N15:O15"/>
    <mergeCell ref="N16:O16"/>
    <mergeCell ref="N17:O17"/>
    <mergeCell ref="N18:O18"/>
    <mergeCell ref="N19:O19"/>
    <mergeCell ref="A38:O38"/>
    <mergeCell ref="M2:O2"/>
    <mergeCell ref="N26:O26"/>
    <mergeCell ref="L26:M26"/>
    <mergeCell ref="N7:O7"/>
    <mergeCell ref="A24:B24"/>
    <mergeCell ref="A23:B23"/>
    <mergeCell ref="A16:B16"/>
    <mergeCell ref="G14:H14"/>
    <mergeCell ref="A17:B17"/>
    <mergeCell ref="A26:B26"/>
    <mergeCell ref="G24:H24"/>
    <mergeCell ref="N6:O6"/>
    <mergeCell ref="L7:M7"/>
    <mergeCell ref="N11:O11"/>
    <mergeCell ref="D3:I3"/>
    <mergeCell ref="D14:E14"/>
    <mergeCell ref="D13:E13"/>
    <mergeCell ref="D12:E12"/>
    <mergeCell ref="D6:E6"/>
    <mergeCell ref="L13:M13"/>
    <mergeCell ref="G11:H11"/>
    <mergeCell ref="G13:H13"/>
    <mergeCell ref="L12:M12"/>
    <mergeCell ref="D24:E24"/>
    <mergeCell ref="A1:J1"/>
    <mergeCell ref="A22:B22"/>
    <mergeCell ref="A10:B10"/>
    <mergeCell ref="A11:B11"/>
    <mergeCell ref="A12:B12"/>
    <mergeCell ref="A13:B13"/>
    <mergeCell ref="A6:B6"/>
    <mergeCell ref="A7:B7"/>
    <mergeCell ref="A14:B14"/>
    <mergeCell ref="A18:B18"/>
    <mergeCell ref="A19:B19"/>
    <mergeCell ref="A20:B20"/>
    <mergeCell ref="A21:B21"/>
    <mergeCell ref="G19:H19"/>
    <mergeCell ref="G20:H20"/>
    <mergeCell ref="G22:H22"/>
    <mergeCell ref="D21:E21"/>
    <mergeCell ref="D7:E7"/>
    <mergeCell ref="D18:E18"/>
    <mergeCell ref="D17:E17"/>
    <mergeCell ref="D16:E16"/>
    <mergeCell ref="G7:H7"/>
    <mergeCell ref="G12:H12"/>
    <mergeCell ref="G15:H15"/>
    <mergeCell ref="G16:H16"/>
    <mergeCell ref="D19:E19"/>
    <mergeCell ref="D23:E23"/>
    <mergeCell ref="D22:E22"/>
    <mergeCell ref="L16:M16"/>
    <mergeCell ref="L10:M10"/>
    <mergeCell ref="L9:M9"/>
    <mergeCell ref="L20:M20"/>
    <mergeCell ref="L19:M19"/>
    <mergeCell ref="G21:H21"/>
    <mergeCell ref="D15:E15"/>
    <mergeCell ref="M1:O1"/>
    <mergeCell ref="L8:M8"/>
    <mergeCell ref="L6:M6"/>
    <mergeCell ref="N3:O5"/>
    <mergeCell ref="L27:M27"/>
    <mergeCell ref="N8:O8"/>
    <mergeCell ref="N9:O9"/>
    <mergeCell ref="N10:O10"/>
    <mergeCell ref="L11:M11"/>
    <mergeCell ref="L18:M18"/>
    <mergeCell ref="N21:O21"/>
    <mergeCell ref="N22:O22"/>
    <mergeCell ref="N13:O13"/>
    <mergeCell ref="N14:O14"/>
    <mergeCell ref="L15:M15"/>
    <mergeCell ref="L17:M17"/>
    <mergeCell ref="L14:M14"/>
    <mergeCell ref="M37:O37"/>
    <mergeCell ref="L3:M5"/>
    <mergeCell ref="J3:K4"/>
    <mergeCell ref="N30:O30"/>
    <mergeCell ref="L25:M25"/>
    <mergeCell ref="N25:O25"/>
    <mergeCell ref="L32:M32"/>
    <mergeCell ref="N32:O32"/>
    <mergeCell ref="N28:O28"/>
    <mergeCell ref="N27:O27"/>
    <mergeCell ref="L23:M23"/>
    <mergeCell ref="N29:O29"/>
    <mergeCell ref="N20:O20"/>
    <mergeCell ref="L33:M33"/>
    <mergeCell ref="N33:O33"/>
    <mergeCell ref="N31:O31"/>
    <mergeCell ref="A30:B30"/>
    <mergeCell ref="L30:M30"/>
    <mergeCell ref="A28:B28"/>
    <mergeCell ref="L28:M28"/>
    <mergeCell ref="A29:B29"/>
    <mergeCell ref="C3:C5"/>
    <mergeCell ref="G4:I4"/>
    <mergeCell ref="D20:E20"/>
    <mergeCell ref="L24:M24"/>
    <mergeCell ref="G17:H17"/>
    <mergeCell ref="G18:H18"/>
    <mergeCell ref="G23:H23"/>
    <mergeCell ref="L29:M29"/>
    <mergeCell ref="L22:M22"/>
    <mergeCell ref="L21:M21"/>
    <mergeCell ref="D4:E4"/>
    <mergeCell ref="G8:H8"/>
    <mergeCell ref="G9:H9"/>
    <mergeCell ref="G6:H6"/>
    <mergeCell ref="A27:B27"/>
    <mergeCell ref="A15:B15"/>
    <mergeCell ref="A8:B8"/>
    <mergeCell ref="A9:B9"/>
    <mergeCell ref="A25:B25"/>
  </mergeCells>
  <phoneticPr fontId="2"/>
  <printOptions horizontalCentered="1"/>
  <pageMargins left="0.39370078740157483" right="0.39370078740157483" top="0.59055118110236227" bottom="0.78740157480314965" header="0.51181102362204722" footer="0.51181102362204722"/>
  <pageSetup paperSize="9" scale="75" firstPageNumber="108"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U47"/>
  <sheetViews>
    <sheetView showGridLines="0" zoomScale="85" zoomScaleNormal="85" zoomScaleSheetLayoutView="85" workbookViewId="0">
      <pane xSplit="3" ySplit="3" topLeftCell="D37" activePane="bottomRight" state="frozen"/>
      <selection pane="topRight" activeCell="D1" sqref="D1"/>
      <selection pane="bottomLeft" activeCell="A4" sqref="A4"/>
      <selection pane="bottomRight" activeCell="S11" sqref="S11"/>
    </sheetView>
  </sheetViews>
  <sheetFormatPr defaultRowHeight="17.25"/>
  <cols>
    <col min="1" max="1" width="2.59765625" style="137" customWidth="1"/>
    <col min="2" max="2" width="2.3984375" style="137" customWidth="1"/>
    <col min="3" max="3" width="9.69921875" style="137" customWidth="1"/>
    <col min="4" max="4" width="7.09765625" style="21" customWidth="1"/>
    <col min="5" max="16" width="6.5" style="137" customWidth="1"/>
    <col min="17" max="18" width="8.69921875" style="137" customWidth="1"/>
    <col min="19" max="16384" width="8.796875" style="137"/>
  </cols>
  <sheetData>
    <row r="1" spans="1:19" ht="22.5" customHeight="1">
      <c r="A1" s="399" t="s">
        <v>366</v>
      </c>
      <c r="B1" s="399"/>
      <c r="C1" s="399"/>
      <c r="D1" s="399"/>
      <c r="E1" s="399"/>
      <c r="F1" s="399"/>
      <c r="G1" s="399"/>
      <c r="H1" s="399"/>
      <c r="I1" s="399"/>
      <c r="J1" s="399"/>
      <c r="K1" s="399"/>
      <c r="L1" s="399"/>
      <c r="M1" s="399"/>
      <c r="N1" s="399"/>
      <c r="O1" s="399"/>
      <c r="P1" s="399"/>
      <c r="Q1" s="10"/>
      <c r="R1" s="10"/>
      <c r="S1" s="10"/>
    </row>
    <row r="2" spans="1:19" ht="18" thickBot="1">
      <c r="A2" s="61"/>
      <c r="B2" s="61"/>
      <c r="C2" s="61"/>
      <c r="D2" s="62"/>
      <c r="E2" s="61"/>
      <c r="F2" s="61"/>
      <c r="G2" s="61"/>
      <c r="H2" s="61"/>
      <c r="I2" s="61"/>
      <c r="J2" s="61"/>
      <c r="K2" s="61"/>
      <c r="L2" s="61"/>
      <c r="M2" s="61"/>
      <c r="N2" s="394" t="s">
        <v>365</v>
      </c>
      <c r="O2" s="394"/>
      <c r="P2" s="394"/>
      <c r="Q2" s="10"/>
      <c r="R2" s="10"/>
      <c r="S2" s="10"/>
    </row>
    <row r="3" spans="1:19" ht="33.75" customHeight="1">
      <c r="A3" s="63"/>
      <c r="B3" s="63"/>
      <c r="C3" s="64"/>
      <c r="D3" s="65" t="s">
        <v>0</v>
      </c>
      <c r="E3" s="66" t="s">
        <v>364</v>
      </c>
      <c r="F3" s="256">
        <v>5</v>
      </c>
      <c r="G3" s="256">
        <v>6</v>
      </c>
      <c r="H3" s="256">
        <v>7</v>
      </c>
      <c r="I3" s="256">
        <v>8</v>
      </c>
      <c r="J3" s="256">
        <v>9</v>
      </c>
      <c r="K3" s="256">
        <v>10</v>
      </c>
      <c r="L3" s="256">
        <v>11</v>
      </c>
      <c r="M3" s="256">
        <v>12</v>
      </c>
      <c r="N3" s="66" t="s">
        <v>363</v>
      </c>
      <c r="O3" s="256">
        <v>2</v>
      </c>
      <c r="P3" s="256">
        <v>3</v>
      </c>
      <c r="Q3" s="10"/>
      <c r="R3" s="10"/>
      <c r="S3" s="10"/>
    </row>
    <row r="4" spans="1:19" ht="24.95" customHeight="1">
      <c r="A4" s="452" t="s">
        <v>250</v>
      </c>
      <c r="B4" s="368" t="s">
        <v>46</v>
      </c>
      <c r="C4" s="369"/>
      <c r="D4" s="67">
        <f t="shared" ref="D4:D22" si="0">SUM(E4:P4)</f>
        <v>4912</v>
      </c>
      <c r="E4" s="68">
        <v>810</v>
      </c>
      <c r="F4" s="68">
        <v>697</v>
      </c>
      <c r="G4" s="68">
        <v>480</v>
      </c>
      <c r="H4" s="68">
        <v>380</v>
      </c>
      <c r="I4" s="68">
        <v>335</v>
      </c>
      <c r="J4" s="68">
        <v>315</v>
      </c>
      <c r="K4" s="68">
        <v>469</v>
      </c>
      <c r="L4" s="68">
        <v>305</v>
      </c>
      <c r="M4" s="68">
        <v>317</v>
      </c>
      <c r="N4" s="68">
        <v>248</v>
      </c>
      <c r="O4" s="177">
        <v>224</v>
      </c>
      <c r="P4" s="68">
        <v>332</v>
      </c>
      <c r="Q4" s="10"/>
      <c r="R4" s="10"/>
      <c r="S4" s="10"/>
    </row>
    <row r="5" spans="1:19" ht="24.95" customHeight="1">
      <c r="A5" s="453"/>
      <c r="B5" s="464" t="s">
        <v>47</v>
      </c>
      <c r="C5" s="465"/>
      <c r="D5" s="69">
        <f t="shared" si="0"/>
        <v>723</v>
      </c>
      <c r="E5" s="70">
        <v>146</v>
      </c>
      <c r="F5" s="70">
        <v>94</v>
      </c>
      <c r="G5" s="70">
        <v>66</v>
      </c>
      <c r="H5" s="70">
        <v>49</v>
      </c>
      <c r="I5" s="70">
        <v>47</v>
      </c>
      <c r="J5" s="70">
        <v>33</v>
      </c>
      <c r="K5" s="70">
        <v>64</v>
      </c>
      <c r="L5" s="70">
        <v>26</v>
      </c>
      <c r="M5" s="70">
        <v>32</v>
      </c>
      <c r="N5" s="70">
        <v>41</v>
      </c>
      <c r="O5" s="71">
        <v>52</v>
      </c>
      <c r="P5" s="70">
        <v>73</v>
      </c>
      <c r="Q5" s="10"/>
      <c r="R5" s="10"/>
      <c r="S5" s="10"/>
    </row>
    <row r="6" spans="1:19" ht="24.95" customHeight="1">
      <c r="A6" s="454"/>
      <c r="B6" s="370" t="s">
        <v>48</v>
      </c>
      <c r="C6" s="371"/>
      <c r="D6" s="69">
        <f t="shared" si="0"/>
        <v>154</v>
      </c>
      <c r="E6" s="70">
        <v>15</v>
      </c>
      <c r="F6" s="70">
        <v>26</v>
      </c>
      <c r="G6" s="70">
        <v>10</v>
      </c>
      <c r="H6" s="70">
        <v>9</v>
      </c>
      <c r="I6" s="71">
        <v>9</v>
      </c>
      <c r="J6" s="72">
        <v>13</v>
      </c>
      <c r="K6" s="70">
        <v>19</v>
      </c>
      <c r="L6" s="70">
        <v>15</v>
      </c>
      <c r="M6" s="71">
        <v>5</v>
      </c>
      <c r="N6" s="71">
        <v>14</v>
      </c>
      <c r="O6" s="71">
        <v>9</v>
      </c>
      <c r="P6" s="70">
        <v>10</v>
      </c>
      <c r="Q6" s="10"/>
      <c r="R6" s="10"/>
      <c r="S6" s="10"/>
    </row>
    <row r="7" spans="1:19" ht="24.95" customHeight="1">
      <c r="A7" s="455" t="s">
        <v>249</v>
      </c>
      <c r="B7" s="458" t="s">
        <v>49</v>
      </c>
      <c r="C7" s="459"/>
      <c r="D7" s="73">
        <f t="shared" si="0"/>
        <v>3199</v>
      </c>
      <c r="E7" s="71">
        <v>1981</v>
      </c>
      <c r="F7" s="71">
        <v>1050</v>
      </c>
      <c r="G7" s="71">
        <v>11</v>
      </c>
      <c r="H7" s="71" t="s">
        <v>359</v>
      </c>
      <c r="I7" s="71" t="s">
        <v>359</v>
      </c>
      <c r="J7" s="71" t="s">
        <v>359</v>
      </c>
      <c r="K7" s="71">
        <v>157</v>
      </c>
      <c r="L7" s="71" t="s">
        <v>359</v>
      </c>
      <c r="M7" s="71" t="s">
        <v>359</v>
      </c>
      <c r="N7" s="71" t="s">
        <v>359</v>
      </c>
      <c r="O7" s="71" t="s">
        <v>359</v>
      </c>
      <c r="P7" s="71" t="s">
        <v>359</v>
      </c>
      <c r="Q7" s="10"/>
      <c r="R7" s="10"/>
      <c r="S7" s="10"/>
    </row>
    <row r="8" spans="1:19" ht="24.95" customHeight="1">
      <c r="A8" s="456"/>
      <c r="B8" s="460" t="s">
        <v>362</v>
      </c>
      <c r="C8" s="461"/>
      <c r="D8" s="69">
        <f t="shared" si="0"/>
        <v>213</v>
      </c>
      <c r="E8" s="70">
        <v>26</v>
      </c>
      <c r="F8" s="70">
        <v>47</v>
      </c>
      <c r="G8" s="70">
        <v>21</v>
      </c>
      <c r="H8" s="70">
        <v>11</v>
      </c>
      <c r="I8" s="70">
        <v>16</v>
      </c>
      <c r="J8" s="70">
        <v>6</v>
      </c>
      <c r="K8" s="70">
        <v>43</v>
      </c>
      <c r="L8" s="70">
        <v>11</v>
      </c>
      <c r="M8" s="70">
        <v>14</v>
      </c>
      <c r="N8" s="70">
        <v>4</v>
      </c>
      <c r="O8" s="71">
        <v>3</v>
      </c>
      <c r="P8" s="70">
        <v>11</v>
      </c>
      <c r="Q8" s="10"/>
      <c r="R8" s="10"/>
      <c r="S8" s="10"/>
    </row>
    <row r="9" spans="1:19" ht="24.95" customHeight="1">
      <c r="A9" s="456"/>
      <c r="B9" s="460" t="s">
        <v>361</v>
      </c>
      <c r="C9" s="461"/>
      <c r="D9" s="69">
        <f t="shared" si="0"/>
        <v>31619</v>
      </c>
      <c r="E9" s="70">
        <v>8745</v>
      </c>
      <c r="F9" s="70">
        <v>8902</v>
      </c>
      <c r="G9" s="70">
        <v>3857</v>
      </c>
      <c r="H9" s="70">
        <v>1926</v>
      </c>
      <c r="I9" s="70">
        <v>1132</v>
      </c>
      <c r="J9" s="70">
        <v>1036</v>
      </c>
      <c r="K9" s="70">
        <v>2151</v>
      </c>
      <c r="L9" s="70">
        <v>1224</v>
      </c>
      <c r="M9" s="70">
        <v>1119</v>
      </c>
      <c r="N9" s="70">
        <v>507</v>
      </c>
      <c r="O9" s="71">
        <v>355</v>
      </c>
      <c r="P9" s="70">
        <v>665</v>
      </c>
      <c r="Q9" s="10"/>
      <c r="R9" s="10"/>
      <c r="S9" s="10"/>
    </row>
    <row r="10" spans="1:19" ht="24.95" customHeight="1">
      <c r="A10" s="457"/>
      <c r="B10" s="462" t="s">
        <v>50</v>
      </c>
      <c r="C10" s="463"/>
      <c r="D10" s="69">
        <f t="shared" si="0"/>
        <v>46</v>
      </c>
      <c r="E10" s="71">
        <v>1</v>
      </c>
      <c r="F10" s="71">
        <v>2</v>
      </c>
      <c r="G10" s="71" t="s">
        <v>359</v>
      </c>
      <c r="H10" s="71">
        <v>3</v>
      </c>
      <c r="I10" s="71">
        <v>1</v>
      </c>
      <c r="J10" s="71">
        <v>5</v>
      </c>
      <c r="K10" s="71">
        <v>4</v>
      </c>
      <c r="L10" s="71">
        <v>11</v>
      </c>
      <c r="M10" s="71">
        <v>8</v>
      </c>
      <c r="N10" s="71">
        <v>7</v>
      </c>
      <c r="O10" s="71">
        <v>2</v>
      </c>
      <c r="P10" s="71">
        <v>2</v>
      </c>
      <c r="R10" s="10"/>
      <c r="S10" s="10"/>
    </row>
    <row r="11" spans="1:19" ht="26.25" customHeight="1">
      <c r="A11" s="391" t="s">
        <v>51</v>
      </c>
      <c r="B11" s="391"/>
      <c r="C11" s="392"/>
      <c r="D11" s="69">
        <f t="shared" si="0"/>
        <v>65</v>
      </c>
      <c r="E11" s="71">
        <v>7</v>
      </c>
      <c r="F11" s="70">
        <v>7</v>
      </c>
      <c r="G11" s="70">
        <v>9</v>
      </c>
      <c r="H11" s="70">
        <v>4</v>
      </c>
      <c r="I11" s="70">
        <v>2</v>
      </c>
      <c r="J11" s="70">
        <v>4</v>
      </c>
      <c r="K11" s="70">
        <v>5</v>
      </c>
      <c r="L11" s="71" t="s">
        <v>359</v>
      </c>
      <c r="M11" s="70">
        <v>7</v>
      </c>
      <c r="N11" s="70">
        <v>2</v>
      </c>
      <c r="O11" s="71">
        <v>4</v>
      </c>
      <c r="P11" s="70">
        <v>14</v>
      </c>
      <c r="R11" s="10"/>
      <c r="S11" s="10"/>
    </row>
    <row r="12" spans="1:19" ht="23.1" customHeight="1">
      <c r="A12" s="443" t="s">
        <v>360</v>
      </c>
      <c r="B12" s="387" t="s">
        <v>38</v>
      </c>
      <c r="C12" s="234" t="s">
        <v>40</v>
      </c>
      <c r="D12" s="69">
        <f t="shared" si="0"/>
        <v>15</v>
      </c>
      <c r="E12" s="71">
        <v>1</v>
      </c>
      <c r="F12" s="71" t="s">
        <v>30</v>
      </c>
      <c r="G12" s="70">
        <v>3</v>
      </c>
      <c r="H12" s="71" t="s">
        <v>359</v>
      </c>
      <c r="I12" s="71" t="s">
        <v>359</v>
      </c>
      <c r="J12" s="71" t="s">
        <v>359</v>
      </c>
      <c r="K12" s="71" t="s">
        <v>359</v>
      </c>
      <c r="L12" s="71" t="s">
        <v>359</v>
      </c>
      <c r="M12" s="71">
        <v>2</v>
      </c>
      <c r="N12" s="71" t="s">
        <v>359</v>
      </c>
      <c r="O12" s="71" t="s">
        <v>359</v>
      </c>
      <c r="P12" s="71">
        <v>9</v>
      </c>
      <c r="R12" s="10"/>
      <c r="S12" s="10"/>
    </row>
    <row r="13" spans="1:19" ht="23.1" customHeight="1">
      <c r="A13" s="444"/>
      <c r="B13" s="447"/>
      <c r="C13" s="242" t="s">
        <v>52</v>
      </c>
      <c r="D13" s="69">
        <f t="shared" si="0"/>
        <v>211</v>
      </c>
      <c r="E13" s="70">
        <v>14</v>
      </c>
      <c r="F13" s="70">
        <v>26</v>
      </c>
      <c r="G13" s="70">
        <v>21</v>
      </c>
      <c r="H13" s="70">
        <v>25</v>
      </c>
      <c r="I13" s="70">
        <v>29</v>
      </c>
      <c r="J13" s="70">
        <v>8</v>
      </c>
      <c r="K13" s="70">
        <v>14</v>
      </c>
      <c r="L13" s="70">
        <v>15</v>
      </c>
      <c r="M13" s="70">
        <v>18</v>
      </c>
      <c r="N13" s="70">
        <v>10</v>
      </c>
      <c r="O13" s="71">
        <v>10</v>
      </c>
      <c r="P13" s="70">
        <v>21</v>
      </c>
      <c r="Q13" s="10"/>
      <c r="R13" s="10"/>
      <c r="S13" s="10"/>
    </row>
    <row r="14" spans="1:19" ht="23.1" customHeight="1">
      <c r="A14" s="444"/>
      <c r="B14" s="448"/>
      <c r="C14" s="243" t="s">
        <v>42</v>
      </c>
      <c r="D14" s="69">
        <f t="shared" si="0"/>
        <v>4</v>
      </c>
      <c r="E14" s="71">
        <v>1</v>
      </c>
      <c r="F14" s="71" t="s">
        <v>359</v>
      </c>
      <c r="G14" s="71" t="s">
        <v>359</v>
      </c>
      <c r="H14" s="71" t="s">
        <v>359</v>
      </c>
      <c r="I14" s="71">
        <v>1</v>
      </c>
      <c r="J14" s="71" t="s">
        <v>359</v>
      </c>
      <c r="K14" s="71" t="s">
        <v>359</v>
      </c>
      <c r="L14" s="71">
        <v>1</v>
      </c>
      <c r="M14" s="71" t="s">
        <v>359</v>
      </c>
      <c r="N14" s="71" t="s">
        <v>359</v>
      </c>
      <c r="O14" s="71">
        <v>1</v>
      </c>
      <c r="P14" s="71" t="s">
        <v>359</v>
      </c>
      <c r="R14" s="10"/>
      <c r="S14" s="10"/>
    </row>
    <row r="15" spans="1:19" ht="23.1" customHeight="1">
      <c r="A15" s="445"/>
      <c r="B15" s="387" t="s">
        <v>44</v>
      </c>
      <c r="C15" s="234" t="s">
        <v>40</v>
      </c>
      <c r="D15" s="69">
        <f t="shared" si="0"/>
        <v>38</v>
      </c>
      <c r="E15" s="71" t="s">
        <v>358</v>
      </c>
      <c r="F15" s="71" t="s">
        <v>358</v>
      </c>
      <c r="G15" s="71" t="s">
        <v>358</v>
      </c>
      <c r="H15" s="71">
        <v>10</v>
      </c>
      <c r="I15" s="71" t="s">
        <v>358</v>
      </c>
      <c r="J15" s="71" t="s">
        <v>358</v>
      </c>
      <c r="K15" s="70">
        <v>1</v>
      </c>
      <c r="L15" s="71" t="s">
        <v>358</v>
      </c>
      <c r="M15" s="71">
        <v>20</v>
      </c>
      <c r="N15" s="71" t="s">
        <v>358</v>
      </c>
      <c r="O15" s="71">
        <v>7</v>
      </c>
      <c r="P15" s="71" t="s">
        <v>358</v>
      </c>
      <c r="R15" s="10"/>
      <c r="S15" s="10"/>
    </row>
    <row r="16" spans="1:19" ht="23.1" customHeight="1">
      <c r="A16" s="445"/>
      <c r="B16" s="447"/>
      <c r="C16" s="242" t="s">
        <v>52</v>
      </c>
      <c r="D16" s="69">
        <f t="shared" si="0"/>
        <v>395</v>
      </c>
      <c r="E16" s="70">
        <v>87</v>
      </c>
      <c r="F16" s="71">
        <v>66</v>
      </c>
      <c r="G16" s="70">
        <v>54</v>
      </c>
      <c r="H16" s="70">
        <v>52</v>
      </c>
      <c r="I16" s="70">
        <v>39</v>
      </c>
      <c r="J16" s="70">
        <v>42</v>
      </c>
      <c r="K16" s="70">
        <v>23</v>
      </c>
      <c r="L16" s="70">
        <v>10</v>
      </c>
      <c r="M16" s="71">
        <v>2</v>
      </c>
      <c r="N16" s="71">
        <v>1</v>
      </c>
      <c r="O16" s="71">
        <v>1</v>
      </c>
      <c r="P16" s="70">
        <v>18</v>
      </c>
      <c r="R16" s="10"/>
      <c r="S16" s="10"/>
    </row>
    <row r="17" spans="1:21" ht="23.1" customHeight="1">
      <c r="A17" s="446"/>
      <c r="B17" s="449"/>
      <c r="C17" s="243" t="s">
        <v>42</v>
      </c>
      <c r="D17" s="69">
        <f t="shared" si="0"/>
        <v>101</v>
      </c>
      <c r="E17" s="70">
        <v>8</v>
      </c>
      <c r="F17" s="71">
        <v>5</v>
      </c>
      <c r="G17" s="70">
        <v>18</v>
      </c>
      <c r="H17" s="70">
        <v>16</v>
      </c>
      <c r="I17" s="70">
        <v>8</v>
      </c>
      <c r="J17" s="70">
        <v>6</v>
      </c>
      <c r="K17" s="70">
        <v>6</v>
      </c>
      <c r="L17" s="70">
        <v>11</v>
      </c>
      <c r="M17" s="70">
        <v>9</v>
      </c>
      <c r="N17" s="70">
        <v>6</v>
      </c>
      <c r="O17" s="71">
        <v>3</v>
      </c>
      <c r="P17" s="70">
        <v>5</v>
      </c>
      <c r="R17" s="10"/>
      <c r="S17" s="10"/>
    </row>
    <row r="18" spans="1:21" ht="23.1" customHeight="1">
      <c r="A18" s="470" t="s">
        <v>53</v>
      </c>
      <c r="B18" s="471"/>
      <c r="C18" s="234" t="s">
        <v>43</v>
      </c>
      <c r="D18" s="69">
        <f t="shared" si="0"/>
        <v>139</v>
      </c>
      <c r="E18" s="70">
        <v>9</v>
      </c>
      <c r="F18" s="71">
        <v>13</v>
      </c>
      <c r="G18" s="70">
        <v>16</v>
      </c>
      <c r="H18" s="70">
        <v>19</v>
      </c>
      <c r="I18" s="70">
        <v>21</v>
      </c>
      <c r="J18" s="70">
        <v>2</v>
      </c>
      <c r="K18" s="70">
        <v>4</v>
      </c>
      <c r="L18" s="70">
        <v>8</v>
      </c>
      <c r="M18" s="70">
        <v>11</v>
      </c>
      <c r="N18" s="70">
        <v>11</v>
      </c>
      <c r="O18" s="71">
        <v>5</v>
      </c>
      <c r="P18" s="70">
        <v>20</v>
      </c>
      <c r="Q18" s="10"/>
      <c r="R18" s="10"/>
      <c r="S18" s="10"/>
    </row>
    <row r="19" spans="1:21" ht="23.1" customHeight="1">
      <c r="A19" s="472"/>
      <c r="B19" s="473"/>
      <c r="C19" s="243" t="s">
        <v>44</v>
      </c>
      <c r="D19" s="69">
        <f t="shared" si="0"/>
        <v>3</v>
      </c>
      <c r="E19" s="71">
        <v>1</v>
      </c>
      <c r="F19" s="71" t="s">
        <v>258</v>
      </c>
      <c r="G19" s="71" t="s">
        <v>258</v>
      </c>
      <c r="H19" s="71" t="s">
        <v>258</v>
      </c>
      <c r="I19" s="71" t="s">
        <v>258</v>
      </c>
      <c r="J19" s="71" t="s">
        <v>258</v>
      </c>
      <c r="K19" s="71">
        <v>1</v>
      </c>
      <c r="L19" s="71" t="s">
        <v>258</v>
      </c>
      <c r="M19" s="71" t="s">
        <v>258</v>
      </c>
      <c r="N19" s="71">
        <v>1</v>
      </c>
      <c r="O19" s="71" t="s">
        <v>258</v>
      </c>
      <c r="P19" s="71" t="s">
        <v>30</v>
      </c>
      <c r="Q19" s="285"/>
      <c r="R19" s="10"/>
      <c r="S19" s="10"/>
    </row>
    <row r="20" spans="1:21" ht="26.25" customHeight="1">
      <c r="A20" s="450" t="s">
        <v>54</v>
      </c>
      <c r="B20" s="450"/>
      <c r="C20" s="451"/>
      <c r="D20" s="69">
        <f t="shared" si="0"/>
        <v>119</v>
      </c>
      <c r="E20" s="71">
        <v>21</v>
      </c>
      <c r="F20" s="71">
        <v>9</v>
      </c>
      <c r="G20" s="70">
        <v>6</v>
      </c>
      <c r="H20" s="70">
        <v>16</v>
      </c>
      <c r="I20" s="71">
        <v>7</v>
      </c>
      <c r="J20" s="71">
        <v>11</v>
      </c>
      <c r="K20" s="70">
        <v>11</v>
      </c>
      <c r="L20" s="70">
        <v>8</v>
      </c>
      <c r="M20" s="70">
        <v>4</v>
      </c>
      <c r="N20" s="71">
        <v>6</v>
      </c>
      <c r="O20" s="71">
        <v>7</v>
      </c>
      <c r="P20" s="70">
        <v>13</v>
      </c>
      <c r="Q20" s="10"/>
      <c r="R20" s="10"/>
      <c r="S20" s="10"/>
    </row>
    <row r="21" spans="1:21" ht="26.25" customHeight="1">
      <c r="A21" s="450" t="s">
        <v>55</v>
      </c>
      <c r="B21" s="450"/>
      <c r="C21" s="451"/>
      <c r="D21" s="69">
        <f t="shared" si="0"/>
        <v>102</v>
      </c>
      <c r="E21" s="74">
        <v>9</v>
      </c>
      <c r="F21" s="71" t="s">
        <v>258</v>
      </c>
      <c r="G21" s="71">
        <v>12</v>
      </c>
      <c r="H21" s="72">
        <v>14</v>
      </c>
      <c r="I21" s="72">
        <v>7</v>
      </c>
      <c r="J21" s="71">
        <v>15</v>
      </c>
      <c r="K21" s="71">
        <v>9</v>
      </c>
      <c r="L21" s="72">
        <v>10</v>
      </c>
      <c r="M21" s="72">
        <v>8</v>
      </c>
      <c r="N21" s="71">
        <v>5</v>
      </c>
      <c r="O21" s="71">
        <v>5</v>
      </c>
      <c r="P21" s="74">
        <v>8</v>
      </c>
      <c r="Q21" s="75"/>
      <c r="R21" s="10"/>
      <c r="S21" s="10"/>
    </row>
    <row r="22" spans="1:21" ht="23.25" customHeight="1" thickBot="1">
      <c r="A22" s="474" t="s">
        <v>56</v>
      </c>
      <c r="B22" s="474"/>
      <c r="C22" s="475"/>
      <c r="D22" s="76">
        <f t="shared" si="0"/>
        <v>468</v>
      </c>
      <c r="E22" s="77">
        <v>80</v>
      </c>
      <c r="F22" s="176">
        <v>73</v>
      </c>
      <c r="G22" s="77">
        <v>52</v>
      </c>
      <c r="H22" s="77">
        <v>61</v>
      </c>
      <c r="I22" s="77">
        <v>48</v>
      </c>
      <c r="J22" s="77">
        <v>44</v>
      </c>
      <c r="K22" s="77">
        <v>30</v>
      </c>
      <c r="L22" s="77">
        <v>20</v>
      </c>
      <c r="M22" s="77">
        <v>31</v>
      </c>
      <c r="N22" s="77">
        <v>6</v>
      </c>
      <c r="O22" s="176">
        <v>1</v>
      </c>
      <c r="P22" s="77">
        <v>22</v>
      </c>
      <c r="Q22" s="10"/>
      <c r="R22" s="10"/>
      <c r="S22" s="10"/>
    </row>
    <row r="23" spans="1:21">
      <c r="A23" s="78" t="s">
        <v>57</v>
      </c>
      <c r="B23" s="34"/>
      <c r="C23" s="10"/>
      <c r="D23" s="20"/>
      <c r="E23" s="10"/>
      <c r="F23" s="10"/>
      <c r="G23" s="78"/>
      <c r="H23" s="10"/>
      <c r="I23" s="78"/>
      <c r="J23" s="78"/>
      <c r="K23" s="79"/>
      <c r="L23" s="80"/>
      <c r="M23" s="80"/>
      <c r="N23" s="476" t="s">
        <v>5</v>
      </c>
      <c r="O23" s="476"/>
      <c r="P23" s="476"/>
      <c r="Q23" s="10"/>
      <c r="R23" s="10"/>
      <c r="S23" s="10"/>
      <c r="T23" s="10"/>
      <c r="U23" s="10"/>
    </row>
    <row r="24" spans="1:21" ht="22.5" customHeight="1">
      <c r="A24" s="399" t="s">
        <v>357</v>
      </c>
      <c r="B24" s="399"/>
      <c r="C24" s="399"/>
      <c r="D24" s="399"/>
      <c r="E24" s="399"/>
      <c r="F24" s="399"/>
      <c r="G24" s="399"/>
      <c r="H24" s="399"/>
      <c r="I24" s="399"/>
      <c r="J24" s="399"/>
      <c r="K24" s="399"/>
      <c r="L24" s="399"/>
      <c r="M24" s="399"/>
      <c r="N24" s="399"/>
      <c r="O24" s="399"/>
      <c r="P24" s="399"/>
      <c r="Q24" s="10"/>
      <c r="R24" s="10"/>
      <c r="S24" s="10"/>
      <c r="T24" s="10"/>
      <c r="U24" s="10"/>
    </row>
    <row r="25" spans="1:21" ht="18" thickBot="1">
      <c r="A25" s="61"/>
      <c r="B25" s="61"/>
      <c r="C25" s="61"/>
      <c r="D25" s="62"/>
      <c r="E25" s="61"/>
      <c r="F25" s="61"/>
      <c r="G25" s="61"/>
      <c r="H25" s="61"/>
      <c r="I25" s="61"/>
      <c r="J25" s="61"/>
      <c r="K25" s="61"/>
      <c r="L25" s="61"/>
      <c r="M25" s="61"/>
      <c r="N25" s="394" t="s">
        <v>356</v>
      </c>
      <c r="O25" s="394"/>
      <c r="P25" s="394"/>
      <c r="Q25" s="10"/>
      <c r="R25" s="10"/>
      <c r="S25" s="10"/>
      <c r="T25" s="10"/>
      <c r="U25" s="10"/>
    </row>
    <row r="26" spans="1:21" ht="33.75" customHeight="1">
      <c r="A26" s="63"/>
      <c r="B26" s="63"/>
      <c r="C26" s="63"/>
      <c r="D26" s="65" t="s">
        <v>0</v>
      </c>
      <c r="E26" s="66" t="s">
        <v>355</v>
      </c>
      <c r="F26" s="256">
        <v>5</v>
      </c>
      <c r="G26" s="256">
        <v>6</v>
      </c>
      <c r="H26" s="256">
        <v>7</v>
      </c>
      <c r="I26" s="256">
        <v>8</v>
      </c>
      <c r="J26" s="256">
        <v>9</v>
      </c>
      <c r="K26" s="256">
        <v>10</v>
      </c>
      <c r="L26" s="256">
        <v>11</v>
      </c>
      <c r="M26" s="256">
        <v>12</v>
      </c>
      <c r="N26" s="66" t="s">
        <v>354</v>
      </c>
      <c r="O26" s="256">
        <v>2</v>
      </c>
      <c r="P26" s="256">
        <v>3</v>
      </c>
      <c r="Q26" s="10"/>
      <c r="R26" s="10"/>
      <c r="S26" s="10"/>
      <c r="T26" s="10"/>
      <c r="U26" s="10"/>
    </row>
    <row r="27" spans="1:21" ht="27.75" customHeight="1">
      <c r="A27" s="466" t="s">
        <v>353</v>
      </c>
      <c r="B27" s="468" t="s">
        <v>58</v>
      </c>
      <c r="C27" s="235" t="s">
        <v>59</v>
      </c>
      <c r="D27" s="69">
        <f>SUM(E27:P27)</f>
        <v>715</v>
      </c>
      <c r="E27" s="70">
        <f t="shared" ref="E27:P27" si="1">SUM(E28:E31)</f>
        <v>67</v>
      </c>
      <c r="F27" s="70">
        <f t="shared" si="1"/>
        <v>69</v>
      </c>
      <c r="G27" s="70">
        <f t="shared" si="1"/>
        <v>91</v>
      </c>
      <c r="H27" s="70">
        <f t="shared" si="1"/>
        <v>80</v>
      </c>
      <c r="I27" s="70">
        <f t="shared" si="1"/>
        <v>85</v>
      </c>
      <c r="J27" s="70">
        <f t="shared" si="1"/>
        <v>57</v>
      </c>
      <c r="K27" s="70">
        <f t="shared" si="1"/>
        <v>58</v>
      </c>
      <c r="L27" s="70">
        <f t="shared" si="1"/>
        <v>41</v>
      </c>
      <c r="M27" s="70">
        <f t="shared" si="1"/>
        <v>48</v>
      </c>
      <c r="N27" s="70">
        <f t="shared" si="1"/>
        <v>37</v>
      </c>
      <c r="O27" s="70">
        <f t="shared" si="1"/>
        <v>32</v>
      </c>
      <c r="P27" s="70">
        <f t="shared" si="1"/>
        <v>50</v>
      </c>
      <c r="Q27" s="10"/>
      <c r="R27" s="10"/>
      <c r="S27" s="10"/>
      <c r="T27" s="10"/>
      <c r="U27" s="10"/>
    </row>
    <row r="28" spans="1:21" ht="27.75" customHeight="1">
      <c r="A28" s="467"/>
      <c r="B28" s="469"/>
      <c r="C28" s="81" t="s">
        <v>60</v>
      </c>
      <c r="D28" s="69">
        <f>SUM(E28:P28)</f>
        <v>88</v>
      </c>
      <c r="E28" s="70">
        <v>8</v>
      </c>
      <c r="F28" s="70">
        <v>10</v>
      </c>
      <c r="G28" s="70">
        <v>5</v>
      </c>
      <c r="H28" s="70">
        <v>6</v>
      </c>
      <c r="I28" s="70">
        <v>14</v>
      </c>
      <c r="J28" s="70">
        <v>7</v>
      </c>
      <c r="K28" s="70">
        <v>11</v>
      </c>
      <c r="L28" s="70">
        <v>5</v>
      </c>
      <c r="M28" s="70">
        <v>9</v>
      </c>
      <c r="N28" s="70">
        <v>5</v>
      </c>
      <c r="O28" s="70">
        <v>2</v>
      </c>
      <c r="P28" s="70">
        <v>6</v>
      </c>
      <c r="Q28" s="10"/>
      <c r="R28" s="10"/>
      <c r="S28" s="10"/>
      <c r="T28" s="10"/>
      <c r="U28" s="10"/>
    </row>
    <row r="29" spans="1:21" ht="27.75" customHeight="1">
      <c r="A29" s="467"/>
      <c r="B29" s="469"/>
      <c r="C29" s="82" t="s">
        <v>61</v>
      </c>
      <c r="D29" s="69">
        <f>SUM(E29:P29)</f>
        <v>206</v>
      </c>
      <c r="E29" s="70">
        <v>15</v>
      </c>
      <c r="F29" s="70">
        <v>19</v>
      </c>
      <c r="G29" s="70">
        <v>21</v>
      </c>
      <c r="H29" s="70">
        <v>25</v>
      </c>
      <c r="I29" s="70">
        <v>29</v>
      </c>
      <c r="J29" s="70">
        <v>6</v>
      </c>
      <c r="K29" s="70">
        <v>17</v>
      </c>
      <c r="L29" s="70">
        <v>18</v>
      </c>
      <c r="M29" s="70">
        <v>18</v>
      </c>
      <c r="N29" s="70">
        <v>9</v>
      </c>
      <c r="O29" s="70">
        <v>10</v>
      </c>
      <c r="P29" s="70">
        <v>19</v>
      </c>
    </row>
    <row r="30" spans="1:21" ht="27.75" customHeight="1">
      <c r="A30" s="467"/>
      <c r="B30" s="469"/>
      <c r="C30" s="82" t="s">
        <v>62</v>
      </c>
      <c r="D30" s="69">
        <f>SUM(E30:P30)</f>
        <v>234</v>
      </c>
      <c r="E30" s="70">
        <v>30</v>
      </c>
      <c r="F30" s="70">
        <v>24</v>
      </c>
      <c r="G30" s="70">
        <v>36</v>
      </c>
      <c r="H30" s="70">
        <v>35</v>
      </c>
      <c r="I30" s="70">
        <v>29</v>
      </c>
      <c r="J30" s="70">
        <v>27</v>
      </c>
      <c r="K30" s="70">
        <v>11</v>
      </c>
      <c r="L30" s="70">
        <v>6</v>
      </c>
      <c r="M30" s="70">
        <v>11</v>
      </c>
      <c r="N30" s="70">
        <v>10</v>
      </c>
      <c r="O30" s="70">
        <v>5</v>
      </c>
      <c r="P30" s="70">
        <v>10</v>
      </c>
    </row>
    <row r="31" spans="1:21" ht="27.75" customHeight="1">
      <c r="A31" s="467"/>
      <c r="B31" s="469"/>
      <c r="C31" s="83" t="s">
        <v>63</v>
      </c>
      <c r="D31" s="69">
        <f>SUM(E31:P31)</f>
        <v>187</v>
      </c>
      <c r="E31" s="70">
        <v>14</v>
      </c>
      <c r="F31" s="70">
        <v>16</v>
      </c>
      <c r="G31" s="70">
        <v>29</v>
      </c>
      <c r="H31" s="70">
        <v>14</v>
      </c>
      <c r="I31" s="70">
        <v>13</v>
      </c>
      <c r="J31" s="70">
        <v>17</v>
      </c>
      <c r="K31" s="70">
        <v>19</v>
      </c>
      <c r="L31" s="70">
        <v>12</v>
      </c>
      <c r="M31" s="70">
        <v>10</v>
      </c>
      <c r="N31" s="70">
        <v>13</v>
      </c>
      <c r="O31" s="70">
        <v>15</v>
      </c>
      <c r="P31" s="70">
        <v>15</v>
      </c>
    </row>
    <row r="32" spans="1:21" ht="27.75" customHeight="1">
      <c r="A32" s="478" t="s">
        <v>64</v>
      </c>
      <c r="B32" s="480" t="s">
        <v>65</v>
      </c>
      <c r="C32" s="81" t="s">
        <v>66</v>
      </c>
      <c r="D32" s="73" t="s">
        <v>258</v>
      </c>
      <c r="E32" s="71" t="s">
        <v>258</v>
      </c>
      <c r="F32" s="71" t="s">
        <v>258</v>
      </c>
      <c r="G32" s="71" t="s">
        <v>258</v>
      </c>
      <c r="H32" s="71" t="s">
        <v>258</v>
      </c>
      <c r="I32" s="71" t="s">
        <v>258</v>
      </c>
      <c r="J32" s="71" t="s">
        <v>258</v>
      </c>
      <c r="K32" s="71" t="s">
        <v>258</v>
      </c>
      <c r="L32" s="71" t="s">
        <v>258</v>
      </c>
      <c r="M32" s="71" t="s">
        <v>258</v>
      </c>
      <c r="N32" s="71" t="s">
        <v>258</v>
      </c>
      <c r="O32" s="71" t="s">
        <v>258</v>
      </c>
      <c r="P32" s="71" t="s">
        <v>258</v>
      </c>
    </row>
    <row r="33" spans="1:17" ht="27.75" customHeight="1">
      <c r="A33" s="479"/>
      <c r="B33" s="481"/>
      <c r="C33" s="84" t="s">
        <v>67</v>
      </c>
      <c r="D33" s="69">
        <f>SUM(E33:P33)</f>
        <v>3</v>
      </c>
      <c r="E33" s="71" t="s">
        <v>258</v>
      </c>
      <c r="F33" s="71" t="s">
        <v>258</v>
      </c>
      <c r="G33" s="71" t="s">
        <v>258</v>
      </c>
      <c r="H33" s="71" t="s">
        <v>258</v>
      </c>
      <c r="I33" s="71" t="s">
        <v>258</v>
      </c>
      <c r="J33" s="71" t="s">
        <v>258</v>
      </c>
      <c r="K33" s="71" t="s">
        <v>258</v>
      </c>
      <c r="L33" s="71" t="s">
        <v>258</v>
      </c>
      <c r="M33" s="71">
        <v>1</v>
      </c>
      <c r="N33" s="71">
        <v>1</v>
      </c>
      <c r="O33" s="71">
        <v>1</v>
      </c>
      <c r="P33" s="71" t="s">
        <v>258</v>
      </c>
    </row>
    <row r="34" spans="1:17" ht="27.75" customHeight="1">
      <c r="A34" s="479"/>
      <c r="B34" s="481"/>
      <c r="C34" s="84" t="s">
        <v>68</v>
      </c>
      <c r="D34" s="73" t="s">
        <v>258</v>
      </c>
      <c r="E34" s="71" t="s">
        <v>258</v>
      </c>
      <c r="F34" s="71" t="s">
        <v>258</v>
      </c>
      <c r="G34" s="71" t="s">
        <v>258</v>
      </c>
      <c r="H34" s="71" t="s">
        <v>258</v>
      </c>
      <c r="I34" s="71" t="s">
        <v>258</v>
      </c>
      <c r="J34" s="71" t="s">
        <v>258</v>
      </c>
      <c r="K34" s="71" t="s">
        <v>258</v>
      </c>
      <c r="L34" s="71" t="s">
        <v>258</v>
      </c>
      <c r="M34" s="71" t="s">
        <v>258</v>
      </c>
      <c r="N34" s="71" t="s">
        <v>258</v>
      </c>
      <c r="O34" s="71" t="s">
        <v>258</v>
      </c>
      <c r="P34" s="71" t="s">
        <v>258</v>
      </c>
    </row>
    <row r="35" spans="1:17" ht="27.75" customHeight="1">
      <c r="A35" s="479"/>
      <c r="B35" s="480" t="s">
        <v>69</v>
      </c>
      <c r="C35" s="84" t="s">
        <v>66</v>
      </c>
      <c r="D35" s="73" t="s">
        <v>258</v>
      </c>
      <c r="E35" s="71" t="s">
        <v>258</v>
      </c>
      <c r="F35" s="71" t="s">
        <v>258</v>
      </c>
      <c r="G35" s="71" t="s">
        <v>258</v>
      </c>
      <c r="H35" s="71" t="s">
        <v>258</v>
      </c>
      <c r="I35" s="71" t="s">
        <v>258</v>
      </c>
      <c r="J35" s="71" t="s">
        <v>258</v>
      </c>
      <c r="K35" s="71" t="s">
        <v>258</v>
      </c>
      <c r="L35" s="71" t="s">
        <v>258</v>
      </c>
      <c r="M35" s="71" t="s">
        <v>258</v>
      </c>
      <c r="N35" s="71" t="s">
        <v>258</v>
      </c>
      <c r="O35" s="71" t="s">
        <v>258</v>
      </c>
      <c r="P35" s="71" t="s">
        <v>258</v>
      </c>
    </row>
    <row r="36" spans="1:17" ht="27.75" customHeight="1">
      <c r="A36" s="479"/>
      <c r="B36" s="480"/>
      <c r="C36" s="81" t="s">
        <v>67</v>
      </c>
      <c r="D36" s="69">
        <f>SUM(E36:P36)</f>
        <v>128</v>
      </c>
      <c r="E36" s="71">
        <v>9</v>
      </c>
      <c r="F36" s="71">
        <v>13</v>
      </c>
      <c r="G36" s="71">
        <v>16</v>
      </c>
      <c r="H36" s="71">
        <v>17</v>
      </c>
      <c r="I36" s="71">
        <v>21</v>
      </c>
      <c r="J36" s="71">
        <v>2</v>
      </c>
      <c r="K36" s="71">
        <v>4</v>
      </c>
      <c r="L36" s="71">
        <v>8</v>
      </c>
      <c r="M36" s="71">
        <v>11</v>
      </c>
      <c r="N36" s="71">
        <v>11</v>
      </c>
      <c r="O36" s="72">
        <v>4</v>
      </c>
      <c r="P36" s="72">
        <v>12</v>
      </c>
    </row>
    <row r="37" spans="1:17" ht="27.75" customHeight="1">
      <c r="A37" s="479"/>
      <c r="B37" s="481"/>
      <c r="C37" s="84" t="s">
        <v>70</v>
      </c>
      <c r="D37" s="85" t="s">
        <v>258</v>
      </c>
      <c r="E37" s="71" t="s">
        <v>258</v>
      </c>
      <c r="F37" s="71" t="s">
        <v>258</v>
      </c>
      <c r="G37" s="71" t="s">
        <v>258</v>
      </c>
      <c r="H37" s="71" t="s">
        <v>258</v>
      </c>
      <c r="I37" s="71" t="s">
        <v>258</v>
      </c>
      <c r="J37" s="71" t="s">
        <v>258</v>
      </c>
      <c r="K37" s="71" t="s">
        <v>258</v>
      </c>
      <c r="L37" s="71" t="s">
        <v>258</v>
      </c>
      <c r="M37" s="71" t="s">
        <v>258</v>
      </c>
      <c r="N37" s="71" t="s">
        <v>258</v>
      </c>
      <c r="O37" s="71" t="s">
        <v>258</v>
      </c>
      <c r="P37" s="71" t="s">
        <v>258</v>
      </c>
    </row>
    <row r="38" spans="1:17" ht="27.75" customHeight="1">
      <c r="A38" s="479"/>
      <c r="B38" s="481"/>
      <c r="C38" s="84" t="s">
        <v>68</v>
      </c>
      <c r="D38" s="85" t="s">
        <v>258</v>
      </c>
      <c r="E38" s="71" t="s">
        <v>258</v>
      </c>
      <c r="F38" s="71" t="s">
        <v>258</v>
      </c>
      <c r="G38" s="71" t="s">
        <v>258</v>
      </c>
      <c r="H38" s="71" t="s">
        <v>258</v>
      </c>
      <c r="I38" s="71" t="s">
        <v>258</v>
      </c>
      <c r="J38" s="71" t="s">
        <v>258</v>
      </c>
      <c r="K38" s="71" t="s">
        <v>258</v>
      </c>
      <c r="L38" s="71" t="s">
        <v>258</v>
      </c>
      <c r="M38" s="71" t="s">
        <v>258</v>
      </c>
      <c r="N38" s="71" t="s">
        <v>258</v>
      </c>
      <c r="O38" s="71" t="s">
        <v>258</v>
      </c>
      <c r="P38" s="71" t="s">
        <v>258</v>
      </c>
    </row>
    <row r="39" spans="1:17" ht="27.75" customHeight="1">
      <c r="A39" s="478" t="s">
        <v>71</v>
      </c>
      <c r="B39" s="483" t="s">
        <v>72</v>
      </c>
      <c r="C39" s="390"/>
      <c r="D39" s="69">
        <f t="shared" ref="D39:D44" si="2">SUM(E39:P39)</f>
        <v>28</v>
      </c>
      <c r="E39" s="71">
        <v>3</v>
      </c>
      <c r="F39" s="71">
        <v>1</v>
      </c>
      <c r="G39" s="71">
        <v>6</v>
      </c>
      <c r="H39" s="71">
        <v>4</v>
      </c>
      <c r="I39" s="71">
        <v>1</v>
      </c>
      <c r="J39" s="70">
        <v>4</v>
      </c>
      <c r="K39" s="71" t="s">
        <v>258</v>
      </c>
      <c r="L39" s="70">
        <v>1</v>
      </c>
      <c r="M39" s="71">
        <v>1</v>
      </c>
      <c r="N39" s="71">
        <v>5</v>
      </c>
      <c r="O39" s="71" t="s">
        <v>258</v>
      </c>
      <c r="P39" s="70">
        <v>2</v>
      </c>
    </row>
    <row r="40" spans="1:17" ht="27.75" customHeight="1">
      <c r="A40" s="479"/>
      <c r="B40" s="483" t="s">
        <v>73</v>
      </c>
      <c r="C40" s="390"/>
      <c r="D40" s="69">
        <f t="shared" si="2"/>
        <v>29</v>
      </c>
      <c r="E40" s="71">
        <v>3</v>
      </c>
      <c r="F40" s="71">
        <v>2</v>
      </c>
      <c r="G40" s="71">
        <v>6</v>
      </c>
      <c r="H40" s="71">
        <v>4</v>
      </c>
      <c r="I40" s="71">
        <v>1</v>
      </c>
      <c r="J40" s="70">
        <v>4</v>
      </c>
      <c r="K40" s="71" t="s">
        <v>258</v>
      </c>
      <c r="L40" s="70">
        <v>1</v>
      </c>
      <c r="M40" s="71">
        <v>1</v>
      </c>
      <c r="N40" s="71">
        <v>5</v>
      </c>
      <c r="O40" s="71" t="s">
        <v>258</v>
      </c>
      <c r="P40" s="70">
        <v>2</v>
      </c>
    </row>
    <row r="41" spans="1:17" ht="27.75" customHeight="1">
      <c r="A41" s="479"/>
      <c r="B41" s="484" t="s">
        <v>74</v>
      </c>
      <c r="C41" s="81" t="s">
        <v>59</v>
      </c>
      <c r="D41" s="69">
        <f t="shared" si="2"/>
        <v>21</v>
      </c>
      <c r="E41" s="210">
        <f t="shared" ref="E41:P41" si="3">SUM(E42:E44)</f>
        <v>3</v>
      </c>
      <c r="F41" s="210">
        <f t="shared" si="3"/>
        <v>1</v>
      </c>
      <c r="G41" s="210">
        <f t="shared" si="3"/>
        <v>4</v>
      </c>
      <c r="H41" s="210">
        <f t="shared" si="3"/>
        <v>2</v>
      </c>
      <c r="I41" s="210">
        <f t="shared" si="3"/>
        <v>2</v>
      </c>
      <c r="J41" s="210">
        <f t="shared" si="3"/>
        <v>2</v>
      </c>
      <c r="K41" s="210">
        <f t="shared" si="3"/>
        <v>1</v>
      </c>
      <c r="L41" s="210">
        <f t="shared" si="3"/>
        <v>1</v>
      </c>
      <c r="M41" s="210">
        <f t="shared" si="3"/>
        <v>1</v>
      </c>
      <c r="N41" s="210">
        <f t="shared" si="3"/>
        <v>3</v>
      </c>
      <c r="O41" s="210">
        <f t="shared" si="3"/>
        <v>0</v>
      </c>
      <c r="P41" s="210">
        <f t="shared" si="3"/>
        <v>1</v>
      </c>
    </row>
    <row r="42" spans="1:17" ht="27.75" customHeight="1">
      <c r="A42" s="479"/>
      <c r="B42" s="484"/>
      <c r="C42" s="81" t="s">
        <v>24</v>
      </c>
      <c r="D42" s="86">
        <f t="shared" si="2"/>
        <v>0</v>
      </c>
      <c r="E42" s="71" t="s">
        <v>258</v>
      </c>
      <c r="F42" s="71" t="s">
        <v>258</v>
      </c>
      <c r="G42" s="71" t="s">
        <v>258</v>
      </c>
      <c r="H42" s="85" t="s">
        <v>258</v>
      </c>
      <c r="I42" s="71" t="s">
        <v>258</v>
      </c>
      <c r="J42" s="71" t="s">
        <v>258</v>
      </c>
      <c r="K42" s="71" t="s">
        <v>258</v>
      </c>
      <c r="L42" s="71" t="s">
        <v>258</v>
      </c>
      <c r="M42" s="71" t="s">
        <v>258</v>
      </c>
      <c r="N42" s="71" t="s">
        <v>258</v>
      </c>
      <c r="O42" s="71" t="s">
        <v>258</v>
      </c>
      <c r="P42" s="71" t="s">
        <v>258</v>
      </c>
    </row>
    <row r="43" spans="1:17" ht="27.75" customHeight="1">
      <c r="A43" s="479"/>
      <c r="B43" s="484"/>
      <c r="C43" s="87" t="s">
        <v>352</v>
      </c>
      <c r="D43" s="69">
        <f t="shared" si="2"/>
        <v>21</v>
      </c>
      <c r="E43" s="71">
        <v>3</v>
      </c>
      <c r="F43" s="71">
        <v>1</v>
      </c>
      <c r="G43" s="71">
        <v>4</v>
      </c>
      <c r="H43" s="85">
        <v>2</v>
      </c>
      <c r="I43" s="85">
        <v>2</v>
      </c>
      <c r="J43" s="71">
        <v>2</v>
      </c>
      <c r="K43" s="71">
        <v>1</v>
      </c>
      <c r="L43" s="71">
        <v>1</v>
      </c>
      <c r="M43" s="71">
        <v>1</v>
      </c>
      <c r="N43" s="71">
        <v>3</v>
      </c>
      <c r="O43" s="71" t="s">
        <v>258</v>
      </c>
      <c r="P43" s="71">
        <v>1</v>
      </c>
    </row>
    <row r="44" spans="1:17" ht="27.75" customHeight="1" thickBot="1">
      <c r="A44" s="482"/>
      <c r="B44" s="485"/>
      <c r="C44" s="88" t="s">
        <v>75</v>
      </c>
      <c r="D44" s="89">
        <f t="shared" si="2"/>
        <v>0</v>
      </c>
      <c r="E44" s="71" t="s">
        <v>258</v>
      </c>
      <c r="F44" s="71" t="s">
        <v>258</v>
      </c>
      <c r="G44" s="71" t="s">
        <v>258</v>
      </c>
      <c r="H44" s="85" t="s">
        <v>258</v>
      </c>
      <c r="I44" s="71" t="s">
        <v>258</v>
      </c>
      <c r="J44" s="71" t="s">
        <v>258</v>
      </c>
      <c r="K44" s="71" t="s">
        <v>258</v>
      </c>
      <c r="L44" s="71" t="s">
        <v>258</v>
      </c>
      <c r="M44" s="71" t="s">
        <v>258</v>
      </c>
      <c r="N44" s="71" t="s">
        <v>258</v>
      </c>
      <c r="O44" s="71" t="s">
        <v>258</v>
      </c>
      <c r="P44" s="71" t="s">
        <v>258</v>
      </c>
    </row>
    <row r="45" spans="1:17">
      <c r="A45" s="9"/>
      <c r="B45" s="9"/>
      <c r="C45" s="9"/>
      <c r="D45" s="90"/>
      <c r="E45" s="91"/>
      <c r="F45" s="91"/>
      <c r="G45" s="91"/>
      <c r="H45" s="91"/>
      <c r="I45" s="91"/>
      <c r="J45" s="91"/>
      <c r="K45" s="91"/>
      <c r="L45" s="91"/>
      <c r="M45" s="477" t="s">
        <v>5</v>
      </c>
      <c r="N45" s="477"/>
      <c r="O45" s="477"/>
      <c r="P45" s="477"/>
      <c r="Q45" s="10"/>
    </row>
    <row r="46" spans="1:17">
      <c r="A46" s="10"/>
      <c r="B46" s="10"/>
      <c r="C46" s="10"/>
      <c r="D46" s="92"/>
      <c r="E46" s="127"/>
      <c r="F46" s="127"/>
      <c r="G46" s="127"/>
      <c r="H46" s="127"/>
      <c r="I46" s="127"/>
      <c r="J46" s="127"/>
      <c r="K46" s="127"/>
      <c r="L46" s="127"/>
      <c r="M46" s="127"/>
      <c r="N46" s="127"/>
      <c r="O46" s="127"/>
      <c r="P46" s="127"/>
      <c r="Q46" s="10"/>
    </row>
    <row r="47" spans="1:17">
      <c r="A47" s="10"/>
      <c r="B47" s="10"/>
      <c r="C47" s="10"/>
      <c r="D47" s="20"/>
      <c r="E47" s="10"/>
      <c r="F47" s="10"/>
      <c r="G47" s="10"/>
      <c r="H47" s="10"/>
      <c r="I47" s="10"/>
      <c r="J47" s="10"/>
      <c r="K47" s="10"/>
      <c r="L47" s="10"/>
      <c r="M47" s="10"/>
      <c r="N47" s="10"/>
      <c r="O47" s="10"/>
      <c r="P47" s="10"/>
      <c r="Q47" s="10"/>
    </row>
  </sheetData>
  <mergeCells count="32">
    <mergeCell ref="M45:P45"/>
    <mergeCell ref="A32:A38"/>
    <mergeCell ref="B32:B34"/>
    <mergeCell ref="B35:B38"/>
    <mergeCell ref="A39:A44"/>
    <mergeCell ref="B39:C39"/>
    <mergeCell ref="B40:C40"/>
    <mergeCell ref="B41:B44"/>
    <mergeCell ref="N25:P25"/>
    <mergeCell ref="A27:A31"/>
    <mergeCell ref="B27:B31"/>
    <mergeCell ref="A18:B19"/>
    <mergeCell ref="A21:C21"/>
    <mergeCell ref="A24:P24"/>
    <mergeCell ref="A22:C22"/>
    <mergeCell ref="N23:P23"/>
    <mergeCell ref="A12:A17"/>
    <mergeCell ref="B12:B14"/>
    <mergeCell ref="B15:B17"/>
    <mergeCell ref="A20:C20"/>
    <mergeCell ref="A1:P1"/>
    <mergeCell ref="A4:A6"/>
    <mergeCell ref="A7:A10"/>
    <mergeCell ref="N2:P2"/>
    <mergeCell ref="B7:C7"/>
    <mergeCell ref="B8:C8"/>
    <mergeCell ref="A11:C11"/>
    <mergeCell ref="B10:C10"/>
    <mergeCell ref="B4:C4"/>
    <mergeCell ref="B5:C5"/>
    <mergeCell ref="B6:C6"/>
    <mergeCell ref="B9:C9"/>
  </mergeCells>
  <phoneticPr fontId="2"/>
  <printOptions horizontalCentered="1"/>
  <pageMargins left="0.39370078740157483" right="0.39370078740157483" top="0.59055118110236227" bottom="0.78740157480314965" header="0.51181102362204722" footer="0.39370078740157483"/>
  <pageSetup paperSize="9" scale="73" firstPageNumber="109"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35"/>
  <sheetViews>
    <sheetView showGridLines="0" topLeftCell="A16" zoomScaleNormal="100" zoomScaleSheetLayoutView="85" workbookViewId="0">
      <selection activeCell="G24" sqref="G24"/>
    </sheetView>
  </sheetViews>
  <sheetFormatPr defaultColWidth="8.796875" defaultRowHeight="17.25"/>
  <cols>
    <col min="1" max="16" width="6.296875" customWidth="1"/>
  </cols>
  <sheetData>
    <row r="1" spans="1:17" ht="22.5" customHeight="1">
      <c r="A1" s="399" t="s">
        <v>397</v>
      </c>
      <c r="B1" s="399"/>
      <c r="C1" s="399"/>
      <c r="D1" s="399"/>
      <c r="E1" s="399"/>
      <c r="F1" s="399"/>
      <c r="G1" s="399"/>
      <c r="H1" s="399"/>
      <c r="I1" s="399"/>
      <c r="J1" s="399"/>
      <c r="K1" s="399"/>
      <c r="L1" s="399"/>
      <c r="M1" s="399"/>
      <c r="N1" s="399"/>
      <c r="O1" s="8"/>
      <c r="P1" s="8"/>
      <c r="Q1" s="8"/>
    </row>
    <row r="2" spans="1:17" s="137" customFormat="1" ht="18" thickBot="1">
      <c r="A2" s="61"/>
      <c r="B2" s="61"/>
      <c r="C2" s="61"/>
      <c r="D2" s="61"/>
      <c r="E2" s="61"/>
      <c r="F2" s="61"/>
      <c r="G2" s="61"/>
      <c r="H2" s="61"/>
      <c r="I2" s="61"/>
      <c r="J2" s="61"/>
      <c r="K2" s="61"/>
      <c r="L2" s="61"/>
      <c r="M2" s="61"/>
      <c r="N2" s="394" t="s">
        <v>377</v>
      </c>
      <c r="O2" s="394"/>
      <c r="P2" s="394"/>
      <c r="Q2" s="10"/>
    </row>
    <row r="3" spans="1:17" s="137" customFormat="1" ht="37.5" customHeight="1">
      <c r="A3" s="528"/>
      <c r="B3" s="529"/>
      <c r="C3" s="518" t="s">
        <v>396</v>
      </c>
      <c r="D3" s="518"/>
      <c r="E3" s="94" t="s">
        <v>395</v>
      </c>
      <c r="F3" s="255">
        <v>5</v>
      </c>
      <c r="G3" s="255">
        <v>6</v>
      </c>
      <c r="H3" s="255">
        <v>7</v>
      </c>
      <c r="I3" s="255">
        <v>8</v>
      </c>
      <c r="J3" s="255">
        <v>9</v>
      </c>
      <c r="K3" s="255">
        <v>10</v>
      </c>
      <c r="L3" s="255">
        <v>11</v>
      </c>
      <c r="M3" s="255">
        <v>12</v>
      </c>
      <c r="N3" s="94" t="s">
        <v>394</v>
      </c>
      <c r="O3" s="255">
        <v>2</v>
      </c>
      <c r="P3" s="256">
        <v>3</v>
      </c>
      <c r="Q3" s="10"/>
    </row>
    <row r="4" spans="1:17" s="21" customFormat="1" ht="33.75" customHeight="1">
      <c r="A4" s="521" t="s">
        <v>0</v>
      </c>
      <c r="B4" s="521"/>
      <c r="C4" s="531">
        <f>SUM(E4:P4)</f>
        <v>105</v>
      </c>
      <c r="D4" s="532"/>
      <c r="E4" s="95">
        <f t="shared" ref="E4:P4" si="0">SUM(E5:E6)</f>
        <v>9</v>
      </c>
      <c r="F4" s="95">
        <f t="shared" si="0"/>
        <v>5</v>
      </c>
      <c r="G4" s="95">
        <f t="shared" si="0"/>
        <v>18</v>
      </c>
      <c r="H4" s="95">
        <f t="shared" si="0"/>
        <v>16</v>
      </c>
      <c r="I4" s="95">
        <f t="shared" si="0"/>
        <v>9</v>
      </c>
      <c r="J4" s="95">
        <f t="shared" si="0"/>
        <v>6</v>
      </c>
      <c r="K4" s="95">
        <f t="shared" si="0"/>
        <v>6</v>
      </c>
      <c r="L4" s="95">
        <f t="shared" si="0"/>
        <v>12</v>
      </c>
      <c r="M4" s="95">
        <f t="shared" si="0"/>
        <v>9</v>
      </c>
      <c r="N4" s="95">
        <f t="shared" si="0"/>
        <v>6</v>
      </c>
      <c r="O4" s="95">
        <f t="shared" si="0"/>
        <v>4</v>
      </c>
      <c r="P4" s="95">
        <f t="shared" si="0"/>
        <v>5</v>
      </c>
      <c r="Q4" s="20"/>
    </row>
    <row r="5" spans="1:17" s="137" customFormat="1" ht="33.75" customHeight="1">
      <c r="A5" s="533" t="s">
        <v>38</v>
      </c>
      <c r="B5" s="533"/>
      <c r="C5" s="487">
        <f>SUM(E5:P5)</f>
        <v>4</v>
      </c>
      <c r="D5" s="486"/>
      <c r="E5" s="253">
        <v>1</v>
      </c>
      <c r="F5" s="253">
        <v>0</v>
      </c>
      <c r="G5" s="253">
        <v>0</v>
      </c>
      <c r="H5" s="253">
        <v>0</v>
      </c>
      <c r="I5" s="253">
        <v>1</v>
      </c>
      <c r="J5" s="253">
        <v>0</v>
      </c>
      <c r="K5" s="253">
        <v>0</v>
      </c>
      <c r="L5" s="96">
        <v>1</v>
      </c>
      <c r="M5" s="96">
        <v>0</v>
      </c>
      <c r="N5" s="253">
        <v>0</v>
      </c>
      <c r="O5" s="253">
        <v>1</v>
      </c>
      <c r="P5" s="253">
        <v>0</v>
      </c>
      <c r="Q5" s="10"/>
    </row>
    <row r="6" spans="1:17" s="137" customFormat="1" ht="33.75" customHeight="1" thickBot="1">
      <c r="A6" s="530" t="s">
        <v>39</v>
      </c>
      <c r="B6" s="530"/>
      <c r="C6" s="507">
        <f>SUM(E6:P6)</f>
        <v>101</v>
      </c>
      <c r="D6" s="488"/>
      <c r="E6" s="248">
        <v>8</v>
      </c>
      <c r="F6" s="248">
        <v>5</v>
      </c>
      <c r="G6" s="248">
        <v>18</v>
      </c>
      <c r="H6" s="248">
        <v>16</v>
      </c>
      <c r="I6" s="248">
        <v>8</v>
      </c>
      <c r="J6" s="248">
        <v>6</v>
      </c>
      <c r="K6" s="248">
        <v>6</v>
      </c>
      <c r="L6" s="248">
        <v>11</v>
      </c>
      <c r="M6" s="248">
        <v>9</v>
      </c>
      <c r="N6" s="248">
        <v>6</v>
      </c>
      <c r="O6" s="248">
        <v>3</v>
      </c>
      <c r="P6" s="248">
        <v>5</v>
      </c>
      <c r="Q6" s="10"/>
    </row>
    <row r="7" spans="1:17" s="137" customFormat="1">
      <c r="A7" s="9"/>
      <c r="B7" s="9"/>
      <c r="C7" s="91"/>
      <c r="D7" s="91"/>
      <c r="E7" s="91"/>
      <c r="F7" s="91"/>
      <c r="G7" s="91"/>
      <c r="H7" s="91"/>
      <c r="I7" s="91"/>
      <c r="J7" s="91"/>
      <c r="K7" s="91"/>
      <c r="L7" s="91"/>
      <c r="M7" s="91"/>
      <c r="N7" s="524" t="s">
        <v>378</v>
      </c>
      <c r="O7" s="524"/>
      <c r="P7" s="524"/>
      <c r="Q7" s="10"/>
    </row>
    <row r="8" spans="1:17">
      <c r="A8" s="8"/>
      <c r="B8" s="93"/>
      <c r="C8" s="93"/>
      <c r="D8" s="93"/>
      <c r="E8" s="93"/>
      <c r="F8" s="93"/>
      <c r="G8" s="93"/>
      <c r="H8" s="93"/>
      <c r="I8" s="93"/>
      <c r="J8" s="93"/>
      <c r="K8" s="93"/>
      <c r="L8" s="93"/>
      <c r="M8" s="93"/>
      <c r="N8" s="97"/>
      <c r="O8" s="97"/>
      <c r="P8" s="97"/>
      <c r="Q8" s="8"/>
    </row>
    <row r="9" spans="1:17" ht="22.5" customHeight="1">
      <c r="A9" s="8"/>
      <c r="B9" s="8"/>
      <c r="C9" s="8"/>
      <c r="D9" s="8"/>
      <c r="E9" s="8"/>
      <c r="F9" s="8"/>
      <c r="G9" s="8"/>
      <c r="H9" s="8"/>
      <c r="I9" s="8"/>
      <c r="J9" s="8"/>
      <c r="K9" s="8"/>
      <c r="L9" s="8"/>
      <c r="M9" s="8"/>
      <c r="N9" s="8"/>
    </row>
    <row r="10" spans="1:17" ht="23.25" customHeight="1">
      <c r="A10" s="399" t="s">
        <v>393</v>
      </c>
      <c r="B10" s="399"/>
      <c r="C10" s="399"/>
      <c r="D10" s="399"/>
      <c r="E10" s="399"/>
      <c r="F10" s="399"/>
      <c r="G10" s="399"/>
      <c r="H10" s="399"/>
      <c r="I10" s="399"/>
      <c r="J10" s="399"/>
      <c r="K10" s="399"/>
      <c r="L10" s="399"/>
      <c r="M10" s="399"/>
      <c r="N10" s="399"/>
      <c r="O10" s="399"/>
      <c r="P10" s="399"/>
    </row>
    <row r="11" spans="1:17" s="137" customFormat="1" ht="18" thickBot="1">
      <c r="A11" s="10"/>
      <c r="B11" s="10"/>
      <c r="C11" s="10"/>
      <c r="D11" s="10"/>
      <c r="E11" s="10"/>
      <c r="F11" s="10"/>
      <c r="G11" s="10"/>
      <c r="H11" s="10"/>
      <c r="I11" s="10"/>
      <c r="J11" s="394" t="s">
        <v>392</v>
      </c>
      <c r="K11" s="394"/>
      <c r="L11" s="394"/>
      <c r="M11" s="394"/>
      <c r="N11" s="394"/>
      <c r="O11" s="394"/>
      <c r="P11" s="394"/>
    </row>
    <row r="12" spans="1:17" s="186" customFormat="1" ht="33.75" customHeight="1">
      <c r="A12" s="503" t="s">
        <v>76</v>
      </c>
      <c r="B12" s="518"/>
      <c r="C12" s="503" t="s">
        <v>77</v>
      </c>
      <c r="D12" s="518"/>
      <c r="E12" s="518" t="s">
        <v>391</v>
      </c>
      <c r="F12" s="518"/>
      <c r="G12" s="518" t="s">
        <v>78</v>
      </c>
      <c r="H12" s="518"/>
      <c r="I12" s="518" t="s">
        <v>76</v>
      </c>
      <c r="J12" s="518"/>
      <c r="K12" s="518" t="s">
        <v>77</v>
      </c>
      <c r="L12" s="518"/>
      <c r="M12" s="518" t="s">
        <v>79</v>
      </c>
      <c r="N12" s="518"/>
      <c r="O12" s="518" t="s">
        <v>78</v>
      </c>
      <c r="P12" s="525"/>
    </row>
    <row r="13" spans="1:17" s="137" customFormat="1" ht="33.75" customHeight="1">
      <c r="A13" s="519" t="s">
        <v>390</v>
      </c>
      <c r="B13" s="520"/>
      <c r="C13" s="510" t="s">
        <v>30</v>
      </c>
      <c r="D13" s="537"/>
      <c r="E13" s="534" t="s">
        <v>30</v>
      </c>
      <c r="F13" s="534"/>
      <c r="G13" s="514">
        <v>3</v>
      </c>
      <c r="H13" s="536"/>
      <c r="I13" s="535" t="s">
        <v>389</v>
      </c>
      <c r="J13" s="520"/>
      <c r="K13" s="523">
        <v>6</v>
      </c>
      <c r="L13" s="522"/>
      <c r="M13" s="534">
        <v>5</v>
      </c>
      <c r="N13" s="534"/>
      <c r="O13" s="522">
        <v>9</v>
      </c>
      <c r="P13" s="522"/>
    </row>
    <row r="14" spans="1:17" s="137" customFormat="1" ht="33.75" customHeight="1">
      <c r="A14" s="512" t="s">
        <v>388</v>
      </c>
      <c r="B14" s="513"/>
      <c r="C14" s="510">
        <v>5</v>
      </c>
      <c r="D14" s="511"/>
      <c r="E14" s="511" t="s">
        <v>30</v>
      </c>
      <c r="F14" s="511"/>
      <c r="G14" s="511">
        <v>8</v>
      </c>
      <c r="H14" s="516"/>
      <c r="I14" s="508" t="s">
        <v>387</v>
      </c>
      <c r="J14" s="509"/>
      <c r="K14" s="487">
        <v>19</v>
      </c>
      <c r="L14" s="526"/>
      <c r="M14" s="511">
        <v>15</v>
      </c>
      <c r="N14" s="511"/>
      <c r="O14" s="486">
        <v>12</v>
      </c>
      <c r="P14" s="486"/>
    </row>
    <row r="15" spans="1:17" s="137" customFormat="1" ht="33.75" customHeight="1">
      <c r="A15" s="512" t="s">
        <v>386</v>
      </c>
      <c r="B15" s="513"/>
      <c r="C15" s="510">
        <v>0</v>
      </c>
      <c r="D15" s="511"/>
      <c r="E15" s="511">
        <v>1</v>
      </c>
      <c r="F15" s="511"/>
      <c r="G15" s="511">
        <v>7</v>
      </c>
      <c r="H15" s="516"/>
      <c r="I15" s="508" t="s">
        <v>100</v>
      </c>
      <c r="J15" s="509"/>
      <c r="K15" s="487">
        <v>2</v>
      </c>
      <c r="L15" s="526"/>
      <c r="M15" s="486">
        <v>3</v>
      </c>
      <c r="N15" s="486"/>
      <c r="O15" s="527">
        <v>12</v>
      </c>
      <c r="P15" s="527"/>
    </row>
    <row r="16" spans="1:17" s="137" customFormat="1" ht="33.75" customHeight="1">
      <c r="A16" s="512" t="s">
        <v>385</v>
      </c>
      <c r="B16" s="513"/>
      <c r="C16" s="510" t="s">
        <v>30</v>
      </c>
      <c r="D16" s="511"/>
      <c r="E16" s="514">
        <v>0</v>
      </c>
      <c r="F16" s="514"/>
      <c r="G16" s="514">
        <v>7</v>
      </c>
      <c r="H16" s="515"/>
      <c r="I16" s="508" t="s">
        <v>254</v>
      </c>
      <c r="J16" s="509"/>
      <c r="K16" s="486">
        <v>24</v>
      </c>
      <c r="L16" s="486"/>
      <c r="M16" s="486">
        <v>20</v>
      </c>
      <c r="N16" s="486"/>
      <c r="O16" s="486">
        <v>17</v>
      </c>
      <c r="P16" s="486"/>
    </row>
    <row r="17" spans="1:16" s="137" customFormat="1" ht="33.75" customHeight="1">
      <c r="A17" s="512" t="s">
        <v>384</v>
      </c>
      <c r="B17" s="513"/>
      <c r="C17" s="510">
        <v>1</v>
      </c>
      <c r="D17" s="511"/>
      <c r="E17" s="514">
        <v>1</v>
      </c>
      <c r="F17" s="514"/>
      <c r="G17" s="514">
        <v>6</v>
      </c>
      <c r="H17" s="515"/>
      <c r="I17" s="508" t="s">
        <v>243</v>
      </c>
      <c r="J17" s="509"/>
      <c r="K17" s="487">
        <v>12</v>
      </c>
      <c r="L17" s="486"/>
      <c r="M17" s="486">
        <v>17</v>
      </c>
      <c r="N17" s="486"/>
      <c r="O17" s="486">
        <v>13</v>
      </c>
      <c r="P17" s="486"/>
    </row>
    <row r="18" spans="1:16" s="137" customFormat="1" ht="33.75" customHeight="1">
      <c r="A18" s="512" t="s">
        <v>383</v>
      </c>
      <c r="B18" s="513"/>
      <c r="C18" s="510" t="s">
        <v>382</v>
      </c>
      <c r="D18" s="517"/>
      <c r="E18" s="511" t="s">
        <v>382</v>
      </c>
      <c r="F18" s="511"/>
      <c r="G18" s="511" t="s">
        <v>382</v>
      </c>
      <c r="H18" s="516"/>
      <c r="I18" s="508" t="s">
        <v>381</v>
      </c>
      <c r="J18" s="509"/>
      <c r="K18" s="487">
        <v>8</v>
      </c>
      <c r="L18" s="486"/>
      <c r="M18" s="486">
        <v>6</v>
      </c>
      <c r="N18" s="486"/>
      <c r="O18" s="486">
        <v>15</v>
      </c>
      <c r="P18" s="486"/>
    </row>
    <row r="19" spans="1:16" s="137" customFormat="1" ht="33.75" customHeight="1" thickBot="1">
      <c r="A19" s="505" t="s">
        <v>380</v>
      </c>
      <c r="B19" s="506"/>
      <c r="C19" s="507">
        <v>14</v>
      </c>
      <c r="D19" s="488"/>
      <c r="E19" s="488">
        <v>12</v>
      </c>
      <c r="F19" s="488"/>
      <c r="G19" s="488">
        <v>8</v>
      </c>
      <c r="H19" s="489"/>
      <c r="I19" s="491" t="s">
        <v>379</v>
      </c>
      <c r="J19" s="492"/>
      <c r="K19" s="493">
        <v>11</v>
      </c>
      <c r="L19" s="490"/>
      <c r="M19" s="490">
        <v>15</v>
      </c>
      <c r="N19" s="490"/>
      <c r="O19" s="490">
        <v>15</v>
      </c>
      <c r="P19" s="490"/>
    </row>
    <row r="20" spans="1:16" ht="18.75" customHeight="1">
      <c r="A20" s="500" t="s">
        <v>80</v>
      </c>
      <c r="B20" s="501"/>
      <c r="C20" s="501"/>
      <c r="D20" s="501"/>
      <c r="E20" s="501"/>
      <c r="F20" s="501"/>
      <c r="G20" s="501"/>
      <c r="H20" s="501"/>
      <c r="I20" s="501"/>
      <c r="J20" s="501"/>
      <c r="K20" s="501"/>
      <c r="L20" s="501"/>
      <c r="M20" s="501"/>
      <c r="N20" s="499" t="s">
        <v>378</v>
      </c>
      <c r="O20" s="499"/>
      <c r="P20" s="499"/>
    </row>
    <row r="21" spans="1:16" ht="21.75" customHeight="1">
      <c r="A21" s="501"/>
      <c r="B21" s="501"/>
      <c r="C21" s="501"/>
      <c r="D21" s="501"/>
      <c r="E21" s="501"/>
      <c r="F21" s="501"/>
      <c r="G21" s="501"/>
      <c r="H21" s="501"/>
      <c r="I21" s="501"/>
      <c r="J21" s="501"/>
      <c r="K21" s="501"/>
      <c r="L21" s="501"/>
      <c r="M21" s="501"/>
      <c r="N21" s="241"/>
    </row>
    <row r="22" spans="1:16" ht="27.75" customHeight="1">
      <c r="A22" s="8"/>
      <c r="B22" s="8"/>
      <c r="C22" s="98"/>
      <c r="D22" s="98"/>
      <c r="E22" s="98"/>
      <c r="F22" s="98"/>
      <c r="G22" s="98"/>
      <c r="H22" s="98"/>
      <c r="I22" s="98"/>
      <c r="J22" s="98"/>
      <c r="K22" s="98"/>
      <c r="L22" s="98"/>
      <c r="M22" s="98"/>
      <c r="N22" s="241"/>
      <c r="O22" s="252"/>
      <c r="P22" s="252"/>
    </row>
    <row r="23" spans="1:16" ht="27.75" customHeight="1">
      <c r="A23" s="8"/>
      <c r="B23" s="8"/>
      <c r="C23" s="99"/>
      <c r="D23" s="99"/>
      <c r="E23" s="99"/>
      <c r="F23" s="99"/>
      <c r="G23" s="99"/>
      <c r="H23" s="99"/>
      <c r="I23" s="99"/>
      <c r="J23" s="99"/>
      <c r="K23" s="99"/>
      <c r="L23" s="99"/>
      <c r="M23" s="99"/>
      <c r="N23" s="252"/>
      <c r="O23" s="252"/>
      <c r="P23" s="252"/>
    </row>
    <row r="24" spans="1:16" ht="22.5" customHeight="1">
      <c r="A24" s="399" t="s">
        <v>81</v>
      </c>
      <c r="B24" s="399"/>
      <c r="C24" s="399"/>
      <c r="D24" s="399"/>
      <c r="E24" s="399"/>
      <c r="F24" s="399"/>
    </row>
    <row r="25" spans="1:16" s="137" customFormat="1" ht="18" thickBot="1">
      <c r="A25" s="61"/>
      <c r="B25" s="61"/>
      <c r="C25" s="61"/>
      <c r="D25" s="61"/>
      <c r="E25" s="61"/>
      <c r="F25" s="61"/>
      <c r="G25" s="100"/>
      <c r="H25" s="100"/>
      <c r="I25" s="100"/>
      <c r="J25" s="100"/>
      <c r="K25" s="394" t="s">
        <v>377</v>
      </c>
      <c r="L25" s="394"/>
      <c r="M25" s="394"/>
    </row>
    <row r="26" spans="1:16" s="137" customFormat="1" ht="39" customHeight="1">
      <c r="A26" s="502" t="s">
        <v>253</v>
      </c>
      <c r="B26" s="502"/>
      <c r="C26" s="502"/>
      <c r="D26" s="503"/>
      <c r="E26" s="250" t="s">
        <v>376</v>
      </c>
      <c r="F26" s="250" t="s">
        <v>375</v>
      </c>
      <c r="G26" s="250" t="s">
        <v>374</v>
      </c>
      <c r="H26" s="250" t="s">
        <v>373</v>
      </c>
      <c r="I26" s="250" t="s">
        <v>372</v>
      </c>
      <c r="J26" s="215" t="s">
        <v>252</v>
      </c>
      <c r="K26" s="214" t="s">
        <v>371</v>
      </c>
      <c r="L26" s="494" t="s">
        <v>82</v>
      </c>
      <c r="M26" s="495"/>
      <c r="N26" s="10"/>
    </row>
    <row r="27" spans="1:16" s="137" customFormat="1" ht="33.75" customHeight="1">
      <c r="A27" s="496" t="s">
        <v>370</v>
      </c>
      <c r="B27" s="497"/>
      <c r="C27" s="497"/>
      <c r="D27" s="498"/>
      <c r="E27" s="213">
        <v>200</v>
      </c>
      <c r="F27" s="40">
        <v>263</v>
      </c>
      <c r="G27" s="40">
        <v>10</v>
      </c>
      <c r="H27" s="40">
        <v>32</v>
      </c>
      <c r="I27" s="40">
        <v>25</v>
      </c>
      <c r="J27" s="40">
        <v>1</v>
      </c>
      <c r="K27" s="40">
        <v>0</v>
      </c>
      <c r="L27" s="406">
        <v>407</v>
      </c>
      <c r="M27" s="406"/>
      <c r="N27" s="10"/>
    </row>
    <row r="28" spans="1:16" s="137" customFormat="1" ht="33.75" customHeight="1">
      <c r="A28" s="504" t="s">
        <v>83</v>
      </c>
      <c r="B28" s="504"/>
      <c r="C28" s="504"/>
      <c r="D28" s="465"/>
      <c r="E28" s="212">
        <v>17</v>
      </c>
      <c r="F28" s="42">
        <v>32</v>
      </c>
      <c r="G28" s="42" t="s">
        <v>258</v>
      </c>
      <c r="H28" s="42">
        <v>6</v>
      </c>
      <c r="I28" s="42">
        <v>8</v>
      </c>
      <c r="J28" s="42">
        <v>1</v>
      </c>
      <c r="K28" s="42">
        <v>0</v>
      </c>
      <c r="L28" s="406">
        <v>55</v>
      </c>
      <c r="M28" s="406"/>
      <c r="N28" s="10"/>
    </row>
    <row r="29" spans="1:16" s="137" customFormat="1" ht="33.75" customHeight="1">
      <c r="A29" s="504" t="s">
        <v>369</v>
      </c>
      <c r="B29" s="504"/>
      <c r="C29" s="504"/>
      <c r="D29" s="465"/>
      <c r="E29" s="212">
        <v>44</v>
      </c>
      <c r="F29" s="42">
        <v>32</v>
      </c>
      <c r="G29" s="42">
        <v>2</v>
      </c>
      <c r="H29" s="42">
        <v>1</v>
      </c>
      <c r="I29" s="42">
        <v>5</v>
      </c>
      <c r="J29" s="42">
        <v>0</v>
      </c>
      <c r="K29" s="42">
        <v>0</v>
      </c>
      <c r="L29" s="406">
        <v>60</v>
      </c>
      <c r="M29" s="406"/>
      <c r="N29" s="10"/>
    </row>
    <row r="30" spans="1:16" s="137" customFormat="1" ht="33.75" customHeight="1" thickBot="1">
      <c r="A30" s="543" t="s">
        <v>368</v>
      </c>
      <c r="B30" s="543"/>
      <c r="C30" s="543"/>
      <c r="D30" s="544"/>
      <c r="E30" s="211">
        <f t="shared" ref="E30:J30" si="1">E27+E28-E29</f>
        <v>173</v>
      </c>
      <c r="F30" s="52">
        <f t="shared" si="1"/>
        <v>263</v>
      </c>
      <c r="G30" s="52">
        <f t="shared" si="1"/>
        <v>8</v>
      </c>
      <c r="H30" s="52">
        <f t="shared" si="1"/>
        <v>37</v>
      </c>
      <c r="I30" s="52">
        <f t="shared" si="1"/>
        <v>28</v>
      </c>
      <c r="J30" s="52">
        <f t="shared" si="1"/>
        <v>2</v>
      </c>
      <c r="K30" s="52">
        <v>0</v>
      </c>
      <c r="L30" s="541">
        <f>L27+L28-L29</f>
        <v>402</v>
      </c>
      <c r="M30" s="541"/>
      <c r="N30" s="10"/>
    </row>
    <row r="31" spans="1:16" ht="18" customHeight="1">
      <c r="A31" s="542" t="s">
        <v>251</v>
      </c>
      <c r="B31" s="542"/>
      <c r="C31" s="542"/>
      <c r="D31" s="542"/>
      <c r="E31" s="542"/>
      <c r="F31" s="542"/>
      <c r="G31" s="542"/>
      <c r="H31" s="542"/>
      <c r="I31" s="542"/>
      <c r="J31" s="542"/>
      <c r="K31" s="524" t="s">
        <v>367</v>
      </c>
      <c r="L31" s="524"/>
      <c r="M31" s="524"/>
    </row>
    <row r="32" spans="1:16" ht="11.25" customHeight="1">
      <c r="A32" s="539"/>
      <c r="B32" s="540"/>
      <c r="C32" s="540"/>
      <c r="D32" s="540"/>
      <c r="E32" s="540"/>
      <c r="F32" s="540"/>
      <c r="G32" s="540"/>
      <c r="H32" s="540"/>
      <c r="I32" s="540"/>
      <c r="J32" s="540"/>
      <c r="K32" s="540"/>
      <c r="L32" s="540"/>
      <c r="M32" s="540"/>
      <c r="N32" s="540"/>
      <c r="O32" s="101"/>
      <c r="P32" s="8"/>
    </row>
    <row r="33" spans="1:15">
      <c r="A33" s="540"/>
      <c r="B33" s="540"/>
      <c r="C33" s="540"/>
      <c r="D33" s="540"/>
      <c r="E33" s="540"/>
      <c r="F33" s="540"/>
      <c r="G33" s="540"/>
      <c r="H33" s="540"/>
      <c r="I33" s="540"/>
      <c r="J33" s="540"/>
      <c r="K33" s="540"/>
      <c r="L33" s="540"/>
      <c r="M33" s="540"/>
      <c r="N33" s="540"/>
      <c r="O33" s="101"/>
    </row>
    <row r="34" spans="1:15">
      <c r="B34" s="538"/>
      <c r="C34" s="538"/>
      <c r="D34" s="538"/>
      <c r="E34" s="538"/>
      <c r="F34" s="538"/>
      <c r="G34" s="538"/>
      <c r="H34" s="538"/>
      <c r="I34" s="538"/>
      <c r="J34" s="538"/>
      <c r="K34" s="538"/>
      <c r="L34" s="538"/>
      <c r="M34" s="538"/>
      <c r="N34" s="538"/>
      <c r="O34" s="538"/>
    </row>
    <row r="35" spans="1:15">
      <c r="B35" s="538"/>
      <c r="C35" s="538"/>
      <c r="D35" s="538"/>
      <c r="E35" s="538"/>
      <c r="F35" s="538"/>
      <c r="G35" s="538"/>
      <c r="H35" s="538"/>
      <c r="I35" s="538"/>
      <c r="J35" s="538"/>
      <c r="K35" s="538"/>
      <c r="L35" s="538"/>
      <c r="M35" s="538"/>
      <c r="N35" s="538"/>
      <c r="O35" s="538"/>
    </row>
  </sheetData>
  <mergeCells count="95">
    <mergeCell ref="B34:O35"/>
    <mergeCell ref="K31:M31"/>
    <mergeCell ref="A32:N33"/>
    <mergeCell ref="K25:M25"/>
    <mergeCell ref="L30:M30"/>
    <mergeCell ref="A31:J31"/>
    <mergeCell ref="A30:D30"/>
    <mergeCell ref="C15:D15"/>
    <mergeCell ref="C14:D14"/>
    <mergeCell ref="G14:H14"/>
    <mergeCell ref="I14:J14"/>
    <mergeCell ref="G15:H15"/>
    <mergeCell ref="E15:F15"/>
    <mergeCell ref="G12:H12"/>
    <mergeCell ref="I12:J12"/>
    <mergeCell ref="G13:H13"/>
    <mergeCell ref="E13:F13"/>
    <mergeCell ref="C13:D13"/>
    <mergeCell ref="C5:D5"/>
    <mergeCell ref="C6:D6"/>
    <mergeCell ref="A5:B5"/>
    <mergeCell ref="A10:P10"/>
    <mergeCell ref="A16:B16"/>
    <mergeCell ref="M13:N13"/>
    <mergeCell ref="M14:N14"/>
    <mergeCell ref="M15:N15"/>
    <mergeCell ref="E14:F14"/>
    <mergeCell ref="A14:B14"/>
    <mergeCell ref="I15:J15"/>
    <mergeCell ref="I13:J13"/>
    <mergeCell ref="C16:D16"/>
    <mergeCell ref="A15:B15"/>
    <mergeCell ref="M12:N12"/>
    <mergeCell ref="K12:L12"/>
    <mergeCell ref="K17:L17"/>
    <mergeCell ref="M17:N17"/>
    <mergeCell ref="K14:L14"/>
    <mergeCell ref="O14:P14"/>
    <mergeCell ref="O15:P15"/>
    <mergeCell ref="O16:P16"/>
    <mergeCell ref="M16:N16"/>
    <mergeCell ref="K15:L15"/>
    <mergeCell ref="O17:P17"/>
    <mergeCell ref="K16:L16"/>
    <mergeCell ref="A1:N1"/>
    <mergeCell ref="A12:B12"/>
    <mergeCell ref="A13:B13"/>
    <mergeCell ref="C12:D12"/>
    <mergeCell ref="J11:P11"/>
    <mergeCell ref="A4:B4"/>
    <mergeCell ref="E12:F12"/>
    <mergeCell ref="O13:P13"/>
    <mergeCell ref="K13:L13"/>
    <mergeCell ref="N2:P2"/>
    <mergeCell ref="N7:P7"/>
    <mergeCell ref="O12:P12"/>
    <mergeCell ref="A3:B3"/>
    <mergeCell ref="A6:B6"/>
    <mergeCell ref="C3:D3"/>
    <mergeCell ref="C4:D4"/>
    <mergeCell ref="I17:J17"/>
    <mergeCell ref="C17:D17"/>
    <mergeCell ref="I16:J16"/>
    <mergeCell ref="A17:B17"/>
    <mergeCell ref="E18:F18"/>
    <mergeCell ref="G17:H17"/>
    <mergeCell ref="G18:H18"/>
    <mergeCell ref="E16:F16"/>
    <mergeCell ref="E17:F17"/>
    <mergeCell ref="A18:B18"/>
    <mergeCell ref="I18:J18"/>
    <mergeCell ref="C18:D18"/>
    <mergeCell ref="G16:H16"/>
    <mergeCell ref="A24:F24"/>
    <mergeCell ref="L29:M29"/>
    <mergeCell ref="L27:M27"/>
    <mergeCell ref="L26:M26"/>
    <mergeCell ref="O19:P19"/>
    <mergeCell ref="L28:M28"/>
    <mergeCell ref="A27:D27"/>
    <mergeCell ref="N20:P20"/>
    <mergeCell ref="A20:M21"/>
    <mergeCell ref="A26:D26"/>
    <mergeCell ref="A29:D29"/>
    <mergeCell ref="A28:D28"/>
    <mergeCell ref="A19:B19"/>
    <mergeCell ref="C19:D19"/>
    <mergeCell ref="O18:P18"/>
    <mergeCell ref="K18:L18"/>
    <mergeCell ref="M18:N18"/>
    <mergeCell ref="E19:F19"/>
    <mergeCell ref="G19:H19"/>
    <mergeCell ref="M19:N19"/>
    <mergeCell ref="I19:J19"/>
    <mergeCell ref="K19:L19"/>
  </mergeCells>
  <phoneticPr fontId="2"/>
  <printOptions horizontalCentered="1"/>
  <pageMargins left="0.39370078740157483" right="0.39370078740157483" top="0.59055118110236227" bottom="0.78740157480314965" header="0.51181102362204722" footer="0.39370078740157483"/>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25"/>
  <sheetViews>
    <sheetView showGridLines="0" topLeftCell="A19" zoomScaleNormal="100" zoomScaleSheetLayoutView="100" workbookViewId="0">
      <selection activeCell="B26" sqref="B26"/>
    </sheetView>
  </sheetViews>
  <sheetFormatPr defaultRowHeight="17.25"/>
  <cols>
    <col min="1" max="1" width="3.09765625" customWidth="1"/>
    <col min="2" max="14" width="7" customWidth="1"/>
    <col min="15" max="15" width="7.09765625" customWidth="1"/>
  </cols>
  <sheetData>
    <row r="1" spans="1:15" ht="22.5" customHeight="1">
      <c r="A1" s="570" t="s">
        <v>247</v>
      </c>
      <c r="B1" s="570"/>
      <c r="C1" s="570"/>
      <c r="D1" s="570"/>
      <c r="E1" s="570"/>
      <c r="F1" s="570"/>
      <c r="G1" s="570"/>
      <c r="H1" s="570"/>
      <c r="I1" s="570"/>
      <c r="J1" s="570"/>
      <c r="K1" s="570"/>
      <c r="L1" s="570"/>
      <c r="M1" s="570"/>
      <c r="N1" s="570"/>
      <c r="O1" s="570"/>
    </row>
    <row r="2" spans="1:15" ht="7.5" customHeight="1">
      <c r="A2" s="261"/>
      <c r="B2" s="261"/>
      <c r="C2" s="261"/>
      <c r="D2" s="261"/>
      <c r="E2" s="261"/>
      <c r="F2" s="261"/>
      <c r="G2" s="261"/>
      <c r="H2" s="261"/>
      <c r="I2" s="261"/>
      <c r="J2" s="261"/>
      <c r="K2" s="261"/>
      <c r="L2" s="261"/>
      <c r="M2" s="261"/>
      <c r="N2" s="261"/>
      <c r="O2" s="261"/>
    </row>
    <row r="3" spans="1:15" ht="27.75" customHeight="1">
      <c r="A3" s="102"/>
      <c r="B3" s="546" t="s">
        <v>246</v>
      </c>
      <c r="C3" s="546"/>
      <c r="D3" s="546"/>
      <c r="E3" s="546"/>
      <c r="F3" s="546"/>
      <c r="G3" s="546"/>
      <c r="H3" s="546"/>
      <c r="I3" s="546"/>
      <c r="J3" s="546"/>
      <c r="K3" s="546"/>
      <c r="L3" s="546"/>
      <c r="M3" s="546"/>
      <c r="N3" s="546"/>
      <c r="O3" s="546"/>
    </row>
    <row r="4" spans="1:15" ht="27.75" customHeight="1">
      <c r="A4" s="102"/>
      <c r="B4" s="546"/>
      <c r="C4" s="546"/>
      <c r="D4" s="546"/>
      <c r="E4" s="546"/>
      <c r="F4" s="546"/>
      <c r="G4" s="546"/>
      <c r="H4" s="546"/>
      <c r="I4" s="546"/>
      <c r="J4" s="546"/>
      <c r="K4" s="546"/>
      <c r="L4" s="546"/>
      <c r="M4" s="546"/>
      <c r="N4" s="546"/>
      <c r="O4" s="546"/>
    </row>
    <row r="5" spans="1:15" ht="27.75" customHeight="1">
      <c r="A5" s="102"/>
      <c r="B5" s="546"/>
      <c r="C5" s="546"/>
      <c r="D5" s="546"/>
      <c r="E5" s="546"/>
      <c r="F5" s="546"/>
      <c r="G5" s="546"/>
      <c r="H5" s="546"/>
      <c r="I5" s="546"/>
      <c r="J5" s="546"/>
      <c r="K5" s="546"/>
      <c r="L5" s="546"/>
      <c r="M5" s="546"/>
      <c r="N5" s="546"/>
      <c r="O5" s="546"/>
    </row>
    <row r="6" spans="1:15" ht="28.5" customHeight="1">
      <c r="A6" s="102"/>
      <c r="B6" s="546"/>
      <c r="C6" s="546"/>
      <c r="D6" s="546"/>
      <c r="E6" s="546"/>
      <c r="F6" s="546"/>
      <c r="G6" s="546"/>
      <c r="H6" s="546"/>
      <c r="I6" s="546"/>
      <c r="J6" s="546"/>
      <c r="K6" s="546"/>
      <c r="L6" s="546"/>
      <c r="M6" s="546"/>
      <c r="N6" s="546"/>
      <c r="O6" s="546"/>
    </row>
    <row r="7" spans="1:15" ht="22.5" customHeight="1">
      <c r="A7" s="550" t="s">
        <v>245</v>
      </c>
      <c r="B7" s="550"/>
      <c r="C7" s="550"/>
      <c r="D7" s="550"/>
      <c r="E7" s="550"/>
      <c r="F7" s="550"/>
      <c r="G7" s="550"/>
      <c r="H7" s="550"/>
      <c r="I7" s="550"/>
      <c r="J7" s="550"/>
      <c r="K7" s="550"/>
      <c r="L7" s="550"/>
      <c r="M7" s="550"/>
      <c r="N7" s="102"/>
      <c r="O7" s="102"/>
    </row>
    <row r="8" spans="1:15" ht="19.5" thickBot="1">
      <c r="A8" s="102"/>
      <c r="B8" s="104"/>
      <c r="C8" s="104"/>
      <c r="D8" s="104"/>
      <c r="E8" s="104"/>
      <c r="F8" s="104"/>
      <c r="G8" s="104"/>
      <c r="H8" s="104"/>
      <c r="I8" s="104"/>
      <c r="J8" s="104"/>
      <c r="K8" s="555" t="s">
        <v>403</v>
      </c>
      <c r="L8" s="555"/>
      <c r="M8" s="555"/>
      <c r="N8" s="102"/>
      <c r="O8" s="102"/>
    </row>
    <row r="9" spans="1:15">
      <c r="A9" s="102"/>
      <c r="B9" s="103"/>
      <c r="C9" s="103"/>
      <c r="D9" s="103"/>
      <c r="E9" s="556" t="s">
        <v>402</v>
      </c>
      <c r="F9" s="557"/>
      <c r="G9" s="558"/>
      <c r="H9" s="556" t="s">
        <v>401</v>
      </c>
      <c r="I9" s="562"/>
      <c r="J9" s="563"/>
      <c r="K9" s="556" t="s">
        <v>84</v>
      </c>
      <c r="L9" s="567"/>
      <c r="M9" s="567"/>
      <c r="N9" s="102"/>
      <c r="O9" s="102"/>
    </row>
    <row r="10" spans="1:15">
      <c r="A10" s="102"/>
      <c r="B10" s="105"/>
      <c r="C10" s="105"/>
      <c r="D10" s="105"/>
      <c r="E10" s="559"/>
      <c r="F10" s="560"/>
      <c r="G10" s="561"/>
      <c r="H10" s="564"/>
      <c r="I10" s="565"/>
      <c r="J10" s="566"/>
      <c r="K10" s="568"/>
      <c r="L10" s="569"/>
      <c r="M10" s="569"/>
      <c r="N10" s="102"/>
      <c r="O10" s="102"/>
    </row>
    <row r="11" spans="1:15" ht="7.5" customHeight="1">
      <c r="A11" s="102"/>
      <c r="B11" s="106"/>
      <c r="C11" s="106"/>
      <c r="D11" s="106"/>
      <c r="E11" s="185"/>
      <c r="F11" s="183"/>
      <c r="G11" s="184"/>
      <c r="H11" s="185"/>
      <c r="I11" s="183"/>
      <c r="J11" s="184"/>
      <c r="K11" s="183"/>
      <c r="L11" s="183"/>
      <c r="M11" s="183"/>
      <c r="N11" s="102"/>
      <c r="O11" s="102"/>
    </row>
    <row r="12" spans="1:15" ht="18.75" customHeight="1">
      <c r="A12" s="102"/>
      <c r="B12" s="548" t="s">
        <v>85</v>
      </c>
      <c r="C12" s="548"/>
      <c r="D12" s="548"/>
      <c r="E12" s="551">
        <v>2853</v>
      </c>
      <c r="F12" s="552"/>
      <c r="G12" s="182" t="s">
        <v>86</v>
      </c>
      <c r="H12" s="551">
        <v>2370</v>
      </c>
      <c r="I12" s="552"/>
      <c r="J12" s="182" t="s">
        <v>86</v>
      </c>
      <c r="K12" s="553">
        <f>H12/E12*100</f>
        <v>83.070452155625659</v>
      </c>
      <c r="L12" s="554"/>
      <c r="M12" s="181" t="s">
        <v>399</v>
      </c>
      <c r="N12" s="102"/>
      <c r="O12" s="102"/>
    </row>
    <row r="13" spans="1:15" ht="18.75" customHeight="1">
      <c r="A13" s="102"/>
      <c r="B13" s="548" t="s">
        <v>87</v>
      </c>
      <c r="C13" s="548"/>
      <c r="D13" s="548"/>
      <c r="E13" s="551">
        <v>7210460</v>
      </c>
      <c r="F13" s="552"/>
      <c r="G13" s="182" t="s">
        <v>400</v>
      </c>
      <c r="H13" s="551">
        <v>7031395</v>
      </c>
      <c r="I13" s="552"/>
      <c r="J13" s="182" t="s">
        <v>400</v>
      </c>
      <c r="K13" s="553">
        <f>H13/E13*100</f>
        <v>97.516593948236306</v>
      </c>
      <c r="L13" s="554"/>
      <c r="M13" s="181" t="s">
        <v>399</v>
      </c>
      <c r="N13" s="102"/>
      <c r="O13" s="102"/>
    </row>
    <row r="14" spans="1:15" ht="7.5" customHeight="1" thickBot="1">
      <c r="A14" s="102"/>
      <c r="B14" s="107"/>
      <c r="C14" s="107"/>
      <c r="D14" s="107"/>
      <c r="E14" s="180"/>
      <c r="F14" s="178"/>
      <c r="G14" s="179"/>
      <c r="H14" s="180"/>
      <c r="I14" s="178"/>
      <c r="J14" s="179"/>
      <c r="K14" s="178"/>
      <c r="L14" s="178"/>
      <c r="M14" s="178"/>
      <c r="N14" s="102"/>
      <c r="O14" s="102"/>
    </row>
    <row r="15" spans="1:15">
      <c r="A15" s="102"/>
      <c r="B15" s="547"/>
      <c r="C15" s="547"/>
      <c r="D15" s="547"/>
      <c r="E15" s="547"/>
      <c r="F15" s="547"/>
      <c r="G15" s="547"/>
      <c r="H15" s="547"/>
      <c r="I15" s="547"/>
      <c r="J15" s="103"/>
      <c r="K15" s="571" t="s">
        <v>5</v>
      </c>
      <c r="L15" s="571"/>
      <c r="M15" s="571"/>
      <c r="N15" s="102"/>
      <c r="O15" s="102"/>
    </row>
    <row r="16" spans="1:15" s="8" customFormat="1" ht="106.5" customHeight="1">
      <c r="B16" s="533"/>
      <c r="C16" s="533"/>
      <c r="D16" s="533"/>
      <c r="E16" s="486"/>
      <c r="F16" s="486"/>
      <c r="G16" s="254"/>
      <c r="H16" s="486"/>
      <c r="I16" s="486"/>
      <c r="J16" s="254"/>
      <c r="K16" s="549"/>
      <c r="L16" s="549"/>
      <c r="M16" s="108"/>
    </row>
    <row r="17" spans="1:15" s="8" customFormat="1" ht="7.5" customHeight="1">
      <c r="B17" s="257"/>
      <c r="C17" s="257"/>
      <c r="D17" s="257"/>
      <c r="E17" s="245"/>
      <c r="F17" s="245"/>
      <c r="G17" s="245"/>
      <c r="H17" s="245"/>
      <c r="I17" s="245"/>
      <c r="J17" s="245"/>
      <c r="K17" s="245"/>
      <c r="L17" s="245"/>
      <c r="M17" s="245"/>
    </row>
    <row r="18" spans="1:15">
      <c r="B18" s="8"/>
      <c r="C18" s="8"/>
      <c r="D18" s="8"/>
      <c r="E18" s="8"/>
      <c r="F18" s="8"/>
      <c r="G18" s="8"/>
      <c r="H18" s="8"/>
      <c r="I18" s="8"/>
      <c r="J18" s="8"/>
      <c r="K18" s="429"/>
      <c r="L18" s="429"/>
      <c r="M18" s="429"/>
    </row>
    <row r="19" spans="1:15" ht="7.5" customHeight="1">
      <c r="B19" s="8"/>
      <c r="C19" s="8"/>
      <c r="D19" s="8"/>
      <c r="E19" s="8"/>
      <c r="F19" s="8"/>
      <c r="G19" s="8"/>
      <c r="H19" s="8"/>
      <c r="I19" s="8"/>
      <c r="J19" s="8"/>
      <c r="K19" s="239"/>
      <c r="L19" s="239"/>
      <c r="M19" s="239"/>
    </row>
    <row r="20" spans="1:15" ht="22.5" customHeight="1">
      <c r="A20" s="233" t="s">
        <v>244</v>
      </c>
      <c r="B20" s="233"/>
      <c r="C20" s="233"/>
      <c r="D20" s="233"/>
      <c r="E20" s="233"/>
      <c r="F20" s="233"/>
      <c r="G20" s="233"/>
      <c r="H20" s="233"/>
      <c r="I20" s="233"/>
      <c r="J20" s="233"/>
      <c r="K20" s="233"/>
      <c r="L20" s="233"/>
      <c r="M20" s="233"/>
      <c r="N20" s="233"/>
      <c r="O20" s="233"/>
    </row>
    <row r="21" spans="1:15" ht="7.5" customHeight="1">
      <c r="A21" s="233"/>
      <c r="B21" s="233"/>
      <c r="C21" s="233"/>
      <c r="D21" s="233"/>
      <c r="E21" s="233"/>
      <c r="F21" s="233"/>
      <c r="G21" s="233"/>
      <c r="H21" s="233"/>
      <c r="I21" s="233"/>
      <c r="J21" s="233"/>
      <c r="K21" s="233"/>
      <c r="L21" s="233"/>
      <c r="M21" s="233"/>
      <c r="N21" s="233"/>
      <c r="O21" s="233"/>
    </row>
    <row r="22" spans="1:15" ht="73.5" customHeight="1">
      <c r="B22" s="376" t="s">
        <v>398</v>
      </c>
      <c r="C22" s="545"/>
      <c r="D22" s="545"/>
      <c r="E22" s="545"/>
      <c r="F22" s="545"/>
      <c r="G22" s="545"/>
      <c r="H22" s="545"/>
      <c r="I22" s="545"/>
      <c r="J22" s="545"/>
      <c r="K22" s="545"/>
      <c r="L22" s="545"/>
      <c r="M22" s="545"/>
      <c r="N22" s="545"/>
      <c r="O22" s="545"/>
    </row>
    <row r="23" spans="1:15" ht="73.5" customHeight="1">
      <c r="B23" s="545"/>
      <c r="C23" s="545"/>
      <c r="D23" s="545"/>
      <c r="E23" s="545"/>
      <c r="F23" s="545"/>
      <c r="G23" s="545"/>
      <c r="H23" s="545"/>
      <c r="I23" s="545"/>
      <c r="J23" s="545"/>
      <c r="K23" s="545"/>
      <c r="L23" s="545"/>
      <c r="M23" s="545"/>
      <c r="N23" s="545"/>
      <c r="O23" s="545"/>
    </row>
    <row r="24" spans="1:15" ht="73.5" customHeight="1">
      <c r="B24" s="545"/>
      <c r="C24" s="545"/>
      <c r="D24" s="545"/>
      <c r="E24" s="545"/>
      <c r="F24" s="545"/>
      <c r="G24" s="545"/>
      <c r="H24" s="545"/>
      <c r="I24" s="545"/>
      <c r="J24" s="545"/>
      <c r="K24" s="545"/>
      <c r="L24" s="545"/>
      <c r="M24" s="545"/>
      <c r="N24" s="545"/>
      <c r="O24" s="545"/>
    </row>
    <row r="25" spans="1:15" ht="73.5" customHeight="1">
      <c r="B25" s="545"/>
      <c r="C25" s="545"/>
      <c r="D25" s="545"/>
      <c r="E25" s="545"/>
      <c r="F25" s="545"/>
      <c r="G25" s="545"/>
      <c r="H25" s="545"/>
      <c r="I25" s="545"/>
      <c r="J25" s="545"/>
      <c r="K25" s="545"/>
      <c r="L25" s="545"/>
      <c r="M25" s="545"/>
      <c r="N25" s="545"/>
      <c r="O25" s="545"/>
    </row>
  </sheetData>
  <mergeCells count="26">
    <mergeCell ref="A1:O1"/>
    <mergeCell ref="H12:I12"/>
    <mergeCell ref="K12:L12"/>
    <mergeCell ref="E12:F12"/>
    <mergeCell ref="K18:M18"/>
    <mergeCell ref="E16:F16"/>
    <mergeCell ref="H16:I16"/>
    <mergeCell ref="K15:M15"/>
    <mergeCell ref="B13:D13"/>
    <mergeCell ref="E13:F13"/>
    <mergeCell ref="B22:O25"/>
    <mergeCell ref="B3:O6"/>
    <mergeCell ref="B16:D16"/>
    <mergeCell ref="F15:G15"/>
    <mergeCell ref="H15:I15"/>
    <mergeCell ref="B15:C15"/>
    <mergeCell ref="D15:E15"/>
    <mergeCell ref="B12:D12"/>
    <mergeCell ref="K16:L16"/>
    <mergeCell ref="A7:M7"/>
    <mergeCell ref="H13:I13"/>
    <mergeCell ref="K13:L13"/>
    <mergeCell ref="K8:M8"/>
    <mergeCell ref="E9:G10"/>
    <mergeCell ref="H9:J10"/>
    <mergeCell ref="K9:M10"/>
  </mergeCells>
  <phoneticPr fontId="2"/>
  <pageMargins left="0.39370078740157483" right="0.39370078740157483" top="0.59055118110236227" bottom="0.78740157480314965" header="0.51181102362204722" footer="0.39370078740157483"/>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W41"/>
  <sheetViews>
    <sheetView showGridLines="0" zoomScaleNormal="100" zoomScaleSheetLayoutView="70" workbookViewId="0">
      <selection activeCell="BK2" sqref="BK2"/>
    </sheetView>
  </sheetViews>
  <sheetFormatPr defaultRowHeight="17.25"/>
  <cols>
    <col min="1" max="1" width="2.69921875" style="1" customWidth="1"/>
    <col min="2" max="2" width="11.3984375" style="1" customWidth="1"/>
    <col min="3" max="8" width="1.59765625" style="1" customWidth="1"/>
    <col min="9" max="38" width="1.3984375" style="1" customWidth="1"/>
    <col min="39" max="50" width="1.5" style="1" customWidth="1"/>
    <col min="51" max="62" width="1.3984375" style="1" customWidth="1"/>
    <col min="63" max="16384" width="8.796875" style="1"/>
  </cols>
  <sheetData>
    <row r="1" spans="1:62" ht="22.5" customHeight="1">
      <c r="A1" s="377" t="s">
        <v>88</v>
      </c>
      <c r="B1" s="377"/>
      <c r="C1" s="377"/>
      <c r="D1" s="377"/>
      <c r="E1" s="377"/>
      <c r="F1" s="377"/>
      <c r="G1" s="377"/>
      <c r="H1" s="109"/>
      <c r="BF1" s="19"/>
      <c r="BG1" s="19"/>
    </row>
    <row r="2" spans="1:62" s="260" customFormat="1" ht="157.5" customHeight="1">
      <c r="B2" s="593" t="s">
        <v>415</v>
      </c>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c r="AW2" s="594"/>
      <c r="AX2" s="594"/>
      <c r="AY2" s="594"/>
      <c r="AZ2" s="594"/>
      <c r="BA2" s="594"/>
      <c r="BB2" s="594"/>
      <c r="BC2" s="594"/>
      <c r="BD2" s="594"/>
      <c r="BE2" s="594"/>
      <c r="BF2" s="594"/>
      <c r="BG2" s="594"/>
      <c r="BH2" s="594"/>
      <c r="BI2" s="594"/>
      <c r="BJ2" s="594"/>
    </row>
    <row r="3" spans="1:62" s="110" customFormat="1" ht="18.75">
      <c r="A3" s="597" t="s">
        <v>89</v>
      </c>
      <c r="B3" s="597"/>
      <c r="C3" s="597"/>
      <c r="D3" s="597"/>
      <c r="E3" s="597"/>
      <c r="F3" s="597"/>
      <c r="G3" s="597"/>
      <c r="H3" s="597"/>
      <c r="I3" s="597"/>
      <c r="J3" s="597"/>
      <c r="K3" s="597"/>
      <c r="L3" s="597"/>
      <c r="M3" s="597"/>
      <c r="N3" s="597"/>
      <c r="O3" s="59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2"/>
      <c r="BG3" s="112"/>
    </row>
    <row r="4" spans="1:62" s="110" customFormat="1" ht="106.5" customHeight="1">
      <c r="B4" s="593" t="s">
        <v>414</v>
      </c>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598"/>
      <c r="BH4" s="598"/>
      <c r="BI4" s="598"/>
      <c r="BJ4" s="598"/>
    </row>
    <row r="5" spans="1:62" s="110" customFormat="1">
      <c r="B5" s="263"/>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row>
    <row r="6" spans="1:62" ht="19.5" thickBot="1">
      <c r="B6" s="599" t="s">
        <v>413</v>
      </c>
      <c r="C6" s="599"/>
      <c r="D6" s="599"/>
      <c r="E6" s="599"/>
      <c r="F6" s="599"/>
      <c r="G6" s="599"/>
      <c r="H6" s="599"/>
      <c r="I6" s="599"/>
      <c r="J6" s="599"/>
      <c r="K6" s="599"/>
      <c r="L6" s="599"/>
      <c r="M6" s="599"/>
      <c r="N6" s="599"/>
      <c r="O6" s="599"/>
      <c r="P6" s="599"/>
      <c r="Q6" s="599"/>
      <c r="R6" s="599"/>
      <c r="S6" s="599"/>
      <c r="T6" s="599"/>
      <c r="U6" s="599"/>
      <c r="V6" s="100"/>
      <c r="W6" s="100"/>
      <c r="X6" s="100"/>
      <c r="Y6" s="100"/>
      <c r="Z6" s="100"/>
      <c r="AA6" s="100"/>
      <c r="AB6" s="100"/>
      <c r="AC6" s="100"/>
      <c r="AD6" s="100"/>
      <c r="AE6" s="100"/>
      <c r="AF6" s="100"/>
      <c r="AG6" s="100"/>
      <c r="AH6" s="100"/>
      <c r="AI6" s="19"/>
      <c r="AJ6" s="19"/>
      <c r="AK6" s="19"/>
      <c r="AL6" s="19"/>
      <c r="AM6" s="429" t="s">
        <v>412</v>
      </c>
      <c r="AN6" s="429"/>
      <c r="AO6" s="429"/>
      <c r="AP6" s="429"/>
      <c r="AQ6" s="429"/>
      <c r="AR6" s="429"/>
      <c r="AS6" s="429"/>
      <c r="AT6" s="429"/>
      <c r="AU6" s="429"/>
      <c r="AV6" s="429"/>
      <c r="AW6" s="429"/>
      <c r="AX6" s="429"/>
      <c r="AY6" s="429"/>
      <c r="AZ6" s="429"/>
      <c r="BA6" s="429"/>
      <c r="BB6" s="429"/>
      <c r="BC6" s="429"/>
      <c r="BD6" s="429"/>
      <c r="BE6" s="429"/>
      <c r="BF6" s="429"/>
      <c r="BG6" s="429"/>
      <c r="BH6" s="429"/>
      <c r="BI6" s="429"/>
      <c r="BJ6" s="429"/>
    </row>
    <row r="7" spans="1:62" ht="22.5" customHeight="1">
      <c r="B7" s="4"/>
      <c r="C7" s="577" t="s">
        <v>0</v>
      </c>
      <c r="D7" s="578"/>
      <c r="E7" s="578"/>
      <c r="F7" s="578"/>
      <c r="G7" s="578"/>
      <c r="H7" s="581"/>
      <c r="I7" s="592" t="s">
        <v>90</v>
      </c>
      <c r="J7" s="592"/>
      <c r="K7" s="592"/>
      <c r="L7" s="592"/>
      <c r="M7" s="592"/>
      <c r="N7" s="592"/>
      <c r="O7" s="592"/>
      <c r="P7" s="592"/>
      <c r="Q7" s="592"/>
      <c r="R7" s="592"/>
      <c r="S7" s="592"/>
      <c r="T7" s="592"/>
      <c r="U7" s="583" t="s">
        <v>91</v>
      </c>
      <c r="V7" s="583"/>
      <c r="W7" s="583"/>
      <c r="X7" s="583"/>
      <c r="Y7" s="583"/>
      <c r="Z7" s="583"/>
      <c r="AA7" s="583"/>
      <c r="AB7" s="583"/>
      <c r="AC7" s="583"/>
      <c r="AD7" s="583"/>
      <c r="AE7" s="583"/>
      <c r="AF7" s="583"/>
      <c r="AG7" s="577" t="s">
        <v>92</v>
      </c>
      <c r="AH7" s="578"/>
      <c r="AI7" s="578"/>
      <c r="AJ7" s="578"/>
      <c r="AK7" s="578"/>
      <c r="AL7" s="581"/>
      <c r="AM7" s="577" t="s">
        <v>93</v>
      </c>
      <c r="AN7" s="578"/>
      <c r="AO7" s="578"/>
      <c r="AP7" s="578"/>
      <c r="AQ7" s="578"/>
      <c r="AR7" s="578"/>
      <c r="AS7" s="578"/>
      <c r="AT7" s="578"/>
      <c r="AU7" s="578"/>
      <c r="AV7" s="578"/>
      <c r="AW7" s="578"/>
      <c r="AX7" s="581"/>
      <c r="AY7" s="577" t="s">
        <v>94</v>
      </c>
      <c r="AZ7" s="578"/>
      <c r="BA7" s="578"/>
      <c r="BB7" s="578"/>
      <c r="BC7" s="578"/>
      <c r="BD7" s="581"/>
      <c r="BE7" s="577" t="s">
        <v>95</v>
      </c>
      <c r="BF7" s="578"/>
      <c r="BG7" s="578"/>
      <c r="BH7" s="578"/>
      <c r="BI7" s="578"/>
      <c r="BJ7" s="578"/>
    </row>
    <row r="8" spans="1:62" s="113" customFormat="1" ht="22.5" customHeight="1">
      <c r="B8" s="114"/>
      <c r="C8" s="579"/>
      <c r="D8" s="580"/>
      <c r="E8" s="580"/>
      <c r="F8" s="580"/>
      <c r="G8" s="580"/>
      <c r="H8" s="582"/>
      <c r="I8" s="584" t="s">
        <v>96</v>
      </c>
      <c r="J8" s="584"/>
      <c r="K8" s="584"/>
      <c r="L8" s="584"/>
      <c r="M8" s="584"/>
      <c r="N8" s="584"/>
      <c r="O8" s="584" t="s">
        <v>97</v>
      </c>
      <c r="P8" s="584"/>
      <c r="Q8" s="584"/>
      <c r="R8" s="584"/>
      <c r="S8" s="584"/>
      <c r="T8" s="584"/>
      <c r="U8" s="584" t="s">
        <v>96</v>
      </c>
      <c r="V8" s="584"/>
      <c r="W8" s="584"/>
      <c r="X8" s="584"/>
      <c r="Y8" s="584"/>
      <c r="Z8" s="584"/>
      <c r="AA8" s="584" t="s">
        <v>97</v>
      </c>
      <c r="AB8" s="584"/>
      <c r="AC8" s="584"/>
      <c r="AD8" s="584"/>
      <c r="AE8" s="584"/>
      <c r="AF8" s="584"/>
      <c r="AG8" s="579" t="s">
        <v>96</v>
      </c>
      <c r="AH8" s="580"/>
      <c r="AI8" s="580"/>
      <c r="AJ8" s="580"/>
      <c r="AK8" s="580"/>
      <c r="AL8" s="582"/>
      <c r="AM8" s="579" t="s">
        <v>96</v>
      </c>
      <c r="AN8" s="580"/>
      <c r="AO8" s="580"/>
      <c r="AP8" s="580"/>
      <c r="AQ8" s="580"/>
      <c r="AR8" s="582"/>
      <c r="AS8" s="579" t="s">
        <v>97</v>
      </c>
      <c r="AT8" s="580"/>
      <c r="AU8" s="580"/>
      <c r="AV8" s="580"/>
      <c r="AW8" s="580"/>
      <c r="AX8" s="582"/>
      <c r="AY8" s="579" t="s">
        <v>96</v>
      </c>
      <c r="AZ8" s="580"/>
      <c r="BA8" s="580"/>
      <c r="BB8" s="580"/>
      <c r="BC8" s="580"/>
      <c r="BD8" s="582"/>
      <c r="BE8" s="579" t="s">
        <v>96</v>
      </c>
      <c r="BF8" s="580"/>
      <c r="BG8" s="580"/>
      <c r="BH8" s="580"/>
      <c r="BI8" s="580"/>
      <c r="BJ8" s="580"/>
    </row>
    <row r="9" spans="1:62" ht="22.5" customHeight="1">
      <c r="B9" s="251" t="s">
        <v>305</v>
      </c>
      <c r="C9" s="576">
        <f t="shared" ref="C9:C19" si="0">I9+U9+AG9+AM9+AY9+BE9</f>
        <v>87678</v>
      </c>
      <c r="D9" s="514"/>
      <c r="E9" s="514"/>
      <c r="F9" s="514"/>
      <c r="G9" s="514"/>
      <c r="H9" s="514"/>
      <c r="I9" s="575">
        <v>12614</v>
      </c>
      <c r="J9" s="575"/>
      <c r="K9" s="575"/>
      <c r="L9" s="575"/>
      <c r="M9" s="575"/>
      <c r="N9" s="575"/>
      <c r="O9" s="514">
        <f t="shared" ref="O9:O22" si="1">I9/I$9*100</f>
        <v>100</v>
      </c>
      <c r="P9" s="514"/>
      <c r="Q9" s="514"/>
      <c r="R9" s="514"/>
      <c r="S9" s="514"/>
      <c r="T9" s="514"/>
      <c r="U9" s="514">
        <v>29</v>
      </c>
      <c r="V9" s="514"/>
      <c r="W9" s="514"/>
      <c r="X9" s="514"/>
      <c r="Y9" s="514"/>
      <c r="Z9" s="514"/>
      <c r="AA9" s="514">
        <f t="shared" ref="AA9:AA22" si="2">U9/U$9*100</f>
        <v>100</v>
      </c>
      <c r="AB9" s="514"/>
      <c r="AC9" s="514"/>
      <c r="AD9" s="514"/>
      <c r="AE9" s="514"/>
      <c r="AF9" s="514"/>
      <c r="AG9" s="514">
        <v>0</v>
      </c>
      <c r="AH9" s="514"/>
      <c r="AI9" s="514"/>
      <c r="AJ9" s="514"/>
      <c r="AK9" s="514"/>
      <c r="AL9" s="514"/>
      <c r="AM9" s="514">
        <v>75035</v>
      </c>
      <c r="AN9" s="514"/>
      <c r="AO9" s="514"/>
      <c r="AP9" s="514"/>
      <c r="AQ9" s="514"/>
      <c r="AR9" s="514"/>
      <c r="AS9" s="514">
        <f t="shared" ref="AS9:AS22" si="3">AM9/AM$9*100</f>
        <v>100</v>
      </c>
      <c r="AT9" s="514"/>
      <c r="AU9" s="514"/>
      <c r="AV9" s="514"/>
      <c r="AW9" s="514"/>
      <c r="AX9" s="514"/>
      <c r="AY9" s="514">
        <v>0</v>
      </c>
      <c r="AZ9" s="514"/>
      <c r="BA9" s="514"/>
      <c r="BB9" s="514"/>
      <c r="BC9" s="514"/>
      <c r="BD9" s="514"/>
      <c r="BE9" s="514">
        <v>0</v>
      </c>
      <c r="BF9" s="514"/>
      <c r="BG9" s="514"/>
      <c r="BH9" s="514"/>
      <c r="BI9" s="514"/>
      <c r="BJ9" s="514"/>
    </row>
    <row r="10" spans="1:62" ht="22.5" customHeight="1">
      <c r="B10" s="251" t="s">
        <v>303</v>
      </c>
      <c r="C10" s="576">
        <f t="shared" si="0"/>
        <v>100099</v>
      </c>
      <c r="D10" s="514"/>
      <c r="E10" s="514"/>
      <c r="F10" s="514"/>
      <c r="G10" s="514"/>
      <c r="H10" s="514"/>
      <c r="I10" s="514">
        <v>15729</v>
      </c>
      <c r="J10" s="514"/>
      <c r="K10" s="514"/>
      <c r="L10" s="514"/>
      <c r="M10" s="514"/>
      <c r="N10" s="514"/>
      <c r="O10" s="514">
        <f t="shared" si="1"/>
        <v>124.69478357380687</v>
      </c>
      <c r="P10" s="514"/>
      <c r="Q10" s="514"/>
      <c r="R10" s="514"/>
      <c r="S10" s="514"/>
      <c r="T10" s="514"/>
      <c r="U10" s="514">
        <v>16</v>
      </c>
      <c r="V10" s="514"/>
      <c r="W10" s="514"/>
      <c r="X10" s="514"/>
      <c r="Y10" s="514"/>
      <c r="Z10" s="514"/>
      <c r="AA10" s="514">
        <f t="shared" si="2"/>
        <v>55.172413793103445</v>
      </c>
      <c r="AB10" s="514"/>
      <c r="AC10" s="514"/>
      <c r="AD10" s="514"/>
      <c r="AE10" s="514"/>
      <c r="AF10" s="514"/>
      <c r="AG10" s="514">
        <v>0</v>
      </c>
      <c r="AH10" s="514"/>
      <c r="AI10" s="514"/>
      <c r="AJ10" s="514"/>
      <c r="AK10" s="514"/>
      <c r="AL10" s="514"/>
      <c r="AM10" s="514">
        <v>84354</v>
      </c>
      <c r="AN10" s="514"/>
      <c r="AO10" s="514"/>
      <c r="AP10" s="514"/>
      <c r="AQ10" s="514"/>
      <c r="AR10" s="514"/>
      <c r="AS10" s="514">
        <f t="shared" si="3"/>
        <v>112.41953754914374</v>
      </c>
      <c r="AT10" s="514"/>
      <c r="AU10" s="514"/>
      <c r="AV10" s="514"/>
      <c r="AW10" s="514"/>
      <c r="AX10" s="514"/>
      <c r="AY10" s="514">
        <v>0</v>
      </c>
      <c r="AZ10" s="514"/>
      <c r="BA10" s="514"/>
      <c r="BB10" s="514"/>
      <c r="BC10" s="514"/>
      <c r="BD10" s="514"/>
      <c r="BE10" s="514">
        <v>0</v>
      </c>
      <c r="BF10" s="514"/>
      <c r="BG10" s="514"/>
      <c r="BH10" s="514"/>
      <c r="BI10" s="514"/>
      <c r="BJ10" s="514"/>
    </row>
    <row r="11" spans="1:62" ht="22.5" customHeight="1">
      <c r="B11" s="251" t="s">
        <v>301</v>
      </c>
      <c r="C11" s="576">
        <f t="shared" si="0"/>
        <v>112487</v>
      </c>
      <c r="D11" s="514"/>
      <c r="E11" s="514"/>
      <c r="F11" s="514"/>
      <c r="G11" s="514"/>
      <c r="H11" s="514"/>
      <c r="I11" s="514">
        <v>14980</v>
      </c>
      <c r="J11" s="514"/>
      <c r="K11" s="514"/>
      <c r="L11" s="514"/>
      <c r="M11" s="514"/>
      <c r="N11" s="514"/>
      <c r="O11" s="514">
        <f t="shared" si="1"/>
        <v>118.75693673695893</v>
      </c>
      <c r="P11" s="514"/>
      <c r="Q11" s="514"/>
      <c r="R11" s="514"/>
      <c r="S11" s="514"/>
      <c r="T11" s="514"/>
      <c r="U11" s="514">
        <v>45</v>
      </c>
      <c r="V11" s="514"/>
      <c r="W11" s="514"/>
      <c r="X11" s="514"/>
      <c r="Y11" s="514"/>
      <c r="Z11" s="514"/>
      <c r="AA11" s="514">
        <f t="shared" si="2"/>
        <v>155.17241379310346</v>
      </c>
      <c r="AB11" s="514"/>
      <c r="AC11" s="514"/>
      <c r="AD11" s="514"/>
      <c r="AE11" s="514"/>
      <c r="AF11" s="514"/>
      <c r="AG11" s="514">
        <v>0</v>
      </c>
      <c r="AH11" s="514"/>
      <c r="AI11" s="514"/>
      <c r="AJ11" s="514"/>
      <c r="AK11" s="514"/>
      <c r="AL11" s="514"/>
      <c r="AM11" s="514">
        <v>97462</v>
      </c>
      <c r="AN11" s="514"/>
      <c r="AO11" s="514"/>
      <c r="AP11" s="514"/>
      <c r="AQ11" s="514"/>
      <c r="AR11" s="514"/>
      <c r="AS11" s="514">
        <f t="shared" si="3"/>
        <v>129.88871859798761</v>
      </c>
      <c r="AT11" s="514"/>
      <c r="AU11" s="514"/>
      <c r="AV11" s="514"/>
      <c r="AW11" s="514"/>
      <c r="AX11" s="514"/>
      <c r="AY11" s="514">
        <v>0</v>
      </c>
      <c r="AZ11" s="514"/>
      <c r="BA11" s="514"/>
      <c r="BB11" s="514"/>
      <c r="BC11" s="514"/>
      <c r="BD11" s="514"/>
      <c r="BE11" s="514">
        <v>0</v>
      </c>
      <c r="BF11" s="514"/>
      <c r="BG11" s="514"/>
      <c r="BH11" s="514"/>
      <c r="BI11" s="514"/>
      <c r="BJ11" s="514"/>
    </row>
    <row r="12" spans="1:62" ht="22.5" customHeight="1">
      <c r="B12" s="251" t="s">
        <v>299</v>
      </c>
      <c r="C12" s="576">
        <f t="shared" si="0"/>
        <v>98866</v>
      </c>
      <c r="D12" s="514"/>
      <c r="E12" s="514"/>
      <c r="F12" s="514"/>
      <c r="G12" s="514"/>
      <c r="H12" s="514"/>
      <c r="I12" s="514">
        <v>17650</v>
      </c>
      <c r="J12" s="514"/>
      <c r="K12" s="514"/>
      <c r="L12" s="514"/>
      <c r="M12" s="514"/>
      <c r="N12" s="514"/>
      <c r="O12" s="514">
        <f t="shared" si="1"/>
        <v>139.92389408593627</v>
      </c>
      <c r="P12" s="514"/>
      <c r="Q12" s="514"/>
      <c r="R12" s="514"/>
      <c r="S12" s="514"/>
      <c r="T12" s="514"/>
      <c r="U12" s="514">
        <v>100</v>
      </c>
      <c r="V12" s="514"/>
      <c r="W12" s="514"/>
      <c r="X12" s="514"/>
      <c r="Y12" s="514"/>
      <c r="Z12" s="514"/>
      <c r="AA12" s="514">
        <f t="shared" si="2"/>
        <v>344.82758620689651</v>
      </c>
      <c r="AB12" s="514"/>
      <c r="AC12" s="514"/>
      <c r="AD12" s="514"/>
      <c r="AE12" s="514"/>
      <c r="AF12" s="514"/>
      <c r="AG12" s="511" t="s">
        <v>258</v>
      </c>
      <c r="AH12" s="511"/>
      <c r="AI12" s="511"/>
      <c r="AJ12" s="511"/>
      <c r="AK12" s="511"/>
      <c r="AL12" s="511"/>
      <c r="AM12" s="514">
        <v>81116</v>
      </c>
      <c r="AN12" s="514"/>
      <c r="AO12" s="514"/>
      <c r="AP12" s="514"/>
      <c r="AQ12" s="514"/>
      <c r="AR12" s="514"/>
      <c r="AS12" s="514">
        <f t="shared" si="3"/>
        <v>108.10421803158525</v>
      </c>
      <c r="AT12" s="514"/>
      <c r="AU12" s="514"/>
      <c r="AV12" s="514"/>
      <c r="AW12" s="514"/>
      <c r="AX12" s="514"/>
      <c r="AY12" s="514">
        <v>0</v>
      </c>
      <c r="AZ12" s="514"/>
      <c r="BA12" s="514"/>
      <c r="BB12" s="514"/>
      <c r="BC12" s="514"/>
      <c r="BD12" s="514"/>
      <c r="BE12" s="514">
        <v>0</v>
      </c>
      <c r="BF12" s="514"/>
      <c r="BG12" s="514"/>
      <c r="BH12" s="514"/>
      <c r="BI12" s="514"/>
      <c r="BJ12" s="514"/>
    </row>
    <row r="13" spans="1:62" ht="22.5" customHeight="1">
      <c r="B13" s="251" t="s">
        <v>297</v>
      </c>
      <c r="C13" s="576">
        <f t="shared" si="0"/>
        <v>95993</v>
      </c>
      <c r="D13" s="514"/>
      <c r="E13" s="514"/>
      <c r="F13" s="514"/>
      <c r="G13" s="514"/>
      <c r="H13" s="514"/>
      <c r="I13" s="514">
        <v>17039</v>
      </c>
      <c r="J13" s="514"/>
      <c r="K13" s="514"/>
      <c r="L13" s="514"/>
      <c r="M13" s="514"/>
      <c r="N13" s="514"/>
      <c r="O13" s="514">
        <f t="shared" si="1"/>
        <v>135.08006976375455</v>
      </c>
      <c r="P13" s="514"/>
      <c r="Q13" s="514"/>
      <c r="R13" s="514"/>
      <c r="S13" s="514"/>
      <c r="T13" s="514"/>
      <c r="U13" s="514">
        <v>51</v>
      </c>
      <c r="V13" s="514"/>
      <c r="W13" s="514"/>
      <c r="X13" s="514"/>
      <c r="Y13" s="514"/>
      <c r="Z13" s="514"/>
      <c r="AA13" s="514">
        <f t="shared" si="2"/>
        <v>175.86206896551724</v>
      </c>
      <c r="AB13" s="514"/>
      <c r="AC13" s="514"/>
      <c r="AD13" s="514"/>
      <c r="AE13" s="514"/>
      <c r="AF13" s="514"/>
      <c r="AG13" s="514">
        <v>0</v>
      </c>
      <c r="AH13" s="514"/>
      <c r="AI13" s="514"/>
      <c r="AJ13" s="514"/>
      <c r="AK13" s="514"/>
      <c r="AL13" s="514"/>
      <c r="AM13" s="514">
        <v>78903</v>
      </c>
      <c r="AN13" s="514"/>
      <c r="AO13" s="514"/>
      <c r="AP13" s="514"/>
      <c r="AQ13" s="514"/>
      <c r="AR13" s="514"/>
      <c r="AS13" s="514">
        <f t="shared" si="3"/>
        <v>105.15492770040649</v>
      </c>
      <c r="AT13" s="514"/>
      <c r="AU13" s="514"/>
      <c r="AV13" s="514"/>
      <c r="AW13" s="514"/>
      <c r="AX13" s="514"/>
      <c r="AY13" s="514">
        <v>0</v>
      </c>
      <c r="AZ13" s="514"/>
      <c r="BA13" s="514"/>
      <c r="BB13" s="514"/>
      <c r="BC13" s="514"/>
      <c r="BD13" s="514"/>
      <c r="BE13" s="514">
        <v>0</v>
      </c>
      <c r="BF13" s="514"/>
      <c r="BG13" s="514"/>
      <c r="BH13" s="514"/>
      <c r="BI13" s="514"/>
      <c r="BJ13" s="514"/>
    </row>
    <row r="14" spans="1:62" ht="22.5" customHeight="1">
      <c r="B14" s="251" t="s">
        <v>295</v>
      </c>
      <c r="C14" s="576">
        <f t="shared" si="0"/>
        <v>93287</v>
      </c>
      <c r="D14" s="514"/>
      <c r="E14" s="514"/>
      <c r="F14" s="514"/>
      <c r="G14" s="514"/>
      <c r="H14" s="514"/>
      <c r="I14" s="514">
        <v>16213</v>
      </c>
      <c r="J14" s="514"/>
      <c r="K14" s="514"/>
      <c r="L14" s="514"/>
      <c r="M14" s="514"/>
      <c r="N14" s="514"/>
      <c r="O14" s="514">
        <f t="shared" si="1"/>
        <v>128.53179007452039</v>
      </c>
      <c r="P14" s="514"/>
      <c r="Q14" s="514"/>
      <c r="R14" s="514"/>
      <c r="S14" s="514"/>
      <c r="T14" s="514"/>
      <c r="U14" s="514">
        <v>24</v>
      </c>
      <c r="V14" s="514"/>
      <c r="W14" s="514"/>
      <c r="X14" s="514"/>
      <c r="Y14" s="514"/>
      <c r="Z14" s="514"/>
      <c r="AA14" s="514">
        <f t="shared" si="2"/>
        <v>82.758620689655174</v>
      </c>
      <c r="AB14" s="514"/>
      <c r="AC14" s="514"/>
      <c r="AD14" s="514"/>
      <c r="AE14" s="514"/>
      <c r="AF14" s="514"/>
      <c r="AG14" s="514">
        <v>0</v>
      </c>
      <c r="AH14" s="514"/>
      <c r="AI14" s="514"/>
      <c r="AJ14" s="514"/>
      <c r="AK14" s="514"/>
      <c r="AL14" s="514"/>
      <c r="AM14" s="514">
        <v>77050</v>
      </c>
      <c r="AN14" s="514"/>
      <c r="AO14" s="514"/>
      <c r="AP14" s="514"/>
      <c r="AQ14" s="514"/>
      <c r="AR14" s="514"/>
      <c r="AS14" s="514">
        <f t="shared" si="3"/>
        <v>102.68541347371227</v>
      </c>
      <c r="AT14" s="514"/>
      <c r="AU14" s="514"/>
      <c r="AV14" s="514"/>
      <c r="AW14" s="514"/>
      <c r="AX14" s="514"/>
      <c r="AY14" s="514">
        <v>0</v>
      </c>
      <c r="AZ14" s="514"/>
      <c r="BA14" s="514"/>
      <c r="BB14" s="514"/>
      <c r="BC14" s="514"/>
      <c r="BD14" s="514"/>
      <c r="BE14" s="514">
        <v>0</v>
      </c>
      <c r="BF14" s="514"/>
      <c r="BG14" s="514"/>
      <c r="BH14" s="514"/>
      <c r="BI14" s="514"/>
      <c r="BJ14" s="514"/>
    </row>
    <row r="15" spans="1:62" ht="22.5" customHeight="1">
      <c r="B15" s="251" t="s">
        <v>293</v>
      </c>
      <c r="C15" s="576">
        <f t="shared" si="0"/>
        <v>95834</v>
      </c>
      <c r="D15" s="514"/>
      <c r="E15" s="514"/>
      <c r="F15" s="514"/>
      <c r="G15" s="514"/>
      <c r="H15" s="514"/>
      <c r="I15" s="514">
        <v>17242</v>
      </c>
      <c r="J15" s="514"/>
      <c r="K15" s="514"/>
      <c r="L15" s="514"/>
      <c r="M15" s="514"/>
      <c r="N15" s="514"/>
      <c r="O15" s="514">
        <f t="shared" si="1"/>
        <v>136.68939273822735</v>
      </c>
      <c r="P15" s="514"/>
      <c r="Q15" s="514"/>
      <c r="R15" s="514"/>
      <c r="S15" s="514"/>
      <c r="T15" s="514"/>
      <c r="U15" s="514">
        <v>26</v>
      </c>
      <c r="V15" s="514"/>
      <c r="W15" s="514"/>
      <c r="X15" s="514"/>
      <c r="Y15" s="514"/>
      <c r="Z15" s="514"/>
      <c r="AA15" s="514">
        <f t="shared" si="2"/>
        <v>89.65517241379311</v>
      </c>
      <c r="AB15" s="514"/>
      <c r="AC15" s="514"/>
      <c r="AD15" s="514"/>
      <c r="AE15" s="514"/>
      <c r="AF15" s="514"/>
      <c r="AG15" s="514">
        <v>0</v>
      </c>
      <c r="AH15" s="514"/>
      <c r="AI15" s="514"/>
      <c r="AJ15" s="514"/>
      <c r="AK15" s="514"/>
      <c r="AL15" s="514"/>
      <c r="AM15" s="514">
        <v>78566</v>
      </c>
      <c r="AN15" s="514"/>
      <c r="AO15" s="514"/>
      <c r="AP15" s="514"/>
      <c r="AQ15" s="514"/>
      <c r="AR15" s="514"/>
      <c r="AS15" s="514">
        <f t="shared" si="3"/>
        <v>104.70580395815286</v>
      </c>
      <c r="AT15" s="514"/>
      <c r="AU15" s="514"/>
      <c r="AV15" s="514"/>
      <c r="AW15" s="514"/>
      <c r="AX15" s="514"/>
      <c r="AY15" s="514">
        <v>0</v>
      </c>
      <c r="AZ15" s="514"/>
      <c r="BA15" s="514"/>
      <c r="BB15" s="514"/>
      <c r="BC15" s="514"/>
      <c r="BD15" s="514"/>
      <c r="BE15" s="514">
        <v>0</v>
      </c>
      <c r="BF15" s="514"/>
      <c r="BG15" s="514"/>
      <c r="BH15" s="514"/>
      <c r="BI15" s="514"/>
      <c r="BJ15" s="514"/>
    </row>
    <row r="16" spans="1:62" ht="22.5" customHeight="1">
      <c r="B16" s="251" t="s">
        <v>98</v>
      </c>
      <c r="C16" s="576">
        <f t="shared" si="0"/>
        <v>97757</v>
      </c>
      <c r="D16" s="514"/>
      <c r="E16" s="514"/>
      <c r="F16" s="514"/>
      <c r="G16" s="514"/>
      <c r="H16" s="514"/>
      <c r="I16" s="514">
        <v>16779</v>
      </c>
      <c r="J16" s="514"/>
      <c r="K16" s="514"/>
      <c r="L16" s="514"/>
      <c r="M16" s="514"/>
      <c r="N16" s="514"/>
      <c r="O16" s="514">
        <f t="shared" si="1"/>
        <v>133.01886792452831</v>
      </c>
      <c r="P16" s="514"/>
      <c r="Q16" s="514"/>
      <c r="R16" s="514"/>
      <c r="S16" s="514"/>
      <c r="T16" s="514"/>
      <c r="U16" s="514">
        <v>47</v>
      </c>
      <c r="V16" s="514"/>
      <c r="W16" s="514"/>
      <c r="X16" s="514"/>
      <c r="Y16" s="514"/>
      <c r="Z16" s="514"/>
      <c r="AA16" s="514">
        <f t="shared" si="2"/>
        <v>162.06896551724137</v>
      </c>
      <c r="AB16" s="514"/>
      <c r="AC16" s="514"/>
      <c r="AD16" s="514"/>
      <c r="AE16" s="514"/>
      <c r="AF16" s="514"/>
      <c r="AG16" s="514">
        <v>0</v>
      </c>
      <c r="AH16" s="514"/>
      <c r="AI16" s="514"/>
      <c r="AJ16" s="514"/>
      <c r="AK16" s="514"/>
      <c r="AL16" s="514"/>
      <c r="AM16" s="514">
        <v>80926</v>
      </c>
      <c r="AN16" s="514"/>
      <c r="AO16" s="514"/>
      <c r="AP16" s="514"/>
      <c r="AQ16" s="514"/>
      <c r="AR16" s="514"/>
      <c r="AS16" s="514">
        <f t="shared" si="3"/>
        <v>107.85100286532952</v>
      </c>
      <c r="AT16" s="514"/>
      <c r="AU16" s="514"/>
      <c r="AV16" s="514"/>
      <c r="AW16" s="514"/>
      <c r="AX16" s="514"/>
      <c r="AY16" s="514">
        <v>5</v>
      </c>
      <c r="AZ16" s="514"/>
      <c r="BA16" s="514"/>
      <c r="BB16" s="514"/>
      <c r="BC16" s="514"/>
      <c r="BD16" s="514"/>
      <c r="BE16" s="514">
        <v>0</v>
      </c>
      <c r="BF16" s="514"/>
      <c r="BG16" s="514"/>
      <c r="BH16" s="514"/>
      <c r="BI16" s="514"/>
      <c r="BJ16" s="514"/>
    </row>
    <row r="17" spans="1:75" ht="22.5" customHeight="1">
      <c r="B17" s="251" t="s">
        <v>99</v>
      </c>
      <c r="C17" s="576">
        <f t="shared" si="0"/>
        <v>132138</v>
      </c>
      <c r="D17" s="514"/>
      <c r="E17" s="514"/>
      <c r="F17" s="514"/>
      <c r="G17" s="514"/>
      <c r="H17" s="514"/>
      <c r="I17" s="514">
        <v>17562</v>
      </c>
      <c r="J17" s="514"/>
      <c r="K17" s="514"/>
      <c r="L17" s="514"/>
      <c r="M17" s="514"/>
      <c r="N17" s="514"/>
      <c r="O17" s="514">
        <f t="shared" si="1"/>
        <v>139.22625654035198</v>
      </c>
      <c r="P17" s="514"/>
      <c r="Q17" s="514"/>
      <c r="R17" s="514"/>
      <c r="S17" s="514"/>
      <c r="T17" s="514"/>
      <c r="U17" s="514">
        <v>34</v>
      </c>
      <c r="V17" s="514"/>
      <c r="W17" s="514"/>
      <c r="X17" s="514"/>
      <c r="Y17" s="514"/>
      <c r="Z17" s="514"/>
      <c r="AA17" s="514">
        <f t="shared" si="2"/>
        <v>117.24137931034481</v>
      </c>
      <c r="AB17" s="514"/>
      <c r="AC17" s="514"/>
      <c r="AD17" s="514"/>
      <c r="AE17" s="514"/>
      <c r="AF17" s="514"/>
      <c r="AG17" s="514">
        <v>0</v>
      </c>
      <c r="AH17" s="514"/>
      <c r="AI17" s="514"/>
      <c r="AJ17" s="514"/>
      <c r="AK17" s="514"/>
      <c r="AL17" s="514"/>
      <c r="AM17" s="514">
        <v>114542</v>
      </c>
      <c r="AN17" s="514"/>
      <c r="AO17" s="514"/>
      <c r="AP17" s="514"/>
      <c r="AQ17" s="514"/>
      <c r="AR17" s="514"/>
      <c r="AS17" s="514">
        <f t="shared" si="3"/>
        <v>152.65142933297795</v>
      </c>
      <c r="AT17" s="514"/>
      <c r="AU17" s="514"/>
      <c r="AV17" s="514"/>
      <c r="AW17" s="514"/>
      <c r="AX17" s="514"/>
      <c r="AY17" s="514">
        <v>0</v>
      </c>
      <c r="AZ17" s="514"/>
      <c r="BA17" s="514"/>
      <c r="BB17" s="514"/>
      <c r="BC17" s="514"/>
      <c r="BD17" s="514"/>
      <c r="BE17" s="514">
        <v>0</v>
      </c>
      <c r="BF17" s="514"/>
      <c r="BG17" s="514"/>
      <c r="BH17" s="514"/>
      <c r="BI17" s="514"/>
      <c r="BJ17" s="514"/>
    </row>
    <row r="18" spans="1:75" ht="22.5" customHeight="1">
      <c r="B18" s="251" t="s">
        <v>100</v>
      </c>
      <c r="C18" s="576">
        <f t="shared" si="0"/>
        <v>146640</v>
      </c>
      <c r="D18" s="574"/>
      <c r="E18" s="574"/>
      <c r="F18" s="574"/>
      <c r="G18" s="574"/>
      <c r="H18" s="574"/>
      <c r="I18" s="514">
        <v>18637</v>
      </c>
      <c r="J18" s="574"/>
      <c r="K18" s="574"/>
      <c r="L18" s="574"/>
      <c r="M18" s="574"/>
      <c r="N18" s="574"/>
      <c r="O18" s="514">
        <f t="shared" si="1"/>
        <v>147.74853337561439</v>
      </c>
      <c r="P18" s="574"/>
      <c r="Q18" s="574"/>
      <c r="R18" s="574"/>
      <c r="S18" s="574"/>
      <c r="T18" s="574"/>
      <c r="U18" s="514">
        <v>35</v>
      </c>
      <c r="V18" s="574"/>
      <c r="W18" s="574"/>
      <c r="X18" s="574"/>
      <c r="Y18" s="574"/>
      <c r="Z18" s="574"/>
      <c r="AA18" s="514">
        <f t="shared" si="2"/>
        <v>120.68965517241379</v>
      </c>
      <c r="AB18" s="574"/>
      <c r="AC18" s="574"/>
      <c r="AD18" s="574"/>
      <c r="AE18" s="574"/>
      <c r="AF18" s="574"/>
      <c r="AG18" s="514">
        <v>0</v>
      </c>
      <c r="AH18" s="574"/>
      <c r="AI18" s="574"/>
      <c r="AJ18" s="574"/>
      <c r="AK18" s="574"/>
      <c r="AL18" s="574"/>
      <c r="AM18" s="514">
        <v>127968</v>
      </c>
      <c r="AN18" s="574"/>
      <c r="AO18" s="574"/>
      <c r="AP18" s="574"/>
      <c r="AQ18" s="574"/>
      <c r="AR18" s="574"/>
      <c r="AS18" s="514">
        <f t="shared" si="3"/>
        <v>170.54441260744986</v>
      </c>
      <c r="AT18" s="514"/>
      <c r="AU18" s="514"/>
      <c r="AV18" s="514"/>
      <c r="AW18" s="514"/>
      <c r="AX18" s="514"/>
      <c r="AY18" s="514">
        <v>0</v>
      </c>
      <c r="AZ18" s="574"/>
      <c r="BA18" s="574"/>
      <c r="BB18" s="574"/>
      <c r="BC18" s="574"/>
      <c r="BD18" s="574"/>
      <c r="BE18" s="514">
        <v>0</v>
      </c>
      <c r="BF18" s="574"/>
      <c r="BG18" s="574"/>
      <c r="BH18" s="574"/>
      <c r="BI18" s="574"/>
      <c r="BJ18" s="574"/>
    </row>
    <row r="19" spans="1:75" s="137" customFormat="1" ht="22.5" customHeight="1">
      <c r="B19" s="251" t="s">
        <v>411</v>
      </c>
      <c r="C19" s="576">
        <f t="shared" si="0"/>
        <v>154515</v>
      </c>
      <c r="D19" s="514"/>
      <c r="E19" s="514"/>
      <c r="F19" s="514"/>
      <c r="G19" s="514"/>
      <c r="H19" s="514"/>
      <c r="I19" s="514">
        <v>20487</v>
      </c>
      <c r="J19" s="514"/>
      <c r="K19" s="514"/>
      <c r="L19" s="514"/>
      <c r="M19" s="514"/>
      <c r="N19" s="514"/>
      <c r="O19" s="514">
        <f t="shared" si="1"/>
        <v>162.41477723164738</v>
      </c>
      <c r="P19" s="514"/>
      <c r="Q19" s="514"/>
      <c r="R19" s="514"/>
      <c r="S19" s="514"/>
      <c r="T19" s="514"/>
      <c r="U19" s="514">
        <v>27</v>
      </c>
      <c r="V19" s="514"/>
      <c r="W19" s="514"/>
      <c r="X19" s="514"/>
      <c r="Y19" s="514"/>
      <c r="Z19" s="514"/>
      <c r="AA19" s="514">
        <f t="shared" si="2"/>
        <v>93.103448275862064</v>
      </c>
      <c r="AB19" s="514"/>
      <c r="AC19" s="514"/>
      <c r="AD19" s="514"/>
      <c r="AE19" s="514"/>
      <c r="AF19" s="514"/>
      <c r="AG19" s="514">
        <v>0</v>
      </c>
      <c r="AH19" s="514"/>
      <c r="AI19" s="514"/>
      <c r="AJ19" s="514"/>
      <c r="AK19" s="514"/>
      <c r="AL19" s="514"/>
      <c r="AM19" s="514">
        <v>134001</v>
      </c>
      <c r="AN19" s="514"/>
      <c r="AO19" s="514"/>
      <c r="AP19" s="514"/>
      <c r="AQ19" s="514"/>
      <c r="AR19" s="514"/>
      <c r="AS19" s="511">
        <f t="shared" si="3"/>
        <v>178.58466049177051</v>
      </c>
      <c r="AT19" s="511"/>
      <c r="AU19" s="511"/>
      <c r="AV19" s="511"/>
      <c r="AW19" s="511"/>
      <c r="AX19" s="511"/>
      <c r="AY19" s="514">
        <v>0</v>
      </c>
      <c r="AZ19" s="514"/>
      <c r="BA19" s="514"/>
      <c r="BB19" s="514"/>
      <c r="BC19" s="514"/>
      <c r="BD19" s="514"/>
      <c r="BE19" s="514">
        <v>0</v>
      </c>
      <c r="BF19" s="514"/>
      <c r="BG19" s="514"/>
      <c r="BH19" s="514"/>
      <c r="BI19" s="514"/>
      <c r="BJ19" s="514"/>
    </row>
    <row r="20" spans="1:75" s="137" customFormat="1" ht="22.5" customHeight="1">
      <c r="B20" s="251" t="s">
        <v>243</v>
      </c>
      <c r="C20" s="576">
        <v>154299</v>
      </c>
      <c r="D20" s="514"/>
      <c r="E20" s="514"/>
      <c r="F20" s="514"/>
      <c r="G20" s="514"/>
      <c r="H20" s="514"/>
      <c r="I20" s="514">
        <v>21795</v>
      </c>
      <c r="J20" s="514"/>
      <c r="K20" s="514"/>
      <c r="L20" s="514"/>
      <c r="M20" s="514"/>
      <c r="N20" s="514"/>
      <c r="O20" s="514">
        <f t="shared" si="1"/>
        <v>172.78420802283176</v>
      </c>
      <c r="P20" s="514"/>
      <c r="Q20" s="514"/>
      <c r="R20" s="514"/>
      <c r="S20" s="514"/>
      <c r="T20" s="514"/>
      <c r="U20" s="514">
        <v>33</v>
      </c>
      <c r="V20" s="514"/>
      <c r="W20" s="514"/>
      <c r="X20" s="514"/>
      <c r="Y20" s="514"/>
      <c r="Z20" s="514"/>
      <c r="AA20" s="514">
        <f t="shared" si="2"/>
        <v>113.79310344827587</v>
      </c>
      <c r="AB20" s="514"/>
      <c r="AC20" s="514"/>
      <c r="AD20" s="514"/>
      <c r="AE20" s="514"/>
      <c r="AF20" s="514"/>
      <c r="AG20" s="514">
        <v>0</v>
      </c>
      <c r="AH20" s="514"/>
      <c r="AI20" s="514"/>
      <c r="AJ20" s="514"/>
      <c r="AK20" s="514"/>
      <c r="AL20" s="514"/>
      <c r="AM20" s="514">
        <v>132471</v>
      </c>
      <c r="AN20" s="514"/>
      <c r="AO20" s="514"/>
      <c r="AP20" s="514"/>
      <c r="AQ20" s="514"/>
      <c r="AR20" s="514"/>
      <c r="AS20" s="511">
        <f t="shared" si="3"/>
        <v>176.54561204771107</v>
      </c>
      <c r="AT20" s="511"/>
      <c r="AU20" s="511"/>
      <c r="AV20" s="511"/>
      <c r="AW20" s="511"/>
      <c r="AX20" s="511"/>
      <c r="AY20" s="514">
        <v>0</v>
      </c>
      <c r="AZ20" s="514"/>
      <c r="BA20" s="514"/>
      <c r="BB20" s="514"/>
      <c r="BC20" s="514"/>
      <c r="BD20" s="514"/>
      <c r="BE20" s="514">
        <v>0</v>
      </c>
      <c r="BF20" s="514"/>
      <c r="BG20" s="514"/>
      <c r="BH20" s="514"/>
      <c r="BI20" s="514"/>
      <c r="BJ20" s="514"/>
    </row>
    <row r="21" spans="1:75" s="137" customFormat="1" ht="22.5" customHeight="1">
      <c r="B21" s="251" t="s">
        <v>410</v>
      </c>
      <c r="C21" s="576">
        <f>I21+U21+AG21+AM21+AY21+BE21</f>
        <v>161421</v>
      </c>
      <c r="D21" s="514"/>
      <c r="E21" s="514"/>
      <c r="F21" s="514"/>
      <c r="G21" s="514"/>
      <c r="H21" s="514"/>
      <c r="I21" s="514">
        <v>24218</v>
      </c>
      <c r="J21" s="514"/>
      <c r="K21" s="514"/>
      <c r="L21" s="514"/>
      <c r="M21" s="514"/>
      <c r="N21" s="514"/>
      <c r="O21" s="514">
        <f t="shared" si="1"/>
        <v>191.99302362454415</v>
      </c>
      <c r="P21" s="514"/>
      <c r="Q21" s="514"/>
      <c r="R21" s="514"/>
      <c r="S21" s="514"/>
      <c r="T21" s="514"/>
      <c r="U21" s="514">
        <v>20</v>
      </c>
      <c r="V21" s="514"/>
      <c r="W21" s="514"/>
      <c r="X21" s="514"/>
      <c r="Y21" s="514"/>
      <c r="Z21" s="514"/>
      <c r="AA21" s="514">
        <f t="shared" si="2"/>
        <v>68.965517241379317</v>
      </c>
      <c r="AB21" s="514"/>
      <c r="AC21" s="514"/>
      <c r="AD21" s="514"/>
      <c r="AE21" s="514"/>
      <c r="AF21" s="514"/>
      <c r="AG21" s="514">
        <v>0</v>
      </c>
      <c r="AH21" s="514"/>
      <c r="AI21" s="514"/>
      <c r="AJ21" s="514"/>
      <c r="AK21" s="514"/>
      <c r="AL21" s="514"/>
      <c r="AM21" s="514">
        <v>137183</v>
      </c>
      <c r="AN21" s="514"/>
      <c r="AO21" s="514"/>
      <c r="AP21" s="514"/>
      <c r="AQ21" s="514"/>
      <c r="AR21" s="514"/>
      <c r="AS21" s="511">
        <f t="shared" si="3"/>
        <v>182.8253481708536</v>
      </c>
      <c r="AT21" s="511"/>
      <c r="AU21" s="511"/>
      <c r="AV21" s="511"/>
      <c r="AW21" s="511"/>
      <c r="AX21" s="511"/>
      <c r="AY21" s="514">
        <v>0</v>
      </c>
      <c r="AZ21" s="514"/>
      <c r="BA21" s="514"/>
      <c r="BB21" s="514"/>
      <c r="BC21" s="514"/>
      <c r="BD21" s="514"/>
      <c r="BE21" s="514">
        <v>0</v>
      </c>
      <c r="BF21" s="514"/>
      <c r="BG21" s="514"/>
      <c r="BH21" s="514"/>
      <c r="BI21" s="514"/>
      <c r="BJ21" s="514"/>
    </row>
    <row r="22" spans="1:75" ht="18" thickBot="1">
      <c r="B22" s="246" t="s">
        <v>409</v>
      </c>
      <c r="C22" s="604">
        <f>I22+U22+AG22+AM22+AY22+BE22</f>
        <v>154935</v>
      </c>
      <c r="D22" s="572"/>
      <c r="E22" s="572"/>
      <c r="F22" s="572"/>
      <c r="G22" s="572"/>
      <c r="H22" s="572"/>
      <c r="I22" s="572">
        <v>23706</v>
      </c>
      <c r="J22" s="572"/>
      <c r="K22" s="572"/>
      <c r="L22" s="572"/>
      <c r="M22" s="572"/>
      <c r="N22" s="572"/>
      <c r="O22" s="572">
        <f t="shared" si="1"/>
        <v>187.93404154114478</v>
      </c>
      <c r="P22" s="572"/>
      <c r="Q22" s="572"/>
      <c r="R22" s="572"/>
      <c r="S22" s="572"/>
      <c r="T22" s="572"/>
      <c r="U22" s="572">
        <v>48</v>
      </c>
      <c r="V22" s="572"/>
      <c r="W22" s="572"/>
      <c r="X22" s="572"/>
      <c r="Y22" s="572"/>
      <c r="Z22" s="572"/>
      <c r="AA22" s="572">
        <f t="shared" si="2"/>
        <v>165.51724137931035</v>
      </c>
      <c r="AB22" s="572"/>
      <c r="AC22" s="572"/>
      <c r="AD22" s="572"/>
      <c r="AE22" s="572"/>
      <c r="AF22" s="572"/>
      <c r="AG22" s="572">
        <v>0</v>
      </c>
      <c r="AH22" s="572"/>
      <c r="AI22" s="572"/>
      <c r="AJ22" s="572"/>
      <c r="AK22" s="572"/>
      <c r="AL22" s="572"/>
      <c r="AM22" s="572">
        <v>131181</v>
      </c>
      <c r="AN22" s="572"/>
      <c r="AO22" s="572"/>
      <c r="AP22" s="572"/>
      <c r="AQ22" s="572"/>
      <c r="AR22" s="572"/>
      <c r="AS22" s="573">
        <f t="shared" si="3"/>
        <v>174.82641433997469</v>
      </c>
      <c r="AT22" s="573"/>
      <c r="AU22" s="573"/>
      <c r="AV22" s="573"/>
      <c r="AW22" s="573"/>
      <c r="AX22" s="573"/>
      <c r="AY22" s="572">
        <v>0</v>
      </c>
      <c r="AZ22" s="572"/>
      <c r="BA22" s="572"/>
      <c r="BB22" s="572"/>
      <c r="BC22" s="572"/>
      <c r="BD22" s="572"/>
      <c r="BE22" s="572">
        <v>0</v>
      </c>
      <c r="BF22" s="572"/>
      <c r="BG22" s="572"/>
      <c r="BH22" s="572"/>
      <c r="BI22" s="572"/>
      <c r="BJ22" s="572"/>
    </row>
    <row r="23" spans="1:75">
      <c r="A23" s="19"/>
      <c r="B23" s="400" t="s">
        <v>408</v>
      </c>
      <c r="C23" s="400"/>
      <c r="D23" s="400"/>
      <c r="E23" s="400"/>
      <c r="F23" s="400"/>
      <c r="G23" s="400"/>
      <c r="H23" s="400"/>
      <c r="I23" s="400"/>
      <c r="J23" s="400"/>
      <c r="K23" s="400"/>
      <c r="L23" s="400"/>
      <c r="M23" s="400"/>
      <c r="N23" s="400"/>
      <c r="O23" s="400"/>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429"/>
      <c r="BG23" s="429"/>
      <c r="BH23" s="429"/>
      <c r="BI23" s="429"/>
      <c r="BJ23" s="429"/>
      <c r="BK23" s="429"/>
      <c r="BL23" s="429"/>
      <c r="BM23" s="429"/>
      <c r="BN23" s="429"/>
      <c r="BO23" s="429"/>
      <c r="BP23" s="429"/>
      <c r="BQ23" s="429"/>
      <c r="BR23" s="429"/>
      <c r="BS23" s="429"/>
      <c r="BT23" s="429"/>
      <c r="BU23" s="429"/>
      <c r="BV23" s="429"/>
      <c r="BW23" s="429"/>
    </row>
    <row r="24" spans="1:75">
      <c r="AS24" s="429" t="s">
        <v>407</v>
      </c>
      <c r="AT24" s="429"/>
      <c r="AU24" s="429"/>
      <c r="AV24" s="429"/>
      <c r="AW24" s="429"/>
      <c r="AX24" s="429"/>
      <c r="AY24" s="429"/>
      <c r="AZ24" s="429"/>
      <c r="BA24" s="429"/>
      <c r="BB24" s="429"/>
      <c r="BC24" s="429"/>
      <c r="BD24" s="429"/>
      <c r="BE24" s="429"/>
      <c r="BF24" s="429"/>
      <c r="BG24" s="429"/>
      <c r="BH24" s="429"/>
      <c r="BI24" s="429"/>
      <c r="BJ24" s="429"/>
    </row>
    <row r="25" spans="1:7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row>
    <row r="26" spans="1:75" ht="19.5" thickBot="1">
      <c r="B26" s="399" t="s">
        <v>101</v>
      </c>
      <c r="C26" s="399"/>
      <c r="D26" s="399"/>
      <c r="E26" s="399"/>
      <c r="F26" s="399"/>
      <c r="G26" s="399"/>
      <c r="H26" s="399"/>
      <c r="I26" s="399"/>
      <c r="J26" s="399"/>
      <c r="K26" s="399"/>
      <c r="L26" s="399"/>
      <c r="M26" s="399"/>
      <c r="N26" s="399"/>
      <c r="O26" s="399"/>
      <c r="P26" s="399"/>
      <c r="Q26" s="399"/>
      <c r="R26" s="399"/>
      <c r="S26" s="39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429" t="s">
        <v>356</v>
      </c>
      <c r="AV26" s="429"/>
      <c r="AW26" s="429"/>
      <c r="AX26" s="429"/>
      <c r="AY26" s="429"/>
      <c r="AZ26" s="429"/>
      <c r="BA26" s="429"/>
      <c r="BB26" s="429"/>
      <c r="BC26" s="429"/>
      <c r="BD26" s="429"/>
      <c r="BE26" s="429"/>
      <c r="BF26" s="429"/>
      <c r="BG26" s="429"/>
      <c r="BH26" s="429"/>
      <c r="BI26" s="429"/>
      <c r="BJ26" s="429"/>
    </row>
    <row r="27" spans="1:75" ht="22.5" customHeight="1">
      <c r="B27" s="3"/>
      <c r="C27" s="588" t="s">
        <v>0</v>
      </c>
      <c r="D27" s="589"/>
      <c r="E27" s="589"/>
      <c r="F27" s="589"/>
      <c r="G27" s="589"/>
      <c r="H27" s="589"/>
      <c r="I27" s="589"/>
      <c r="J27" s="589"/>
      <c r="K27" s="589"/>
      <c r="L27" s="590"/>
      <c r="M27" s="588" t="s">
        <v>90</v>
      </c>
      <c r="N27" s="589"/>
      <c r="O27" s="589"/>
      <c r="P27" s="589"/>
      <c r="Q27" s="589"/>
      <c r="R27" s="589"/>
      <c r="S27" s="589"/>
      <c r="T27" s="589"/>
      <c r="U27" s="589"/>
      <c r="V27" s="590"/>
      <c r="W27" s="588" t="s">
        <v>102</v>
      </c>
      <c r="X27" s="589"/>
      <c r="Y27" s="589"/>
      <c r="Z27" s="589"/>
      <c r="AA27" s="589"/>
      <c r="AB27" s="589"/>
      <c r="AC27" s="589"/>
      <c r="AD27" s="589"/>
      <c r="AE27" s="589"/>
      <c r="AF27" s="590"/>
      <c r="AG27" s="588" t="s">
        <v>93</v>
      </c>
      <c r="AH27" s="589"/>
      <c r="AI27" s="589"/>
      <c r="AJ27" s="589"/>
      <c r="AK27" s="589"/>
      <c r="AL27" s="589"/>
      <c r="AM27" s="589"/>
      <c r="AN27" s="589"/>
      <c r="AO27" s="589"/>
      <c r="AP27" s="590"/>
      <c r="AQ27" s="588" t="s">
        <v>92</v>
      </c>
      <c r="AR27" s="589"/>
      <c r="AS27" s="589"/>
      <c r="AT27" s="589"/>
      <c r="AU27" s="589"/>
      <c r="AV27" s="589"/>
      <c r="AW27" s="589"/>
      <c r="AX27" s="589"/>
      <c r="AY27" s="589"/>
      <c r="AZ27" s="590"/>
      <c r="BA27" s="588" t="s">
        <v>103</v>
      </c>
      <c r="BB27" s="589"/>
      <c r="BC27" s="589"/>
      <c r="BD27" s="589"/>
      <c r="BE27" s="589"/>
      <c r="BF27" s="589"/>
      <c r="BG27" s="589"/>
      <c r="BH27" s="589"/>
      <c r="BI27" s="589"/>
      <c r="BJ27" s="589"/>
    </row>
    <row r="28" spans="1:75" s="21" customFormat="1" ht="22.5" customHeight="1">
      <c r="B28" s="115" t="s">
        <v>0</v>
      </c>
      <c r="C28" s="600">
        <f t="shared" ref="C28:C40" si="4">SUM(M28:BD28)</f>
        <v>154935</v>
      </c>
      <c r="D28" s="596"/>
      <c r="E28" s="596"/>
      <c r="F28" s="596"/>
      <c r="G28" s="596"/>
      <c r="H28" s="596"/>
      <c r="I28" s="596"/>
      <c r="J28" s="596"/>
      <c r="K28" s="596"/>
      <c r="L28" s="596"/>
      <c r="M28" s="596">
        <f>SUM(M29:V40)</f>
        <v>23706</v>
      </c>
      <c r="N28" s="596"/>
      <c r="O28" s="596"/>
      <c r="P28" s="596"/>
      <c r="Q28" s="596"/>
      <c r="R28" s="596"/>
      <c r="S28" s="596"/>
      <c r="T28" s="596"/>
      <c r="U28" s="596"/>
      <c r="V28" s="596"/>
      <c r="W28" s="596">
        <f>SUM(W29:AF40)</f>
        <v>48</v>
      </c>
      <c r="X28" s="596"/>
      <c r="Y28" s="596"/>
      <c r="Z28" s="596"/>
      <c r="AA28" s="596"/>
      <c r="AB28" s="596"/>
      <c r="AC28" s="596"/>
      <c r="AD28" s="596"/>
      <c r="AE28" s="596"/>
      <c r="AF28" s="596"/>
      <c r="AG28" s="596">
        <f>SUM(AG29:AP40)</f>
        <v>131181</v>
      </c>
      <c r="AH28" s="596"/>
      <c r="AI28" s="596"/>
      <c r="AJ28" s="596"/>
      <c r="AK28" s="596"/>
      <c r="AL28" s="596"/>
      <c r="AM28" s="596"/>
      <c r="AN28" s="596"/>
      <c r="AO28" s="596"/>
      <c r="AP28" s="596"/>
      <c r="AQ28" s="596">
        <f>SUM(AQ29:AZ40)</f>
        <v>0</v>
      </c>
      <c r="AR28" s="596"/>
      <c r="AS28" s="596"/>
      <c r="AT28" s="596"/>
      <c r="AU28" s="596"/>
      <c r="AV28" s="596"/>
      <c r="AW28" s="596"/>
      <c r="AX28" s="596"/>
      <c r="AY28" s="596"/>
      <c r="AZ28" s="596"/>
      <c r="BA28" s="601">
        <f>SUM(BA29:BI40)</f>
        <v>0</v>
      </c>
      <c r="BB28" s="601"/>
      <c r="BC28" s="601"/>
      <c r="BD28" s="601"/>
      <c r="BE28" s="601"/>
      <c r="BF28" s="601"/>
      <c r="BG28" s="601"/>
      <c r="BH28" s="601"/>
      <c r="BI28" s="601"/>
      <c r="BJ28" s="116"/>
    </row>
    <row r="29" spans="1:75" ht="22.5" customHeight="1">
      <c r="B29" s="251" t="s">
        <v>406</v>
      </c>
      <c r="C29" s="591">
        <f t="shared" si="4"/>
        <v>12291</v>
      </c>
      <c r="D29" s="587"/>
      <c r="E29" s="587"/>
      <c r="F29" s="587"/>
      <c r="G29" s="587"/>
      <c r="H29" s="587"/>
      <c r="I29" s="587"/>
      <c r="J29" s="587"/>
      <c r="K29" s="587"/>
      <c r="L29" s="587"/>
      <c r="M29" s="587">
        <v>2153</v>
      </c>
      <c r="N29" s="587"/>
      <c r="O29" s="587"/>
      <c r="P29" s="587"/>
      <c r="Q29" s="587"/>
      <c r="R29" s="587"/>
      <c r="S29" s="587"/>
      <c r="T29" s="587"/>
      <c r="U29" s="587"/>
      <c r="V29" s="587"/>
      <c r="W29" s="586">
        <v>3</v>
      </c>
      <c r="X29" s="586"/>
      <c r="Y29" s="586"/>
      <c r="Z29" s="586"/>
      <c r="AA29" s="586"/>
      <c r="AB29" s="586"/>
      <c r="AC29" s="586"/>
      <c r="AD29" s="586"/>
      <c r="AE29" s="586"/>
      <c r="AF29" s="586"/>
      <c r="AG29" s="587">
        <v>10135</v>
      </c>
      <c r="AH29" s="587"/>
      <c r="AI29" s="587"/>
      <c r="AJ29" s="587"/>
      <c r="AK29" s="587"/>
      <c r="AL29" s="587"/>
      <c r="AM29" s="587"/>
      <c r="AN29" s="587"/>
      <c r="AO29" s="587"/>
      <c r="AP29" s="587"/>
      <c r="AQ29" s="587" t="s">
        <v>404</v>
      </c>
      <c r="AR29" s="587"/>
      <c r="AS29" s="587"/>
      <c r="AT29" s="587"/>
      <c r="AU29" s="587"/>
      <c r="AV29" s="587"/>
      <c r="AW29" s="587"/>
      <c r="AX29" s="587"/>
      <c r="AY29" s="587"/>
      <c r="AZ29" s="587"/>
      <c r="BA29" s="586" t="s">
        <v>258</v>
      </c>
      <c r="BB29" s="586"/>
      <c r="BC29" s="586"/>
      <c r="BD29" s="586"/>
      <c r="BE29" s="586"/>
      <c r="BF29" s="586"/>
      <c r="BG29" s="586"/>
      <c r="BH29" s="586"/>
      <c r="BI29" s="586"/>
      <c r="BJ29" s="19"/>
    </row>
    <row r="30" spans="1:75" ht="22.5" customHeight="1">
      <c r="B30" s="251" t="s">
        <v>104</v>
      </c>
      <c r="C30" s="591">
        <f t="shared" si="4"/>
        <v>12940</v>
      </c>
      <c r="D30" s="587"/>
      <c r="E30" s="587"/>
      <c r="F30" s="587"/>
      <c r="G30" s="587"/>
      <c r="H30" s="587"/>
      <c r="I30" s="587"/>
      <c r="J30" s="587"/>
      <c r="K30" s="587"/>
      <c r="L30" s="587"/>
      <c r="M30" s="587">
        <v>2011</v>
      </c>
      <c r="N30" s="587"/>
      <c r="O30" s="587"/>
      <c r="P30" s="587"/>
      <c r="Q30" s="587"/>
      <c r="R30" s="587"/>
      <c r="S30" s="587"/>
      <c r="T30" s="587"/>
      <c r="U30" s="587"/>
      <c r="V30" s="587"/>
      <c r="W30" s="587">
        <v>2</v>
      </c>
      <c r="X30" s="587"/>
      <c r="Y30" s="587"/>
      <c r="Z30" s="587"/>
      <c r="AA30" s="587"/>
      <c r="AB30" s="587"/>
      <c r="AC30" s="587"/>
      <c r="AD30" s="587"/>
      <c r="AE30" s="587"/>
      <c r="AF30" s="587"/>
      <c r="AG30" s="587">
        <v>10927</v>
      </c>
      <c r="AH30" s="587"/>
      <c r="AI30" s="587"/>
      <c r="AJ30" s="587"/>
      <c r="AK30" s="587"/>
      <c r="AL30" s="587"/>
      <c r="AM30" s="587"/>
      <c r="AN30" s="587"/>
      <c r="AO30" s="587"/>
      <c r="AP30" s="587"/>
      <c r="AQ30" s="587" t="s">
        <v>404</v>
      </c>
      <c r="AR30" s="587"/>
      <c r="AS30" s="587"/>
      <c r="AT30" s="587"/>
      <c r="AU30" s="587"/>
      <c r="AV30" s="587"/>
      <c r="AW30" s="587"/>
      <c r="AX30" s="587"/>
      <c r="AY30" s="587"/>
      <c r="AZ30" s="587"/>
      <c r="BA30" s="586" t="s">
        <v>258</v>
      </c>
      <c r="BB30" s="586"/>
      <c r="BC30" s="586"/>
      <c r="BD30" s="586"/>
      <c r="BE30" s="586"/>
      <c r="BF30" s="586"/>
      <c r="BG30" s="586"/>
      <c r="BH30" s="586"/>
      <c r="BI30" s="586"/>
      <c r="BJ30" s="19"/>
    </row>
    <row r="31" spans="1:75" ht="22.5" customHeight="1">
      <c r="B31" s="251" t="s">
        <v>105</v>
      </c>
      <c r="C31" s="591">
        <f t="shared" si="4"/>
        <v>11897</v>
      </c>
      <c r="D31" s="587"/>
      <c r="E31" s="587"/>
      <c r="F31" s="587"/>
      <c r="G31" s="587"/>
      <c r="H31" s="587"/>
      <c r="I31" s="587"/>
      <c r="J31" s="587"/>
      <c r="K31" s="587"/>
      <c r="L31" s="587"/>
      <c r="M31" s="587">
        <v>1738</v>
      </c>
      <c r="N31" s="587"/>
      <c r="O31" s="587"/>
      <c r="P31" s="587"/>
      <c r="Q31" s="587"/>
      <c r="R31" s="587"/>
      <c r="S31" s="587"/>
      <c r="T31" s="587"/>
      <c r="U31" s="587"/>
      <c r="V31" s="587"/>
      <c r="W31" s="587">
        <v>5</v>
      </c>
      <c r="X31" s="587"/>
      <c r="Y31" s="587"/>
      <c r="Z31" s="587"/>
      <c r="AA31" s="587"/>
      <c r="AB31" s="587"/>
      <c r="AC31" s="587"/>
      <c r="AD31" s="587"/>
      <c r="AE31" s="587"/>
      <c r="AF31" s="587"/>
      <c r="AG31" s="587">
        <v>10154</v>
      </c>
      <c r="AH31" s="587"/>
      <c r="AI31" s="587"/>
      <c r="AJ31" s="587"/>
      <c r="AK31" s="587"/>
      <c r="AL31" s="587"/>
      <c r="AM31" s="587"/>
      <c r="AN31" s="587"/>
      <c r="AO31" s="587"/>
      <c r="AP31" s="587"/>
      <c r="AQ31" s="587" t="s">
        <v>404</v>
      </c>
      <c r="AR31" s="587"/>
      <c r="AS31" s="587"/>
      <c r="AT31" s="587"/>
      <c r="AU31" s="587"/>
      <c r="AV31" s="587"/>
      <c r="AW31" s="587"/>
      <c r="AX31" s="587"/>
      <c r="AY31" s="587"/>
      <c r="AZ31" s="587"/>
      <c r="BA31" s="586" t="s">
        <v>258</v>
      </c>
      <c r="BB31" s="586"/>
      <c r="BC31" s="586"/>
      <c r="BD31" s="586"/>
      <c r="BE31" s="586"/>
      <c r="BF31" s="586"/>
      <c r="BG31" s="586"/>
      <c r="BH31" s="586"/>
      <c r="BI31" s="586"/>
      <c r="BJ31" s="19"/>
    </row>
    <row r="32" spans="1:75" ht="22.5" customHeight="1">
      <c r="B32" s="251" t="s">
        <v>106</v>
      </c>
      <c r="C32" s="591">
        <f t="shared" si="4"/>
        <v>13313</v>
      </c>
      <c r="D32" s="587"/>
      <c r="E32" s="587"/>
      <c r="F32" s="587"/>
      <c r="G32" s="587"/>
      <c r="H32" s="587"/>
      <c r="I32" s="587"/>
      <c r="J32" s="587"/>
      <c r="K32" s="587"/>
      <c r="L32" s="587"/>
      <c r="M32" s="587">
        <v>2220</v>
      </c>
      <c r="N32" s="587"/>
      <c r="O32" s="587"/>
      <c r="P32" s="587"/>
      <c r="Q32" s="587"/>
      <c r="R32" s="587"/>
      <c r="S32" s="587"/>
      <c r="T32" s="587"/>
      <c r="U32" s="587"/>
      <c r="V32" s="587"/>
      <c r="W32" s="587">
        <v>11</v>
      </c>
      <c r="X32" s="587"/>
      <c r="Y32" s="587"/>
      <c r="Z32" s="587"/>
      <c r="AA32" s="587"/>
      <c r="AB32" s="587"/>
      <c r="AC32" s="587"/>
      <c r="AD32" s="587"/>
      <c r="AE32" s="587"/>
      <c r="AF32" s="587"/>
      <c r="AG32" s="587">
        <v>11082</v>
      </c>
      <c r="AH32" s="587"/>
      <c r="AI32" s="587"/>
      <c r="AJ32" s="587"/>
      <c r="AK32" s="587"/>
      <c r="AL32" s="587"/>
      <c r="AM32" s="587"/>
      <c r="AN32" s="587"/>
      <c r="AO32" s="587"/>
      <c r="AP32" s="587"/>
      <c r="AQ32" s="587" t="s">
        <v>404</v>
      </c>
      <c r="AR32" s="587"/>
      <c r="AS32" s="587"/>
      <c r="AT32" s="587"/>
      <c r="AU32" s="587"/>
      <c r="AV32" s="587"/>
      <c r="AW32" s="587"/>
      <c r="AX32" s="587"/>
      <c r="AY32" s="587"/>
      <c r="AZ32" s="587"/>
      <c r="BA32" s="586" t="s">
        <v>258</v>
      </c>
      <c r="BB32" s="586"/>
      <c r="BC32" s="586"/>
      <c r="BD32" s="586"/>
      <c r="BE32" s="586"/>
      <c r="BF32" s="586"/>
      <c r="BG32" s="586"/>
      <c r="BH32" s="586"/>
      <c r="BI32" s="586"/>
      <c r="BJ32" s="19"/>
    </row>
    <row r="33" spans="2:62" ht="22.5" customHeight="1">
      <c r="B33" s="251" t="s">
        <v>107</v>
      </c>
      <c r="C33" s="591">
        <f t="shared" si="4"/>
        <v>10709</v>
      </c>
      <c r="D33" s="587"/>
      <c r="E33" s="587"/>
      <c r="F33" s="587"/>
      <c r="G33" s="587"/>
      <c r="H33" s="587"/>
      <c r="I33" s="587"/>
      <c r="J33" s="587"/>
      <c r="K33" s="587"/>
      <c r="L33" s="587"/>
      <c r="M33" s="587">
        <v>1647</v>
      </c>
      <c r="N33" s="587"/>
      <c r="O33" s="587"/>
      <c r="P33" s="587"/>
      <c r="Q33" s="587"/>
      <c r="R33" s="587"/>
      <c r="S33" s="587"/>
      <c r="T33" s="587"/>
      <c r="U33" s="587"/>
      <c r="V33" s="587"/>
      <c r="W33" s="586">
        <v>1</v>
      </c>
      <c r="X33" s="586"/>
      <c r="Y33" s="586"/>
      <c r="Z33" s="586"/>
      <c r="AA33" s="586"/>
      <c r="AB33" s="586"/>
      <c r="AC33" s="586"/>
      <c r="AD33" s="586"/>
      <c r="AE33" s="586"/>
      <c r="AF33" s="586"/>
      <c r="AG33" s="587">
        <v>9061</v>
      </c>
      <c r="AH33" s="587"/>
      <c r="AI33" s="587"/>
      <c r="AJ33" s="587"/>
      <c r="AK33" s="587"/>
      <c r="AL33" s="587"/>
      <c r="AM33" s="587"/>
      <c r="AN33" s="587"/>
      <c r="AO33" s="587"/>
      <c r="AP33" s="587"/>
      <c r="AQ33" s="587" t="s">
        <v>404</v>
      </c>
      <c r="AR33" s="587"/>
      <c r="AS33" s="587"/>
      <c r="AT33" s="587"/>
      <c r="AU33" s="587"/>
      <c r="AV33" s="587"/>
      <c r="AW33" s="587"/>
      <c r="AX33" s="587"/>
      <c r="AY33" s="587"/>
      <c r="AZ33" s="587"/>
      <c r="BA33" s="586" t="s">
        <v>258</v>
      </c>
      <c r="BB33" s="586"/>
      <c r="BC33" s="586"/>
      <c r="BD33" s="586"/>
      <c r="BE33" s="586"/>
      <c r="BF33" s="586"/>
      <c r="BG33" s="586"/>
      <c r="BH33" s="586"/>
      <c r="BI33" s="586"/>
      <c r="BJ33" s="19"/>
    </row>
    <row r="34" spans="2:62" ht="22.5" customHeight="1">
      <c r="B34" s="251" t="s">
        <v>108</v>
      </c>
      <c r="C34" s="591">
        <f t="shared" si="4"/>
        <v>12142</v>
      </c>
      <c r="D34" s="587"/>
      <c r="E34" s="587"/>
      <c r="F34" s="587"/>
      <c r="G34" s="587"/>
      <c r="H34" s="587"/>
      <c r="I34" s="587"/>
      <c r="J34" s="587"/>
      <c r="K34" s="587"/>
      <c r="L34" s="587"/>
      <c r="M34" s="587">
        <v>1872</v>
      </c>
      <c r="N34" s="587"/>
      <c r="O34" s="587"/>
      <c r="P34" s="587"/>
      <c r="Q34" s="587"/>
      <c r="R34" s="587"/>
      <c r="S34" s="587"/>
      <c r="T34" s="587"/>
      <c r="U34" s="587"/>
      <c r="V34" s="587"/>
      <c r="W34" s="587">
        <v>4</v>
      </c>
      <c r="X34" s="587"/>
      <c r="Y34" s="587"/>
      <c r="Z34" s="587"/>
      <c r="AA34" s="587"/>
      <c r="AB34" s="587"/>
      <c r="AC34" s="587"/>
      <c r="AD34" s="587"/>
      <c r="AE34" s="587"/>
      <c r="AF34" s="587"/>
      <c r="AG34" s="587">
        <v>10266</v>
      </c>
      <c r="AH34" s="587"/>
      <c r="AI34" s="587"/>
      <c r="AJ34" s="587"/>
      <c r="AK34" s="587"/>
      <c r="AL34" s="587"/>
      <c r="AM34" s="587"/>
      <c r="AN34" s="587"/>
      <c r="AO34" s="587"/>
      <c r="AP34" s="587"/>
      <c r="AQ34" s="587" t="s">
        <v>404</v>
      </c>
      <c r="AR34" s="587"/>
      <c r="AS34" s="587"/>
      <c r="AT34" s="587"/>
      <c r="AU34" s="587"/>
      <c r="AV34" s="587"/>
      <c r="AW34" s="587"/>
      <c r="AX34" s="587"/>
      <c r="AY34" s="587"/>
      <c r="AZ34" s="587"/>
      <c r="BA34" s="586" t="s">
        <v>258</v>
      </c>
      <c r="BB34" s="586"/>
      <c r="BC34" s="586"/>
      <c r="BD34" s="586"/>
      <c r="BE34" s="586"/>
      <c r="BF34" s="586"/>
      <c r="BG34" s="586"/>
      <c r="BH34" s="586"/>
      <c r="BI34" s="586"/>
      <c r="BJ34" s="19"/>
    </row>
    <row r="35" spans="2:62" ht="22.5" customHeight="1">
      <c r="B35" s="251" t="s">
        <v>109</v>
      </c>
      <c r="C35" s="591">
        <f t="shared" si="4"/>
        <v>14981</v>
      </c>
      <c r="D35" s="587"/>
      <c r="E35" s="587"/>
      <c r="F35" s="587"/>
      <c r="G35" s="587"/>
      <c r="H35" s="587"/>
      <c r="I35" s="587"/>
      <c r="J35" s="587"/>
      <c r="K35" s="587"/>
      <c r="L35" s="587"/>
      <c r="M35" s="587">
        <v>2027</v>
      </c>
      <c r="N35" s="587"/>
      <c r="O35" s="587"/>
      <c r="P35" s="587"/>
      <c r="Q35" s="587"/>
      <c r="R35" s="587"/>
      <c r="S35" s="587"/>
      <c r="T35" s="587"/>
      <c r="U35" s="587"/>
      <c r="V35" s="587"/>
      <c r="W35" s="587">
        <v>4</v>
      </c>
      <c r="X35" s="587"/>
      <c r="Y35" s="587"/>
      <c r="Z35" s="587"/>
      <c r="AA35" s="587"/>
      <c r="AB35" s="587"/>
      <c r="AC35" s="587"/>
      <c r="AD35" s="587"/>
      <c r="AE35" s="587"/>
      <c r="AF35" s="587"/>
      <c r="AG35" s="587">
        <v>12950</v>
      </c>
      <c r="AH35" s="587"/>
      <c r="AI35" s="587"/>
      <c r="AJ35" s="587"/>
      <c r="AK35" s="587"/>
      <c r="AL35" s="587"/>
      <c r="AM35" s="587"/>
      <c r="AN35" s="587"/>
      <c r="AO35" s="587"/>
      <c r="AP35" s="587"/>
      <c r="AQ35" s="587" t="s">
        <v>404</v>
      </c>
      <c r="AR35" s="587"/>
      <c r="AS35" s="587"/>
      <c r="AT35" s="587"/>
      <c r="AU35" s="587"/>
      <c r="AV35" s="587"/>
      <c r="AW35" s="587"/>
      <c r="AX35" s="587"/>
      <c r="AY35" s="587"/>
      <c r="AZ35" s="587"/>
      <c r="BA35" s="586" t="s">
        <v>258</v>
      </c>
      <c r="BB35" s="586"/>
      <c r="BC35" s="586"/>
      <c r="BD35" s="586"/>
      <c r="BE35" s="586"/>
      <c r="BF35" s="586"/>
      <c r="BG35" s="586"/>
      <c r="BH35" s="586"/>
      <c r="BI35" s="586"/>
      <c r="BJ35" s="19"/>
    </row>
    <row r="36" spans="2:62" ht="22.5" customHeight="1">
      <c r="B36" s="251" t="s">
        <v>110</v>
      </c>
      <c r="C36" s="591">
        <f t="shared" si="4"/>
        <v>13837</v>
      </c>
      <c r="D36" s="587"/>
      <c r="E36" s="587"/>
      <c r="F36" s="587"/>
      <c r="G36" s="587"/>
      <c r="H36" s="587"/>
      <c r="I36" s="587"/>
      <c r="J36" s="587"/>
      <c r="K36" s="587"/>
      <c r="L36" s="587"/>
      <c r="M36" s="587">
        <v>2270</v>
      </c>
      <c r="N36" s="587"/>
      <c r="O36" s="587"/>
      <c r="P36" s="587"/>
      <c r="Q36" s="587"/>
      <c r="R36" s="587"/>
      <c r="S36" s="587"/>
      <c r="T36" s="587"/>
      <c r="U36" s="587"/>
      <c r="V36" s="587"/>
      <c r="W36" s="586">
        <v>2</v>
      </c>
      <c r="X36" s="586"/>
      <c r="Y36" s="586"/>
      <c r="Z36" s="586"/>
      <c r="AA36" s="586"/>
      <c r="AB36" s="586"/>
      <c r="AC36" s="586"/>
      <c r="AD36" s="586"/>
      <c r="AE36" s="586"/>
      <c r="AF36" s="586"/>
      <c r="AG36" s="587">
        <v>11565</v>
      </c>
      <c r="AH36" s="587"/>
      <c r="AI36" s="587"/>
      <c r="AJ36" s="587"/>
      <c r="AK36" s="587"/>
      <c r="AL36" s="587"/>
      <c r="AM36" s="587"/>
      <c r="AN36" s="587"/>
      <c r="AO36" s="587"/>
      <c r="AP36" s="587"/>
      <c r="AQ36" s="587" t="s">
        <v>404</v>
      </c>
      <c r="AR36" s="587"/>
      <c r="AS36" s="587"/>
      <c r="AT36" s="587"/>
      <c r="AU36" s="587"/>
      <c r="AV36" s="587"/>
      <c r="AW36" s="587"/>
      <c r="AX36" s="587"/>
      <c r="AY36" s="587"/>
      <c r="AZ36" s="587"/>
      <c r="BA36" s="586" t="s">
        <v>258</v>
      </c>
      <c r="BB36" s="586"/>
      <c r="BC36" s="586"/>
      <c r="BD36" s="586"/>
      <c r="BE36" s="586"/>
      <c r="BF36" s="586"/>
      <c r="BG36" s="586"/>
      <c r="BH36" s="586"/>
      <c r="BI36" s="586"/>
      <c r="BJ36" s="19"/>
    </row>
    <row r="37" spans="2:62" ht="22.5" customHeight="1">
      <c r="B37" s="251" t="s">
        <v>111</v>
      </c>
      <c r="C37" s="591">
        <f t="shared" si="4"/>
        <v>14420</v>
      </c>
      <c r="D37" s="587"/>
      <c r="E37" s="587"/>
      <c r="F37" s="587"/>
      <c r="G37" s="587"/>
      <c r="H37" s="587"/>
      <c r="I37" s="587"/>
      <c r="J37" s="587"/>
      <c r="K37" s="587"/>
      <c r="L37" s="587"/>
      <c r="M37" s="587">
        <v>2131</v>
      </c>
      <c r="N37" s="587"/>
      <c r="O37" s="587"/>
      <c r="P37" s="587"/>
      <c r="Q37" s="587"/>
      <c r="R37" s="587"/>
      <c r="S37" s="587"/>
      <c r="T37" s="587"/>
      <c r="U37" s="587"/>
      <c r="V37" s="587"/>
      <c r="W37" s="587">
        <v>1</v>
      </c>
      <c r="X37" s="587"/>
      <c r="Y37" s="587"/>
      <c r="Z37" s="587"/>
      <c r="AA37" s="587"/>
      <c r="AB37" s="587"/>
      <c r="AC37" s="587"/>
      <c r="AD37" s="587"/>
      <c r="AE37" s="587"/>
      <c r="AF37" s="587"/>
      <c r="AG37" s="587">
        <v>12288</v>
      </c>
      <c r="AH37" s="587"/>
      <c r="AI37" s="587"/>
      <c r="AJ37" s="587"/>
      <c r="AK37" s="587"/>
      <c r="AL37" s="587"/>
      <c r="AM37" s="587"/>
      <c r="AN37" s="587"/>
      <c r="AO37" s="587"/>
      <c r="AP37" s="587"/>
      <c r="AQ37" s="587" t="s">
        <v>404</v>
      </c>
      <c r="AR37" s="587"/>
      <c r="AS37" s="587"/>
      <c r="AT37" s="587"/>
      <c r="AU37" s="587"/>
      <c r="AV37" s="587"/>
      <c r="AW37" s="587"/>
      <c r="AX37" s="587"/>
      <c r="AY37" s="587"/>
      <c r="AZ37" s="587"/>
      <c r="BA37" s="586" t="s">
        <v>258</v>
      </c>
      <c r="BB37" s="586"/>
      <c r="BC37" s="586"/>
      <c r="BD37" s="586"/>
      <c r="BE37" s="586"/>
      <c r="BF37" s="586"/>
      <c r="BG37" s="586"/>
      <c r="BH37" s="586"/>
      <c r="BI37" s="586"/>
      <c r="BJ37" s="19"/>
    </row>
    <row r="38" spans="2:62" ht="22.5" customHeight="1">
      <c r="B38" s="251" t="s">
        <v>405</v>
      </c>
      <c r="C38" s="591">
        <f t="shared" si="4"/>
        <v>13202</v>
      </c>
      <c r="D38" s="587"/>
      <c r="E38" s="587"/>
      <c r="F38" s="587"/>
      <c r="G38" s="587"/>
      <c r="H38" s="587"/>
      <c r="I38" s="587"/>
      <c r="J38" s="587"/>
      <c r="K38" s="587"/>
      <c r="L38" s="587"/>
      <c r="M38" s="587">
        <v>1858</v>
      </c>
      <c r="N38" s="587"/>
      <c r="O38" s="587"/>
      <c r="P38" s="587"/>
      <c r="Q38" s="587"/>
      <c r="R38" s="587"/>
      <c r="S38" s="587"/>
      <c r="T38" s="587"/>
      <c r="U38" s="587"/>
      <c r="V38" s="587"/>
      <c r="W38" s="586">
        <v>4</v>
      </c>
      <c r="X38" s="586"/>
      <c r="Y38" s="586"/>
      <c r="Z38" s="586"/>
      <c r="AA38" s="586"/>
      <c r="AB38" s="586"/>
      <c r="AC38" s="586"/>
      <c r="AD38" s="586"/>
      <c r="AE38" s="586"/>
      <c r="AF38" s="586"/>
      <c r="AG38" s="587">
        <v>11340</v>
      </c>
      <c r="AH38" s="587"/>
      <c r="AI38" s="587"/>
      <c r="AJ38" s="587"/>
      <c r="AK38" s="587"/>
      <c r="AL38" s="587"/>
      <c r="AM38" s="587"/>
      <c r="AN38" s="587"/>
      <c r="AO38" s="587"/>
      <c r="AP38" s="587"/>
      <c r="AQ38" s="587" t="s">
        <v>404</v>
      </c>
      <c r="AR38" s="587"/>
      <c r="AS38" s="587"/>
      <c r="AT38" s="587"/>
      <c r="AU38" s="587"/>
      <c r="AV38" s="587"/>
      <c r="AW38" s="587"/>
      <c r="AX38" s="587"/>
      <c r="AY38" s="587"/>
      <c r="AZ38" s="587"/>
      <c r="BA38" s="586" t="s">
        <v>258</v>
      </c>
      <c r="BB38" s="586"/>
      <c r="BC38" s="586"/>
      <c r="BD38" s="586"/>
      <c r="BE38" s="586"/>
      <c r="BF38" s="586"/>
      <c r="BG38" s="586"/>
      <c r="BH38" s="586"/>
      <c r="BI38" s="586"/>
      <c r="BJ38" s="19"/>
    </row>
    <row r="39" spans="2:62" ht="22.5" customHeight="1">
      <c r="B39" s="251" t="s">
        <v>112</v>
      </c>
      <c r="C39" s="591">
        <f t="shared" si="4"/>
        <v>12263</v>
      </c>
      <c r="D39" s="587"/>
      <c r="E39" s="587"/>
      <c r="F39" s="587"/>
      <c r="G39" s="587"/>
      <c r="H39" s="587"/>
      <c r="I39" s="587"/>
      <c r="J39" s="587"/>
      <c r="K39" s="587"/>
      <c r="L39" s="587"/>
      <c r="M39" s="587">
        <v>1825</v>
      </c>
      <c r="N39" s="587"/>
      <c r="O39" s="587"/>
      <c r="P39" s="587"/>
      <c r="Q39" s="587"/>
      <c r="R39" s="587"/>
      <c r="S39" s="587"/>
      <c r="T39" s="587"/>
      <c r="U39" s="587"/>
      <c r="V39" s="587"/>
      <c r="W39" s="586">
        <v>5</v>
      </c>
      <c r="X39" s="586"/>
      <c r="Y39" s="586"/>
      <c r="Z39" s="586"/>
      <c r="AA39" s="586"/>
      <c r="AB39" s="586"/>
      <c r="AC39" s="586"/>
      <c r="AD39" s="586"/>
      <c r="AE39" s="586"/>
      <c r="AF39" s="586"/>
      <c r="AG39" s="587">
        <v>10433</v>
      </c>
      <c r="AH39" s="587"/>
      <c r="AI39" s="587"/>
      <c r="AJ39" s="587"/>
      <c r="AK39" s="587"/>
      <c r="AL39" s="587"/>
      <c r="AM39" s="587"/>
      <c r="AN39" s="587"/>
      <c r="AO39" s="587"/>
      <c r="AP39" s="587"/>
      <c r="AQ39" s="603" t="s">
        <v>404</v>
      </c>
      <c r="AR39" s="603"/>
      <c r="AS39" s="603"/>
      <c r="AT39" s="603"/>
      <c r="AU39" s="603"/>
      <c r="AV39" s="603"/>
      <c r="AW39" s="603"/>
      <c r="AX39" s="603"/>
      <c r="AY39" s="603"/>
      <c r="AZ39" s="603"/>
      <c r="BA39" s="586" t="s">
        <v>258</v>
      </c>
      <c r="BB39" s="586"/>
      <c r="BC39" s="586"/>
      <c r="BD39" s="586"/>
      <c r="BE39" s="586"/>
      <c r="BF39" s="586"/>
      <c r="BG39" s="586"/>
      <c r="BH39" s="586"/>
      <c r="BI39" s="586"/>
      <c r="BJ39" s="19">
        <v>7881</v>
      </c>
    </row>
    <row r="40" spans="2:62" ht="22.5" customHeight="1" thickBot="1">
      <c r="B40" s="247" t="s">
        <v>113</v>
      </c>
      <c r="C40" s="595">
        <f t="shared" si="4"/>
        <v>12940</v>
      </c>
      <c r="D40" s="585"/>
      <c r="E40" s="585"/>
      <c r="F40" s="585"/>
      <c r="G40" s="585"/>
      <c r="H40" s="585"/>
      <c r="I40" s="585"/>
      <c r="J40" s="585"/>
      <c r="K40" s="585"/>
      <c r="L40" s="585"/>
      <c r="M40" s="585">
        <v>1954</v>
      </c>
      <c r="N40" s="585"/>
      <c r="O40" s="585"/>
      <c r="P40" s="585"/>
      <c r="Q40" s="585"/>
      <c r="R40" s="585"/>
      <c r="S40" s="585"/>
      <c r="T40" s="585"/>
      <c r="U40" s="585"/>
      <c r="V40" s="585"/>
      <c r="W40" s="585">
        <v>6</v>
      </c>
      <c r="X40" s="585"/>
      <c r="Y40" s="585"/>
      <c r="Z40" s="585"/>
      <c r="AA40" s="585"/>
      <c r="AB40" s="585"/>
      <c r="AC40" s="585"/>
      <c r="AD40" s="585"/>
      <c r="AE40" s="585"/>
      <c r="AF40" s="585"/>
      <c r="AG40" s="585">
        <v>10980</v>
      </c>
      <c r="AH40" s="585"/>
      <c r="AI40" s="585"/>
      <c r="AJ40" s="585"/>
      <c r="AK40" s="585"/>
      <c r="AL40" s="585"/>
      <c r="AM40" s="585"/>
      <c r="AN40" s="585"/>
      <c r="AO40" s="585"/>
      <c r="AP40" s="585"/>
      <c r="AQ40" s="585" t="s">
        <v>404</v>
      </c>
      <c r="AR40" s="585"/>
      <c r="AS40" s="585"/>
      <c r="AT40" s="585"/>
      <c r="AU40" s="585"/>
      <c r="AV40" s="585"/>
      <c r="AW40" s="585"/>
      <c r="AX40" s="585"/>
      <c r="AY40" s="585"/>
      <c r="AZ40" s="585"/>
      <c r="BA40" s="602" t="s">
        <v>258</v>
      </c>
      <c r="BB40" s="602"/>
      <c r="BC40" s="602"/>
      <c r="BD40" s="602"/>
      <c r="BE40" s="602"/>
      <c r="BF40" s="602"/>
      <c r="BG40" s="602"/>
      <c r="BH40" s="602"/>
      <c r="BI40" s="602"/>
      <c r="BJ40" s="2"/>
    </row>
    <row r="41" spans="2:62">
      <c r="L41" s="117"/>
      <c r="AS41" s="429" t="s">
        <v>114</v>
      </c>
      <c r="AT41" s="429"/>
      <c r="AU41" s="429"/>
      <c r="AV41" s="429"/>
      <c r="AW41" s="429"/>
      <c r="AX41" s="429"/>
      <c r="AY41" s="429"/>
      <c r="AZ41" s="429"/>
      <c r="BA41" s="429"/>
      <c r="BB41" s="429"/>
      <c r="BC41" s="429"/>
      <c r="BD41" s="429"/>
      <c r="BE41" s="429"/>
      <c r="BF41" s="429"/>
      <c r="BG41" s="429"/>
      <c r="BH41" s="429"/>
      <c r="BI41" s="429"/>
      <c r="BJ41" s="429"/>
    </row>
  </sheetData>
  <mergeCells count="252">
    <mergeCell ref="C22:H22"/>
    <mergeCell ref="AA19:AF19"/>
    <mergeCell ref="U19:Z19"/>
    <mergeCell ref="O19:T19"/>
    <mergeCell ref="I19:N19"/>
    <mergeCell ref="C19:H19"/>
    <mergeCell ref="I22:N22"/>
    <mergeCell ref="O22:T22"/>
    <mergeCell ref="U22:Z22"/>
    <mergeCell ref="AA22:AF22"/>
    <mergeCell ref="C20:H20"/>
    <mergeCell ref="I20:N20"/>
    <mergeCell ref="O20:T20"/>
    <mergeCell ref="U20:Z20"/>
    <mergeCell ref="AA20:AF20"/>
    <mergeCell ref="C21:H21"/>
    <mergeCell ref="I21:N21"/>
    <mergeCell ref="O21:T21"/>
    <mergeCell ref="U21:Z21"/>
    <mergeCell ref="AA21:AF21"/>
    <mergeCell ref="BA32:BI32"/>
    <mergeCell ref="AS41:BJ41"/>
    <mergeCell ref="M27:V27"/>
    <mergeCell ref="AQ27:AZ27"/>
    <mergeCell ref="BA27:BJ27"/>
    <mergeCell ref="BA39:BI39"/>
    <mergeCell ref="BA40:BI40"/>
    <mergeCell ref="AQ40:AZ40"/>
    <mergeCell ref="BA34:BI34"/>
    <mergeCell ref="BA35:BI35"/>
    <mergeCell ref="AG31:AP31"/>
    <mergeCell ref="AG39:AP39"/>
    <mergeCell ref="AG40:AP40"/>
    <mergeCell ref="AQ39:AZ39"/>
    <mergeCell ref="AQ38:AZ38"/>
    <mergeCell ref="BA38:BI38"/>
    <mergeCell ref="AG38:AP38"/>
    <mergeCell ref="M32:V32"/>
    <mergeCell ref="M33:V33"/>
    <mergeCell ref="M34:V34"/>
    <mergeCell ref="W30:AF30"/>
    <mergeCell ref="W31:AF31"/>
    <mergeCell ref="AG28:AP28"/>
    <mergeCell ref="AG29:AP29"/>
    <mergeCell ref="AU26:BJ26"/>
    <mergeCell ref="AQ28:AZ28"/>
    <mergeCell ref="AQ29:AZ29"/>
    <mergeCell ref="AQ30:AZ30"/>
    <mergeCell ref="AQ31:AZ31"/>
    <mergeCell ref="AG33:AP33"/>
    <mergeCell ref="AG34:AP34"/>
    <mergeCell ref="W34:AF34"/>
    <mergeCell ref="AG37:AP37"/>
    <mergeCell ref="BA28:BI28"/>
    <mergeCell ref="BA29:BI29"/>
    <mergeCell ref="BA30:BI30"/>
    <mergeCell ref="BA31:BI31"/>
    <mergeCell ref="AQ32:AZ32"/>
    <mergeCell ref="AQ33:AZ33"/>
    <mergeCell ref="AQ34:AZ34"/>
    <mergeCell ref="BA33:BI33"/>
    <mergeCell ref="BA36:BI36"/>
    <mergeCell ref="BA37:BI37"/>
    <mergeCell ref="AQ36:AZ36"/>
    <mergeCell ref="AQ37:AZ37"/>
    <mergeCell ref="AQ35:AZ35"/>
    <mergeCell ref="W28:AF28"/>
    <mergeCell ref="W29:AF29"/>
    <mergeCell ref="I7:T7"/>
    <mergeCell ref="I8:N8"/>
    <mergeCell ref="O8:T8"/>
    <mergeCell ref="B2:BJ2"/>
    <mergeCell ref="A1:G1"/>
    <mergeCell ref="C40:L40"/>
    <mergeCell ref="M28:V28"/>
    <mergeCell ref="M29:V29"/>
    <mergeCell ref="M30:V30"/>
    <mergeCell ref="M31:V31"/>
    <mergeCell ref="A3:O3"/>
    <mergeCell ref="B4:BJ4"/>
    <mergeCell ref="B6:U6"/>
    <mergeCell ref="C28:L28"/>
    <mergeCell ref="AA8:AF8"/>
    <mergeCell ref="AG7:AL7"/>
    <mergeCell ref="AG8:AL8"/>
    <mergeCell ref="AM8:AR8"/>
    <mergeCell ref="AS8:AX8"/>
    <mergeCell ref="C9:H9"/>
    <mergeCell ref="C29:L29"/>
    <mergeCell ref="C30:L30"/>
    <mergeCell ref="C31:L31"/>
    <mergeCell ref="B23:O23"/>
    <mergeCell ref="B26:S26"/>
    <mergeCell ref="C27:L27"/>
    <mergeCell ref="AG27:AP27"/>
    <mergeCell ref="W27:AF27"/>
    <mergeCell ref="AG30:AP30"/>
    <mergeCell ref="C39:L39"/>
    <mergeCell ref="C32:L32"/>
    <mergeCell ref="C33:L33"/>
    <mergeCell ref="C34:L34"/>
    <mergeCell ref="C35:L35"/>
    <mergeCell ref="C37:L37"/>
    <mergeCell ref="C36:L36"/>
    <mergeCell ref="M36:V36"/>
    <mergeCell ref="W35:AF35"/>
    <mergeCell ref="W36:AF36"/>
    <mergeCell ref="AG35:AP35"/>
    <mergeCell ref="AG36:AP36"/>
    <mergeCell ref="C38:L38"/>
    <mergeCell ref="W33:AF33"/>
    <mergeCell ref="W32:AF32"/>
    <mergeCell ref="AG32:AP32"/>
    <mergeCell ref="M40:V40"/>
    <mergeCell ref="W39:AF39"/>
    <mergeCell ref="W40:AF40"/>
    <mergeCell ref="M37:V37"/>
    <mergeCell ref="M38:V38"/>
    <mergeCell ref="W37:AF37"/>
    <mergeCell ref="W38:AF38"/>
    <mergeCell ref="M39:V39"/>
    <mergeCell ref="M35:V35"/>
    <mergeCell ref="AM6:BJ6"/>
    <mergeCell ref="AS17:AX17"/>
    <mergeCell ref="AY9:BD9"/>
    <mergeCell ref="BE9:BJ9"/>
    <mergeCell ref="AY10:BD10"/>
    <mergeCell ref="BE10:BJ10"/>
    <mergeCell ref="AG9:AL9"/>
    <mergeCell ref="U11:Z11"/>
    <mergeCell ref="C10:H10"/>
    <mergeCell ref="C11:H11"/>
    <mergeCell ref="BE7:BJ7"/>
    <mergeCell ref="BE8:BJ8"/>
    <mergeCell ref="AM7:AX7"/>
    <mergeCell ref="AY7:BD7"/>
    <mergeCell ref="AY8:BD8"/>
    <mergeCell ref="U7:AF7"/>
    <mergeCell ref="U8:Z8"/>
    <mergeCell ref="C7:H8"/>
    <mergeCell ref="C16:H16"/>
    <mergeCell ref="C17:H17"/>
    <mergeCell ref="C12:H12"/>
    <mergeCell ref="C13:H13"/>
    <mergeCell ref="C14:H14"/>
    <mergeCell ref="C15:H15"/>
    <mergeCell ref="C18:H18"/>
    <mergeCell ref="I16:N16"/>
    <mergeCell ref="O16:T16"/>
    <mergeCell ref="O11:T11"/>
    <mergeCell ref="I12:N12"/>
    <mergeCell ref="O12:T12"/>
    <mergeCell ref="I14:N14"/>
    <mergeCell ref="O14:T14"/>
    <mergeCell ref="I15:N15"/>
    <mergeCell ref="O15:T15"/>
    <mergeCell ref="U15:Z15"/>
    <mergeCell ref="AA15:AF15"/>
    <mergeCell ref="U12:Z12"/>
    <mergeCell ref="I9:N9"/>
    <mergeCell ref="O9:T9"/>
    <mergeCell ref="I10:N10"/>
    <mergeCell ref="O10:T10"/>
    <mergeCell ref="I11:N11"/>
    <mergeCell ref="I13:N13"/>
    <mergeCell ref="O13:T13"/>
    <mergeCell ref="U14:Z14"/>
    <mergeCell ref="AA14:AF14"/>
    <mergeCell ref="AM9:AR9"/>
    <mergeCell ref="AS9:AX9"/>
    <mergeCell ref="U10:Z10"/>
    <mergeCell ref="AA10:AF10"/>
    <mergeCell ref="AG10:AL10"/>
    <mergeCell ref="AM10:AR10"/>
    <mergeCell ref="AS10:AX10"/>
    <mergeCell ref="AA9:AF9"/>
    <mergeCell ref="U9:Z9"/>
    <mergeCell ref="AS15:AX15"/>
    <mergeCell ref="AG11:AL11"/>
    <mergeCell ref="AM11:AR11"/>
    <mergeCell ref="AS11:AX11"/>
    <mergeCell ref="AA12:AF12"/>
    <mergeCell ref="AG12:AL12"/>
    <mergeCell ref="AM12:AR12"/>
    <mergeCell ref="AS12:AX12"/>
    <mergeCell ref="AA11:AF11"/>
    <mergeCell ref="AG13:AL13"/>
    <mergeCell ref="AM13:AR13"/>
    <mergeCell ref="AS13:AX13"/>
    <mergeCell ref="U16:Z16"/>
    <mergeCell ref="AA16:AF16"/>
    <mergeCell ref="AG16:AL16"/>
    <mergeCell ref="AM16:AR16"/>
    <mergeCell ref="AS16:AX16"/>
    <mergeCell ref="BE11:BJ11"/>
    <mergeCell ref="AY12:BD12"/>
    <mergeCell ref="BE12:BJ12"/>
    <mergeCell ref="AY13:BD13"/>
    <mergeCell ref="BE13:BJ13"/>
    <mergeCell ref="AY14:BD14"/>
    <mergeCell ref="BE14:BJ14"/>
    <mergeCell ref="AY11:BD11"/>
    <mergeCell ref="AY16:BD16"/>
    <mergeCell ref="BE16:BJ16"/>
    <mergeCell ref="AG14:AL14"/>
    <mergeCell ref="AM14:AR14"/>
    <mergeCell ref="AS14:AX14"/>
    <mergeCell ref="U13:Z13"/>
    <mergeCell ref="AA13:AF13"/>
    <mergeCell ref="AY15:BD15"/>
    <mergeCell ref="BE15:BJ15"/>
    <mergeCell ref="AG15:AL15"/>
    <mergeCell ref="AM15:AR15"/>
    <mergeCell ref="AY17:BD17"/>
    <mergeCell ref="BE17:BJ17"/>
    <mergeCell ref="AM17:AR17"/>
    <mergeCell ref="I17:N17"/>
    <mergeCell ref="AG17:AL17"/>
    <mergeCell ref="O17:T17"/>
    <mergeCell ref="U17:Z17"/>
    <mergeCell ref="AA17:AF17"/>
    <mergeCell ref="BF23:BW23"/>
    <mergeCell ref="BE18:BJ18"/>
    <mergeCell ref="AG18:AL18"/>
    <mergeCell ref="AM18:AR18"/>
    <mergeCell ref="AS18:AX18"/>
    <mergeCell ref="AY18:BD18"/>
    <mergeCell ref="I18:N18"/>
    <mergeCell ref="O18:T18"/>
    <mergeCell ref="U18:Z18"/>
    <mergeCell ref="AA18:AF18"/>
    <mergeCell ref="AY22:BD22"/>
    <mergeCell ref="BE22:BJ22"/>
    <mergeCell ref="AM20:AR20"/>
    <mergeCell ref="AS20:AX20"/>
    <mergeCell ref="AY20:BD20"/>
    <mergeCell ref="BE20:BJ20"/>
    <mergeCell ref="AS24:BJ24"/>
    <mergeCell ref="BE19:BJ19"/>
    <mergeCell ref="AG19:AL19"/>
    <mergeCell ref="AM19:AR19"/>
    <mergeCell ref="AS19:AX19"/>
    <mergeCell ref="AY19:BD19"/>
    <mergeCell ref="AG22:AL22"/>
    <mergeCell ref="AM22:AR22"/>
    <mergeCell ref="AS22:AX22"/>
    <mergeCell ref="AG20:AL20"/>
    <mergeCell ref="AM21:AR21"/>
    <mergeCell ref="AS21:AX21"/>
    <mergeCell ref="AY21:BD21"/>
    <mergeCell ref="BE21:BJ21"/>
    <mergeCell ref="AG21:AL21"/>
  </mergeCells>
  <phoneticPr fontId="2"/>
  <printOptions horizontalCentered="1"/>
  <pageMargins left="0.39370078740157483" right="0.39370078740157483" top="0.59055118110236227" bottom="0.78740157480314965" header="0.51181102362204722" footer="0.39370078740157483"/>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T59"/>
  <sheetViews>
    <sheetView showGridLines="0" topLeftCell="A19" zoomScaleNormal="100" zoomScaleSheetLayoutView="100" workbookViewId="0">
      <selection activeCell="AF52" sqref="AF52"/>
    </sheetView>
  </sheetViews>
  <sheetFormatPr defaultRowHeight="17.25"/>
  <cols>
    <col min="1" max="1" width="10.09765625" style="1" customWidth="1"/>
    <col min="2" max="4" width="2" style="1" customWidth="1"/>
    <col min="5" max="5" width="2.59765625" style="1" customWidth="1"/>
    <col min="6" max="6" width="1.09765625" style="1" customWidth="1"/>
    <col min="7" max="7" width="4.59765625" style="1" customWidth="1"/>
    <col min="8" max="8" width="2.296875" style="1" customWidth="1"/>
    <col min="9" max="9" width="2.09765625" style="1" customWidth="1"/>
    <col min="10" max="10" width="4" style="1" customWidth="1"/>
    <col min="11" max="11" width="3.296875" style="1" customWidth="1"/>
    <col min="12" max="12" width="1.8984375" style="1" customWidth="1"/>
    <col min="13" max="13" width="2.8984375" style="1" customWidth="1"/>
    <col min="14" max="14" width="1.69921875" style="1" customWidth="1"/>
    <col min="15" max="15" width="2.5" style="1" customWidth="1"/>
    <col min="16" max="16" width="2.3984375" style="1" customWidth="1"/>
    <col min="17" max="17" width="2" style="1" customWidth="1"/>
    <col min="18" max="18" width="1.796875" style="1" customWidth="1"/>
    <col min="19" max="19" width="2" style="1" customWidth="1"/>
    <col min="20" max="20" width="2.5" style="1" customWidth="1"/>
    <col min="21" max="21" width="2.69921875" style="1" customWidth="1"/>
    <col min="22" max="23" width="2" style="1" customWidth="1"/>
    <col min="24" max="24" width="4.09765625" style="1" customWidth="1"/>
    <col min="25" max="25" width="1.59765625" style="1" customWidth="1"/>
    <col min="26" max="26" width="2.796875" style="1" customWidth="1"/>
    <col min="27" max="27" width="1.796875" style="1" customWidth="1"/>
    <col min="28" max="28" width="2.59765625" style="1" customWidth="1"/>
    <col min="29" max="29" width="4.09765625" style="1" customWidth="1"/>
    <col min="30" max="30" width="1.09765625" style="1" customWidth="1"/>
    <col min="31" max="31" width="3" style="1" customWidth="1"/>
    <col min="32" max="32" width="6.09765625" style="1" customWidth="1"/>
    <col min="33" max="33" width="3.09765625" style="1" customWidth="1"/>
    <col min="34" max="34" width="4" style="1" customWidth="1"/>
    <col min="35" max="35" width="3.5" style="1" customWidth="1"/>
    <col min="36" max="36" width="2.59765625" style="1" customWidth="1"/>
    <col min="37" max="37" width="4.59765625" style="1" customWidth="1"/>
    <col min="38" max="38" width="1.59765625" style="1" customWidth="1"/>
    <col min="39" max="39" width="3.296875" style="1" customWidth="1"/>
    <col min="40" max="40" width="2.59765625" style="1" customWidth="1"/>
    <col min="41" max="41" width="2" style="1" customWidth="1"/>
    <col min="42" max="42" width="1.796875" style="1" customWidth="1"/>
    <col min="43" max="43" width="3.19921875" style="1" customWidth="1"/>
    <col min="44" max="44" width="1.19921875" style="1" customWidth="1"/>
    <col min="45" max="45" width="2.5" style="1" customWidth="1"/>
    <col min="46" max="46" width="3.69921875" style="1" customWidth="1"/>
    <col min="47" max="53" width="2.296875" style="1" customWidth="1"/>
    <col min="54" max="16384" width="8.796875" style="1"/>
  </cols>
  <sheetData>
    <row r="1" spans="1:46" ht="22.5" customHeight="1" thickBot="1">
      <c r="A1" s="657" t="s">
        <v>429</v>
      </c>
      <c r="B1" s="657"/>
      <c r="C1" s="657"/>
      <c r="D1" s="657"/>
      <c r="E1" s="657"/>
      <c r="F1" s="657"/>
      <c r="G1" s="657"/>
      <c r="H1" s="657"/>
      <c r="I1" s="657"/>
      <c r="J1" s="657"/>
      <c r="K1" s="657"/>
      <c r="L1" s="657"/>
      <c r="M1" s="657"/>
      <c r="N1" s="657"/>
      <c r="O1" s="61"/>
      <c r="P1" s="61"/>
      <c r="Q1" s="61"/>
      <c r="R1" s="61"/>
      <c r="S1" s="61"/>
      <c r="T1" s="61"/>
      <c r="U1" s="61"/>
      <c r="V1" s="61"/>
      <c r="W1" s="61"/>
      <c r="X1" s="61"/>
      <c r="Y1" s="61"/>
      <c r="Z1" s="61"/>
      <c r="AA1" s="61"/>
      <c r="AB1" s="61"/>
      <c r="AC1" s="61"/>
      <c r="AD1" s="61"/>
      <c r="AE1" s="61"/>
      <c r="AF1" s="61"/>
      <c r="AG1" s="61"/>
      <c r="AH1" s="61"/>
      <c r="AI1" s="61"/>
      <c r="AJ1" s="61"/>
      <c r="AK1" s="394" t="s">
        <v>422</v>
      </c>
      <c r="AL1" s="394"/>
      <c r="AM1" s="394"/>
      <c r="AN1" s="394"/>
      <c r="AO1" s="394"/>
      <c r="AP1" s="239"/>
      <c r="AQ1" s="239"/>
      <c r="AR1" s="239"/>
      <c r="AS1" s="239"/>
    </row>
    <row r="2" spans="1:46" ht="22.5" customHeight="1">
      <c r="A2" s="118"/>
      <c r="B2" s="623" t="s">
        <v>0</v>
      </c>
      <c r="C2" s="624"/>
      <c r="D2" s="624"/>
      <c r="E2" s="624"/>
      <c r="F2" s="624"/>
      <c r="G2" s="624"/>
      <c r="H2" s="624"/>
      <c r="I2" s="624"/>
      <c r="J2" s="624"/>
      <c r="K2" s="624"/>
      <c r="L2" s="624"/>
      <c r="M2" s="624"/>
      <c r="N2" s="624"/>
      <c r="O2" s="624"/>
      <c r="P2" s="627"/>
      <c r="Q2" s="623" t="s">
        <v>115</v>
      </c>
      <c r="R2" s="624"/>
      <c r="S2" s="624"/>
      <c r="T2" s="624"/>
      <c r="U2" s="624"/>
      <c r="V2" s="624"/>
      <c r="W2" s="624"/>
      <c r="X2" s="624"/>
      <c r="Y2" s="624"/>
      <c r="Z2" s="624"/>
      <c r="AA2" s="624"/>
      <c r="AB2" s="624"/>
      <c r="AC2" s="624"/>
      <c r="AD2" s="627"/>
      <c r="AE2" s="623" t="s">
        <v>116</v>
      </c>
      <c r="AF2" s="624"/>
      <c r="AG2" s="624"/>
      <c r="AH2" s="624"/>
      <c r="AI2" s="624"/>
      <c r="AJ2" s="624"/>
      <c r="AK2" s="624"/>
      <c r="AL2" s="624"/>
      <c r="AM2" s="624"/>
      <c r="AN2" s="624"/>
      <c r="AO2" s="624"/>
      <c r="AP2" s="119"/>
      <c r="AQ2" s="119"/>
      <c r="AR2" s="119"/>
      <c r="AS2" s="119"/>
      <c r="AT2" s="120"/>
    </row>
    <row r="3" spans="1:46" ht="45" customHeight="1">
      <c r="A3" s="121"/>
      <c r="B3" s="620" t="s">
        <v>117</v>
      </c>
      <c r="C3" s="621"/>
      <c r="D3" s="621"/>
      <c r="E3" s="621"/>
      <c r="F3" s="621"/>
      <c r="G3" s="621"/>
      <c r="H3" s="390" t="s">
        <v>118</v>
      </c>
      <c r="I3" s="391"/>
      <c r="J3" s="392"/>
      <c r="K3" s="636" t="s">
        <v>428</v>
      </c>
      <c r="L3" s="637"/>
      <c r="M3" s="625" t="s">
        <v>119</v>
      </c>
      <c r="N3" s="626"/>
      <c r="O3" s="626"/>
      <c r="P3" s="633"/>
      <c r="Q3" s="625" t="s">
        <v>120</v>
      </c>
      <c r="R3" s="626"/>
      <c r="S3" s="626"/>
      <c r="T3" s="626"/>
      <c r="U3" s="626"/>
      <c r="V3" s="633"/>
      <c r="W3" s="625" t="s">
        <v>118</v>
      </c>
      <c r="X3" s="626"/>
      <c r="Y3" s="633"/>
      <c r="Z3" s="634" t="s">
        <v>428</v>
      </c>
      <c r="AA3" s="635"/>
      <c r="AB3" s="625" t="s">
        <v>119</v>
      </c>
      <c r="AC3" s="626"/>
      <c r="AD3" s="626"/>
      <c r="AE3" s="620" t="s">
        <v>120</v>
      </c>
      <c r="AF3" s="621"/>
      <c r="AG3" s="622"/>
      <c r="AH3" s="620" t="s">
        <v>118</v>
      </c>
      <c r="AI3" s="621"/>
      <c r="AJ3" s="622"/>
      <c r="AK3" s="122" t="s">
        <v>428</v>
      </c>
      <c r="AL3" s="621" t="s">
        <v>119</v>
      </c>
      <c r="AM3" s="621"/>
      <c r="AN3" s="621"/>
      <c r="AO3" s="621"/>
      <c r="AP3" s="123"/>
      <c r="AQ3" s="123"/>
      <c r="AR3" s="123"/>
      <c r="AS3" s="124"/>
      <c r="AT3" s="125"/>
    </row>
    <row r="4" spans="1:46" ht="20.25" customHeight="1">
      <c r="A4" s="126" t="s">
        <v>0</v>
      </c>
      <c r="B4" s="661">
        <f>SUM(B5:G16)</f>
        <v>159731</v>
      </c>
      <c r="C4" s="628"/>
      <c r="D4" s="628"/>
      <c r="E4" s="628"/>
      <c r="F4" s="628"/>
      <c r="G4" s="628"/>
      <c r="H4" s="628">
        <f>SUM(H5:J16)</f>
        <v>30918</v>
      </c>
      <c r="I4" s="628"/>
      <c r="J4" s="628"/>
      <c r="K4" s="628">
        <f>SUM(K5:L16)</f>
        <v>91</v>
      </c>
      <c r="L4" s="628"/>
      <c r="M4" s="628">
        <f>SUM(M5:P16)</f>
        <v>128722</v>
      </c>
      <c r="N4" s="628"/>
      <c r="O4" s="628"/>
      <c r="P4" s="628"/>
      <c r="Q4" s="618">
        <f t="shared" ref="Q4:Q16" si="0">SUM(W4:AD4)</f>
        <v>8144</v>
      </c>
      <c r="R4" s="618"/>
      <c r="S4" s="618"/>
      <c r="T4" s="618"/>
      <c r="U4" s="618"/>
      <c r="V4" s="618"/>
      <c r="W4" s="647">
        <f>SUM(W5:Y16)</f>
        <v>2280</v>
      </c>
      <c r="X4" s="647"/>
      <c r="Y4" s="647"/>
      <c r="Z4" s="618">
        <f>SUM(Z5:AA16)</f>
        <v>9</v>
      </c>
      <c r="AA4" s="618"/>
      <c r="AB4" s="618">
        <f>SUM(AB5:AD16)</f>
        <v>5855</v>
      </c>
      <c r="AC4" s="618"/>
      <c r="AD4" s="618"/>
      <c r="AE4" s="618">
        <f t="shared" ref="AE4:AE16" si="1">SUM(AH4:AO4)</f>
        <v>151587</v>
      </c>
      <c r="AF4" s="618"/>
      <c r="AG4" s="618"/>
      <c r="AH4" s="618">
        <f>SUM(AH5:AJ16)</f>
        <v>28638</v>
      </c>
      <c r="AI4" s="618"/>
      <c r="AJ4" s="618"/>
      <c r="AK4" s="278">
        <f>SUM(AK5:AK16)</f>
        <v>82</v>
      </c>
      <c r="AL4" s="628">
        <f>SUM(AL5:AO16)</f>
        <v>122867</v>
      </c>
      <c r="AM4" s="628"/>
      <c r="AN4" s="628"/>
      <c r="AO4" s="628"/>
      <c r="AP4" s="275"/>
      <c r="AQ4" s="275"/>
      <c r="AR4" s="275"/>
      <c r="AS4" s="275"/>
      <c r="AT4" s="275"/>
    </row>
    <row r="5" spans="1:46" ht="20.25" customHeight="1">
      <c r="A5" s="251" t="s">
        <v>427</v>
      </c>
      <c r="B5" s="655">
        <f t="shared" ref="B5:B16" si="2">SUM(H5:P5)</f>
        <v>13276</v>
      </c>
      <c r="C5" s="614"/>
      <c r="D5" s="614"/>
      <c r="E5" s="614"/>
      <c r="F5" s="614"/>
      <c r="G5" s="614"/>
      <c r="H5" s="614">
        <f t="shared" ref="H5:H16" si="3">W5+AH5</f>
        <v>2689</v>
      </c>
      <c r="I5" s="614"/>
      <c r="J5" s="614"/>
      <c r="K5" s="614">
        <f t="shared" ref="K5:K16" si="4">Z5+AK5</f>
        <v>7</v>
      </c>
      <c r="L5" s="614"/>
      <c r="M5" s="614">
        <f t="shared" ref="M5:M16" si="5">AB5+AL5</f>
        <v>10580</v>
      </c>
      <c r="N5" s="614"/>
      <c r="O5" s="614"/>
      <c r="P5" s="614"/>
      <c r="Q5" s="617">
        <f t="shared" si="0"/>
        <v>637</v>
      </c>
      <c r="R5" s="617"/>
      <c r="S5" s="617"/>
      <c r="T5" s="617"/>
      <c r="U5" s="617"/>
      <c r="V5" s="617"/>
      <c r="W5" s="617">
        <v>190</v>
      </c>
      <c r="X5" s="617"/>
      <c r="Y5" s="617"/>
      <c r="Z5" s="617">
        <v>1</v>
      </c>
      <c r="AA5" s="617"/>
      <c r="AB5" s="617">
        <v>446</v>
      </c>
      <c r="AC5" s="617"/>
      <c r="AD5" s="617"/>
      <c r="AE5" s="617">
        <f t="shared" si="1"/>
        <v>12639</v>
      </c>
      <c r="AF5" s="617"/>
      <c r="AG5" s="617"/>
      <c r="AH5" s="617">
        <v>2499</v>
      </c>
      <c r="AI5" s="617"/>
      <c r="AJ5" s="617"/>
      <c r="AK5" s="277">
        <v>6</v>
      </c>
      <c r="AL5" s="614">
        <v>10134</v>
      </c>
      <c r="AM5" s="614"/>
      <c r="AN5" s="614"/>
      <c r="AO5" s="614"/>
      <c r="AP5" s="275"/>
      <c r="AQ5" s="275"/>
      <c r="AR5" s="275"/>
      <c r="AS5" s="277"/>
      <c r="AT5" s="276"/>
    </row>
    <row r="6" spans="1:46" ht="20.25" customHeight="1">
      <c r="A6" s="251" t="s">
        <v>104</v>
      </c>
      <c r="B6" s="655">
        <f t="shared" si="2"/>
        <v>13523</v>
      </c>
      <c r="C6" s="614"/>
      <c r="D6" s="614"/>
      <c r="E6" s="614"/>
      <c r="F6" s="614"/>
      <c r="G6" s="614"/>
      <c r="H6" s="614">
        <f t="shared" si="3"/>
        <v>2586</v>
      </c>
      <c r="I6" s="614"/>
      <c r="J6" s="614"/>
      <c r="K6" s="614">
        <f t="shared" si="4"/>
        <v>2</v>
      </c>
      <c r="L6" s="614"/>
      <c r="M6" s="614">
        <f t="shared" si="5"/>
        <v>10935</v>
      </c>
      <c r="N6" s="614"/>
      <c r="O6" s="614"/>
      <c r="P6" s="614"/>
      <c r="Q6" s="617">
        <f t="shared" si="0"/>
        <v>665</v>
      </c>
      <c r="R6" s="617"/>
      <c r="S6" s="617"/>
      <c r="T6" s="617"/>
      <c r="U6" s="617"/>
      <c r="V6" s="617"/>
      <c r="W6" s="617">
        <v>201</v>
      </c>
      <c r="X6" s="617"/>
      <c r="Y6" s="617"/>
      <c r="Z6" s="617">
        <v>0</v>
      </c>
      <c r="AA6" s="617"/>
      <c r="AB6" s="617">
        <v>464</v>
      </c>
      <c r="AC6" s="617"/>
      <c r="AD6" s="617"/>
      <c r="AE6" s="617">
        <f t="shared" si="1"/>
        <v>12858</v>
      </c>
      <c r="AF6" s="617"/>
      <c r="AG6" s="617"/>
      <c r="AH6" s="617">
        <v>2385</v>
      </c>
      <c r="AI6" s="617"/>
      <c r="AJ6" s="617"/>
      <c r="AK6" s="277">
        <v>2</v>
      </c>
      <c r="AL6" s="614">
        <v>10471</v>
      </c>
      <c r="AM6" s="614"/>
      <c r="AN6" s="614"/>
      <c r="AO6" s="614"/>
      <c r="AP6" s="275"/>
      <c r="AQ6" s="275"/>
      <c r="AR6" s="275"/>
      <c r="AS6" s="277"/>
      <c r="AT6" s="276"/>
    </row>
    <row r="7" spans="1:46" ht="20.25" customHeight="1">
      <c r="A7" s="251" t="s">
        <v>105</v>
      </c>
      <c r="B7" s="655">
        <f t="shared" si="2"/>
        <v>11990</v>
      </c>
      <c r="C7" s="614"/>
      <c r="D7" s="614"/>
      <c r="E7" s="614"/>
      <c r="F7" s="614"/>
      <c r="G7" s="614"/>
      <c r="H7" s="614">
        <f t="shared" si="3"/>
        <v>2115</v>
      </c>
      <c r="I7" s="614"/>
      <c r="J7" s="614"/>
      <c r="K7" s="614">
        <f t="shared" si="4"/>
        <v>6</v>
      </c>
      <c r="L7" s="614"/>
      <c r="M7" s="614">
        <f t="shared" si="5"/>
        <v>9869</v>
      </c>
      <c r="N7" s="614"/>
      <c r="O7" s="614"/>
      <c r="P7" s="614"/>
      <c r="Q7" s="617">
        <f t="shared" si="0"/>
        <v>678</v>
      </c>
      <c r="R7" s="617"/>
      <c r="S7" s="617"/>
      <c r="T7" s="617"/>
      <c r="U7" s="617"/>
      <c r="V7" s="617"/>
      <c r="W7" s="617">
        <v>176</v>
      </c>
      <c r="X7" s="617"/>
      <c r="Y7" s="617"/>
      <c r="Z7" s="617">
        <v>3</v>
      </c>
      <c r="AA7" s="617"/>
      <c r="AB7" s="617">
        <v>499</v>
      </c>
      <c r="AC7" s="617"/>
      <c r="AD7" s="617"/>
      <c r="AE7" s="617">
        <f t="shared" si="1"/>
        <v>11312</v>
      </c>
      <c r="AF7" s="617"/>
      <c r="AG7" s="617"/>
      <c r="AH7" s="617">
        <v>1939</v>
      </c>
      <c r="AI7" s="617"/>
      <c r="AJ7" s="617"/>
      <c r="AK7" s="277">
        <v>3</v>
      </c>
      <c r="AL7" s="614">
        <v>9370</v>
      </c>
      <c r="AM7" s="614"/>
      <c r="AN7" s="614"/>
      <c r="AO7" s="614"/>
      <c r="AP7" s="275"/>
      <c r="AQ7" s="275"/>
      <c r="AR7" s="275"/>
      <c r="AS7" s="277"/>
      <c r="AT7" s="276"/>
    </row>
    <row r="8" spans="1:46" ht="20.25" customHeight="1">
      <c r="A8" s="251" t="s">
        <v>106</v>
      </c>
      <c r="B8" s="655">
        <f t="shared" si="2"/>
        <v>14000</v>
      </c>
      <c r="C8" s="614"/>
      <c r="D8" s="614"/>
      <c r="E8" s="614"/>
      <c r="F8" s="614"/>
      <c r="G8" s="614"/>
      <c r="H8" s="614">
        <f t="shared" si="3"/>
        <v>2966</v>
      </c>
      <c r="I8" s="614"/>
      <c r="J8" s="614"/>
      <c r="K8" s="614">
        <f t="shared" si="4"/>
        <v>12</v>
      </c>
      <c r="L8" s="614"/>
      <c r="M8" s="614">
        <f t="shared" si="5"/>
        <v>11022</v>
      </c>
      <c r="N8" s="614"/>
      <c r="O8" s="614"/>
      <c r="P8" s="614"/>
      <c r="Q8" s="617">
        <f t="shared" si="0"/>
        <v>740</v>
      </c>
      <c r="R8" s="617"/>
      <c r="S8" s="617"/>
      <c r="T8" s="617"/>
      <c r="U8" s="617"/>
      <c r="V8" s="617"/>
      <c r="W8" s="617">
        <v>269</v>
      </c>
      <c r="X8" s="617"/>
      <c r="Y8" s="617"/>
      <c r="Z8" s="617">
        <v>1</v>
      </c>
      <c r="AA8" s="617"/>
      <c r="AB8" s="617">
        <v>470</v>
      </c>
      <c r="AC8" s="617"/>
      <c r="AD8" s="617"/>
      <c r="AE8" s="617">
        <f t="shared" si="1"/>
        <v>13260</v>
      </c>
      <c r="AF8" s="617"/>
      <c r="AG8" s="617"/>
      <c r="AH8" s="619">
        <v>2697</v>
      </c>
      <c r="AI8" s="619"/>
      <c r="AJ8" s="619"/>
      <c r="AK8" s="277">
        <v>11</v>
      </c>
      <c r="AL8" s="614">
        <v>10552</v>
      </c>
      <c r="AM8" s="614"/>
      <c r="AN8" s="614"/>
      <c r="AO8" s="614"/>
      <c r="AP8" s="275"/>
      <c r="AQ8" s="275"/>
      <c r="AR8" s="275"/>
      <c r="AS8" s="277"/>
      <c r="AT8" s="276"/>
    </row>
    <row r="9" spans="1:46" ht="20.25" customHeight="1">
      <c r="A9" s="251" t="s">
        <v>107</v>
      </c>
      <c r="B9" s="655">
        <f t="shared" si="2"/>
        <v>11518</v>
      </c>
      <c r="C9" s="614"/>
      <c r="D9" s="614"/>
      <c r="E9" s="614"/>
      <c r="F9" s="614"/>
      <c r="G9" s="614"/>
      <c r="H9" s="614">
        <f t="shared" si="3"/>
        <v>2427</v>
      </c>
      <c r="I9" s="614"/>
      <c r="J9" s="614"/>
      <c r="K9" s="614">
        <f t="shared" si="4"/>
        <v>5</v>
      </c>
      <c r="L9" s="614"/>
      <c r="M9" s="614">
        <f t="shared" si="5"/>
        <v>9086</v>
      </c>
      <c r="N9" s="614"/>
      <c r="O9" s="614"/>
      <c r="P9" s="614"/>
      <c r="Q9" s="617">
        <f t="shared" si="0"/>
        <v>632</v>
      </c>
      <c r="R9" s="617"/>
      <c r="S9" s="617"/>
      <c r="T9" s="617"/>
      <c r="U9" s="617"/>
      <c r="V9" s="617"/>
      <c r="W9" s="617">
        <v>167</v>
      </c>
      <c r="X9" s="617"/>
      <c r="Y9" s="617"/>
      <c r="Z9" s="617">
        <v>1</v>
      </c>
      <c r="AA9" s="617"/>
      <c r="AB9" s="619">
        <v>464</v>
      </c>
      <c r="AC9" s="619"/>
      <c r="AD9" s="619"/>
      <c r="AE9" s="617">
        <f t="shared" si="1"/>
        <v>10886</v>
      </c>
      <c r="AF9" s="617"/>
      <c r="AG9" s="617"/>
      <c r="AH9" s="619">
        <v>2260</v>
      </c>
      <c r="AI9" s="619"/>
      <c r="AJ9" s="619"/>
      <c r="AK9" s="277">
        <v>4</v>
      </c>
      <c r="AL9" s="614">
        <v>8622</v>
      </c>
      <c r="AM9" s="614"/>
      <c r="AN9" s="614"/>
      <c r="AO9" s="614"/>
      <c r="AP9" s="275"/>
      <c r="AQ9" s="275"/>
      <c r="AR9" s="275"/>
      <c r="AS9" s="277"/>
      <c r="AT9" s="276"/>
    </row>
    <row r="10" spans="1:46" ht="20.25" customHeight="1">
      <c r="A10" s="251" t="s">
        <v>108</v>
      </c>
      <c r="B10" s="655">
        <f t="shared" si="2"/>
        <v>11835</v>
      </c>
      <c r="C10" s="614"/>
      <c r="D10" s="614"/>
      <c r="E10" s="614"/>
      <c r="F10" s="614"/>
      <c r="G10" s="614"/>
      <c r="H10" s="614">
        <f t="shared" si="3"/>
        <v>2461</v>
      </c>
      <c r="I10" s="614"/>
      <c r="J10" s="614"/>
      <c r="K10" s="614">
        <f t="shared" si="4"/>
        <v>9</v>
      </c>
      <c r="L10" s="614"/>
      <c r="M10" s="614">
        <f t="shared" si="5"/>
        <v>9365</v>
      </c>
      <c r="N10" s="614"/>
      <c r="O10" s="614"/>
      <c r="P10" s="614"/>
      <c r="Q10" s="617">
        <f t="shared" si="0"/>
        <v>694</v>
      </c>
      <c r="R10" s="617"/>
      <c r="S10" s="617"/>
      <c r="T10" s="617"/>
      <c r="U10" s="617"/>
      <c r="V10" s="617"/>
      <c r="W10" s="617">
        <v>205</v>
      </c>
      <c r="X10" s="617"/>
      <c r="Y10" s="617"/>
      <c r="Z10" s="617">
        <v>0</v>
      </c>
      <c r="AA10" s="617"/>
      <c r="AB10" s="619">
        <v>489</v>
      </c>
      <c r="AC10" s="619"/>
      <c r="AD10" s="619"/>
      <c r="AE10" s="617">
        <f t="shared" si="1"/>
        <v>11141</v>
      </c>
      <c r="AF10" s="617"/>
      <c r="AG10" s="617"/>
      <c r="AH10" s="619">
        <v>2256</v>
      </c>
      <c r="AI10" s="619"/>
      <c r="AJ10" s="619"/>
      <c r="AK10" s="277">
        <v>9</v>
      </c>
      <c r="AL10" s="614">
        <v>8876</v>
      </c>
      <c r="AM10" s="614"/>
      <c r="AN10" s="614"/>
      <c r="AO10" s="614"/>
      <c r="AP10" s="275"/>
      <c r="AQ10" s="275"/>
      <c r="AR10" s="275"/>
      <c r="AS10" s="277"/>
      <c r="AT10" s="276"/>
    </row>
    <row r="11" spans="1:46" ht="20.25" customHeight="1">
      <c r="A11" s="251" t="s">
        <v>109</v>
      </c>
      <c r="B11" s="655">
        <f t="shared" si="2"/>
        <v>14447</v>
      </c>
      <c r="C11" s="614"/>
      <c r="D11" s="614"/>
      <c r="E11" s="614"/>
      <c r="F11" s="614"/>
      <c r="G11" s="614"/>
      <c r="H11" s="614">
        <f t="shared" si="3"/>
        <v>2544</v>
      </c>
      <c r="I11" s="614"/>
      <c r="J11" s="614"/>
      <c r="K11" s="614">
        <f t="shared" si="4"/>
        <v>3</v>
      </c>
      <c r="L11" s="614"/>
      <c r="M11" s="614">
        <f t="shared" si="5"/>
        <v>11900</v>
      </c>
      <c r="N11" s="614"/>
      <c r="O11" s="614"/>
      <c r="P11" s="614"/>
      <c r="Q11" s="617">
        <f t="shared" si="0"/>
        <v>768</v>
      </c>
      <c r="R11" s="617"/>
      <c r="S11" s="617"/>
      <c r="T11" s="617"/>
      <c r="U11" s="617"/>
      <c r="V11" s="617"/>
      <c r="W11" s="617">
        <v>212</v>
      </c>
      <c r="X11" s="617"/>
      <c r="Y11" s="617"/>
      <c r="Z11" s="617">
        <v>0</v>
      </c>
      <c r="AA11" s="617"/>
      <c r="AB11" s="619">
        <v>556</v>
      </c>
      <c r="AC11" s="619"/>
      <c r="AD11" s="619"/>
      <c r="AE11" s="617">
        <f t="shared" si="1"/>
        <v>13679</v>
      </c>
      <c r="AF11" s="617"/>
      <c r="AG11" s="617"/>
      <c r="AH11" s="619">
        <v>2332</v>
      </c>
      <c r="AI11" s="619"/>
      <c r="AJ11" s="619"/>
      <c r="AK11" s="277">
        <v>3</v>
      </c>
      <c r="AL11" s="614">
        <v>11344</v>
      </c>
      <c r="AM11" s="614"/>
      <c r="AN11" s="614"/>
      <c r="AO11" s="614"/>
      <c r="AP11" s="275"/>
      <c r="AQ11" s="275"/>
      <c r="AR11" s="275"/>
      <c r="AS11" s="277"/>
      <c r="AT11" s="276"/>
    </row>
    <row r="12" spans="1:46" ht="20.25" customHeight="1">
      <c r="A12" s="251" t="s">
        <v>110</v>
      </c>
      <c r="B12" s="655">
        <f t="shared" si="2"/>
        <v>13755</v>
      </c>
      <c r="C12" s="614"/>
      <c r="D12" s="614"/>
      <c r="E12" s="614"/>
      <c r="F12" s="614"/>
      <c r="G12" s="614"/>
      <c r="H12" s="614">
        <f t="shared" si="3"/>
        <v>2860</v>
      </c>
      <c r="I12" s="614"/>
      <c r="J12" s="614"/>
      <c r="K12" s="614">
        <f t="shared" si="4"/>
        <v>4</v>
      </c>
      <c r="L12" s="614"/>
      <c r="M12" s="614">
        <f t="shared" si="5"/>
        <v>10891</v>
      </c>
      <c r="N12" s="614"/>
      <c r="O12" s="614"/>
      <c r="P12" s="614"/>
      <c r="Q12" s="617">
        <f t="shared" si="0"/>
        <v>580</v>
      </c>
      <c r="R12" s="617"/>
      <c r="S12" s="617"/>
      <c r="T12" s="617"/>
      <c r="U12" s="617"/>
      <c r="V12" s="617"/>
      <c r="W12" s="617">
        <v>166</v>
      </c>
      <c r="X12" s="617"/>
      <c r="Y12" s="617"/>
      <c r="Z12" s="617">
        <v>1</v>
      </c>
      <c r="AA12" s="617"/>
      <c r="AB12" s="619">
        <v>413</v>
      </c>
      <c r="AC12" s="619"/>
      <c r="AD12" s="619"/>
      <c r="AE12" s="617">
        <f t="shared" si="1"/>
        <v>13175</v>
      </c>
      <c r="AF12" s="617"/>
      <c r="AG12" s="617"/>
      <c r="AH12" s="619">
        <v>2694</v>
      </c>
      <c r="AI12" s="619"/>
      <c r="AJ12" s="619"/>
      <c r="AK12" s="277">
        <v>3</v>
      </c>
      <c r="AL12" s="614">
        <v>10478</v>
      </c>
      <c r="AM12" s="614"/>
      <c r="AN12" s="614"/>
      <c r="AO12" s="614"/>
      <c r="AP12" s="275"/>
      <c r="AQ12" s="275"/>
      <c r="AR12" s="275"/>
      <c r="AS12" s="277"/>
      <c r="AT12" s="276"/>
    </row>
    <row r="13" spans="1:46" ht="20.25" customHeight="1">
      <c r="A13" s="251" t="s">
        <v>111</v>
      </c>
      <c r="B13" s="655">
        <f t="shared" si="2"/>
        <v>14714</v>
      </c>
      <c r="C13" s="614"/>
      <c r="D13" s="614"/>
      <c r="E13" s="614"/>
      <c r="F13" s="614"/>
      <c r="G13" s="614"/>
      <c r="H13" s="614">
        <f t="shared" si="3"/>
        <v>2735</v>
      </c>
      <c r="I13" s="614"/>
      <c r="J13" s="614"/>
      <c r="K13" s="614">
        <f t="shared" si="4"/>
        <v>1</v>
      </c>
      <c r="L13" s="614"/>
      <c r="M13" s="614">
        <f t="shared" si="5"/>
        <v>11978</v>
      </c>
      <c r="N13" s="614"/>
      <c r="O13" s="614"/>
      <c r="P13" s="614"/>
      <c r="Q13" s="617">
        <f t="shared" si="0"/>
        <v>757</v>
      </c>
      <c r="R13" s="617"/>
      <c r="S13" s="617"/>
      <c r="T13" s="617"/>
      <c r="U13" s="617"/>
      <c r="V13" s="617"/>
      <c r="W13" s="617">
        <v>189</v>
      </c>
      <c r="X13" s="617"/>
      <c r="Y13" s="617"/>
      <c r="Z13" s="617">
        <v>0</v>
      </c>
      <c r="AA13" s="617"/>
      <c r="AB13" s="619">
        <v>568</v>
      </c>
      <c r="AC13" s="619"/>
      <c r="AD13" s="619"/>
      <c r="AE13" s="617">
        <f t="shared" si="1"/>
        <v>13957</v>
      </c>
      <c r="AF13" s="617"/>
      <c r="AG13" s="617"/>
      <c r="AH13" s="619">
        <v>2546</v>
      </c>
      <c r="AI13" s="619"/>
      <c r="AJ13" s="619"/>
      <c r="AK13" s="277">
        <v>1</v>
      </c>
      <c r="AL13" s="614">
        <v>11410</v>
      </c>
      <c r="AM13" s="614"/>
      <c r="AN13" s="614"/>
      <c r="AO13" s="614"/>
      <c r="AP13" s="275"/>
      <c r="AQ13" s="275"/>
      <c r="AR13" s="275"/>
      <c r="AS13" s="277"/>
      <c r="AT13" s="276"/>
    </row>
    <row r="14" spans="1:46" ht="20.25" customHeight="1">
      <c r="A14" s="251" t="s">
        <v>426</v>
      </c>
      <c r="B14" s="655">
        <f t="shared" si="2"/>
        <v>14079</v>
      </c>
      <c r="C14" s="614"/>
      <c r="D14" s="614"/>
      <c r="E14" s="614"/>
      <c r="F14" s="614"/>
      <c r="G14" s="614"/>
      <c r="H14" s="614">
        <f t="shared" si="3"/>
        <v>2468</v>
      </c>
      <c r="I14" s="614"/>
      <c r="J14" s="614"/>
      <c r="K14" s="614">
        <f t="shared" si="4"/>
        <v>8</v>
      </c>
      <c r="L14" s="614"/>
      <c r="M14" s="614">
        <f t="shared" si="5"/>
        <v>11603</v>
      </c>
      <c r="N14" s="614"/>
      <c r="O14" s="614"/>
      <c r="P14" s="614"/>
      <c r="Q14" s="617">
        <f t="shared" si="0"/>
        <v>670</v>
      </c>
      <c r="R14" s="617"/>
      <c r="S14" s="617"/>
      <c r="T14" s="617"/>
      <c r="U14" s="617"/>
      <c r="V14" s="617"/>
      <c r="W14" s="617">
        <v>172</v>
      </c>
      <c r="X14" s="617"/>
      <c r="Y14" s="617"/>
      <c r="Z14" s="617">
        <v>0</v>
      </c>
      <c r="AA14" s="617"/>
      <c r="AB14" s="619">
        <v>498</v>
      </c>
      <c r="AC14" s="619"/>
      <c r="AD14" s="619"/>
      <c r="AE14" s="617">
        <f t="shared" si="1"/>
        <v>13409</v>
      </c>
      <c r="AF14" s="617"/>
      <c r="AG14" s="617"/>
      <c r="AH14" s="619">
        <v>2296</v>
      </c>
      <c r="AI14" s="619"/>
      <c r="AJ14" s="619"/>
      <c r="AK14" s="277">
        <v>8</v>
      </c>
      <c r="AL14" s="614">
        <v>11105</v>
      </c>
      <c r="AM14" s="614"/>
      <c r="AN14" s="614"/>
      <c r="AO14" s="614"/>
      <c r="AP14" s="275"/>
      <c r="AQ14" s="275"/>
      <c r="AR14" s="275"/>
      <c r="AS14" s="277"/>
      <c r="AT14" s="276"/>
    </row>
    <row r="15" spans="1:46" ht="20.25" customHeight="1">
      <c r="A15" s="251" t="s">
        <v>112</v>
      </c>
      <c r="B15" s="655">
        <f t="shared" si="2"/>
        <v>12489</v>
      </c>
      <c r="C15" s="614"/>
      <c r="D15" s="614"/>
      <c r="E15" s="614"/>
      <c r="F15" s="614"/>
      <c r="G15" s="614"/>
      <c r="H15" s="614">
        <f t="shared" si="3"/>
        <v>2418</v>
      </c>
      <c r="I15" s="614"/>
      <c r="J15" s="614"/>
      <c r="K15" s="614">
        <f t="shared" si="4"/>
        <v>12</v>
      </c>
      <c r="L15" s="614"/>
      <c r="M15" s="614">
        <f t="shared" si="5"/>
        <v>10059</v>
      </c>
      <c r="N15" s="614"/>
      <c r="O15" s="614"/>
      <c r="P15" s="614"/>
      <c r="Q15" s="617">
        <f t="shared" si="0"/>
        <v>627</v>
      </c>
      <c r="R15" s="617"/>
      <c r="S15" s="617"/>
      <c r="T15" s="617"/>
      <c r="U15" s="617"/>
      <c r="V15" s="617"/>
      <c r="W15" s="617">
        <v>163</v>
      </c>
      <c r="X15" s="617"/>
      <c r="Y15" s="617"/>
      <c r="Z15" s="617">
        <v>1</v>
      </c>
      <c r="AA15" s="617"/>
      <c r="AB15" s="617">
        <v>463</v>
      </c>
      <c r="AC15" s="617"/>
      <c r="AD15" s="617"/>
      <c r="AE15" s="617">
        <f t="shared" si="1"/>
        <v>11862</v>
      </c>
      <c r="AF15" s="617"/>
      <c r="AG15" s="617"/>
      <c r="AH15" s="619">
        <v>2255</v>
      </c>
      <c r="AI15" s="619"/>
      <c r="AJ15" s="619"/>
      <c r="AK15" s="277">
        <v>11</v>
      </c>
      <c r="AL15" s="614">
        <v>9596</v>
      </c>
      <c r="AM15" s="614"/>
      <c r="AN15" s="614"/>
      <c r="AO15" s="614"/>
      <c r="AP15" s="275"/>
      <c r="AQ15" s="275"/>
      <c r="AR15" s="275"/>
      <c r="AS15" s="277"/>
      <c r="AT15" s="276"/>
    </row>
    <row r="16" spans="1:46" ht="20.25" customHeight="1" thickBot="1">
      <c r="A16" s="247" t="s">
        <v>113</v>
      </c>
      <c r="B16" s="662">
        <f t="shared" si="2"/>
        <v>14105</v>
      </c>
      <c r="C16" s="615"/>
      <c r="D16" s="615"/>
      <c r="E16" s="615"/>
      <c r="F16" s="615"/>
      <c r="G16" s="615"/>
      <c r="H16" s="615">
        <f t="shared" si="3"/>
        <v>2649</v>
      </c>
      <c r="I16" s="615"/>
      <c r="J16" s="615"/>
      <c r="K16" s="615">
        <f t="shared" si="4"/>
        <v>22</v>
      </c>
      <c r="L16" s="615"/>
      <c r="M16" s="615">
        <f t="shared" si="5"/>
        <v>11434</v>
      </c>
      <c r="N16" s="615"/>
      <c r="O16" s="615"/>
      <c r="P16" s="615"/>
      <c r="Q16" s="616">
        <f t="shared" si="0"/>
        <v>696</v>
      </c>
      <c r="R16" s="616"/>
      <c r="S16" s="616"/>
      <c r="T16" s="616"/>
      <c r="U16" s="616"/>
      <c r="V16" s="616"/>
      <c r="W16" s="616">
        <v>170</v>
      </c>
      <c r="X16" s="616"/>
      <c r="Y16" s="616"/>
      <c r="Z16" s="616">
        <v>1</v>
      </c>
      <c r="AA16" s="616"/>
      <c r="AB16" s="656">
        <v>525</v>
      </c>
      <c r="AC16" s="656"/>
      <c r="AD16" s="656"/>
      <c r="AE16" s="616">
        <f t="shared" si="1"/>
        <v>13409</v>
      </c>
      <c r="AF16" s="616"/>
      <c r="AG16" s="616"/>
      <c r="AH16" s="656">
        <v>2479</v>
      </c>
      <c r="AI16" s="656"/>
      <c r="AJ16" s="656"/>
      <c r="AK16" s="280">
        <v>21</v>
      </c>
      <c r="AL16" s="615">
        <v>10909</v>
      </c>
      <c r="AM16" s="615"/>
      <c r="AN16" s="615"/>
      <c r="AO16" s="615"/>
      <c r="AP16" s="275"/>
      <c r="AQ16" s="275"/>
      <c r="AR16" s="275"/>
      <c r="AS16" s="277"/>
      <c r="AT16" s="276"/>
    </row>
    <row r="17" spans="1:45">
      <c r="A17" s="9"/>
      <c r="B17" s="9"/>
      <c r="C17" s="9"/>
      <c r="D17" s="9"/>
      <c r="E17" s="9"/>
      <c r="F17" s="91"/>
      <c r="G17" s="9"/>
      <c r="H17" s="9"/>
      <c r="I17" s="9"/>
      <c r="J17" s="91"/>
      <c r="K17" s="9"/>
      <c r="L17" s="91"/>
      <c r="M17" s="9"/>
      <c r="N17" s="9"/>
      <c r="O17" s="9"/>
      <c r="P17" s="91"/>
      <c r="Q17" s="9"/>
      <c r="R17" s="91"/>
      <c r="S17" s="9"/>
      <c r="T17" s="9"/>
      <c r="U17" s="9"/>
      <c r="V17" s="9"/>
      <c r="W17" s="9"/>
      <c r="X17" s="9"/>
      <c r="Y17" s="91"/>
      <c r="Z17" s="9"/>
      <c r="AA17" s="9"/>
      <c r="AB17" s="91"/>
      <c r="AC17" s="629"/>
      <c r="AD17" s="629"/>
      <c r="AE17" s="629"/>
      <c r="AF17" s="629"/>
      <c r="AG17" s="629"/>
      <c r="AH17" s="629"/>
      <c r="AI17" s="629"/>
      <c r="AJ17" s="629"/>
      <c r="AK17" s="629"/>
      <c r="AL17" s="629"/>
      <c r="AM17" s="629"/>
      <c r="AN17" s="629"/>
      <c r="AO17" s="629"/>
      <c r="AP17" s="279"/>
      <c r="AQ17" s="279"/>
      <c r="AR17" s="279"/>
      <c r="AS17" s="279"/>
    </row>
    <row r="18" spans="1:45" ht="15" customHeight="1">
      <c r="A18" s="10"/>
      <c r="B18" s="127"/>
      <c r="C18" s="127"/>
      <c r="D18" s="127"/>
      <c r="E18" s="127"/>
      <c r="F18" s="127"/>
      <c r="G18" s="127"/>
      <c r="H18" s="127"/>
      <c r="I18" s="127"/>
      <c r="J18" s="127"/>
      <c r="K18" s="127"/>
      <c r="L18" s="127"/>
      <c r="M18" s="10"/>
      <c r="N18" s="10"/>
      <c r="O18" s="10"/>
      <c r="P18" s="127"/>
      <c r="Q18" s="10"/>
      <c r="R18" s="127"/>
      <c r="S18" s="127"/>
      <c r="T18" s="127"/>
      <c r="U18" s="127"/>
      <c r="V18" s="127"/>
      <c r="W18" s="127"/>
      <c r="X18" s="127"/>
      <c r="Y18" s="127"/>
      <c r="Z18" s="10"/>
      <c r="AA18" s="10"/>
      <c r="AB18" s="10"/>
      <c r="AC18" s="10"/>
      <c r="AD18" s="10"/>
      <c r="AE18" s="10"/>
      <c r="AF18" s="10"/>
      <c r="AG18" s="10"/>
      <c r="AH18" s="10"/>
      <c r="AI18" s="10"/>
      <c r="AJ18" s="10"/>
      <c r="AK18" s="10"/>
      <c r="AL18" s="10"/>
      <c r="AM18" s="10"/>
      <c r="AN18" s="10"/>
      <c r="AO18" s="10"/>
      <c r="AP18" s="10"/>
      <c r="AQ18" s="10"/>
      <c r="AR18" s="10"/>
      <c r="AS18" s="10"/>
    </row>
    <row r="19" spans="1:45" ht="22.5" customHeight="1" thickBot="1">
      <c r="A19" s="657" t="s">
        <v>425</v>
      </c>
      <c r="B19" s="657"/>
      <c r="C19" s="657"/>
      <c r="D19" s="657"/>
      <c r="E19" s="657"/>
      <c r="F19" s="657"/>
      <c r="G19" s="657"/>
      <c r="H19" s="657"/>
      <c r="I19" s="657"/>
      <c r="J19" s="657"/>
      <c r="K19" s="657"/>
      <c r="L19" s="657"/>
      <c r="M19" s="657"/>
      <c r="N19" s="657"/>
      <c r="O19" s="657"/>
      <c r="P19" s="657"/>
      <c r="Q19" s="657"/>
      <c r="R19" s="657"/>
      <c r="S19" s="657"/>
      <c r="T19" s="657"/>
      <c r="U19" s="657"/>
      <c r="V19" s="657"/>
      <c r="W19" s="657"/>
      <c r="X19" s="657"/>
      <c r="Y19" s="657"/>
      <c r="Z19" s="657"/>
      <c r="AA19" s="657"/>
      <c r="AB19" s="657"/>
      <c r="AC19" s="657"/>
      <c r="AD19" s="657"/>
      <c r="AE19" s="61"/>
      <c r="AF19" s="61"/>
      <c r="AG19" s="61"/>
      <c r="AH19" s="61"/>
      <c r="AI19" s="61"/>
      <c r="AJ19" s="61"/>
      <c r="AK19" s="394" t="s">
        <v>422</v>
      </c>
      <c r="AL19" s="394"/>
      <c r="AM19" s="394"/>
      <c r="AN19" s="394"/>
      <c r="AO19" s="394"/>
      <c r="AP19" s="239"/>
      <c r="AQ19" s="239"/>
      <c r="AR19" s="239"/>
      <c r="AS19" s="239"/>
    </row>
    <row r="20" spans="1:45" ht="22.5" customHeight="1">
      <c r="A20" s="118"/>
      <c r="B20" s="630" t="s">
        <v>0</v>
      </c>
      <c r="C20" s="631"/>
      <c r="D20" s="631"/>
      <c r="E20" s="631"/>
      <c r="F20" s="632"/>
      <c r="G20" s="638" t="s">
        <v>121</v>
      </c>
      <c r="H20" s="639"/>
      <c r="I20" s="639"/>
      <c r="J20" s="638" t="s">
        <v>122</v>
      </c>
      <c r="K20" s="639"/>
      <c r="L20" s="642"/>
      <c r="M20" s="638" t="s">
        <v>123</v>
      </c>
      <c r="N20" s="639"/>
      <c r="O20" s="642"/>
      <c r="P20" s="630" t="s">
        <v>124</v>
      </c>
      <c r="Q20" s="631"/>
      <c r="R20" s="631"/>
      <c r="S20" s="631"/>
      <c r="T20" s="631"/>
      <c r="U20" s="631"/>
      <c r="V20" s="632"/>
      <c r="W20" s="630" t="s">
        <v>125</v>
      </c>
      <c r="X20" s="631"/>
      <c r="Y20" s="631"/>
      <c r="Z20" s="631"/>
      <c r="AA20" s="631"/>
      <c r="AB20" s="631"/>
      <c r="AC20" s="631"/>
      <c r="AD20" s="631"/>
      <c r="AE20" s="632"/>
      <c r="AF20" s="638" t="s">
        <v>126</v>
      </c>
      <c r="AG20" s="642"/>
      <c r="AH20" s="638" t="s">
        <v>127</v>
      </c>
      <c r="AI20" s="639"/>
      <c r="AJ20" s="642"/>
      <c r="AK20" s="638" t="s">
        <v>128</v>
      </c>
      <c r="AL20" s="639"/>
      <c r="AM20" s="639"/>
      <c r="AN20" s="639"/>
      <c r="AO20" s="639"/>
      <c r="AP20" s="128"/>
      <c r="AQ20" s="128"/>
      <c r="AR20" s="10"/>
      <c r="AS20" s="10"/>
    </row>
    <row r="21" spans="1:45" s="131" customFormat="1" ht="22.5" customHeight="1">
      <c r="A21" s="129"/>
      <c r="B21" s="605"/>
      <c r="C21" s="612"/>
      <c r="D21" s="612"/>
      <c r="E21" s="612"/>
      <c r="F21" s="654"/>
      <c r="G21" s="640"/>
      <c r="H21" s="641"/>
      <c r="I21" s="641"/>
      <c r="J21" s="640"/>
      <c r="K21" s="641"/>
      <c r="L21" s="643"/>
      <c r="M21" s="640"/>
      <c r="N21" s="641"/>
      <c r="O21" s="643"/>
      <c r="P21" s="644" t="s">
        <v>129</v>
      </c>
      <c r="Q21" s="645"/>
      <c r="R21" s="646"/>
      <c r="S21" s="390" t="s">
        <v>130</v>
      </c>
      <c r="T21" s="391"/>
      <c r="U21" s="391"/>
      <c r="V21" s="392"/>
      <c r="W21" s="390" t="s">
        <v>131</v>
      </c>
      <c r="X21" s="391"/>
      <c r="Y21" s="392"/>
      <c r="Z21" s="390" t="s">
        <v>132</v>
      </c>
      <c r="AA21" s="391"/>
      <c r="AB21" s="392"/>
      <c r="AC21" s="390" t="s">
        <v>130</v>
      </c>
      <c r="AD21" s="391"/>
      <c r="AE21" s="392"/>
      <c r="AF21" s="640"/>
      <c r="AG21" s="643"/>
      <c r="AH21" s="640"/>
      <c r="AI21" s="641"/>
      <c r="AJ21" s="643"/>
      <c r="AK21" s="640"/>
      <c r="AL21" s="641"/>
      <c r="AM21" s="641"/>
      <c r="AN21" s="641"/>
      <c r="AO21" s="641"/>
      <c r="AP21" s="130"/>
      <c r="AQ21" s="130"/>
      <c r="AR21" s="79"/>
      <c r="AS21" s="79"/>
    </row>
    <row r="22" spans="1:45" s="21" customFormat="1" ht="22.5" customHeight="1">
      <c r="A22" s="132" t="s">
        <v>0</v>
      </c>
      <c r="B22" s="531">
        <f>SUM(G22:AM22)</f>
        <v>116296</v>
      </c>
      <c r="C22" s="532"/>
      <c r="D22" s="532"/>
      <c r="E22" s="532"/>
      <c r="F22" s="532"/>
      <c r="G22" s="663">
        <f>SUM(G23:I25)</f>
        <v>6</v>
      </c>
      <c r="H22" s="663"/>
      <c r="I22" s="663"/>
      <c r="J22" s="663">
        <f>SUM(J23:L25)</f>
        <v>685</v>
      </c>
      <c r="K22" s="663"/>
      <c r="L22" s="663"/>
      <c r="M22" s="664">
        <f>SUM(M23:O25)</f>
        <v>8</v>
      </c>
      <c r="N22" s="664"/>
      <c r="O22" s="664"/>
      <c r="P22" s="663">
        <f>SUM(P23:R25)</f>
        <v>12</v>
      </c>
      <c r="Q22" s="663"/>
      <c r="R22" s="663"/>
      <c r="S22" s="663">
        <f>SUM(S23:V25)</f>
        <v>0</v>
      </c>
      <c r="T22" s="663"/>
      <c r="U22" s="663"/>
      <c r="V22" s="663"/>
      <c r="W22" s="663">
        <f>SUM(W23:Y25)</f>
        <v>0</v>
      </c>
      <c r="X22" s="663"/>
      <c r="Y22" s="663"/>
      <c r="Z22" s="663">
        <f>SUM(Z23:AB25)</f>
        <v>261</v>
      </c>
      <c r="AA22" s="663"/>
      <c r="AB22" s="663"/>
      <c r="AC22" s="663">
        <f>SUM(AC23:AE25)</f>
        <v>1</v>
      </c>
      <c r="AD22" s="663"/>
      <c r="AE22" s="663"/>
      <c r="AF22" s="663">
        <f>SUM(AF23:AG25)</f>
        <v>93498</v>
      </c>
      <c r="AG22" s="663"/>
      <c r="AH22" s="532">
        <f>SUM(AH23:AJ25)</f>
        <v>9076</v>
      </c>
      <c r="AI22" s="532"/>
      <c r="AJ22" s="532"/>
      <c r="AK22" s="663">
        <f>SUM(AK23:AO25)</f>
        <v>12749</v>
      </c>
      <c r="AL22" s="663"/>
      <c r="AM22" s="663"/>
      <c r="AN22" s="663"/>
      <c r="AO22" s="663"/>
      <c r="AP22" s="133"/>
      <c r="AQ22" s="133"/>
      <c r="AR22" s="20"/>
      <c r="AS22" s="20"/>
    </row>
    <row r="23" spans="1:45" ht="22.5" customHeight="1">
      <c r="A23" s="134" t="s">
        <v>90</v>
      </c>
      <c r="B23" s="487">
        <f>SUM(G23:AO23)</f>
        <v>19574</v>
      </c>
      <c r="C23" s="486"/>
      <c r="D23" s="486"/>
      <c r="E23" s="486"/>
      <c r="F23" s="486"/>
      <c r="G23" s="511">
        <v>6</v>
      </c>
      <c r="H23" s="511"/>
      <c r="I23" s="511"/>
      <c r="J23" s="511">
        <v>556</v>
      </c>
      <c r="K23" s="511"/>
      <c r="L23" s="511"/>
      <c r="M23" s="669">
        <v>5</v>
      </c>
      <c r="N23" s="669"/>
      <c r="O23" s="669"/>
      <c r="P23" s="511">
        <v>12</v>
      </c>
      <c r="Q23" s="511"/>
      <c r="R23" s="511"/>
      <c r="S23" s="511" t="s">
        <v>424</v>
      </c>
      <c r="T23" s="511"/>
      <c r="U23" s="511"/>
      <c r="V23" s="511"/>
      <c r="W23" s="511" t="s">
        <v>424</v>
      </c>
      <c r="X23" s="511"/>
      <c r="Y23" s="511"/>
      <c r="Z23" s="511">
        <v>261</v>
      </c>
      <c r="AA23" s="511"/>
      <c r="AB23" s="511"/>
      <c r="AC23" s="511">
        <v>1</v>
      </c>
      <c r="AD23" s="511"/>
      <c r="AE23" s="511"/>
      <c r="AF23" s="511">
        <v>11033</v>
      </c>
      <c r="AG23" s="511"/>
      <c r="AH23" s="486">
        <v>2342</v>
      </c>
      <c r="AI23" s="486"/>
      <c r="AJ23" s="486"/>
      <c r="AK23" s="511">
        <v>5358</v>
      </c>
      <c r="AL23" s="511"/>
      <c r="AM23" s="511"/>
      <c r="AN23" s="511"/>
      <c r="AO23" s="511"/>
      <c r="AP23" s="269"/>
      <c r="AQ23" s="269"/>
      <c r="AR23" s="10"/>
      <c r="AS23" s="10"/>
    </row>
    <row r="24" spans="1:45" ht="22.5" customHeight="1">
      <c r="A24" s="134" t="s">
        <v>133</v>
      </c>
      <c r="B24" s="487">
        <f>SUM(G24:AO24)</f>
        <v>56</v>
      </c>
      <c r="C24" s="486"/>
      <c r="D24" s="486"/>
      <c r="E24" s="486"/>
      <c r="F24" s="486"/>
      <c r="G24" s="511">
        <v>0</v>
      </c>
      <c r="H24" s="511"/>
      <c r="I24" s="511"/>
      <c r="J24" s="511">
        <v>3</v>
      </c>
      <c r="K24" s="511"/>
      <c r="L24" s="511"/>
      <c r="M24" s="511">
        <v>0</v>
      </c>
      <c r="N24" s="511"/>
      <c r="O24" s="511"/>
      <c r="P24" s="511">
        <v>0</v>
      </c>
      <c r="Q24" s="511"/>
      <c r="R24" s="511"/>
      <c r="S24" s="511">
        <v>0</v>
      </c>
      <c r="T24" s="511"/>
      <c r="U24" s="511"/>
      <c r="V24" s="511"/>
      <c r="W24" s="511">
        <v>0</v>
      </c>
      <c r="X24" s="511"/>
      <c r="Y24" s="511"/>
      <c r="Z24" s="511">
        <v>0</v>
      </c>
      <c r="AA24" s="511"/>
      <c r="AB24" s="511"/>
      <c r="AC24" s="511">
        <v>0</v>
      </c>
      <c r="AD24" s="511"/>
      <c r="AE24" s="511"/>
      <c r="AF24" s="511">
        <v>36</v>
      </c>
      <c r="AG24" s="511"/>
      <c r="AH24" s="511">
        <v>7</v>
      </c>
      <c r="AI24" s="511"/>
      <c r="AJ24" s="511"/>
      <c r="AK24" s="511">
        <v>10</v>
      </c>
      <c r="AL24" s="511"/>
      <c r="AM24" s="511"/>
      <c r="AN24" s="511"/>
      <c r="AO24" s="511"/>
      <c r="AP24" s="269"/>
      <c r="AQ24" s="269"/>
      <c r="AR24" s="10"/>
      <c r="AS24" s="10"/>
    </row>
    <row r="25" spans="1:45" ht="22.5" customHeight="1">
      <c r="A25" s="134" t="s">
        <v>93</v>
      </c>
      <c r="B25" s="487">
        <f>SUM(G25:AO25)</f>
        <v>96666</v>
      </c>
      <c r="C25" s="486"/>
      <c r="D25" s="486"/>
      <c r="E25" s="486"/>
      <c r="F25" s="486"/>
      <c r="G25" s="511">
        <v>0</v>
      </c>
      <c r="H25" s="511"/>
      <c r="I25" s="511"/>
      <c r="J25" s="511">
        <v>126</v>
      </c>
      <c r="K25" s="511"/>
      <c r="L25" s="511"/>
      <c r="M25" s="511">
        <v>3</v>
      </c>
      <c r="N25" s="511"/>
      <c r="O25" s="511"/>
      <c r="P25" s="511">
        <v>0</v>
      </c>
      <c r="Q25" s="511"/>
      <c r="R25" s="511"/>
      <c r="S25" s="511">
        <v>0</v>
      </c>
      <c r="T25" s="511"/>
      <c r="U25" s="511"/>
      <c r="V25" s="511"/>
      <c r="W25" s="511">
        <v>0</v>
      </c>
      <c r="X25" s="511"/>
      <c r="Y25" s="511"/>
      <c r="Z25" s="511">
        <v>0</v>
      </c>
      <c r="AA25" s="511"/>
      <c r="AB25" s="511"/>
      <c r="AC25" s="511">
        <v>0</v>
      </c>
      <c r="AD25" s="511"/>
      <c r="AE25" s="511"/>
      <c r="AF25" s="511">
        <v>82429</v>
      </c>
      <c r="AG25" s="511"/>
      <c r="AH25" s="486">
        <v>6727</v>
      </c>
      <c r="AI25" s="486"/>
      <c r="AJ25" s="486"/>
      <c r="AK25" s="511">
        <v>7381</v>
      </c>
      <c r="AL25" s="511"/>
      <c r="AM25" s="511"/>
      <c r="AN25" s="511"/>
      <c r="AO25" s="511"/>
      <c r="AP25" s="269"/>
      <c r="AQ25" s="269"/>
      <c r="AR25" s="10"/>
      <c r="AS25" s="10"/>
    </row>
    <row r="26" spans="1:45" ht="22.5" customHeight="1">
      <c r="A26" s="135"/>
      <c r="B26" s="658"/>
      <c r="C26" s="659"/>
      <c r="D26" s="659"/>
      <c r="E26" s="659"/>
      <c r="F26" s="659"/>
      <c r="G26" s="660"/>
      <c r="H26" s="660"/>
      <c r="I26" s="660"/>
      <c r="J26" s="660"/>
      <c r="K26" s="660"/>
      <c r="L26" s="660"/>
      <c r="M26" s="667"/>
      <c r="N26" s="667"/>
      <c r="O26" s="667"/>
      <c r="P26" s="667"/>
      <c r="Q26" s="667"/>
      <c r="R26" s="667"/>
      <c r="S26" s="660"/>
      <c r="T26" s="660"/>
      <c r="U26" s="660"/>
      <c r="V26" s="660"/>
      <c r="W26" s="667"/>
      <c r="X26" s="667"/>
      <c r="Y26" s="667"/>
      <c r="Z26" s="667"/>
      <c r="AA26" s="667"/>
      <c r="AB26" s="667"/>
      <c r="AC26" s="667"/>
      <c r="AD26" s="667"/>
      <c r="AE26" s="667"/>
      <c r="AF26" s="680"/>
      <c r="AG26" s="680"/>
      <c r="AH26" s="667"/>
      <c r="AI26" s="667"/>
      <c r="AJ26" s="667"/>
      <c r="AK26" s="667"/>
      <c r="AL26" s="667"/>
      <c r="AM26" s="667"/>
      <c r="AN26" s="667"/>
      <c r="AO26" s="667"/>
      <c r="AP26" s="133"/>
      <c r="AQ26" s="133"/>
      <c r="AR26" s="10"/>
      <c r="AS26" s="10"/>
    </row>
    <row r="27" spans="1:45">
      <c r="A27" s="10"/>
      <c r="B27" s="10"/>
      <c r="C27" s="10"/>
      <c r="D27" s="10"/>
      <c r="E27" s="10"/>
      <c r="F27" s="10"/>
      <c r="G27" s="127"/>
      <c r="H27" s="10"/>
      <c r="I27" s="10"/>
      <c r="J27" s="10"/>
      <c r="K27" s="127"/>
      <c r="L27" s="10"/>
      <c r="M27" s="10"/>
      <c r="N27" s="10"/>
      <c r="O27" s="127"/>
      <c r="P27" s="10"/>
      <c r="Q27" s="10"/>
      <c r="R27" s="10"/>
      <c r="S27" s="127"/>
      <c r="T27" s="127"/>
      <c r="U27" s="127"/>
      <c r="V27" s="127"/>
      <c r="W27" s="127"/>
      <c r="X27" s="10"/>
      <c r="Y27" s="10"/>
      <c r="Z27" s="127"/>
      <c r="AA27" s="10"/>
      <c r="AB27" s="136"/>
      <c r="AC27" s="613"/>
      <c r="AD27" s="613"/>
      <c r="AE27" s="613"/>
      <c r="AF27" s="613"/>
      <c r="AG27" s="613"/>
      <c r="AH27" s="613"/>
      <c r="AI27" s="613"/>
      <c r="AJ27" s="613"/>
      <c r="AK27" s="613"/>
      <c r="AL27" s="613"/>
      <c r="AM27" s="613"/>
      <c r="AN27" s="613"/>
      <c r="AO27" s="613"/>
      <c r="AP27" s="279"/>
      <c r="AQ27" s="279"/>
      <c r="AR27" s="279"/>
      <c r="AS27" s="279"/>
    </row>
    <row r="28" spans="1:45" ht="15" customHeight="1">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0"/>
      <c r="AK28" s="10"/>
      <c r="AL28" s="10"/>
      <c r="AM28" s="10"/>
      <c r="AN28" s="137"/>
      <c r="AO28" s="137"/>
      <c r="AP28" s="137"/>
      <c r="AQ28" s="137"/>
      <c r="AR28" s="137"/>
      <c r="AS28" s="137"/>
    </row>
    <row r="29" spans="1:45" ht="22.5" customHeight="1" thickBot="1">
      <c r="A29" s="668" t="s">
        <v>423</v>
      </c>
      <c r="B29" s="668"/>
      <c r="C29" s="668"/>
      <c r="D29" s="668"/>
      <c r="E29" s="668"/>
      <c r="F29" s="668"/>
      <c r="G29" s="668"/>
      <c r="H29" s="668"/>
      <c r="I29" s="668"/>
      <c r="J29" s="668"/>
      <c r="K29" s="668"/>
      <c r="L29" s="668"/>
      <c r="M29" s="10"/>
      <c r="N29" s="10"/>
      <c r="O29" s="10"/>
      <c r="P29" s="10"/>
      <c r="Q29" s="10"/>
      <c r="R29" s="10"/>
      <c r="S29" s="10"/>
      <c r="T29" s="10"/>
      <c r="U29" s="10"/>
      <c r="V29" s="10"/>
      <c r="W29" s="10"/>
      <c r="X29" s="10"/>
      <c r="Y29" s="10"/>
      <c r="Z29" s="10"/>
      <c r="AA29" s="10"/>
      <c r="AB29" s="10"/>
      <c r="AC29" s="10"/>
      <c r="AD29" s="138"/>
      <c r="AE29" s="138"/>
      <c r="AF29" s="138"/>
      <c r="AG29" s="10"/>
      <c r="AH29" s="10"/>
      <c r="AI29" s="10"/>
      <c r="AJ29" s="394" t="s">
        <v>422</v>
      </c>
      <c r="AK29" s="394"/>
      <c r="AL29" s="394"/>
      <c r="AM29" s="394"/>
      <c r="AN29" s="394"/>
      <c r="AO29" s="394"/>
      <c r="AP29" s="239"/>
      <c r="AQ29" s="239"/>
      <c r="AR29" s="239"/>
      <c r="AS29" s="239"/>
    </row>
    <row r="30" spans="1:45" ht="22.5" customHeight="1">
      <c r="A30" s="118"/>
      <c r="B30" s="632" t="s">
        <v>0</v>
      </c>
      <c r="C30" s="670"/>
      <c r="D30" s="670"/>
      <c r="E30" s="670"/>
      <c r="F30" s="670"/>
      <c r="G30" s="630" t="s">
        <v>134</v>
      </c>
      <c r="H30" s="672"/>
      <c r="I30" s="673"/>
      <c r="J30" s="630" t="s">
        <v>135</v>
      </c>
      <c r="K30" s="631"/>
      <c r="L30" s="632"/>
      <c r="M30" s="630" t="s">
        <v>136</v>
      </c>
      <c r="N30" s="631"/>
      <c r="O30" s="631"/>
      <c r="P30" s="632"/>
      <c r="Q30" s="630" t="s">
        <v>137</v>
      </c>
      <c r="R30" s="631"/>
      <c r="S30" s="631"/>
      <c r="T30" s="631"/>
      <c r="U30" s="632"/>
      <c r="V30" s="677" t="s">
        <v>138</v>
      </c>
      <c r="W30" s="672"/>
      <c r="X30" s="673"/>
      <c r="Y30" s="677" t="s">
        <v>139</v>
      </c>
      <c r="Z30" s="672"/>
      <c r="AA30" s="672"/>
      <c r="AB30" s="673"/>
      <c r="AC30" s="677" t="s">
        <v>140</v>
      </c>
      <c r="AD30" s="672"/>
      <c r="AE30" s="673"/>
      <c r="AF30" s="677" t="s">
        <v>141</v>
      </c>
      <c r="AG30" s="673"/>
      <c r="AH30" s="674" t="s">
        <v>142</v>
      </c>
      <c r="AI30" s="675"/>
      <c r="AJ30" s="675"/>
      <c r="AK30" s="676"/>
      <c r="AL30" s="677" t="s">
        <v>143</v>
      </c>
      <c r="AM30" s="672"/>
      <c r="AN30" s="672"/>
      <c r="AO30" s="672"/>
      <c r="AP30" s="138"/>
      <c r="AQ30" s="138"/>
      <c r="AR30" s="138"/>
      <c r="AS30" s="10"/>
    </row>
    <row r="31" spans="1:45" ht="22.5" customHeight="1">
      <c r="A31" s="121"/>
      <c r="B31" s="654"/>
      <c r="C31" s="671"/>
      <c r="D31" s="671"/>
      <c r="E31" s="671"/>
      <c r="F31" s="671"/>
      <c r="G31" s="625" t="s">
        <v>93</v>
      </c>
      <c r="H31" s="612"/>
      <c r="I31" s="612"/>
      <c r="J31" s="271" t="s">
        <v>118</v>
      </c>
      <c r="K31" s="605" t="s">
        <v>119</v>
      </c>
      <c r="L31" s="654"/>
      <c r="M31" s="605" t="s">
        <v>118</v>
      </c>
      <c r="N31" s="654"/>
      <c r="O31" s="612" t="s">
        <v>119</v>
      </c>
      <c r="P31" s="654"/>
      <c r="Q31" s="625" t="s">
        <v>118</v>
      </c>
      <c r="R31" s="626"/>
      <c r="S31" s="633"/>
      <c r="T31" s="605" t="s">
        <v>119</v>
      </c>
      <c r="U31" s="654"/>
      <c r="V31" s="612" t="s">
        <v>118</v>
      </c>
      <c r="W31" s="654"/>
      <c r="X31" s="267" t="s">
        <v>119</v>
      </c>
      <c r="Y31" s="625" t="s">
        <v>118</v>
      </c>
      <c r="Z31" s="654"/>
      <c r="AA31" s="605" t="s">
        <v>119</v>
      </c>
      <c r="AB31" s="654"/>
      <c r="AC31" s="270" t="s">
        <v>118</v>
      </c>
      <c r="AD31" s="612" t="s">
        <v>119</v>
      </c>
      <c r="AE31" s="654"/>
      <c r="AF31" s="605" t="s">
        <v>118</v>
      </c>
      <c r="AG31" s="654"/>
      <c r="AH31" s="605" t="s">
        <v>118</v>
      </c>
      <c r="AI31" s="654"/>
      <c r="AJ31" s="605" t="s">
        <v>119</v>
      </c>
      <c r="AK31" s="654"/>
      <c r="AL31" s="605" t="s">
        <v>118</v>
      </c>
      <c r="AM31" s="606"/>
      <c r="AN31" s="612" t="s">
        <v>119</v>
      </c>
      <c r="AO31" s="612"/>
      <c r="AP31" s="138"/>
      <c r="AQ31" s="138"/>
      <c r="AR31" s="138"/>
      <c r="AS31" s="137"/>
    </row>
    <row r="32" spans="1:45" ht="22.5" customHeight="1">
      <c r="A32" s="139" t="s">
        <v>0</v>
      </c>
      <c r="B32" s="649">
        <f>SUM(G32:AO32)</f>
        <v>192</v>
      </c>
      <c r="C32" s="601"/>
      <c r="D32" s="601"/>
      <c r="E32" s="601"/>
      <c r="F32" s="601"/>
      <c r="G32" s="601">
        <v>43</v>
      </c>
      <c r="H32" s="665"/>
      <c r="I32" s="665"/>
      <c r="J32" s="262">
        <f>SUM(J33:J44)</f>
        <v>0</v>
      </c>
      <c r="K32" s="601">
        <f>SUM(K33:L44)</f>
        <v>0</v>
      </c>
      <c r="L32" s="601"/>
      <c r="M32" s="601">
        <v>3</v>
      </c>
      <c r="N32" s="601"/>
      <c r="O32" s="601">
        <v>5</v>
      </c>
      <c r="P32" s="601"/>
      <c r="Q32" s="601">
        <v>12</v>
      </c>
      <c r="R32" s="601"/>
      <c r="S32" s="601"/>
      <c r="T32" s="665">
        <v>71</v>
      </c>
      <c r="U32" s="665"/>
      <c r="V32" s="665">
        <v>2</v>
      </c>
      <c r="W32" s="665"/>
      <c r="X32" s="272">
        <v>1</v>
      </c>
      <c r="Y32" s="665">
        <v>5</v>
      </c>
      <c r="Z32" s="665"/>
      <c r="AA32" s="665">
        <v>1</v>
      </c>
      <c r="AB32" s="665"/>
      <c r="AC32" s="272">
        <v>0</v>
      </c>
      <c r="AD32" s="665">
        <f>SUM(AD33:AE44)</f>
        <v>0</v>
      </c>
      <c r="AE32" s="665"/>
      <c r="AF32" s="607">
        <v>4</v>
      </c>
      <c r="AG32" s="607"/>
      <c r="AH32" s="607">
        <v>43</v>
      </c>
      <c r="AI32" s="607"/>
      <c r="AJ32" s="607">
        <v>1</v>
      </c>
      <c r="AK32" s="607"/>
      <c r="AL32" s="607">
        <f>SUM(AL33:AM44)</f>
        <v>1</v>
      </c>
      <c r="AM32" s="608"/>
      <c r="AN32" s="607">
        <f>SUM(AN33:AO44)</f>
        <v>0</v>
      </c>
      <c r="AO32" s="608"/>
      <c r="AP32" s="140"/>
      <c r="AQ32" s="140"/>
      <c r="AR32" s="140"/>
      <c r="AS32" s="137"/>
    </row>
    <row r="33" spans="1:45" ht="22.5" customHeight="1">
      <c r="A33" s="251" t="s">
        <v>406</v>
      </c>
      <c r="B33" s="650">
        <f t="shared" ref="B33:B44" si="6">SUM(G33:AS33)</f>
        <v>17</v>
      </c>
      <c r="C33" s="651"/>
      <c r="D33" s="651"/>
      <c r="E33" s="651"/>
      <c r="F33" s="651"/>
      <c r="G33" s="651">
        <v>2</v>
      </c>
      <c r="H33" s="651"/>
      <c r="I33" s="651"/>
      <c r="J33" s="268">
        <v>0</v>
      </c>
      <c r="K33" s="609">
        <v>0</v>
      </c>
      <c r="L33" s="609"/>
      <c r="M33" s="651">
        <v>0</v>
      </c>
      <c r="N33" s="651"/>
      <c r="O33" s="609">
        <v>0</v>
      </c>
      <c r="P33" s="609"/>
      <c r="Q33" s="651">
        <v>1</v>
      </c>
      <c r="R33" s="651"/>
      <c r="S33" s="651"/>
      <c r="T33" s="609">
        <v>7</v>
      </c>
      <c r="U33" s="609"/>
      <c r="V33" s="609">
        <v>0</v>
      </c>
      <c r="W33" s="609"/>
      <c r="X33" s="269">
        <v>0</v>
      </c>
      <c r="Y33" s="609">
        <v>1</v>
      </c>
      <c r="Z33" s="609"/>
      <c r="AA33" s="609">
        <v>0</v>
      </c>
      <c r="AB33" s="609"/>
      <c r="AC33" s="187">
        <v>0</v>
      </c>
      <c r="AD33" s="609">
        <v>0</v>
      </c>
      <c r="AE33" s="609"/>
      <c r="AF33" s="609">
        <v>2</v>
      </c>
      <c r="AG33" s="609"/>
      <c r="AH33" s="609">
        <v>3</v>
      </c>
      <c r="AI33" s="609"/>
      <c r="AJ33" s="609">
        <v>0</v>
      </c>
      <c r="AK33" s="609"/>
      <c r="AL33" s="609">
        <v>1</v>
      </c>
      <c r="AM33" s="610"/>
      <c r="AN33" s="609">
        <v>0</v>
      </c>
      <c r="AO33" s="610"/>
      <c r="AP33" s="266"/>
      <c r="AQ33" s="266"/>
      <c r="AR33" s="266"/>
      <c r="AS33" s="137"/>
    </row>
    <row r="34" spans="1:45" ht="22.5" customHeight="1">
      <c r="A34" s="251" t="s">
        <v>104</v>
      </c>
      <c r="B34" s="650">
        <f t="shared" si="6"/>
        <v>8</v>
      </c>
      <c r="C34" s="651"/>
      <c r="D34" s="651"/>
      <c r="E34" s="651"/>
      <c r="F34" s="651"/>
      <c r="G34" s="651">
        <v>3</v>
      </c>
      <c r="H34" s="651"/>
      <c r="I34" s="651"/>
      <c r="J34" s="268">
        <v>0</v>
      </c>
      <c r="K34" s="609">
        <v>0</v>
      </c>
      <c r="L34" s="609"/>
      <c r="M34" s="651">
        <v>0</v>
      </c>
      <c r="N34" s="651"/>
      <c r="O34" s="609">
        <v>0</v>
      </c>
      <c r="P34" s="609"/>
      <c r="Q34" s="651">
        <v>0</v>
      </c>
      <c r="R34" s="651"/>
      <c r="S34" s="651"/>
      <c r="T34" s="609">
        <v>4</v>
      </c>
      <c r="U34" s="609"/>
      <c r="V34" s="609">
        <v>0</v>
      </c>
      <c r="W34" s="609"/>
      <c r="X34" s="269">
        <v>0</v>
      </c>
      <c r="Y34" s="609">
        <v>0</v>
      </c>
      <c r="Z34" s="609"/>
      <c r="AA34" s="609">
        <v>0</v>
      </c>
      <c r="AB34" s="609"/>
      <c r="AC34" s="187">
        <v>0</v>
      </c>
      <c r="AD34" s="609">
        <v>0</v>
      </c>
      <c r="AE34" s="609"/>
      <c r="AF34" s="609">
        <v>0</v>
      </c>
      <c r="AG34" s="609"/>
      <c r="AH34" s="609">
        <v>1</v>
      </c>
      <c r="AI34" s="609"/>
      <c r="AJ34" s="609">
        <v>0</v>
      </c>
      <c r="AK34" s="609"/>
      <c r="AL34" s="609">
        <v>0</v>
      </c>
      <c r="AM34" s="610"/>
      <c r="AN34" s="609">
        <v>0</v>
      </c>
      <c r="AO34" s="610"/>
      <c r="AP34" s="266"/>
      <c r="AQ34" s="266"/>
      <c r="AR34" s="266"/>
      <c r="AS34" s="137"/>
    </row>
    <row r="35" spans="1:45" ht="22.5" customHeight="1">
      <c r="A35" s="251" t="s">
        <v>105</v>
      </c>
      <c r="B35" s="650">
        <f t="shared" si="6"/>
        <v>14</v>
      </c>
      <c r="C35" s="651"/>
      <c r="D35" s="651"/>
      <c r="E35" s="651"/>
      <c r="F35" s="651"/>
      <c r="G35" s="651">
        <v>3</v>
      </c>
      <c r="H35" s="651"/>
      <c r="I35" s="651"/>
      <c r="J35" s="268">
        <v>0</v>
      </c>
      <c r="K35" s="609">
        <v>0</v>
      </c>
      <c r="L35" s="609"/>
      <c r="M35" s="651">
        <v>0</v>
      </c>
      <c r="N35" s="651"/>
      <c r="O35" s="609">
        <v>0</v>
      </c>
      <c r="P35" s="609"/>
      <c r="Q35" s="651">
        <v>1</v>
      </c>
      <c r="R35" s="651"/>
      <c r="S35" s="651"/>
      <c r="T35" s="609">
        <v>3</v>
      </c>
      <c r="U35" s="609"/>
      <c r="V35" s="609">
        <v>0</v>
      </c>
      <c r="W35" s="609"/>
      <c r="X35" s="269">
        <v>0</v>
      </c>
      <c r="Y35" s="609">
        <v>2</v>
      </c>
      <c r="Z35" s="609"/>
      <c r="AA35" s="609">
        <v>0</v>
      </c>
      <c r="AB35" s="609"/>
      <c r="AC35" s="187">
        <v>0</v>
      </c>
      <c r="AD35" s="609">
        <v>0</v>
      </c>
      <c r="AE35" s="609"/>
      <c r="AF35" s="609">
        <v>0</v>
      </c>
      <c r="AG35" s="609"/>
      <c r="AH35" s="609">
        <v>4</v>
      </c>
      <c r="AI35" s="609"/>
      <c r="AJ35" s="609">
        <v>1</v>
      </c>
      <c r="AK35" s="609"/>
      <c r="AL35" s="609">
        <v>0</v>
      </c>
      <c r="AM35" s="610"/>
      <c r="AN35" s="609">
        <v>0</v>
      </c>
      <c r="AO35" s="610"/>
      <c r="AP35" s="266"/>
      <c r="AQ35" s="266"/>
      <c r="AR35" s="266"/>
      <c r="AS35" s="137"/>
    </row>
    <row r="36" spans="1:45" ht="22.5" customHeight="1">
      <c r="A36" s="251" t="s">
        <v>106</v>
      </c>
      <c r="B36" s="650">
        <f t="shared" si="6"/>
        <v>18</v>
      </c>
      <c r="C36" s="651"/>
      <c r="D36" s="651"/>
      <c r="E36" s="651"/>
      <c r="F36" s="651"/>
      <c r="G36" s="651">
        <v>4</v>
      </c>
      <c r="H36" s="651"/>
      <c r="I36" s="651"/>
      <c r="J36" s="268">
        <v>0</v>
      </c>
      <c r="K36" s="609">
        <v>0</v>
      </c>
      <c r="L36" s="609"/>
      <c r="M36" s="651">
        <v>0</v>
      </c>
      <c r="N36" s="651"/>
      <c r="O36" s="609">
        <v>0</v>
      </c>
      <c r="P36" s="609"/>
      <c r="Q36" s="651">
        <v>1</v>
      </c>
      <c r="R36" s="651"/>
      <c r="S36" s="651"/>
      <c r="T36" s="609">
        <v>6</v>
      </c>
      <c r="U36" s="609"/>
      <c r="V36" s="609">
        <v>0</v>
      </c>
      <c r="W36" s="609"/>
      <c r="X36" s="269">
        <v>0</v>
      </c>
      <c r="Y36" s="609">
        <v>1</v>
      </c>
      <c r="Z36" s="609"/>
      <c r="AA36" s="609">
        <v>1</v>
      </c>
      <c r="AB36" s="609"/>
      <c r="AC36" s="187">
        <v>0</v>
      </c>
      <c r="AD36" s="609">
        <v>0</v>
      </c>
      <c r="AE36" s="609"/>
      <c r="AF36" s="609">
        <v>1</v>
      </c>
      <c r="AG36" s="609"/>
      <c r="AH36" s="609">
        <v>4</v>
      </c>
      <c r="AI36" s="609"/>
      <c r="AJ36" s="609">
        <v>0</v>
      </c>
      <c r="AK36" s="609"/>
      <c r="AL36" s="609">
        <v>0</v>
      </c>
      <c r="AM36" s="610"/>
      <c r="AN36" s="609">
        <v>0</v>
      </c>
      <c r="AO36" s="610"/>
      <c r="AP36" s="266"/>
      <c r="AQ36" s="266"/>
      <c r="AR36" s="266"/>
      <c r="AS36" s="137"/>
    </row>
    <row r="37" spans="1:45" ht="22.5" customHeight="1">
      <c r="A37" s="251" t="s">
        <v>107</v>
      </c>
      <c r="B37" s="650">
        <f t="shared" si="6"/>
        <v>11</v>
      </c>
      <c r="C37" s="651"/>
      <c r="D37" s="651"/>
      <c r="E37" s="651"/>
      <c r="F37" s="651"/>
      <c r="G37" s="651">
        <v>1</v>
      </c>
      <c r="H37" s="651"/>
      <c r="I37" s="651"/>
      <c r="J37" s="268">
        <v>0</v>
      </c>
      <c r="K37" s="609">
        <v>0</v>
      </c>
      <c r="L37" s="609"/>
      <c r="M37" s="651">
        <v>0</v>
      </c>
      <c r="N37" s="651"/>
      <c r="O37" s="609">
        <v>1</v>
      </c>
      <c r="P37" s="609"/>
      <c r="Q37" s="651">
        <v>3</v>
      </c>
      <c r="R37" s="651"/>
      <c r="S37" s="651"/>
      <c r="T37" s="609">
        <v>3</v>
      </c>
      <c r="U37" s="609"/>
      <c r="V37" s="609">
        <v>0</v>
      </c>
      <c r="W37" s="609"/>
      <c r="X37" s="269">
        <v>0</v>
      </c>
      <c r="Y37" s="609">
        <v>0</v>
      </c>
      <c r="Z37" s="609"/>
      <c r="AA37" s="609">
        <v>0</v>
      </c>
      <c r="AB37" s="609"/>
      <c r="AC37" s="187">
        <v>0</v>
      </c>
      <c r="AD37" s="609">
        <v>0</v>
      </c>
      <c r="AE37" s="609"/>
      <c r="AF37" s="609">
        <v>0</v>
      </c>
      <c r="AG37" s="609"/>
      <c r="AH37" s="609">
        <v>3</v>
      </c>
      <c r="AI37" s="609"/>
      <c r="AJ37" s="609">
        <v>0</v>
      </c>
      <c r="AK37" s="609"/>
      <c r="AL37" s="609">
        <v>0</v>
      </c>
      <c r="AM37" s="610"/>
      <c r="AN37" s="609">
        <v>0</v>
      </c>
      <c r="AO37" s="610"/>
      <c r="AP37" s="266"/>
      <c r="AQ37" s="266"/>
      <c r="AR37" s="266"/>
      <c r="AS37" s="137"/>
    </row>
    <row r="38" spans="1:45" ht="22.5" customHeight="1">
      <c r="A38" s="251" t="s">
        <v>108</v>
      </c>
      <c r="B38" s="650">
        <f t="shared" si="6"/>
        <v>9</v>
      </c>
      <c r="C38" s="651"/>
      <c r="D38" s="651"/>
      <c r="E38" s="651"/>
      <c r="F38" s="651"/>
      <c r="G38" s="651">
        <v>1</v>
      </c>
      <c r="H38" s="651"/>
      <c r="I38" s="651"/>
      <c r="J38" s="268">
        <v>0</v>
      </c>
      <c r="K38" s="609">
        <v>0</v>
      </c>
      <c r="L38" s="609"/>
      <c r="M38" s="651">
        <v>0</v>
      </c>
      <c r="N38" s="651"/>
      <c r="O38" s="609">
        <v>1</v>
      </c>
      <c r="P38" s="609"/>
      <c r="Q38" s="651">
        <v>1</v>
      </c>
      <c r="R38" s="651"/>
      <c r="S38" s="651"/>
      <c r="T38" s="609">
        <v>5</v>
      </c>
      <c r="U38" s="609"/>
      <c r="V38" s="609">
        <v>0</v>
      </c>
      <c r="W38" s="609"/>
      <c r="X38" s="269">
        <v>0</v>
      </c>
      <c r="Y38" s="609">
        <v>0</v>
      </c>
      <c r="Z38" s="609"/>
      <c r="AA38" s="609">
        <v>0</v>
      </c>
      <c r="AB38" s="609"/>
      <c r="AC38" s="187">
        <v>0</v>
      </c>
      <c r="AD38" s="609">
        <v>0</v>
      </c>
      <c r="AE38" s="609"/>
      <c r="AF38" s="609">
        <v>0</v>
      </c>
      <c r="AG38" s="609"/>
      <c r="AH38" s="609">
        <v>1</v>
      </c>
      <c r="AI38" s="609"/>
      <c r="AJ38" s="609">
        <v>0</v>
      </c>
      <c r="AK38" s="609"/>
      <c r="AL38" s="609">
        <v>0</v>
      </c>
      <c r="AM38" s="610"/>
      <c r="AN38" s="609">
        <v>0</v>
      </c>
      <c r="AO38" s="610"/>
      <c r="AP38" s="284"/>
      <c r="AQ38" s="284"/>
      <c r="AR38" s="284"/>
      <c r="AS38" s="137"/>
    </row>
    <row r="39" spans="1:45" ht="22.5" customHeight="1">
      <c r="A39" s="251" t="s">
        <v>109</v>
      </c>
      <c r="B39" s="650">
        <f t="shared" si="6"/>
        <v>12</v>
      </c>
      <c r="C39" s="651"/>
      <c r="D39" s="651"/>
      <c r="E39" s="651"/>
      <c r="F39" s="651"/>
      <c r="G39" s="651">
        <v>1</v>
      </c>
      <c r="H39" s="651"/>
      <c r="I39" s="651"/>
      <c r="J39" s="268">
        <v>0</v>
      </c>
      <c r="K39" s="609">
        <v>0</v>
      </c>
      <c r="L39" s="609"/>
      <c r="M39" s="651">
        <v>0</v>
      </c>
      <c r="N39" s="651"/>
      <c r="O39" s="609">
        <v>0</v>
      </c>
      <c r="P39" s="609"/>
      <c r="Q39" s="651">
        <v>0</v>
      </c>
      <c r="R39" s="651"/>
      <c r="S39" s="651"/>
      <c r="T39" s="609">
        <v>3</v>
      </c>
      <c r="U39" s="609"/>
      <c r="V39" s="609">
        <v>0</v>
      </c>
      <c r="W39" s="609"/>
      <c r="X39" s="269">
        <v>0</v>
      </c>
      <c r="Y39" s="609">
        <v>0</v>
      </c>
      <c r="Z39" s="609"/>
      <c r="AA39" s="609">
        <v>0</v>
      </c>
      <c r="AB39" s="609"/>
      <c r="AC39" s="187">
        <v>0</v>
      </c>
      <c r="AD39" s="609">
        <v>0</v>
      </c>
      <c r="AE39" s="609"/>
      <c r="AF39" s="609">
        <v>1</v>
      </c>
      <c r="AG39" s="609"/>
      <c r="AH39" s="609">
        <v>7</v>
      </c>
      <c r="AI39" s="609"/>
      <c r="AJ39" s="609">
        <v>0</v>
      </c>
      <c r="AK39" s="609"/>
      <c r="AL39" s="609">
        <v>0</v>
      </c>
      <c r="AM39" s="609"/>
      <c r="AN39" s="609">
        <v>0</v>
      </c>
      <c r="AO39" s="609"/>
      <c r="AP39" s="266"/>
      <c r="AQ39" s="266"/>
      <c r="AR39" s="266"/>
      <c r="AS39" s="137"/>
    </row>
    <row r="40" spans="1:45" ht="22.5" customHeight="1">
      <c r="A40" s="251" t="s">
        <v>110</v>
      </c>
      <c r="B40" s="650">
        <f t="shared" si="6"/>
        <v>18</v>
      </c>
      <c r="C40" s="651"/>
      <c r="D40" s="651"/>
      <c r="E40" s="651"/>
      <c r="F40" s="651"/>
      <c r="G40" s="651">
        <v>0</v>
      </c>
      <c r="H40" s="651"/>
      <c r="I40" s="651"/>
      <c r="J40" s="268">
        <v>0</v>
      </c>
      <c r="K40" s="609">
        <v>0</v>
      </c>
      <c r="L40" s="609"/>
      <c r="M40" s="651">
        <v>0</v>
      </c>
      <c r="N40" s="651"/>
      <c r="O40" s="609">
        <v>0</v>
      </c>
      <c r="P40" s="609"/>
      <c r="Q40" s="651">
        <v>1</v>
      </c>
      <c r="R40" s="651"/>
      <c r="S40" s="651"/>
      <c r="T40" s="666">
        <v>12</v>
      </c>
      <c r="U40" s="666"/>
      <c r="V40" s="609">
        <v>1</v>
      </c>
      <c r="W40" s="609"/>
      <c r="X40" s="269">
        <v>0</v>
      </c>
      <c r="Y40" s="609">
        <v>1</v>
      </c>
      <c r="Z40" s="609"/>
      <c r="AA40" s="609">
        <v>0</v>
      </c>
      <c r="AB40" s="609"/>
      <c r="AC40" s="187">
        <v>0</v>
      </c>
      <c r="AD40" s="609">
        <v>0</v>
      </c>
      <c r="AE40" s="609"/>
      <c r="AF40" s="609">
        <v>0</v>
      </c>
      <c r="AG40" s="609"/>
      <c r="AH40" s="609">
        <v>3</v>
      </c>
      <c r="AI40" s="609"/>
      <c r="AJ40" s="609">
        <v>0</v>
      </c>
      <c r="AK40" s="609"/>
      <c r="AL40" s="609">
        <v>0</v>
      </c>
      <c r="AM40" s="609"/>
      <c r="AN40" s="609">
        <v>0</v>
      </c>
      <c r="AO40" s="609"/>
      <c r="AP40" s="266"/>
      <c r="AQ40" s="266"/>
      <c r="AR40" s="266"/>
      <c r="AS40" s="137"/>
    </row>
    <row r="41" spans="1:45" ht="22.5" customHeight="1">
      <c r="A41" s="251" t="s">
        <v>111</v>
      </c>
      <c r="B41" s="650">
        <f t="shared" si="6"/>
        <v>16</v>
      </c>
      <c r="C41" s="651"/>
      <c r="D41" s="651"/>
      <c r="E41" s="651"/>
      <c r="F41" s="651"/>
      <c r="G41" s="651">
        <v>2</v>
      </c>
      <c r="H41" s="651"/>
      <c r="I41" s="651"/>
      <c r="J41" s="268">
        <v>0</v>
      </c>
      <c r="K41" s="609">
        <v>0</v>
      </c>
      <c r="L41" s="609"/>
      <c r="M41" s="651">
        <v>2</v>
      </c>
      <c r="N41" s="651"/>
      <c r="O41" s="609">
        <v>1</v>
      </c>
      <c r="P41" s="609"/>
      <c r="Q41" s="651">
        <v>0</v>
      </c>
      <c r="R41" s="651"/>
      <c r="S41" s="651"/>
      <c r="T41" s="609">
        <v>7</v>
      </c>
      <c r="U41" s="609"/>
      <c r="V41" s="609">
        <v>0</v>
      </c>
      <c r="W41" s="609"/>
      <c r="X41" s="269">
        <v>1</v>
      </c>
      <c r="Y41" s="609">
        <v>0</v>
      </c>
      <c r="Z41" s="609"/>
      <c r="AA41" s="609">
        <v>0</v>
      </c>
      <c r="AB41" s="609"/>
      <c r="AC41" s="187">
        <v>0</v>
      </c>
      <c r="AD41" s="609">
        <v>0</v>
      </c>
      <c r="AE41" s="609"/>
      <c r="AF41" s="609">
        <v>0</v>
      </c>
      <c r="AG41" s="609"/>
      <c r="AH41" s="609">
        <v>3</v>
      </c>
      <c r="AI41" s="609"/>
      <c r="AJ41" s="609">
        <v>0</v>
      </c>
      <c r="AK41" s="609"/>
      <c r="AL41" s="609">
        <v>0</v>
      </c>
      <c r="AM41" s="609"/>
      <c r="AN41" s="609">
        <v>0</v>
      </c>
      <c r="AO41" s="609"/>
      <c r="AP41" s="266"/>
      <c r="AQ41" s="266"/>
      <c r="AR41" s="266"/>
      <c r="AS41" s="137"/>
    </row>
    <row r="42" spans="1:45" ht="22.5" customHeight="1">
      <c r="A42" s="251" t="s">
        <v>421</v>
      </c>
      <c r="B42" s="650">
        <f t="shared" si="6"/>
        <v>14</v>
      </c>
      <c r="C42" s="651"/>
      <c r="D42" s="651"/>
      <c r="E42" s="651"/>
      <c r="F42" s="651"/>
      <c r="G42" s="651">
        <v>5</v>
      </c>
      <c r="H42" s="651"/>
      <c r="I42" s="651"/>
      <c r="J42" s="268">
        <v>0</v>
      </c>
      <c r="K42" s="609">
        <v>0</v>
      </c>
      <c r="L42" s="609"/>
      <c r="M42" s="651">
        <v>0</v>
      </c>
      <c r="N42" s="651"/>
      <c r="O42" s="609">
        <v>0</v>
      </c>
      <c r="P42" s="609"/>
      <c r="Q42" s="651">
        <v>2</v>
      </c>
      <c r="R42" s="651"/>
      <c r="S42" s="651"/>
      <c r="T42" s="609">
        <v>2</v>
      </c>
      <c r="U42" s="609"/>
      <c r="V42" s="609">
        <v>1</v>
      </c>
      <c r="W42" s="609"/>
      <c r="X42" s="269">
        <v>0</v>
      </c>
      <c r="Y42" s="609">
        <v>0</v>
      </c>
      <c r="Z42" s="609"/>
      <c r="AA42" s="609">
        <v>0</v>
      </c>
      <c r="AB42" s="609"/>
      <c r="AC42" s="187">
        <v>0</v>
      </c>
      <c r="AD42" s="609">
        <v>0</v>
      </c>
      <c r="AE42" s="609"/>
      <c r="AF42" s="609">
        <v>0</v>
      </c>
      <c r="AG42" s="609"/>
      <c r="AH42" s="609">
        <v>4</v>
      </c>
      <c r="AI42" s="609"/>
      <c r="AJ42" s="609">
        <v>0</v>
      </c>
      <c r="AK42" s="609"/>
      <c r="AL42" s="609">
        <v>0</v>
      </c>
      <c r="AM42" s="609"/>
      <c r="AN42" s="609">
        <v>0</v>
      </c>
      <c r="AO42" s="609"/>
      <c r="AP42" s="266"/>
      <c r="AQ42" s="266"/>
      <c r="AR42" s="266"/>
      <c r="AS42" s="137"/>
    </row>
    <row r="43" spans="1:45" ht="22.5" customHeight="1">
      <c r="A43" s="251" t="s">
        <v>112</v>
      </c>
      <c r="B43" s="650">
        <f t="shared" si="6"/>
        <v>35</v>
      </c>
      <c r="C43" s="651"/>
      <c r="D43" s="651"/>
      <c r="E43" s="651"/>
      <c r="F43" s="651"/>
      <c r="G43" s="651">
        <v>12</v>
      </c>
      <c r="H43" s="651"/>
      <c r="I43" s="651"/>
      <c r="J43" s="268">
        <v>0</v>
      </c>
      <c r="K43" s="609">
        <v>0</v>
      </c>
      <c r="L43" s="609"/>
      <c r="M43" s="651">
        <v>1</v>
      </c>
      <c r="N43" s="651"/>
      <c r="O43" s="609">
        <v>1</v>
      </c>
      <c r="P43" s="609"/>
      <c r="Q43" s="651">
        <v>0</v>
      </c>
      <c r="R43" s="651"/>
      <c r="S43" s="651"/>
      <c r="T43" s="609">
        <v>13</v>
      </c>
      <c r="U43" s="609"/>
      <c r="V43" s="609">
        <v>0</v>
      </c>
      <c r="W43" s="609"/>
      <c r="X43" s="269">
        <v>0</v>
      </c>
      <c r="Y43" s="609">
        <v>0</v>
      </c>
      <c r="Z43" s="609"/>
      <c r="AA43" s="609">
        <v>0</v>
      </c>
      <c r="AB43" s="609"/>
      <c r="AC43" s="187">
        <v>0</v>
      </c>
      <c r="AD43" s="609">
        <v>0</v>
      </c>
      <c r="AE43" s="609"/>
      <c r="AF43" s="609">
        <v>0</v>
      </c>
      <c r="AG43" s="609"/>
      <c r="AH43" s="609">
        <v>8</v>
      </c>
      <c r="AI43" s="609"/>
      <c r="AJ43" s="609">
        <v>0</v>
      </c>
      <c r="AK43" s="609"/>
      <c r="AL43" s="609">
        <v>0</v>
      </c>
      <c r="AM43" s="609"/>
      <c r="AN43" s="609">
        <v>0</v>
      </c>
      <c r="AO43" s="609"/>
      <c r="AP43" s="266"/>
      <c r="AQ43" s="266"/>
      <c r="AR43" s="266"/>
      <c r="AS43" s="137"/>
    </row>
    <row r="44" spans="1:45" ht="22.5" customHeight="1" thickBot="1">
      <c r="A44" s="247" t="s">
        <v>113</v>
      </c>
      <c r="B44" s="652">
        <f t="shared" si="6"/>
        <v>20</v>
      </c>
      <c r="C44" s="653"/>
      <c r="D44" s="653"/>
      <c r="E44" s="653"/>
      <c r="F44" s="653"/>
      <c r="G44" s="653">
        <v>9</v>
      </c>
      <c r="H44" s="653"/>
      <c r="I44" s="653"/>
      <c r="J44" s="273">
        <v>0</v>
      </c>
      <c r="K44" s="611">
        <v>0</v>
      </c>
      <c r="L44" s="611"/>
      <c r="M44" s="653">
        <v>0</v>
      </c>
      <c r="N44" s="653"/>
      <c r="O44" s="611">
        <v>1</v>
      </c>
      <c r="P44" s="611"/>
      <c r="Q44" s="653">
        <v>1</v>
      </c>
      <c r="R44" s="653"/>
      <c r="S44" s="653"/>
      <c r="T44" s="611">
        <v>6</v>
      </c>
      <c r="U44" s="611"/>
      <c r="V44" s="611">
        <v>0</v>
      </c>
      <c r="W44" s="611"/>
      <c r="X44" s="274">
        <v>0</v>
      </c>
      <c r="Y44" s="611">
        <v>0</v>
      </c>
      <c r="Z44" s="611"/>
      <c r="AA44" s="611">
        <v>0</v>
      </c>
      <c r="AB44" s="611"/>
      <c r="AC44" s="274">
        <v>0</v>
      </c>
      <c r="AD44" s="611">
        <v>0</v>
      </c>
      <c r="AE44" s="611"/>
      <c r="AF44" s="611">
        <v>0</v>
      </c>
      <c r="AG44" s="611"/>
      <c r="AH44" s="611">
        <v>3</v>
      </c>
      <c r="AI44" s="611"/>
      <c r="AJ44" s="611">
        <v>0</v>
      </c>
      <c r="AK44" s="611"/>
      <c r="AL44" s="611">
        <v>0</v>
      </c>
      <c r="AM44" s="611"/>
      <c r="AN44" s="611">
        <v>0</v>
      </c>
      <c r="AO44" s="611"/>
      <c r="AP44" s="266"/>
      <c r="AQ44" s="266"/>
      <c r="AR44" s="266"/>
      <c r="AS44" s="137"/>
    </row>
    <row r="45" spans="1:45">
      <c r="A45" s="141"/>
      <c r="B45" s="10"/>
      <c r="C45" s="10"/>
      <c r="D45" s="10"/>
      <c r="E45" s="10"/>
      <c r="F45" s="10"/>
      <c r="G45" s="10"/>
      <c r="H45" s="10"/>
      <c r="I45" s="10"/>
      <c r="J45" s="10"/>
      <c r="K45" s="127"/>
      <c r="L45" s="127"/>
      <c r="M45" s="127"/>
      <c r="N45" s="127"/>
      <c r="O45" s="127"/>
      <c r="P45" s="127"/>
      <c r="Q45" s="127"/>
      <c r="R45" s="127"/>
      <c r="S45" s="127"/>
      <c r="T45" s="127"/>
      <c r="U45" s="127"/>
      <c r="V45" s="127"/>
      <c r="W45" s="127"/>
      <c r="X45" s="10"/>
      <c r="Y45" s="137"/>
      <c r="Z45" s="137"/>
      <c r="AA45" s="137"/>
      <c r="AB45" s="137"/>
      <c r="AC45" s="137"/>
      <c r="AD45" s="137"/>
      <c r="AE45" s="137"/>
      <c r="AF45" s="137"/>
      <c r="AG45" s="137"/>
      <c r="AH45" s="137"/>
      <c r="AI45" s="678"/>
      <c r="AJ45" s="679"/>
      <c r="AK45" s="679"/>
      <c r="AL45" s="679"/>
      <c r="AM45" s="679"/>
      <c r="AN45" s="679"/>
      <c r="AO45" s="679"/>
      <c r="AP45" s="679"/>
      <c r="AQ45" s="679"/>
      <c r="AR45" s="679"/>
      <c r="AS45" s="679"/>
    </row>
    <row r="46" spans="1:45" ht="15" customHeight="1">
      <c r="A46" s="137"/>
      <c r="B46" s="137"/>
      <c r="C46" s="137"/>
      <c r="D46" s="137"/>
      <c r="E46" s="137"/>
      <c r="F46" s="137"/>
      <c r="G46" s="137"/>
      <c r="H46" s="137"/>
      <c r="I46" s="137"/>
      <c r="J46" s="137"/>
      <c r="K46" s="127"/>
      <c r="L46" s="127"/>
      <c r="M46" s="10"/>
      <c r="N46" s="10"/>
      <c r="O46" s="10"/>
      <c r="P46" s="10"/>
      <c r="Q46" s="10"/>
      <c r="R46" s="10"/>
      <c r="S46" s="10"/>
      <c r="T46" s="10"/>
      <c r="U46" s="10"/>
      <c r="V46" s="10"/>
      <c r="W46" s="10"/>
      <c r="X46" s="10"/>
      <c r="Y46" s="137"/>
      <c r="Z46" s="137"/>
      <c r="AA46" s="137"/>
      <c r="AB46" s="137"/>
      <c r="AC46" s="137"/>
      <c r="AD46" s="137"/>
      <c r="AE46" s="137"/>
      <c r="AF46" s="137"/>
      <c r="AG46" s="137"/>
      <c r="AH46" s="137"/>
      <c r="AI46" s="137"/>
      <c r="AJ46" s="137"/>
      <c r="AK46" s="137"/>
      <c r="AL46" s="137"/>
      <c r="AM46" s="137"/>
      <c r="AN46" s="137"/>
      <c r="AO46" s="137"/>
      <c r="AP46" s="137"/>
      <c r="AQ46" s="137"/>
      <c r="AR46" s="137"/>
      <c r="AS46" s="137"/>
    </row>
    <row r="47" spans="1:45" ht="22.5" customHeight="1" thickBot="1">
      <c r="A47" s="599" t="s">
        <v>420</v>
      </c>
      <c r="B47" s="599"/>
      <c r="C47" s="599"/>
      <c r="D47" s="599"/>
      <c r="E47" s="599"/>
      <c r="F47" s="599"/>
      <c r="G47" s="599"/>
      <c r="H47" s="599"/>
      <c r="I47" s="599"/>
      <c r="J47" s="599"/>
      <c r="K47" s="599"/>
      <c r="L47" s="599"/>
      <c r="M47" s="599"/>
      <c r="N47" s="599"/>
      <c r="O47" s="10"/>
      <c r="P47" s="10"/>
      <c r="Q47" s="10"/>
      <c r="R47" s="10"/>
      <c r="S47" s="10"/>
      <c r="T47" s="10"/>
      <c r="U47" s="10"/>
      <c r="V47" s="10"/>
      <c r="W47" s="10"/>
      <c r="X47" s="429" t="s">
        <v>419</v>
      </c>
      <c r="Y47" s="429"/>
      <c r="Z47" s="429"/>
      <c r="AA47" s="429"/>
      <c r="AB47" s="429"/>
      <c r="AC47" s="429"/>
      <c r="AD47" s="137"/>
      <c r="AE47" s="137"/>
      <c r="AF47" s="137"/>
      <c r="AG47" s="137"/>
      <c r="AH47" s="137"/>
      <c r="AI47" s="10"/>
      <c r="AJ47" s="137"/>
      <c r="AK47" s="137"/>
      <c r="AL47" s="137"/>
      <c r="AM47" s="137"/>
      <c r="AN47" s="137"/>
      <c r="AO47" s="137"/>
      <c r="AP47" s="239"/>
      <c r="AQ47" s="239"/>
      <c r="AR47" s="239"/>
      <c r="AS47" s="239"/>
    </row>
    <row r="48" spans="1:45" s="131" customFormat="1" ht="22.5" customHeight="1">
      <c r="A48" s="142"/>
      <c r="B48" s="630" t="s">
        <v>418</v>
      </c>
      <c r="C48" s="631"/>
      <c r="D48" s="631"/>
      <c r="E48" s="631"/>
      <c r="F48" s="631"/>
      <c r="G48" s="631"/>
      <c r="H48" s="631"/>
      <c r="I48" s="631"/>
      <c r="J48" s="631"/>
      <c r="K48" s="631"/>
      <c r="L48" s="631"/>
      <c r="M48" s="631"/>
      <c r="N48" s="631"/>
      <c r="O48" s="630" t="s">
        <v>417</v>
      </c>
      <c r="P48" s="631"/>
      <c r="Q48" s="631"/>
      <c r="R48" s="631"/>
      <c r="S48" s="631"/>
      <c r="T48" s="631"/>
      <c r="U48" s="631"/>
      <c r="V48" s="631"/>
      <c r="W48" s="631"/>
      <c r="X48" s="631"/>
      <c r="Y48" s="631"/>
      <c r="Z48" s="631"/>
      <c r="AA48" s="631"/>
      <c r="AB48" s="631"/>
      <c r="AC48" s="631"/>
      <c r="AD48" s="143"/>
      <c r="AE48" s="143"/>
      <c r="AF48" s="143"/>
      <c r="AG48" s="143"/>
      <c r="AH48" s="186"/>
      <c r="AI48" s="79"/>
      <c r="AJ48" s="79"/>
      <c r="AK48" s="79"/>
      <c r="AL48" s="79"/>
      <c r="AM48" s="79"/>
      <c r="AN48" s="79"/>
      <c r="AO48" s="79"/>
      <c r="AP48" s="186"/>
      <c r="AQ48" s="186"/>
      <c r="AR48" s="186"/>
      <c r="AS48" s="186"/>
    </row>
    <row r="49" spans="1:45" s="21" customFormat="1" ht="22.5" customHeight="1">
      <c r="A49" s="144" t="s">
        <v>0</v>
      </c>
      <c r="B49" s="649">
        <v>1140</v>
      </c>
      <c r="C49" s="601"/>
      <c r="D49" s="601"/>
      <c r="E49" s="601"/>
      <c r="F49" s="601"/>
      <c r="G49" s="601"/>
      <c r="H49" s="601"/>
      <c r="I49" s="601"/>
      <c r="J49" s="601"/>
      <c r="K49" s="601"/>
      <c r="L49" s="601"/>
      <c r="M49" s="601"/>
      <c r="N49" s="601"/>
      <c r="O49" s="601">
        <f>SUM(O50:AC53)</f>
        <v>3</v>
      </c>
      <c r="P49" s="601"/>
      <c r="Q49" s="601"/>
      <c r="R49" s="601"/>
      <c r="S49" s="601"/>
      <c r="T49" s="601"/>
      <c r="U49" s="601"/>
      <c r="V49" s="601"/>
      <c r="W49" s="601"/>
      <c r="X49" s="601"/>
      <c r="Y49" s="601"/>
      <c r="Z49" s="601"/>
      <c r="AA49" s="601"/>
      <c r="AB49" s="601"/>
      <c r="AC49" s="601"/>
      <c r="AD49" s="145"/>
      <c r="AE49" s="145"/>
      <c r="AF49" s="145"/>
      <c r="AG49" s="145"/>
      <c r="AI49" s="20"/>
      <c r="AJ49" s="20"/>
      <c r="AK49" s="20"/>
      <c r="AL49" s="20"/>
      <c r="AM49" s="20"/>
      <c r="AN49" s="20"/>
      <c r="AO49" s="20"/>
    </row>
    <row r="50" spans="1:45" ht="22.5" customHeight="1">
      <c r="A50" s="146" t="s">
        <v>144</v>
      </c>
      <c r="B50" s="650">
        <v>632</v>
      </c>
      <c r="C50" s="651"/>
      <c r="D50" s="651"/>
      <c r="E50" s="651"/>
      <c r="F50" s="651"/>
      <c r="G50" s="651"/>
      <c r="H50" s="651"/>
      <c r="I50" s="651"/>
      <c r="J50" s="651"/>
      <c r="K50" s="651"/>
      <c r="L50" s="651"/>
      <c r="M50" s="651"/>
      <c r="N50" s="651"/>
      <c r="O50" s="651">
        <v>3</v>
      </c>
      <c r="P50" s="651"/>
      <c r="Q50" s="651"/>
      <c r="R50" s="651"/>
      <c r="S50" s="651"/>
      <c r="T50" s="651"/>
      <c r="U50" s="651"/>
      <c r="V50" s="651"/>
      <c r="W50" s="651"/>
      <c r="X50" s="651"/>
      <c r="Y50" s="651"/>
      <c r="Z50" s="651"/>
      <c r="AA50" s="651"/>
      <c r="AB50" s="651"/>
      <c r="AC50" s="651"/>
      <c r="AD50" s="147"/>
      <c r="AE50" s="147"/>
      <c r="AF50" s="147"/>
      <c r="AG50" s="147"/>
      <c r="AH50" s="137"/>
      <c r="AI50" s="137"/>
      <c r="AJ50" s="137"/>
      <c r="AK50" s="137"/>
      <c r="AL50" s="137"/>
      <c r="AM50" s="137"/>
      <c r="AN50" s="137"/>
      <c r="AO50" s="137"/>
      <c r="AP50" s="137"/>
      <c r="AQ50" s="137"/>
      <c r="AR50" s="137"/>
      <c r="AS50" s="137"/>
    </row>
    <row r="51" spans="1:45" ht="22.5" customHeight="1">
      <c r="A51" s="148" t="s">
        <v>102</v>
      </c>
      <c r="B51" s="650">
        <v>46</v>
      </c>
      <c r="C51" s="651"/>
      <c r="D51" s="651"/>
      <c r="E51" s="651"/>
      <c r="F51" s="651"/>
      <c r="G51" s="651"/>
      <c r="H51" s="651"/>
      <c r="I51" s="651"/>
      <c r="J51" s="651"/>
      <c r="K51" s="651"/>
      <c r="L51" s="651"/>
      <c r="M51" s="651"/>
      <c r="N51" s="651"/>
      <c r="O51" s="651">
        <v>0</v>
      </c>
      <c r="P51" s="651"/>
      <c r="Q51" s="651"/>
      <c r="R51" s="651"/>
      <c r="S51" s="651"/>
      <c r="T51" s="651"/>
      <c r="U51" s="651"/>
      <c r="V51" s="651"/>
      <c r="W51" s="651"/>
      <c r="X51" s="651"/>
      <c r="Y51" s="651"/>
      <c r="Z51" s="651"/>
      <c r="AA51" s="651"/>
      <c r="AB51" s="651"/>
      <c r="AC51" s="651"/>
      <c r="AD51" s="147"/>
      <c r="AE51" s="147"/>
      <c r="AF51" s="147"/>
      <c r="AG51" s="147"/>
      <c r="AH51" s="137"/>
      <c r="AI51" s="137"/>
      <c r="AJ51" s="137"/>
      <c r="AK51" s="137"/>
      <c r="AL51" s="137"/>
      <c r="AM51" s="137"/>
      <c r="AN51" s="137"/>
      <c r="AO51" s="137"/>
      <c r="AP51" s="137"/>
      <c r="AQ51" s="137"/>
      <c r="AR51" s="137"/>
      <c r="AS51" s="137"/>
    </row>
    <row r="52" spans="1:45" ht="22.5" customHeight="1">
      <c r="A52" s="146" t="s">
        <v>145</v>
      </c>
      <c r="B52" s="650">
        <v>76</v>
      </c>
      <c r="C52" s="651"/>
      <c r="D52" s="651"/>
      <c r="E52" s="651"/>
      <c r="F52" s="651"/>
      <c r="G52" s="651"/>
      <c r="H52" s="651"/>
      <c r="I52" s="651"/>
      <c r="J52" s="651"/>
      <c r="K52" s="651"/>
      <c r="L52" s="651"/>
      <c r="M52" s="651"/>
      <c r="N52" s="651"/>
      <c r="O52" s="651">
        <v>0</v>
      </c>
      <c r="P52" s="651"/>
      <c r="Q52" s="651"/>
      <c r="R52" s="651"/>
      <c r="S52" s="651"/>
      <c r="T52" s="651"/>
      <c r="U52" s="651"/>
      <c r="V52" s="651"/>
      <c r="W52" s="651"/>
      <c r="X52" s="651"/>
      <c r="Y52" s="651"/>
      <c r="Z52" s="651"/>
      <c r="AA52" s="651"/>
      <c r="AB52" s="651"/>
      <c r="AC52" s="651"/>
      <c r="AD52" s="147"/>
      <c r="AE52" s="147"/>
      <c r="AF52" s="147"/>
      <c r="AG52" s="147"/>
      <c r="AH52" s="137"/>
      <c r="AI52" s="137"/>
      <c r="AJ52" s="137"/>
      <c r="AK52" s="137"/>
      <c r="AL52" s="137"/>
      <c r="AM52" s="137"/>
      <c r="AN52" s="137"/>
      <c r="AO52" s="137"/>
      <c r="AP52" s="137"/>
      <c r="AQ52" s="137"/>
      <c r="AR52" s="137"/>
      <c r="AS52" s="137"/>
    </row>
    <row r="53" spans="1:45" ht="22.5" customHeight="1" thickBot="1">
      <c r="A53" s="149" t="s">
        <v>146</v>
      </c>
      <c r="B53" s="652">
        <v>386</v>
      </c>
      <c r="C53" s="653"/>
      <c r="D53" s="653"/>
      <c r="E53" s="653"/>
      <c r="F53" s="653"/>
      <c r="G53" s="653"/>
      <c r="H53" s="653"/>
      <c r="I53" s="653"/>
      <c r="J53" s="653"/>
      <c r="K53" s="653"/>
      <c r="L53" s="653"/>
      <c r="M53" s="653"/>
      <c r="N53" s="653"/>
      <c r="O53" s="653">
        <v>0</v>
      </c>
      <c r="P53" s="653"/>
      <c r="Q53" s="653"/>
      <c r="R53" s="653"/>
      <c r="S53" s="653"/>
      <c r="T53" s="653"/>
      <c r="U53" s="653"/>
      <c r="V53" s="653"/>
      <c r="W53" s="653"/>
      <c r="X53" s="653"/>
      <c r="Y53" s="653"/>
      <c r="Z53" s="653"/>
      <c r="AA53" s="653"/>
      <c r="AB53" s="653"/>
      <c r="AC53" s="653"/>
      <c r="AD53" s="147"/>
      <c r="AE53" s="147"/>
      <c r="AF53" s="147"/>
      <c r="AG53" s="147"/>
      <c r="AH53" s="137"/>
      <c r="AI53" s="137"/>
      <c r="AJ53" s="137"/>
      <c r="AK53" s="137"/>
      <c r="AL53" s="137"/>
      <c r="AM53" s="10"/>
      <c r="AN53" s="137"/>
      <c r="AO53" s="137"/>
      <c r="AP53" s="137"/>
      <c r="AQ53" s="137"/>
      <c r="AR53" s="137"/>
      <c r="AS53" s="137"/>
    </row>
    <row r="54" spans="1:45" ht="22.5" customHeight="1">
      <c r="A54" s="400" t="s">
        <v>416</v>
      </c>
      <c r="B54" s="400"/>
      <c r="C54" s="400"/>
      <c r="D54" s="400"/>
      <c r="E54" s="400"/>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147"/>
      <c r="AF54" s="147"/>
      <c r="AG54" s="147"/>
      <c r="AH54" s="10"/>
      <c r="AI54" s="10"/>
      <c r="AJ54" s="10"/>
      <c r="AK54" s="10"/>
      <c r="AL54" s="10"/>
      <c r="AM54" s="10"/>
      <c r="AN54" s="10"/>
      <c r="AO54" s="10"/>
      <c r="AP54" s="137"/>
      <c r="AQ54" s="137"/>
      <c r="AR54" s="137"/>
      <c r="AS54" s="137"/>
    </row>
    <row r="55" spans="1:45">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0"/>
      <c r="AF55" s="648" t="s">
        <v>147</v>
      </c>
      <c r="AG55" s="648"/>
      <c r="AH55" s="648"/>
      <c r="AI55" s="648"/>
      <c r="AJ55" s="648"/>
      <c r="AK55" s="648"/>
      <c r="AL55" s="648"/>
      <c r="AM55" s="648"/>
      <c r="AN55" s="648"/>
      <c r="AO55" s="648"/>
      <c r="AP55" s="279"/>
      <c r="AQ55" s="279"/>
      <c r="AR55" s="279"/>
      <c r="AS55" s="279"/>
    </row>
    <row r="56" spans="1:45">
      <c r="A56" s="10"/>
      <c r="B56" s="127"/>
      <c r="C56" s="127"/>
      <c r="D56" s="127"/>
      <c r="E56" s="127"/>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37"/>
      <c r="AF56" s="137"/>
      <c r="AG56" s="137"/>
      <c r="AH56" s="137"/>
      <c r="AI56" s="137"/>
      <c r="AJ56" s="137"/>
      <c r="AK56" s="137"/>
      <c r="AL56" s="137"/>
      <c r="AM56" s="137"/>
      <c r="AN56" s="137"/>
      <c r="AO56" s="137"/>
      <c r="AP56" s="137"/>
      <c r="AQ56" s="137"/>
      <c r="AR56" s="137"/>
      <c r="AS56" s="137"/>
    </row>
    <row r="57" spans="1:45">
      <c r="A57" s="10"/>
      <c r="B57" s="10"/>
      <c r="C57" s="10"/>
      <c r="D57" s="10"/>
      <c r="E57" s="10"/>
      <c r="F57" s="10"/>
      <c r="G57" s="10"/>
      <c r="H57" s="10"/>
      <c r="I57" s="10"/>
      <c r="J57" s="10"/>
      <c r="K57" s="10"/>
      <c r="L57" s="10"/>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row>
    <row r="58" spans="1:45">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row>
    <row r="59" spans="1:45">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row>
  </sheetData>
  <mergeCells count="490">
    <mergeCell ref="W23:Y23"/>
    <mergeCell ref="W24:Y24"/>
    <mergeCell ref="W26:Y26"/>
    <mergeCell ref="AH26:AJ26"/>
    <mergeCell ref="AI45:AS45"/>
    <mergeCell ref="AF30:AG30"/>
    <mergeCell ref="AF31:AG31"/>
    <mergeCell ref="Q30:U30"/>
    <mergeCell ref="V30:X30"/>
    <mergeCell ref="Y30:AB30"/>
    <mergeCell ref="AC30:AE30"/>
    <mergeCell ref="AD31:AE31"/>
    <mergeCell ref="AF26:AG26"/>
    <mergeCell ref="AD32:AE32"/>
    <mergeCell ref="AH36:AI36"/>
    <mergeCell ref="AH37:AI37"/>
    <mergeCell ref="Q40:S40"/>
    <mergeCell ref="Q37:S37"/>
    <mergeCell ref="Q39:S39"/>
    <mergeCell ref="Q38:S38"/>
    <mergeCell ref="T38:U38"/>
    <mergeCell ref="T39:U39"/>
    <mergeCell ref="T41:U41"/>
    <mergeCell ref="V41:W41"/>
    <mergeCell ref="AK26:AO26"/>
    <mergeCell ref="AH30:AK30"/>
    <mergeCell ref="AH31:AI31"/>
    <mergeCell ref="AL30:AO30"/>
    <mergeCell ref="AJ29:AO29"/>
    <mergeCell ref="AC25:AE25"/>
    <mergeCell ref="AH22:AJ22"/>
    <mergeCell ref="AH23:AJ23"/>
    <mergeCell ref="AH24:AJ24"/>
    <mergeCell ref="AH25:AJ25"/>
    <mergeCell ref="AF22:AG22"/>
    <mergeCell ref="AF23:AG23"/>
    <mergeCell ref="AF24:AG24"/>
    <mergeCell ref="AF25:AG25"/>
    <mergeCell ref="AC26:AE26"/>
    <mergeCell ref="G30:I30"/>
    <mergeCell ref="G31:I31"/>
    <mergeCell ref="G32:I32"/>
    <mergeCell ref="K31:L31"/>
    <mergeCell ref="B34:F34"/>
    <mergeCell ref="M40:N40"/>
    <mergeCell ref="M41:N41"/>
    <mergeCell ref="G33:I33"/>
    <mergeCell ref="K41:L41"/>
    <mergeCell ref="G41:I41"/>
    <mergeCell ref="K37:L37"/>
    <mergeCell ref="K38:L38"/>
    <mergeCell ref="K39:L39"/>
    <mergeCell ref="G42:I42"/>
    <mergeCell ref="B42:F42"/>
    <mergeCell ref="G40:I40"/>
    <mergeCell ref="B35:F35"/>
    <mergeCell ref="B41:F41"/>
    <mergeCell ref="B40:F40"/>
    <mergeCell ref="B39:F39"/>
    <mergeCell ref="B36:F36"/>
    <mergeCell ref="B37:F37"/>
    <mergeCell ref="B38:F38"/>
    <mergeCell ref="T31:U31"/>
    <mergeCell ref="AA31:AB31"/>
    <mergeCell ref="Q31:S31"/>
    <mergeCell ref="Q35:S35"/>
    <mergeCell ref="T33:U33"/>
    <mergeCell ref="Y34:Z34"/>
    <mergeCell ref="Y35:Z35"/>
    <mergeCell ref="K43:L43"/>
    <mergeCell ref="K34:L34"/>
    <mergeCell ref="K35:L35"/>
    <mergeCell ref="K36:L36"/>
    <mergeCell ref="K40:L40"/>
    <mergeCell ref="O33:P33"/>
    <mergeCell ref="O34:P34"/>
    <mergeCell ref="V31:W31"/>
    <mergeCell ref="AA41:AB41"/>
    <mergeCell ref="V40:W40"/>
    <mergeCell ref="Q44:S44"/>
    <mergeCell ref="O43:P43"/>
    <mergeCell ref="O44:P44"/>
    <mergeCell ref="M26:O26"/>
    <mergeCell ref="P22:R22"/>
    <mergeCell ref="P23:R23"/>
    <mergeCell ref="P24:R24"/>
    <mergeCell ref="P25:R25"/>
    <mergeCell ref="M42:N42"/>
    <mergeCell ref="Q41:S41"/>
    <mergeCell ref="O39:P39"/>
    <mergeCell ref="O40:P40"/>
    <mergeCell ref="O41:P41"/>
    <mergeCell ref="O32:P32"/>
    <mergeCell ref="Q32:S32"/>
    <mergeCell ref="S22:V22"/>
    <mergeCell ref="S26:V26"/>
    <mergeCell ref="M37:N37"/>
    <mergeCell ref="M38:N38"/>
    <mergeCell ref="M39:N39"/>
    <mergeCell ref="K32:L32"/>
    <mergeCell ref="K33:L33"/>
    <mergeCell ref="M36:N36"/>
    <mergeCell ref="A29:L29"/>
    <mergeCell ref="J24:L24"/>
    <mergeCell ref="J25:L25"/>
    <mergeCell ref="M30:P30"/>
    <mergeCell ref="O37:P37"/>
    <mergeCell ref="O38:P38"/>
    <mergeCell ref="O35:P35"/>
    <mergeCell ref="M24:O24"/>
    <mergeCell ref="M25:O25"/>
    <mergeCell ref="O36:P36"/>
    <mergeCell ref="M31:N31"/>
    <mergeCell ref="G38:I38"/>
    <mergeCell ref="G39:I39"/>
    <mergeCell ref="G37:I37"/>
    <mergeCell ref="B33:F33"/>
    <mergeCell ref="J30:L30"/>
    <mergeCell ref="B30:F31"/>
    <mergeCell ref="B32:F32"/>
    <mergeCell ref="AA42:AB42"/>
    <mergeCell ref="W25:Y25"/>
    <mergeCell ref="AC22:AE22"/>
    <mergeCell ref="AC23:AE23"/>
    <mergeCell ref="AC24:AE24"/>
    <mergeCell ref="W22:Y22"/>
    <mergeCell ref="Y38:Z38"/>
    <mergeCell ref="Y39:Z39"/>
    <mergeCell ref="Z22:AB22"/>
    <mergeCell ref="Z23:AB23"/>
    <mergeCell ref="Z24:AB24"/>
    <mergeCell ref="Z25:AB25"/>
    <mergeCell ref="V39:W39"/>
    <mergeCell ref="Y32:Z32"/>
    <mergeCell ref="Y33:Z33"/>
    <mergeCell ref="S23:V23"/>
    <mergeCell ref="S24:V24"/>
    <mergeCell ref="S25:V25"/>
    <mergeCell ref="T37:U37"/>
    <mergeCell ref="Q34:S34"/>
    <mergeCell ref="T32:U32"/>
    <mergeCell ref="P26:R26"/>
    <mergeCell ref="Q36:S36"/>
    <mergeCell ref="O31:P31"/>
    <mergeCell ref="Q33:S33"/>
    <mergeCell ref="T34:U34"/>
    <mergeCell ref="T35:U35"/>
    <mergeCell ref="T40:U40"/>
    <mergeCell ref="V32:W32"/>
    <mergeCell ref="V33:W33"/>
    <mergeCell ref="V34:W34"/>
    <mergeCell ref="V35:W35"/>
    <mergeCell ref="V36:W36"/>
    <mergeCell ref="T36:U36"/>
    <mergeCell ref="V38:W38"/>
    <mergeCell ref="V37:W37"/>
    <mergeCell ref="AD33:AE33"/>
    <mergeCell ref="AD34:AE34"/>
    <mergeCell ref="AD35:AE35"/>
    <mergeCell ref="AD36:AE36"/>
    <mergeCell ref="AD37:AE37"/>
    <mergeCell ref="Y36:Z36"/>
    <mergeCell ref="Y37:Z37"/>
    <mergeCell ref="AA32:AB32"/>
    <mergeCell ref="AA33:AB33"/>
    <mergeCell ref="AA34:AB34"/>
    <mergeCell ref="AA35:AB35"/>
    <mergeCell ref="AA36:AB36"/>
    <mergeCell ref="AA37:AB37"/>
    <mergeCell ref="AF32:AG32"/>
    <mergeCell ref="AF33:AG33"/>
    <mergeCell ref="AF34:AG34"/>
    <mergeCell ref="AF35:AG35"/>
    <mergeCell ref="AF36:AG36"/>
    <mergeCell ref="AL40:AM40"/>
    <mergeCell ref="AH32:AI32"/>
    <mergeCell ref="AH33:AI33"/>
    <mergeCell ref="AH34:AI34"/>
    <mergeCell ref="AH35:AI35"/>
    <mergeCell ref="AJ37:AK37"/>
    <mergeCell ref="AJ38:AK38"/>
    <mergeCell ref="AH38:AI38"/>
    <mergeCell ref="AJ33:AK33"/>
    <mergeCell ref="AJ34:AK34"/>
    <mergeCell ref="AF37:AG37"/>
    <mergeCell ref="AF38:AG38"/>
    <mergeCell ref="AF39:AG39"/>
    <mergeCell ref="AF40:AG40"/>
    <mergeCell ref="AJ35:AK35"/>
    <mergeCell ref="A54:AD54"/>
    <mergeCell ref="AD44:AE44"/>
    <mergeCell ref="AA43:AB43"/>
    <mergeCell ref="AA44:AB44"/>
    <mergeCell ref="M44:N44"/>
    <mergeCell ref="X47:AC47"/>
    <mergeCell ref="AN44:AO44"/>
    <mergeCell ref="AL41:AM41"/>
    <mergeCell ref="AL42:AM42"/>
    <mergeCell ref="O50:AC50"/>
    <mergeCell ref="O48:AC48"/>
    <mergeCell ref="O49:AC49"/>
    <mergeCell ref="O52:AC52"/>
    <mergeCell ref="O53:AC53"/>
    <mergeCell ref="A47:N47"/>
    <mergeCell ref="B44:F44"/>
    <mergeCell ref="K44:L44"/>
    <mergeCell ref="O51:AC51"/>
    <mergeCell ref="Q43:S43"/>
    <mergeCell ref="O42:P42"/>
    <mergeCell ref="G44:I44"/>
    <mergeCell ref="Q42:S42"/>
    <mergeCell ref="M43:N43"/>
    <mergeCell ref="B43:F43"/>
    <mergeCell ref="Y31:Z31"/>
    <mergeCell ref="G22:I22"/>
    <mergeCell ref="K42:L42"/>
    <mergeCell ref="Y44:Z44"/>
    <mergeCell ref="J26:L26"/>
    <mergeCell ref="M22:O22"/>
    <mergeCell ref="AL12:AO12"/>
    <mergeCell ref="AJ31:AK31"/>
    <mergeCell ref="T44:U44"/>
    <mergeCell ref="AH16:AJ16"/>
    <mergeCell ref="AC21:AE21"/>
    <mergeCell ref="AJ32:AK32"/>
    <mergeCell ref="AJ44:AK44"/>
    <mergeCell ref="AJ41:AK41"/>
    <mergeCell ref="T42:U42"/>
    <mergeCell ref="T43:U43"/>
    <mergeCell ref="Y43:Z43"/>
    <mergeCell ref="AH39:AI39"/>
    <mergeCell ref="AH40:AI40"/>
    <mergeCell ref="AF43:AG43"/>
    <mergeCell ref="AD41:AE41"/>
    <mergeCell ref="AD42:AE42"/>
    <mergeCell ref="AD43:AE43"/>
    <mergeCell ref="AH43:AI43"/>
    <mergeCell ref="AF44:AG44"/>
    <mergeCell ref="AJ36:AK36"/>
    <mergeCell ref="AJ40:AK40"/>
    <mergeCell ref="AJ39:AK39"/>
    <mergeCell ref="AJ42:AK42"/>
    <mergeCell ref="G43:I43"/>
    <mergeCell ref="V42:W42"/>
    <mergeCell ref="V43:W43"/>
    <mergeCell ref="V44:W44"/>
    <mergeCell ref="AH44:AI44"/>
    <mergeCell ref="AJ43:AK43"/>
    <mergeCell ref="AF41:AG41"/>
    <mergeCell ref="AF42:AG42"/>
    <mergeCell ref="AH41:AI41"/>
    <mergeCell ref="AH42:AI42"/>
    <mergeCell ref="Y40:Z40"/>
    <mergeCell ref="Y41:Z41"/>
    <mergeCell ref="AA40:AB40"/>
    <mergeCell ref="AD38:AE38"/>
    <mergeCell ref="AD39:AE39"/>
    <mergeCell ref="Y42:Z42"/>
    <mergeCell ref="AD40:AE40"/>
    <mergeCell ref="AA38:AB38"/>
    <mergeCell ref="AA39:AB39"/>
    <mergeCell ref="AE13:AG13"/>
    <mergeCell ref="AE14:AG14"/>
    <mergeCell ref="AK20:AO21"/>
    <mergeCell ref="AL4:AO4"/>
    <mergeCell ref="AL5:AO5"/>
    <mergeCell ref="AL6:AO6"/>
    <mergeCell ref="AL7:AO7"/>
    <mergeCell ref="AL11:AO11"/>
    <mergeCell ref="AL8:AO8"/>
    <mergeCell ref="AL9:AO9"/>
    <mergeCell ref="AL16:AO16"/>
    <mergeCell ref="AL13:AO13"/>
    <mergeCell ref="AL10:AO10"/>
    <mergeCell ref="Q4:V4"/>
    <mergeCell ref="Q5:V5"/>
    <mergeCell ref="H5:J5"/>
    <mergeCell ref="AL14:AO14"/>
    <mergeCell ref="AL15:AO15"/>
    <mergeCell ref="B12:G12"/>
    <mergeCell ref="B13:G13"/>
    <mergeCell ref="AH10:AJ10"/>
    <mergeCell ref="AH15:AJ15"/>
    <mergeCell ref="AH11:AJ11"/>
    <mergeCell ref="AH12:AJ12"/>
    <mergeCell ref="AH13:AJ13"/>
    <mergeCell ref="AH8:AJ8"/>
    <mergeCell ref="AH9:AJ9"/>
    <mergeCell ref="M8:P8"/>
    <mergeCell ref="M9:P9"/>
    <mergeCell ref="Z8:AA8"/>
    <mergeCell ref="Z9:AA9"/>
    <mergeCell ref="W6:Y6"/>
    <mergeCell ref="W7:Y7"/>
    <mergeCell ref="W11:Y11"/>
    <mergeCell ref="W12:Y12"/>
    <mergeCell ref="AE11:AG11"/>
    <mergeCell ref="AE12:AG12"/>
    <mergeCell ref="AH4:AJ4"/>
    <mergeCell ref="AH5:AJ5"/>
    <mergeCell ref="AH6:AJ6"/>
    <mergeCell ref="AH7:AJ7"/>
    <mergeCell ref="H4:J4"/>
    <mergeCell ref="B4:G4"/>
    <mergeCell ref="B10:G10"/>
    <mergeCell ref="B11:G11"/>
    <mergeCell ref="B16:G16"/>
    <mergeCell ref="H15:J15"/>
    <mergeCell ref="H8:J8"/>
    <mergeCell ref="H9:J9"/>
    <mergeCell ref="H16:J16"/>
    <mergeCell ref="H11:J11"/>
    <mergeCell ref="H12:J12"/>
    <mergeCell ref="Z13:AA13"/>
    <mergeCell ref="M12:P12"/>
    <mergeCell ref="M13:P13"/>
    <mergeCell ref="M10:P10"/>
    <mergeCell ref="Z10:AA10"/>
    <mergeCell ref="W8:Y8"/>
    <mergeCell ref="W9:Y9"/>
    <mergeCell ref="W10:Y10"/>
    <mergeCell ref="K12:L12"/>
    <mergeCell ref="B26:F26"/>
    <mergeCell ref="G23:I23"/>
    <mergeCell ref="G24:I24"/>
    <mergeCell ref="G25:I25"/>
    <mergeCell ref="G26:I26"/>
    <mergeCell ref="G36:I36"/>
    <mergeCell ref="G35:I35"/>
    <mergeCell ref="H13:J13"/>
    <mergeCell ref="B5:G5"/>
    <mergeCell ref="B6:G6"/>
    <mergeCell ref="B7:G7"/>
    <mergeCell ref="H6:J6"/>
    <mergeCell ref="H7:J7"/>
    <mergeCell ref="H10:J10"/>
    <mergeCell ref="B8:G8"/>
    <mergeCell ref="B9:G9"/>
    <mergeCell ref="B25:F25"/>
    <mergeCell ref="B24:F24"/>
    <mergeCell ref="J22:L22"/>
    <mergeCell ref="J23:L23"/>
    <mergeCell ref="K10:L10"/>
    <mergeCell ref="K11:L11"/>
    <mergeCell ref="K9:L9"/>
    <mergeCell ref="B23:F23"/>
    <mergeCell ref="AF55:AO55"/>
    <mergeCell ref="B49:N49"/>
    <mergeCell ref="B50:N50"/>
    <mergeCell ref="B51:N51"/>
    <mergeCell ref="B52:N52"/>
    <mergeCell ref="B53:N53"/>
    <mergeCell ref="B22:F22"/>
    <mergeCell ref="B20:F21"/>
    <mergeCell ref="B14:G14"/>
    <mergeCell ref="B15:G15"/>
    <mergeCell ref="B48:N48"/>
    <mergeCell ref="M32:N32"/>
    <mergeCell ref="M33:N33"/>
    <mergeCell ref="M34:N34"/>
    <mergeCell ref="M35:N35"/>
    <mergeCell ref="G34:I34"/>
    <mergeCell ref="H14:J14"/>
    <mergeCell ref="AK19:AO19"/>
    <mergeCell ref="AB16:AD16"/>
    <mergeCell ref="Q14:V14"/>
    <mergeCell ref="Q15:V15"/>
    <mergeCell ref="Q16:V16"/>
    <mergeCell ref="AF20:AG21"/>
    <mergeCell ref="AH20:AJ21"/>
    <mergeCell ref="G20:I21"/>
    <mergeCell ref="J20:L21"/>
    <mergeCell ref="M20:O21"/>
    <mergeCell ref="P21:R21"/>
    <mergeCell ref="S21:V21"/>
    <mergeCell ref="P20:V20"/>
    <mergeCell ref="K6:L6"/>
    <mergeCell ref="K7:L7"/>
    <mergeCell ref="K8:L8"/>
    <mergeCell ref="A19:AD19"/>
    <mergeCell ref="K13:L13"/>
    <mergeCell ref="AB11:AD11"/>
    <mergeCell ref="AB12:AD12"/>
    <mergeCell ref="AB13:AD13"/>
    <mergeCell ref="Z11:AA11"/>
    <mergeCell ref="Z12:AA12"/>
    <mergeCell ref="M6:P6"/>
    <mergeCell ref="M7:P7"/>
    <mergeCell ref="AB8:AD8"/>
    <mergeCell ref="AB9:AD9"/>
    <mergeCell ref="M11:P11"/>
    <mergeCell ref="Q6:V6"/>
    <mergeCell ref="Q7:V7"/>
    <mergeCell ref="Q8:V8"/>
    <mergeCell ref="AK1:AO1"/>
    <mergeCell ref="AH3:AJ3"/>
    <mergeCell ref="AL3:AO3"/>
    <mergeCell ref="AE2:AO2"/>
    <mergeCell ref="AE3:AG3"/>
    <mergeCell ref="AB3:AD3"/>
    <mergeCell ref="Q2:AD2"/>
    <mergeCell ref="K4:L4"/>
    <mergeCell ref="K5:L5"/>
    <mergeCell ref="AE5:AG5"/>
    <mergeCell ref="B2:P2"/>
    <mergeCell ref="Q3:V3"/>
    <mergeCell ref="W3:Y3"/>
    <mergeCell ref="Z3:AA3"/>
    <mergeCell ref="B3:G3"/>
    <mergeCell ref="H3:J3"/>
    <mergeCell ref="K3:L3"/>
    <mergeCell ref="M3:P3"/>
    <mergeCell ref="AB4:AD4"/>
    <mergeCell ref="AB5:AD5"/>
    <mergeCell ref="Z5:AA5"/>
    <mergeCell ref="W4:Y4"/>
    <mergeCell ref="W5:Y5"/>
    <mergeCell ref="A1:N1"/>
    <mergeCell ref="AE7:AG7"/>
    <mergeCell ref="AE8:AG8"/>
    <mergeCell ref="Z4:AA4"/>
    <mergeCell ref="M14:P14"/>
    <mergeCell ref="AE4:AG4"/>
    <mergeCell ref="AE9:AG9"/>
    <mergeCell ref="W13:Y13"/>
    <mergeCell ref="W14:Y14"/>
    <mergeCell ref="AB14:AD14"/>
    <mergeCell ref="AE10:AG10"/>
    <mergeCell ref="AB10:AD10"/>
    <mergeCell ref="Z6:AA6"/>
    <mergeCell ref="Z7:AA7"/>
    <mergeCell ref="AE6:AG6"/>
    <mergeCell ref="AB6:AD6"/>
    <mergeCell ref="AB7:AD7"/>
    <mergeCell ref="Z14:AA14"/>
    <mergeCell ref="M4:P4"/>
    <mergeCell ref="M5:P5"/>
    <mergeCell ref="Q9:V9"/>
    <mergeCell ref="Q10:V10"/>
    <mergeCell ref="Q11:V11"/>
    <mergeCell ref="Q12:V12"/>
    <mergeCell ref="Q13:V13"/>
    <mergeCell ref="AC27:AO27"/>
    <mergeCell ref="K14:L14"/>
    <mergeCell ref="K15:L15"/>
    <mergeCell ref="K16:L16"/>
    <mergeCell ref="M16:P16"/>
    <mergeCell ref="W16:Y16"/>
    <mergeCell ref="Z15:AA15"/>
    <mergeCell ref="Z16:AA16"/>
    <mergeCell ref="AB15:AD15"/>
    <mergeCell ref="M15:P15"/>
    <mergeCell ref="AE15:AG15"/>
    <mergeCell ref="AE16:AG16"/>
    <mergeCell ref="AH14:AJ14"/>
    <mergeCell ref="AC17:AO17"/>
    <mergeCell ref="W21:Y21"/>
    <mergeCell ref="W20:AE20"/>
    <mergeCell ref="W15:Y15"/>
    <mergeCell ref="M23:O23"/>
    <mergeCell ref="Z21:AB21"/>
    <mergeCell ref="Z26:AB26"/>
    <mergeCell ref="AK22:AO22"/>
    <mergeCell ref="AK23:AO23"/>
    <mergeCell ref="AK24:AO24"/>
    <mergeCell ref="AK25:AO25"/>
    <mergeCell ref="AL31:AM31"/>
    <mergeCell ref="AL32:AM32"/>
    <mergeCell ref="AL33:AM33"/>
    <mergeCell ref="AL34:AM34"/>
    <mergeCell ref="AL35:AM35"/>
    <mergeCell ref="AL36:AM36"/>
    <mergeCell ref="AL43:AM43"/>
    <mergeCell ref="AL44:AM44"/>
    <mergeCell ref="AN32:AO32"/>
    <mergeCell ref="AN33:AO33"/>
    <mergeCell ref="AN34:AO34"/>
    <mergeCell ref="AN35:AO35"/>
    <mergeCell ref="AN36:AO36"/>
    <mergeCell ref="AL37:AM37"/>
    <mergeCell ref="AL38:AM38"/>
    <mergeCell ref="AL39:AM39"/>
    <mergeCell ref="AN31:AO31"/>
    <mergeCell ref="AN39:AO39"/>
    <mergeCell ref="AN40:AO40"/>
    <mergeCell ref="AN41:AO41"/>
    <mergeCell ref="AN42:AO42"/>
    <mergeCell ref="AN43:AO43"/>
    <mergeCell ref="AN37:AO37"/>
    <mergeCell ref="AN38:AO38"/>
  </mergeCells>
  <phoneticPr fontId="2"/>
  <printOptions horizontalCentered="1"/>
  <pageMargins left="0.39370078740157483" right="0.39370078740157483" top="0.59055118110236227" bottom="0.78740157480314965" header="0.51181102362204722" footer="0.39370078740157483"/>
  <pageSetup paperSize="9" scale="6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44"/>
  <sheetViews>
    <sheetView showGridLines="0" topLeftCell="A16" zoomScale="75" zoomScaleNormal="75" zoomScaleSheetLayoutView="80" workbookViewId="0">
      <selection activeCell="B17" sqref="B17"/>
    </sheetView>
  </sheetViews>
  <sheetFormatPr defaultRowHeight="17.25"/>
  <cols>
    <col min="1" max="1" width="2.09765625" style="286" customWidth="1"/>
    <col min="2" max="2" width="12.69921875" style="286" customWidth="1"/>
    <col min="3" max="14" width="7.19921875" style="286" customWidth="1"/>
    <col min="15" max="15" width="8.796875" style="286"/>
    <col min="16" max="16" width="9.8984375" style="286" bestFit="1" customWidth="1"/>
    <col min="17" max="17" width="9.3984375" style="286" bestFit="1" customWidth="1"/>
    <col min="18" max="16384" width="8.796875" style="286"/>
  </cols>
  <sheetData>
    <row r="1" spans="1:17" s="310" customFormat="1" ht="22.5" customHeight="1">
      <c r="A1" s="689" t="s">
        <v>148</v>
      </c>
      <c r="B1" s="689"/>
      <c r="C1" s="689"/>
      <c r="D1" s="689"/>
      <c r="E1" s="689"/>
      <c r="F1" s="689"/>
    </row>
    <row r="2" spans="1:17" ht="167.25" customHeight="1">
      <c r="B2" s="697" t="s">
        <v>436</v>
      </c>
      <c r="C2" s="698"/>
      <c r="D2" s="698"/>
      <c r="E2" s="698"/>
      <c r="F2" s="698"/>
      <c r="G2" s="698"/>
      <c r="H2" s="698"/>
      <c r="I2" s="698"/>
      <c r="J2" s="698"/>
      <c r="K2" s="698"/>
      <c r="L2" s="698"/>
      <c r="M2" s="698"/>
      <c r="N2" s="698"/>
    </row>
    <row r="3" spans="1:17" ht="22.5" customHeight="1" thickBot="1">
      <c r="A3" s="683" t="s">
        <v>435</v>
      </c>
      <c r="B3" s="683"/>
      <c r="C3" s="683"/>
      <c r="D3" s="683"/>
      <c r="E3" s="683"/>
      <c r="F3" s="683"/>
      <c r="G3" s="683"/>
      <c r="H3" s="683"/>
      <c r="I3" s="683"/>
      <c r="J3" s="302"/>
      <c r="K3" s="688" t="s">
        <v>419</v>
      </c>
      <c r="L3" s="688"/>
      <c r="M3" s="688"/>
      <c r="N3" s="688"/>
    </row>
    <row r="4" spans="1:17" s="307" customFormat="1" ht="23.25" customHeight="1">
      <c r="A4" s="309"/>
      <c r="B4" s="308"/>
      <c r="C4" s="694" t="s">
        <v>149</v>
      </c>
      <c r="D4" s="695"/>
      <c r="E4" s="695"/>
      <c r="F4" s="696"/>
      <c r="G4" s="694" t="s">
        <v>150</v>
      </c>
      <c r="H4" s="695"/>
      <c r="I4" s="695"/>
      <c r="J4" s="696"/>
      <c r="K4" s="694" t="s">
        <v>151</v>
      </c>
      <c r="L4" s="695"/>
      <c r="M4" s="695"/>
      <c r="N4" s="695"/>
    </row>
    <row r="5" spans="1:17" s="293" customFormat="1" ht="24" customHeight="1">
      <c r="A5" s="699" t="s">
        <v>0</v>
      </c>
      <c r="B5" s="700"/>
      <c r="C5" s="690">
        <f>SUM(C7:F18)</f>
        <v>50445</v>
      </c>
      <c r="D5" s="691"/>
      <c r="E5" s="691"/>
      <c r="F5" s="691"/>
      <c r="G5" s="691">
        <f>SUM(G7:G18)</f>
        <v>1</v>
      </c>
      <c r="H5" s="691"/>
      <c r="I5" s="691"/>
      <c r="J5" s="691"/>
      <c r="K5" s="691">
        <f>SUM(K7:N18)</f>
        <v>3</v>
      </c>
      <c r="L5" s="691"/>
      <c r="M5" s="691"/>
      <c r="N5" s="691"/>
    </row>
    <row r="6" spans="1:17" ht="7.5" customHeight="1">
      <c r="B6" s="306"/>
      <c r="C6" s="305"/>
      <c r="D6" s="288"/>
      <c r="E6" s="288"/>
      <c r="F6" s="288"/>
      <c r="G6" s="693"/>
      <c r="H6" s="693"/>
      <c r="I6" s="693"/>
      <c r="J6" s="693"/>
      <c r="K6" s="693"/>
      <c r="L6" s="693"/>
      <c r="M6" s="693"/>
      <c r="N6" s="693"/>
    </row>
    <row r="7" spans="1:17" ht="24" customHeight="1">
      <c r="A7" s="701" t="s">
        <v>434</v>
      </c>
      <c r="B7" s="702"/>
      <c r="C7" s="692">
        <v>3931</v>
      </c>
      <c r="D7" s="693"/>
      <c r="E7" s="693"/>
      <c r="F7" s="693"/>
      <c r="G7" s="703">
        <v>0</v>
      </c>
      <c r="H7" s="703"/>
      <c r="I7" s="703"/>
      <c r="J7" s="703"/>
      <c r="K7" s="703">
        <v>0</v>
      </c>
      <c r="L7" s="703"/>
      <c r="M7" s="703"/>
      <c r="N7" s="703"/>
      <c r="P7" s="304"/>
      <c r="Q7" s="304"/>
    </row>
    <row r="8" spans="1:17" ht="24" customHeight="1">
      <c r="B8" s="303" t="s">
        <v>104</v>
      </c>
      <c r="C8" s="692">
        <v>3704</v>
      </c>
      <c r="D8" s="693"/>
      <c r="E8" s="693"/>
      <c r="F8" s="693"/>
      <c r="G8" s="703">
        <v>0</v>
      </c>
      <c r="H8" s="703"/>
      <c r="I8" s="703"/>
      <c r="J8" s="703"/>
      <c r="K8" s="703">
        <v>1</v>
      </c>
      <c r="L8" s="703"/>
      <c r="M8" s="703"/>
      <c r="N8" s="703"/>
    </row>
    <row r="9" spans="1:17" ht="24" customHeight="1">
      <c r="B9" s="303" t="s">
        <v>105</v>
      </c>
      <c r="C9" s="692">
        <v>3585</v>
      </c>
      <c r="D9" s="693"/>
      <c r="E9" s="693"/>
      <c r="F9" s="693"/>
      <c r="G9" s="703">
        <v>0</v>
      </c>
      <c r="H9" s="703"/>
      <c r="I9" s="703"/>
      <c r="J9" s="703"/>
      <c r="K9" s="703">
        <v>0</v>
      </c>
      <c r="L9" s="703"/>
      <c r="M9" s="703"/>
      <c r="N9" s="703"/>
    </row>
    <row r="10" spans="1:17" ht="24" customHeight="1">
      <c r="B10" s="303" t="s">
        <v>106</v>
      </c>
      <c r="C10" s="692">
        <v>3957</v>
      </c>
      <c r="D10" s="693"/>
      <c r="E10" s="693"/>
      <c r="F10" s="693"/>
      <c r="G10" s="703">
        <v>0</v>
      </c>
      <c r="H10" s="703"/>
      <c r="I10" s="703"/>
      <c r="J10" s="703"/>
      <c r="K10" s="703">
        <v>0</v>
      </c>
      <c r="L10" s="703"/>
      <c r="M10" s="703"/>
      <c r="N10" s="703"/>
    </row>
    <row r="11" spans="1:17" ht="24" customHeight="1">
      <c r="B11" s="303" t="s">
        <v>107</v>
      </c>
      <c r="C11" s="692">
        <v>3896</v>
      </c>
      <c r="D11" s="693"/>
      <c r="E11" s="693"/>
      <c r="F11" s="693"/>
      <c r="G11" s="703">
        <v>0</v>
      </c>
      <c r="H11" s="703"/>
      <c r="I11" s="703"/>
      <c r="J11" s="703"/>
      <c r="K11" s="703">
        <v>0</v>
      </c>
      <c r="L11" s="703"/>
      <c r="M11" s="703"/>
      <c r="N11" s="703"/>
    </row>
    <row r="12" spans="1:17" ht="24" customHeight="1">
      <c r="B12" s="303" t="s">
        <v>108</v>
      </c>
      <c r="C12" s="692">
        <v>4236</v>
      </c>
      <c r="D12" s="693"/>
      <c r="E12" s="693"/>
      <c r="F12" s="693"/>
      <c r="G12" s="703">
        <v>1</v>
      </c>
      <c r="H12" s="703"/>
      <c r="I12" s="703"/>
      <c r="J12" s="703"/>
      <c r="K12" s="703">
        <v>0</v>
      </c>
      <c r="L12" s="703"/>
      <c r="M12" s="703"/>
      <c r="N12" s="703"/>
    </row>
    <row r="13" spans="1:17" ht="24" customHeight="1">
      <c r="B13" s="303" t="s">
        <v>109</v>
      </c>
      <c r="C13" s="692">
        <v>4587</v>
      </c>
      <c r="D13" s="693"/>
      <c r="E13" s="693"/>
      <c r="F13" s="693"/>
      <c r="G13" s="703">
        <v>0</v>
      </c>
      <c r="H13" s="703"/>
      <c r="I13" s="703"/>
      <c r="J13" s="703"/>
      <c r="K13" s="703">
        <v>0</v>
      </c>
      <c r="L13" s="703"/>
      <c r="M13" s="703"/>
      <c r="N13" s="703"/>
    </row>
    <row r="14" spans="1:17" ht="24" customHeight="1">
      <c r="B14" s="303" t="s">
        <v>110</v>
      </c>
      <c r="C14" s="692">
        <v>4265</v>
      </c>
      <c r="D14" s="693"/>
      <c r="E14" s="693"/>
      <c r="F14" s="693"/>
      <c r="G14" s="703">
        <v>0</v>
      </c>
      <c r="H14" s="703"/>
      <c r="I14" s="703"/>
      <c r="J14" s="703"/>
      <c r="K14" s="703">
        <v>0</v>
      </c>
      <c r="L14" s="703"/>
      <c r="M14" s="703"/>
      <c r="N14" s="703"/>
    </row>
    <row r="15" spans="1:17" ht="24" customHeight="1">
      <c r="B15" s="303" t="s">
        <v>111</v>
      </c>
      <c r="C15" s="692">
        <v>5134</v>
      </c>
      <c r="D15" s="693"/>
      <c r="E15" s="693"/>
      <c r="F15" s="693"/>
      <c r="G15" s="703">
        <v>0</v>
      </c>
      <c r="H15" s="703"/>
      <c r="I15" s="703"/>
      <c r="J15" s="703"/>
      <c r="K15" s="703">
        <v>0</v>
      </c>
      <c r="L15" s="703"/>
      <c r="M15" s="703"/>
      <c r="N15" s="703"/>
    </row>
    <row r="16" spans="1:17" ht="24" customHeight="1">
      <c r="B16" s="303" t="s">
        <v>433</v>
      </c>
      <c r="C16" s="692">
        <v>4165</v>
      </c>
      <c r="D16" s="693"/>
      <c r="E16" s="693"/>
      <c r="F16" s="693"/>
      <c r="G16" s="703">
        <v>0</v>
      </c>
      <c r="H16" s="703"/>
      <c r="I16" s="703"/>
      <c r="J16" s="703"/>
      <c r="K16" s="703">
        <v>0</v>
      </c>
      <c r="L16" s="703"/>
      <c r="M16" s="703"/>
      <c r="N16" s="703"/>
    </row>
    <row r="17" spans="1:17" ht="24" customHeight="1">
      <c r="B17" s="303" t="s">
        <v>112</v>
      </c>
      <c r="C17" s="692">
        <v>4295</v>
      </c>
      <c r="D17" s="693"/>
      <c r="E17" s="693"/>
      <c r="F17" s="693"/>
      <c r="G17" s="703">
        <v>0</v>
      </c>
      <c r="H17" s="703"/>
      <c r="I17" s="703"/>
      <c r="J17" s="703"/>
      <c r="K17" s="703">
        <v>0</v>
      </c>
      <c r="L17" s="703"/>
      <c r="M17" s="703"/>
      <c r="N17" s="703"/>
    </row>
    <row r="18" spans="1:17" ht="24" customHeight="1" thickBot="1">
      <c r="A18" s="302"/>
      <c r="B18" s="301" t="s">
        <v>113</v>
      </c>
      <c r="C18" s="709">
        <v>4690</v>
      </c>
      <c r="D18" s="710"/>
      <c r="E18" s="710"/>
      <c r="F18" s="710"/>
      <c r="G18" s="703">
        <v>0</v>
      </c>
      <c r="H18" s="703"/>
      <c r="I18" s="703"/>
      <c r="J18" s="703"/>
      <c r="K18" s="703">
        <v>2</v>
      </c>
      <c r="L18" s="703"/>
      <c r="M18" s="703"/>
      <c r="N18" s="703"/>
    </row>
    <row r="19" spans="1:17">
      <c r="B19" s="300"/>
      <c r="C19" s="299"/>
      <c r="D19" s="299"/>
      <c r="E19" s="299"/>
      <c r="F19" s="299"/>
      <c r="G19" s="299"/>
      <c r="H19" s="299"/>
      <c r="I19" s="299"/>
      <c r="J19" s="299"/>
      <c r="K19" s="704" t="s">
        <v>430</v>
      </c>
      <c r="L19" s="704"/>
      <c r="M19" s="704"/>
      <c r="N19" s="704"/>
    </row>
    <row r="20" spans="1:17">
      <c r="B20" s="287"/>
      <c r="C20" s="288"/>
      <c r="D20" s="288"/>
      <c r="E20" s="288"/>
      <c r="F20" s="288"/>
      <c r="G20" s="288"/>
      <c r="H20" s="288"/>
      <c r="I20" s="288"/>
      <c r="J20" s="288"/>
      <c r="K20" s="298"/>
      <c r="L20" s="288"/>
      <c r="M20" s="288"/>
      <c r="N20" s="287"/>
    </row>
    <row r="21" spans="1:17" ht="22.5" customHeight="1" thickBot="1">
      <c r="A21" s="683" t="s">
        <v>432</v>
      </c>
      <c r="B21" s="683"/>
      <c r="C21" s="683"/>
      <c r="D21" s="683"/>
      <c r="E21" s="683"/>
      <c r="F21" s="683"/>
      <c r="G21" s="683"/>
      <c r="H21" s="683"/>
      <c r="I21" s="683"/>
      <c r="J21" s="688" t="str">
        <f>+K3</f>
        <v>平成26年度</v>
      </c>
      <c r="K21" s="688"/>
      <c r="L21" s="688"/>
      <c r="M21" s="297"/>
      <c r="N21" s="297"/>
    </row>
    <row r="22" spans="1:17" ht="24" customHeight="1">
      <c r="A22" s="296"/>
      <c r="B22" s="295"/>
      <c r="C22" s="684" t="s">
        <v>152</v>
      </c>
      <c r="D22" s="685"/>
      <c r="E22" s="685"/>
      <c r="F22" s="685"/>
      <c r="G22" s="686"/>
      <c r="H22" s="684" t="s">
        <v>153</v>
      </c>
      <c r="I22" s="685"/>
      <c r="J22" s="685"/>
      <c r="K22" s="685"/>
      <c r="L22" s="685"/>
      <c r="M22" s="292"/>
      <c r="N22" s="292"/>
      <c r="O22" s="287"/>
      <c r="P22" s="287"/>
      <c r="Q22" s="287"/>
    </row>
    <row r="23" spans="1:17" s="293" customFormat="1" ht="24" customHeight="1">
      <c r="A23" s="721" t="s">
        <v>0</v>
      </c>
      <c r="B23" s="722"/>
      <c r="C23" s="687">
        <v>14</v>
      </c>
      <c r="D23" s="681"/>
      <c r="E23" s="681"/>
      <c r="F23" s="681"/>
      <c r="G23" s="681"/>
      <c r="H23" s="681">
        <v>20</v>
      </c>
      <c r="I23" s="681"/>
      <c r="J23" s="681"/>
      <c r="K23" s="681"/>
      <c r="L23" s="681"/>
      <c r="M23" s="294"/>
      <c r="N23" s="294"/>
      <c r="O23" s="294"/>
      <c r="P23" s="294"/>
      <c r="Q23" s="294"/>
    </row>
    <row r="24" spans="1:17" ht="24" customHeight="1">
      <c r="A24" s="719" t="s">
        <v>154</v>
      </c>
      <c r="B24" s="720"/>
      <c r="C24" s="748">
        <v>7</v>
      </c>
      <c r="D24" s="682"/>
      <c r="E24" s="682"/>
      <c r="F24" s="682"/>
      <c r="G24" s="682"/>
      <c r="H24" s="682">
        <v>9</v>
      </c>
      <c r="I24" s="682"/>
      <c r="J24" s="682"/>
      <c r="K24" s="682"/>
      <c r="L24" s="682"/>
      <c r="M24" s="292"/>
      <c r="N24" s="292"/>
      <c r="O24" s="287"/>
      <c r="P24" s="287"/>
      <c r="Q24" s="287"/>
    </row>
    <row r="25" spans="1:17" ht="24" customHeight="1">
      <c r="A25" s="719" t="s">
        <v>155</v>
      </c>
      <c r="B25" s="720"/>
      <c r="C25" s="748">
        <v>0</v>
      </c>
      <c r="D25" s="682"/>
      <c r="E25" s="682"/>
      <c r="F25" s="682"/>
      <c r="G25" s="682"/>
      <c r="H25" s="703">
        <v>0</v>
      </c>
      <c r="I25" s="703"/>
      <c r="J25" s="703"/>
      <c r="K25" s="703"/>
      <c r="L25" s="703"/>
      <c r="M25" s="292"/>
      <c r="N25" s="292"/>
      <c r="O25" s="287"/>
      <c r="P25" s="287"/>
      <c r="Q25" s="287"/>
    </row>
    <row r="26" spans="1:17" ht="24" customHeight="1" thickBot="1">
      <c r="A26" s="717" t="s">
        <v>156</v>
      </c>
      <c r="B26" s="718"/>
      <c r="C26" s="737">
        <v>7</v>
      </c>
      <c r="D26" s="705"/>
      <c r="E26" s="705"/>
      <c r="F26" s="705"/>
      <c r="G26" s="705"/>
      <c r="H26" s="705">
        <v>11</v>
      </c>
      <c r="I26" s="705"/>
      <c r="J26" s="705"/>
      <c r="K26" s="705"/>
      <c r="L26" s="705"/>
      <c r="M26" s="292"/>
      <c r="N26" s="292"/>
      <c r="O26" s="287"/>
      <c r="P26" s="287"/>
      <c r="Q26" s="287"/>
    </row>
    <row r="27" spans="1:17">
      <c r="A27" s="291"/>
      <c r="B27" s="292"/>
      <c r="C27" s="290"/>
      <c r="D27" s="290"/>
      <c r="E27" s="290"/>
      <c r="F27" s="290"/>
      <c r="G27" s="290"/>
      <c r="H27" s="291"/>
      <c r="I27" s="704" t="s">
        <v>430</v>
      </c>
      <c r="J27" s="704"/>
      <c r="K27" s="704"/>
      <c r="L27" s="704"/>
      <c r="M27" s="291"/>
      <c r="N27" s="291"/>
    </row>
    <row r="28" spans="1:17" ht="21.75" customHeight="1">
      <c r="A28" s="291"/>
      <c r="B28" s="292"/>
      <c r="C28" s="292"/>
      <c r="D28" s="292"/>
      <c r="E28" s="292"/>
      <c r="F28" s="292"/>
      <c r="G28" s="292"/>
      <c r="H28" s="292"/>
      <c r="I28" s="292"/>
      <c r="J28" s="292"/>
      <c r="K28" s="292"/>
      <c r="L28" s="292"/>
      <c r="M28" s="292"/>
      <c r="N28" s="292"/>
    </row>
    <row r="29" spans="1:17" ht="22.5" customHeight="1" thickBot="1">
      <c r="A29" s="749" t="s">
        <v>431</v>
      </c>
      <c r="B29" s="749"/>
      <c r="C29" s="749"/>
      <c r="D29" s="749"/>
      <c r="E29" s="749"/>
      <c r="F29" s="749"/>
      <c r="G29" s="290"/>
      <c r="H29" s="290"/>
      <c r="I29" s="290"/>
      <c r="J29" s="290"/>
      <c r="K29" s="688" t="str">
        <f>+K3</f>
        <v>平成26年度</v>
      </c>
      <c r="L29" s="688"/>
      <c r="M29" s="688"/>
      <c r="N29" s="688"/>
    </row>
    <row r="30" spans="1:17" ht="24" customHeight="1">
      <c r="A30" s="750" t="s">
        <v>157</v>
      </c>
      <c r="B30" s="750"/>
      <c r="C30" s="750"/>
      <c r="D30" s="750"/>
      <c r="E30" s="750"/>
      <c r="F30" s="751"/>
      <c r="G30" s="742">
        <v>19</v>
      </c>
      <c r="H30" s="743"/>
      <c r="I30" s="743"/>
      <c r="J30" s="744"/>
      <c r="K30" s="752" t="s">
        <v>158</v>
      </c>
      <c r="L30" s="753"/>
      <c r="M30" s="753"/>
      <c r="N30" s="753"/>
    </row>
    <row r="31" spans="1:17" ht="24" customHeight="1">
      <c r="A31" s="707" t="s">
        <v>159</v>
      </c>
      <c r="B31" s="707"/>
      <c r="C31" s="707"/>
      <c r="D31" s="707"/>
      <c r="E31" s="707"/>
      <c r="F31" s="708"/>
      <c r="G31" s="745">
        <v>53</v>
      </c>
      <c r="H31" s="746"/>
      <c r="I31" s="746"/>
      <c r="J31" s="747"/>
      <c r="K31" s="754"/>
      <c r="L31" s="738"/>
      <c r="M31" s="738"/>
      <c r="N31" s="738"/>
    </row>
    <row r="32" spans="1:17" ht="24" customHeight="1">
      <c r="A32" s="723" t="s">
        <v>160</v>
      </c>
      <c r="B32" s="724"/>
      <c r="C32" s="739" t="s">
        <v>59</v>
      </c>
      <c r="D32" s="740"/>
      <c r="E32" s="740"/>
      <c r="F32" s="741"/>
      <c r="G32" s="712">
        <v>47</v>
      </c>
      <c r="H32" s="713"/>
      <c r="I32" s="713"/>
      <c r="J32" s="730"/>
      <c r="K32" s="712">
        <v>13</v>
      </c>
      <c r="L32" s="713"/>
      <c r="M32" s="713"/>
      <c r="N32" s="713"/>
    </row>
    <row r="33" spans="1:14" ht="24" customHeight="1">
      <c r="A33" s="738"/>
      <c r="B33" s="726"/>
      <c r="C33" s="739" t="s">
        <v>161</v>
      </c>
      <c r="D33" s="740"/>
      <c r="E33" s="740"/>
      <c r="F33" s="741"/>
      <c r="G33" s="706">
        <v>0</v>
      </c>
      <c r="H33" s="703"/>
      <c r="I33" s="703"/>
      <c r="J33" s="714"/>
      <c r="K33" s="706" t="s">
        <v>259</v>
      </c>
      <c r="L33" s="703"/>
      <c r="M33" s="703"/>
      <c r="N33" s="703"/>
    </row>
    <row r="34" spans="1:14" ht="24" customHeight="1">
      <c r="A34" s="738"/>
      <c r="B34" s="726"/>
      <c r="C34" s="739" t="s">
        <v>162</v>
      </c>
      <c r="D34" s="740"/>
      <c r="E34" s="740"/>
      <c r="F34" s="741"/>
      <c r="G34" s="706">
        <v>0</v>
      </c>
      <c r="H34" s="703"/>
      <c r="I34" s="703"/>
      <c r="J34" s="714"/>
      <c r="K34" s="706" t="s">
        <v>259</v>
      </c>
      <c r="L34" s="703"/>
      <c r="M34" s="703"/>
      <c r="N34" s="703"/>
    </row>
    <row r="35" spans="1:14" ht="24" customHeight="1">
      <c r="A35" s="738"/>
      <c r="B35" s="726"/>
      <c r="C35" s="739" t="s">
        <v>163</v>
      </c>
      <c r="D35" s="740"/>
      <c r="E35" s="740"/>
      <c r="F35" s="741"/>
      <c r="G35" s="706">
        <v>0</v>
      </c>
      <c r="H35" s="703"/>
      <c r="I35" s="703"/>
      <c r="J35" s="714"/>
      <c r="K35" s="706" t="s">
        <v>259</v>
      </c>
      <c r="L35" s="703"/>
      <c r="M35" s="703"/>
      <c r="N35" s="703"/>
    </row>
    <row r="36" spans="1:14" ht="24" customHeight="1">
      <c r="A36" s="738"/>
      <c r="B36" s="726"/>
      <c r="C36" s="739" t="s">
        <v>164</v>
      </c>
      <c r="D36" s="740"/>
      <c r="E36" s="740"/>
      <c r="F36" s="741"/>
      <c r="G36" s="706">
        <v>17</v>
      </c>
      <c r="H36" s="703"/>
      <c r="I36" s="703"/>
      <c r="J36" s="714"/>
      <c r="K36" s="706">
        <v>3</v>
      </c>
      <c r="L36" s="703"/>
      <c r="M36" s="703"/>
      <c r="N36" s="703"/>
    </row>
    <row r="37" spans="1:14" ht="24" customHeight="1">
      <c r="A37" s="738"/>
      <c r="B37" s="726"/>
      <c r="C37" s="739" t="s">
        <v>165</v>
      </c>
      <c r="D37" s="740"/>
      <c r="E37" s="740"/>
      <c r="F37" s="741"/>
      <c r="G37" s="706">
        <v>17</v>
      </c>
      <c r="H37" s="703"/>
      <c r="I37" s="703"/>
      <c r="J37" s="714"/>
      <c r="K37" s="706">
        <v>10</v>
      </c>
      <c r="L37" s="703"/>
      <c r="M37" s="703"/>
      <c r="N37" s="703"/>
    </row>
    <row r="38" spans="1:14" ht="24" customHeight="1">
      <c r="A38" s="738"/>
      <c r="B38" s="726"/>
      <c r="C38" s="739" t="s">
        <v>166</v>
      </c>
      <c r="D38" s="740"/>
      <c r="E38" s="740"/>
      <c r="F38" s="741"/>
      <c r="G38" s="706">
        <v>13</v>
      </c>
      <c r="H38" s="703"/>
      <c r="I38" s="703"/>
      <c r="J38" s="714"/>
      <c r="K38" s="715" t="s">
        <v>30</v>
      </c>
      <c r="L38" s="716"/>
      <c r="M38" s="716"/>
      <c r="N38" s="716"/>
    </row>
    <row r="39" spans="1:14" ht="24" customHeight="1">
      <c r="A39" s="723" t="s">
        <v>167</v>
      </c>
      <c r="B39" s="724"/>
      <c r="C39" s="734" t="s">
        <v>59</v>
      </c>
      <c r="D39" s="735"/>
      <c r="E39" s="735"/>
      <c r="F39" s="736"/>
      <c r="G39" s="713">
        <v>6</v>
      </c>
      <c r="H39" s="713"/>
      <c r="I39" s="713"/>
      <c r="J39" s="730"/>
      <c r="K39" s="712" t="s">
        <v>30</v>
      </c>
      <c r="L39" s="713"/>
      <c r="M39" s="713"/>
      <c r="N39" s="713"/>
    </row>
    <row r="40" spans="1:14" ht="24" customHeight="1">
      <c r="A40" s="725"/>
      <c r="B40" s="726"/>
      <c r="C40" s="739" t="s">
        <v>168</v>
      </c>
      <c r="D40" s="740"/>
      <c r="E40" s="740"/>
      <c r="F40" s="741"/>
      <c r="G40" s="703">
        <v>4</v>
      </c>
      <c r="H40" s="703"/>
      <c r="I40" s="703"/>
      <c r="J40" s="703"/>
      <c r="K40" s="706">
        <v>0</v>
      </c>
      <c r="L40" s="703"/>
      <c r="M40" s="703"/>
      <c r="N40" s="703"/>
    </row>
    <row r="41" spans="1:14" ht="24" customHeight="1" thickBot="1">
      <c r="A41" s="727"/>
      <c r="B41" s="728"/>
      <c r="C41" s="731" t="s">
        <v>169</v>
      </c>
      <c r="D41" s="732"/>
      <c r="E41" s="732"/>
      <c r="F41" s="733"/>
      <c r="G41" s="711">
        <v>2</v>
      </c>
      <c r="H41" s="711"/>
      <c r="I41" s="711"/>
      <c r="J41" s="711"/>
      <c r="K41" s="729">
        <v>0</v>
      </c>
      <c r="L41" s="711"/>
      <c r="M41" s="711"/>
      <c r="N41" s="711"/>
    </row>
    <row r="42" spans="1:14">
      <c r="A42" s="291"/>
      <c r="B42" s="290"/>
      <c r="C42" s="289"/>
      <c r="D42" s="289"/>
      <c r="E42" s="289"/>
      <c r="F42" s="289"/>
      <c r="G42" s="289"/>
      <c r="H42" s="289"/>
      <c r="I42" s="289"/>
      <c r="J42" s="289"/>
      <c r="K42" s="704" t="s">
        <v>430</v>
      </c>
      <c r="L42" s="704"/>
      <c r="M42" s="704"/>
      <c r="N42" s="704"/>
    </row>
    <row r="43" spans="1:14">
      <c r="B43" s="288"/>
      <c r="C43" s="288"/>
      <c r="D43" s="288"/>
      <c r="E43" s="288"/>
      <c r="F43" s="288"/>
      <c r="G43" s="288"/>
      <c r="H43" s="288"/>
      <c r="I43" s="288"/>
      <c r="J43" s="288"/>
      <c r="K43" s="288"/>
      <c r="L43" s="287"/>
      <c r="M43" s="287"/>
      <c r="N43" s="287"/>
    </row>
    <row r="44" spans="1:14">
      <c r="B44" s="287"/>
      <c r="C44" s="287"/>
      <c r="D44" s="287"/>
      <c r="E44" s="287"/>
      <c r="F44" s="287"/>
      <c r="G44" s="287"/>
      <c r="H44" s="287"/>
      <c r="I44" s="287"/>
      <c r="J44" s="287"/>
      <c r="K44" s="287"/>
      <c r="L44" s="287"/>
      <c r="M44" s="287"/>
      <c r="N44" s="287"/>
    </row>
  </sheetData>
  <mergeCells count="108">
    <mergeCell ref="C40:F40"/>
    <mergeCell ref="G40:J40"/>
    <mergeCell ref="C35:F35"/>
    <mergeCell ref="C36:F36"/>
    <mergeCell ref="G36:J36"/>
    <mergeCell ref="K35:N35"/>
    <mergeCell ref="A23:B23"/>
    <mergeCell ref="A39:B41"/>
    <mergeCell ref="K40:N40"/>
    <mergeCell ref="K41:N41"/>
    <mergeCell ref="G39:J39"/>
    <mergeCell ref="C41:F41"/>
    <mergeCell ref="C39:F39"/>
    <mergeCell ref="C26:G26"/>
    <mergeCell ref="A32:B38"/>
    <mergeCell ref="C33:F33"/>
    <mergeCell ref="C32:F32"/>
    <mergeCell ref="C38:F38"/>
    <mergeCell ref="G30:J30"/>
    <mergeCell ref="G31:J31"/>
    <mergeCell ref="G32:J32"/>
    <mergeCell ref="C37:F37"/>
    <mergeCell ref="C34:F34"/>
    <mergeCell ref="C24:G24"/>
    <mergeCell ref="C25:G25"/>
    <mergeCell ref="A29:F29"/>
    <mergeCell ref="A30:F30"/>
    <mergeCell ref="K29:N29"/>
    <mergeCell ref="K30:N31"/>
    <mergeCell ref="K32:N32"/>
    <mergeCell ref="K42:N42"/>
    <mergeCell ref="G41:J41"/>
    <mergeCell ref="K39:N39"/>
    <mergeCell ref="G33:J33"/>
    <mergeCell ref="G34:J34"/>
    <mergeCell ref="G35:J35"/>
    <mergeCell ref="K38:N38"/>
    <mergeCell ref="K37:N37"/>
    <mergeCell ref="G37:J37"/>
    <mergeCell ref="K34:N34"/>
    <mergeCell ref="G38:J38"/>
    <mergeCell ref="K33:N33"/>
    <mergeCell ref="K36:N36"/>
    <mergeCell ref="A31:F31"/>
    <mergeCell ref="K19:N19"/>
    <mergeCell ref="G5:J5"/>
    <mergeCell ref="K5:N5"/>
    <mergeCell ref="G6:J6"/>
    <mergeCell ref="K6:N6"/>
    <mergeCell ref="G17:J17"/>
    <mergeCell ref="K17:N17"/>
    <mergeCell ref="G18:J18"/>
    <mergeCell ref="K18:N18"/>
    <mergeCell ref="G15:J15"/>
    <mergeCell ref="G9:J9"/>
    <mergeCell ref="K9:N9"/>
    <mergeCell ref="C18:F18"/>
    <mergeCell ref="K15:N15"/>
    <mergeCell ref="G16:J16"/>
    <mergeCell ref="K16:N16"/>
    <mergeCell ref="C15:F15"/>
    <mergeCell ref="C16:F16"/>
    <mergeCell ref="C17:F17"/>
    <mergeCell ref="A26:B26"/>
    <mergeCell ref="A25:B25"/>
    <mergeCell ref="A24:B24"/>
    <mergeCell ref="C14:F14"/>
    <mergeCell ref="G12:J12"/>
    <mergeCell ref="C10:F10"/>
    <mergeCell ref="C11:F11"/>
    <mergeCell ref="C12:F12"/>
    <mergeCell ref="G11:J11"/>
    <mergeCell ref="I27:L27"/>
    <mergeCell ref="H25:L25"/>
    <mergeCell ref="H26:L26"/>
    <mergeCell ref="K10:N10"/>
    <mergeCell ref="A3:I3"/>
    <mergeCell ref="G4:J4"/>
    <mergeCell ref="C9:F9"/>
    <mergeCell ref="G7:J7"/>
    <mergeCell ref="K7:N7"/>
    <mergeCell ref="G8:J8"/>
    <mergeCell ref="K8:N8"/>
    <mergeCell ref="C13:F13"/>
    <mergeCell ref="H23:L23"/>
    <mergeCell ref="H24:L24"/>
    <mergeCell ref="A21:I21"/>
    <mergeCell ref="C22:G22"/>
    <mergeCell ref="C23:G23"/>
    <mergeCell ref="J21:L21"/>
    <mergeCell ref="H22:L22"/>
    <mergeCell ref="A1:F1"/>
    <mergeCell ref="C5:F5"/>
    <mergeCell ref="C7:F7"/>
    <mergeCell ref="C8:F8"/>
    <mergeCell ref="C4:F4"/>
    <mergeCell ref="B2:N2"/>
    <mergeCell ref="A5:B5"/>
    <mergeCell ref="K4:N4"/>
    <mergeCell ref="K3:N3"/>
    <mergeCell ref="A7:B7"/>
    <mergeCell ref="K12:N12"/>
    <mergeCell ref="G13:J13"/>
    <mergeCell ref="K13:N13"/>
    <mergeCell ref="G14:J14"/>
    <mergeCell ref="K14:N14"/>
    <mergeCell ref="K11:N11"/>
    <mergeCell ref="G10:J10"/>
  </mergeCells>
  <phoneticPr fontId="2"/>
  <printOptions horizontalCentered="1"/>
  <pageMargins left="0.39370078740157483" right="0.39370078740157483" top="0.59055118110236227" bottom="0.78740157480314965" header="0.51181102362204722" footer="0.39370078740157483"/>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98</vt:lpstr>
      <vt:lpstr>99</vt:lpstr>
      <vt:lpstr>100</vt:lpstr>
      <vt:lpstr>101</vt:lpstr>
      <vt:lpstr>102</vt:lpstr>
      <vt:lpstr>103</vt:lpstr>
      <vt:lpstr>104</vt:lpstr>
      <vt:lpstr>105</vt:lpstr>
      <vt:lpstr>106</vt:lpstr>
      <vt:lpstr>107</vt:lpstr>
      <vt:lpstr>108</vt:lpstr>
      <vt:lpstr>'100'!Print_Area</vt:lpstr>
      <vt:lpstr>'101'!Print_Area</vt:lpstr>
      <vt:lpstr>'104'!Print_Area</vt:lpstr>
      <vt:lpstr>'105'!Print_Area</vt:lpstr>
      <vt:lpstr>'98'!Print_Area</vt:lpstr>
      <vt:lpstr>'99'!Print_Area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035261</dc:creator>
  <cp:lastModifiedBy>finemaintenance</cp:lastModifiedBy>
  <cp:lastPrinted>2016-03-22T06:35:37Z</cp:lastPrinted>
  <dcterms:created xsi:type="dcterms:W3CDTF">2004-04-03T09:21:28Z</dcterms:created>
  <dcterms:modified xsi:type="dcterms:W3CDTF">2016-03-22T06:40:14Z</dcterms:modified>
</cp:coreProperties>
</file>