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30" windowHeight="11940" activeTab="1"/>
  </bookViews>
  <sheets>
    <sheet name="132" sheetId="1" r:id="rId1"/>
    <sheet name="133" sheetId="2" r:id="rId2"/>
  </sheets>
  <definedNames>
    <definedName name="_xlnm.Print_Area" localSheetId="0">'132'!$A$1:$AV$63</definedName>
    <definedName name="_xlnm.Print_Area" localSheetId="1">'133'!$A$1:$K$39</definedName>
  </definedNames>
  <calcPr fullCalcOnLoad="1"/>
</workbook>
</file>

<file path=xl/sharedStrings.xml><?xml version="1.0" encoding="utf-8"?>
<sst xmlns="http://schemas.openxmlformats.org/spreadsheetml/2006/main" count="171" uniqueCount="116">
  <si>
    <t>総数</t>
  </si>
  <si>
    <t>東</t>
  </si>
  <si>
    <t>博多</t>
  </si>
  <si>
    <t>中央</t>
  </si>
  <si>
    <t>南</t>
  </si>
  <si>
    <t>城南</t>
  </si>
  <si>
    <t>早良</t>
  </si>
  <si>
    <t>西</t>
  </si>
  <si>
    <t>(人)</t>
  </si>
  <si>
    <t>(率)</t>
  </si>
  <si>
    <t>むし歯数(本)</t>
  </si>
  <si>
    <t>Ａ型</t>
  </si>
  <si>
    <t>Ｂ型</t>
  </si>
  <si>
    <t>Ｃ型</t>
  </si>
  <si>
    <t>開咬</t>
  </si>
  <si>
    <t>その他</t>
  </si>
  <si>
    <t>０歳児</t>
  </si>
  <si>
    <t>２歳児</t>
  </si>
  <si>
    <t>４歳児</t>
  </si>
  <si>
    <t>９〕歯科保健</t>
  </si>
  <si>
    <t>総数</t>
  </si>
  <si>
    <t>むし歯数（本）</t>
  </si>
  <si>
    <t>現在歯数（本）</t>
  </si>
  <si>
    <t>（人）</t>
  </si>
  <si>
    <t>総数</t>
  </si>
  <si>
    <t>一人平均</t>
  </si>
  <si>
    <t>４０歳</t>
  </si>
  <si>
    <t>５０歳</t>
  </si>
  <si>
    <t>７０歳</t>
  </si>
  <si>
    <t>一人平均　　</t>
  </si>
  <si>
    <t>歯周病健診</t>
  </si>
  <si>
    <t>１０歳代</t>
  </si>
  <si>
    <t>２０歳代</t>
  </si>
  <si>
    <t>３０歳代</t>
  </si>
  <si>
    <t>４０歳代</t>
  </si>
  <si>
    <t>（人）</t>
  </si>
  <si>
    <t>５．歯科節目健診実施状況、年齢別</t>
  </si>
  <si>
    <t>処置歯数</t>
  </si>
  <si>
    <t>未処置歯数</t>
  </si>
  <si>
    <t>一人平均</t>
  </si>
  <si>
    <t>喪失歯数</t>
  </si>
  <si>
    <t>(人）</t>
  </si>
  <si>
    <t>むし歯数（本）</t>
  </si>
  <si>
    <t>　「健康日本21福岡市計画」に基づき、8020（80歳で20本以上自分の歯を保つ）をめざし、各ライフステージに応じ、むし歯や歯周病予防のための歯科保健事業を実施している。また、歯科医師会や大学などと連携し、各種イベント等で、普及啓発を積極的に行い、歯科保健意識の向上に努めている。</t>
  </si>
  <si>
    <t>４．妊婦歯科健診実施状況、年代別</t>
  </si>
  <si>
    <t>歯周の状況（ＣＰＩＴＮの最高点）（％）</t>
  </si>
  <si>
    <t>軟組織所見あり
(人)</t>
  </si>
  <si>
    <t>軟組織所見あり(人)</t>
  </si>
  <si>
    <t>1人平均</t>
  </si>
  <si>
    <t>むし歯のある人(%)</t>
  </si>
  <si>
    <t>むし歯あり</t>
  </si>
  <si>
    <t>一人平均</t>
  </si>
  <si>
    <t>歯肉所見あり</t>
  </si>
  <si>
    <t>未処置歯あり</t>
  </si>
  <si>
    <t>受診者（人）</t>
  </si>
  <si>
    <t>受診者</t>
  </si>
  <si>
    <t>処置歯</t>
  </si>
  <si>
    <t>未処置歯</t>
  </si>
  <si>
    <t>資料：健康増進課</t>
  </si>
  <si>
    <t>１０〕原爆被爆者業務</t>
  </si>
  <si>
    <r>
      <t xml:space="preserve">　「原子爆弾被爆者に対する援護に関する法律」に基づく申請及び届出に関する事務について、被爆者健
 </t>
    </r>
    <r>
      <rPr>
        <sz val="14"/>
        <rFont val="ＭＳ 明朝"/>
        <family val="1"/>
      </rPr>
      <t xml:space="preserve"> 康手帳の交付申請その他の進達事務を行った。</t>
    </r>
  </si>
  <si>
    <t>(単位:人)</t>
  </si>
  <si>
    <t>区分</t>
  </si>
  <si>
    <t>健康手帳</t>
  </si>
  <si>
    <t>受診者証</t>
  </si>
  <si>
    <t>計</t>
  </si>
  <si>
    <t>西</t>
  </si>
  <si>
    <t>資料：保健予防課</t>
  </si>
  <si>
    <t>１１〕保健統計調査</t>
  </si>
  <si>
    <t>　保健統計調査は指定統計である人口動態調査、医療施設調査、承認統計である患者調査、国民生活基礎調査等を行っている。
　国民生活基礎調査においては、「厚生行政基礎調査」「国民生活健康調査」「国民生活実態調査」「保健衛生基礎調査」の4調査を再編充実させたもので、昭和61年度から3年に1回大規模調査が実施されている。
　これらの各調査は、人口の動態や国民の健康状態等に関する調査で、保健行政を推進していくうえで重要な資料となっている。</t>
  </si>
  <si>
    <t>１．人口動態調査票取扱件数、保健福祉センター別</t>
  </si>
  <si>
    <t>総 数</t>
  </si>
  <si>
    <t>出 生</t>
  </si>
  <si>
    <t>婚 姻</t>
  </si>
  <si>
    <t>離 婚</t>
  </si>
  <si>
    <t>死 亡</t>
  </si>
  <si>
    <t>死 産</t>
  </si>
  <si>
    <t>資料：地域医療課</t>
  </si>
  <si>
    <t>２．国民生活基礎調査実施状況、保健福祉センター別</t>
  </si>
  <si>
    <t>調査地区数</t>
  </si>
  <si>
    <t>調査世帯数</t>
  </si>
  <si>
    <t>６０歳</t>
  </si>
  <si>
    <t>３５歳</t>
  </si>
  <si>
    <t xml:space="preserve">1人平均
</t>
  </si>
  <si>
    <t xml:space="preserve">未処置
歯  </t>
  </si>
  <si>
    <t>（％）</t>
  </si>
  <si>
    <t>歯肉所見あり</t>
  </si>
  <si>
    <t>受診
者</t>
  </si>
  <si>
    <t>６．健康づくりサポートセンター歯科健診実施状況、事業別</t>
  </si>
  <si>
    <t>Ｘ</t>
  </si>
  <si>
    <t>（％）</t>
  </si>
  <si>
    <t>５～６歳児</t>
  </si>
  <si>
    <t>未処置歯</t>
  </si>
  <si>
    <t>処置歯</t>
  </si>
  <si>
    <t>３．乳幼児歯科健診実施状況、年齢別</t>
  </si>
  <si>
    <t>反対
咬合</t>
  </si>
  <si>
    <t>処置
歯</t>
  </si>
  <si>
    <t>不明</t>
  </si>
  <si>
    <t>不正咬合あり(人)</t>
  </si>
  <si>
    <t>むし歯あり(人)</t>
  </si>
  <si>
    <t xml:space="preserve">
受診
者(人)
</t>
  </si>
  <si>
    <t>２．３歳児歯科健診実施状況、保健福祉センター別</t>
  </si>
  <si>
    <t>処置歯</t>
  </si>
  <si>
    <t>むし歯あり</t>
  </si>
  <si>
    <t>受診者(人)</t>
  </si>
  <si>
    <t>平成25年度</t>
  </si>
  <si>
    <t>１．１歳６か月児歯科健診実施状況、保健福祉センター別</t>
  </si>
  <si>
    <t>平成25年</t>
  </si>
  <si>
    <t>-</t>
  </si>
  <si>
    <t>早　　　　　良</t>
  </si>
  <si>
    <t>城　　　　　南</t>
  </si>
  <si>
    <t>中　　　　　央</t>
  </si>
  <si>
    <t>博　　　　　多</t>
  </si>
  <si>
    <t>総　　　　　数</t>
  </si>
  <si>
    <t>平成25年度</t>
  </si>
  <si>
    <t>原爆被爆者健康手帳・健康診断受診者証交付状況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</si>
</sst>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0_ "/>
    <numFmt numFmtId="178" formatCode="_ * #,##0.0_ ;_ * \-#,##0.0_ ;_ * &quot;-&quot;?_ ;_ @_ "/>
    <numFmt numFmtId="179" formatCode="0.0_ "/>
    <numFmt numFmtId="180" formatCode="#,##0.0_ "/>
    <numFmt numFmtId="181" formatCode="0.00_ "/>
    <numFmt numFmtId="182" formatCode="0.00_);[Red]\(0.00\)"/>
    <numFmt numFmtId="183" formatCode="0.0_);[Red]\(0.0\)"/>
    <numFmt numFmtId="184" formatCode="0.000%"/>
    <numFmt numFmtId="185" formatCode="0_ "/>
    <numFmt numFmtId="186" formatCode="#,##0.0_);[Red]\(#,##0.0\)"/>
    <numFmt numFmtId="187" formatCode="#,##0.00_);[Red]\(#,##0.00\)"/>
    <numFmt numFmtId="188" formatCode="#,##0_ "/>
    <numFmt numFmtId="189" formatCode="#,##0.00_ ;[Red]\-#,##0.00\ "/>
    <numFmt numFmtId="190" formatCode="0_);[Red]\(0\)"/>
    <numFmt numFmtId="191" formatCode="#,##0_);[Red]\(#,##0\)"/>
    <numFmt numFmtId="192" formatCode="0.0%"/>
    <numFmt numFmtId="193" formatCode="0.0"/>
  </numFmts>
  <fonts count="48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b/>
      <sz val="10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HG丸ｺﾞｼｯｸM-PRO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37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>
      <alignment horizontal="left"/>
    </xf>
    <xf numFmtId="0" fontId="4" fillId="0" borderId="10" xfId="0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5" fillId="0" borderId="1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41" fontId="6" fillId="0" borderId="0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41" fontId="4" fillId="0" borderId="13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right"/>
      <protection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7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41" fontId="5" fillId="0" borderId="20" xfId="0" applyNumberFormat="1" applyFont="1" applyBorder="1" applyAlignment="1" applyProtection="1">
      <alignment/>
      <protection/>
    </xf>
    <xf numFmtId="41" fontId="0" fillId="0" borderId="20" xfId="0" applyNumberFormat="1" applyFont="1" applyBorder="1" applyAlignment="1" applyProtection="1">
      <alignment/>
      <protection/>
    </xf>
    <xf numFmtId="41" fontId="5" fillId="0" borderId="11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10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>
      <alignment/>
    </xf>
    <xf numFmtId="41" fontId="0" fillId="0" borderId="13" xfId="0" applyNumberFormat="1" applyFont="1" applyBorder="1" applyAlignment="1" applyProtection="1">
      <alignment/>
      <protection/>
    </xf>
    <xf numFmtId="0" fontId="0" fillId="0" borderId="1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" fillId="0" borderId="19" xfId="0" applyFont="1" applyBorder="1" applyAlignment="1" applyProtection="1">
      <alignment horizontal="center" vertical="center"/>
      <protection/>
    </xf>
    <xf numFmtId="41" fontId="5" fillId="0" borderId="22" xfId="0" applyNumberFormat="1" applyFont="1" applyBorder="1" applyAlignment="1" applyProtection="1">
      <alignment vertical="center"/>
      <protection/>
    </xf>
    <xf numFmtId="41" fontId="0" fillId="0" borderId="20" xfId="0" applyNumberFormat="1" applyFont="1" applyBorder="1" applyAlignment="1" applyProtection="1">
      <alignment vertical="center"/>
      <protection/>
    </xf>
    <xf numFmtId="41" fontId="5" fillId="0" borderId="23" xfId="0" applyNumberFormat="1" applyFont="1" applyBorder="1" applyAlignment="1" applyProtection="1">
      <alignment vertical="center"/>
      <protection/>
    </xf>
    <xf numFmtId="41" fontId="0" fillId="0" borderId="10" xfId="0" applyNumberFormat="1" applyFont="1" applyBorder="1" applyAlignment="1" applyProtection="1">
      <alignment vertical="center"/>
      <protection/>
    </xf>
    <xf numFmtId="41" fontId="0" fillId="0" borderId="13" xfId="0" applyNumberFormat="1" applyFont="1" applyBorder="1" applyAlignment="1">
      <alignment/>
    </xf>
    <xf numFmtId="41" fontId="0" fillId="0" borderId="13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0" fontId="0" fillId="0" borderId="13" xfId="0" applyFont="1" applyBorder="1" applyAlignment="1">
      <alignment/>
    </xf>
    <xf numFmtId="176" fontId="0" fillId="0" borderId="13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4" xfId="0" applyFont="1" applyBorder="1" applyAlignment="1">
      <alignment/>
    </xf>
    <xf numFmtId="37" fontId="0" fillId="0" borderId="13" xfId="0" applyNumberFormat="1" applyFont="1" applyBorder="1" applyAlignment="1" applyProtection="1">
      <alignment horizontal="left"/>
      <protection/>
    </xf>
    <xf numFmtId="39" fontId="0" fillId="0" borderId="13" xfId="0" applyNumberFormat="1" applyFont="1" applyBorder="1" applyAlignment="1" applyProtection="1">
      <alignment/>
      <protection/>
    </xf>
    <xf numFmtId="188" fontId="0" fillId="0" borderId="13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37" fontId="0" fillId="0" borderId="13" xfId="0" applyNumberFormat="1" applyFont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11" fillId="0" borderId="25" xfId="0" applyFont="1" applyBorder="1" applyAlignment="1" applyProtection="1">
      <alignment/>
      <protection/>
    </xf>
    <xf numFmtId="38" fontId="13" fillId="0" borderId="20" xfId="51" applyFont="1" applyFill="1" applyBorder="1" applyAlignment="1">
      <alignment horizontal="right" vertical="center"/>
    </xf>
    <xf numFmtId="182" fontId="13" fillId="0" borderId="20" xfId="0" applyNumberFormat="1" applyFont="1" applyFill="1" applyBorder="1" applyAlignment="1">
      <alignment horizontal="right" vertical="center"/>
    </xf>
    <xf numFmtId="183" fontId="13" fillId="0" borderId="0" xfId="0" applyNumberFormat="1" applyFont="1" applyFill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183" fontId="9" fillId="0" borderId="25" xfId="0" applyNumberFormat="1" applyFont="1" applyFill="1" applyBorder="1" applyAlignment="1">
      <alignment vertical="center"/>
    </xf>
    <xf numFmtId="182" fontId="13" fillId="0" borderId="0" xfId="0" applyNumberFormat="1" applyFont="1" applyFill="1" applyBorder="1" applyAlignment="1">
      <alignment horizontal="right" vertical="center"/>
    </xf>
    <xf numFmtId="191" fontId="9" fillId="0" borderId="25" xfId="51" applyNumberFormat="1" applyFont="1" applyFill="1" applyBorder="1" applyAlignment="1">
      <alignment horizontal="right" vertical="center"/>
    </xf>
    <xf numFmtId="191" fontId="13" fillId="0" borderId="20" xfId="51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191" fontId="13" fillId="0" borderId="2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191" fontId="13" fillId="0" borderId="10" xfId="51" applyNumberFormat="1" applyFont="1" applyFill="1" applyBorder="1" applyAlignment="1">
      <alignment horizontal="right" vertical="center"/>
    </xf>
    <xf numFmtId="179" fontId="13" fillId="0" borderId="0" xfId="51" applyNumberFormat="1" applyFont="1" applyFill="1" applyBorder="1" applyAlignment="1">
      <alignment vertical="center"/>
    </xf>
    <xf numFmtId="191" fontId="13" fillId="0" borderId="0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91" fontId="13" fillId="0" borderId="22" xfId="51" applyNumberFormat="1" applyFont="1" applyFill="1" applyBorder="1" applyAlignment="1">
      <alignment horizontal="right" vertical="center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top"/>
      <protection/>
    </xf>
    <xf numFmtId="0" fontId="4" fillId="0" borderId="14" xfId="0" applyFont="1" applyBorder="1" applyAlignment="1" applyProtection="1">
      <alignment horizontal="center" vertical="top"/>
      <protection/>
    </xf>
    <xf numFmtId="0" fontId="4" fillId="0" borderId="21" xfId="0" applyFont="1" applyBorder="1" applyAlignment="1" applyProtection="1">
      <alignment horizontal="center" vertical="top"/>
      <protection/>
    </xf>
    <xf numFmtId="0" fontId="4" fillId="0" borderId="19" xfId="0" applyFont="1" applyBorder="1" applyAlignment="1" applyProtection="1">
      <alignment horizontal="center" vertical="top" shrinkToFit="1"/>
      <protection/>
    </xf>
    <xf numFmtId="0" fontId="4" fillId="0" borderId="14" xfId="0" applyFont="1" applyBorder="1" applyAlignment="1" applyProtection="1">
      <alignment horizontal="center" vertical="top" shrinkToFit="1"/>
      <protection/>
    </xf>
    <xf numFmtId="0" fontId="4" fillId="0" borderId="21" xfId="0" applyFont="1" applyBorder="1" applyAlignment="1" applyProtection="1">
      <alignment horizontal="center" vertical="top" shrinkToFi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183" fontId="13" fillId="0" borderId="10" xfId="0" applyNumberFormat="1" applyFont="1" applyFill="1" applyBorder="1" applyAlignment="1">
      <alignment vertical="center"/>
    </xf>
    <xf numFmtId="0" fontId="4" fillId="0" borderId="16" xfId="0" applyFont="1" applyBorder="1" applyAlignment="1" applyProtection="1">
      <alignment horizontal="center" vertical="center"/>
      <protection/>
    </xf>
    <xf numFmtId="191" fontId="9" fillId="0" borderId="25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82" fontId="9" fillId="0" borderId="25" xfId="0" applyNumberFormat="1" applyFont="1" applyFill="1" applyBorder="1" applyAlignment="1">
      <alignment horizontal="right" vertical="center"/>
    </xf>
    <xf numFmtId="191" fontId="13" fillId="0" borderId="0" xfId="51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191" fontId="13" fillId="0" borderId="10" xfId="0" applyNumberFormat="1" applyFont="1" applyFill="1" applyBorder="1" applyAlignment="1">
      <alignment horizontal="right" vertical="center"/>
    </xf>
    <xf numFmtId="41" fontId="13" fillId="0" borderId="0" xfId="0" applyNumberFormat="1" applyFont="1" applyBorder="1" applyAlignment="1" applyProtection="1">
      <alignment horizontal="center"/>
      <protection/>
    </xf>
    <xf numFmtId="176" fontId="4" fillId="0" borderId="29" xfId="0" applyNumberFormat="1" applyFont="1" applyBorder="1" applyAlignment="1" applyProtection="1">
      <alignment horizontal="center"/>
      <protection/>
    </xf>
    <xf numFmtId="41" fontId="13" fillId="0" borderId="0" xfId="0" applyNumberFormat="1" applyFont="1" applyBorder="1" applyAlignment="1" applyProtection="1">
      <alignment horizontal="right"/>
      <protection/>
    </xf>
    <xf numFmtId="0" fontId="4" fillId="0" borderId="3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distributed" vertical="center"/>
      <protection/>
    </xf>
    <xf numFmtId="0" fontId="13" fillId="0" borderId="12" xfId="0" applyFont="1" applyBorder="1" applyAlignment="1" applyProtection="1">
      <alignment horizontal="distributed" vertical="center"/>
      <protection/>
    </xf>
    <xf numFmtId="38" fontId="13" fillId="0" borderId="11" xfId="51" applyFont="1" applyBorder="1" applyAlignment="1" applyProtection="1">
      <alignment horizontal="right"/>
      <protection/>
    </xf>
    <xf numFmtId="0" fontId="13" fillId="0" borderId="0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4" fillId="0" borderId="31" xfId="0" applyFont="1" applyBorder="1" applyAlignment="1">
      <alignment horizontal="center"/>
    </xf>
    <xf numFmtId="191" fontId="9" fillId="0" borderId="27" xfId="51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/>
    </xf>
    <xf numFmtId="43" fontId="9" fillId="0" borderId="25" xfId="51" applyNumberFormat="1" applyFont="1" applyBorder="1" applyAlignment="1" applyProtection="1">
      <alignment horizontal="right"/>
      <protection/>
    </xf>
    <xf numFmtId="43" fontId="13" fillId="0" borderId="25" xfId="51" applyNumberFormat="1" applyFont="1" applyBorder="1" applyAlignment="1">
      <alignment horizontal="right"/>
    </xf>
    <xf numFmtId="43" fontId="13" fillId="0" borderId="20" xfId="51" applyNumberFormat="1" applyFont="1" applyBorder="1" applyAlignment="1" applyProtection="1">
      <alignment horizontal="right"/>
      <protection/>
    </xf>
    <xf numFmtId="43" fontId="13" fillId="0" borderId="20" xfId="51" applyNumberFormat="1" applyFont="1" applyBorder="1" applyAlignment="1">
      <alignment horizontal="right"/>
    </xf>
    <xf numFmtId="43" fontId="13" fillId="0" borderId="0" xfId="51" applyNumberFormat="1" applyFont="1" applyBorder="1" applyAlignment="1" applyProtection="1">
      <alignment horizontal="right"/>
      <protection/>
    </xf>
    <xf numFmtId="43" fontId="13" fillId="0" borderId="0" xfId="51" applyNumberFormat="1" applyFont="1" applyBorder="1" applyAlignment="1">
      <alignment horizontal="right"/>
    </xf>
    <xf numFmtId="38" fontId="13" fillId="0" borderId="0" xfId="51" applyFont="1" applyFill="1" applyBorder="1" applyAlignment="1">
      <alignment horizontal="right" vertical="center"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>
      <alignment horizontal="center" vertical="center"/>
    </xf>
    <xf numFmtId="38" fontId="9" fillId="0" borderId="27" xfId="51" applyFont="1" applyBorder="1" applyAlignment="1" applyProtection="1">
      <alignment horizontal="right"/>
      <protection/>
    </xf>
    <xf numFmtId="38" fontId="13" fillId="0" borderId="25" xfId="51" applyFont="1" applyBorder="1" applyAlignment="1">
      <alignment horizontal="right"/>
    </xf>
    <xf numFmtId="38" fontId="13" fillId="0" borderId="0" xfId="51" applyFont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center" vertical="center" shrinkToFit="1"/>
      <protection/>
    </xf>
    <xf numFmtId="0" fontId="11" fillId="0" borderId="13" xfId="0" applyFont="1" applyBorder="1" applyAlignment="1" applyProtection="1">
      <alignment horizontal="center" vertical="center" shrinkToFit="1"/>
      <protection/>
    </xf>
    <xf numFmtId="0" fontId="11" fillId="0" borderId="24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 horizontal="right"/>
      <protection/>
    </xf>
    <xf numFmtId="176" fontId="4" fillId="0" borderId="18" xfId="0" applyNumberFormat="1" applyFont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horizontal="center" shrinkToFit="1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41" fontId="9" fillId="0" borderId="25" xfId="0" applyNumberFormat="1" applyFont="1" applyBorder="1" applyAlignment="1" applyProtection="1">
      <alignment horizont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177" fontId="9" fillId="0" borderId="25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82" fontId="13" fillId="0" borderId="14" xfId="0" applyNumberFormat="1" applyFont="1" applyBorder="1" applyAlignment="1" applyProtection="1">
      <alignment horizontal="right"/>
      <protection/>
    </xf>
    <xf numFmtId="37" fontId="13" fillId="0" borderId="0" xfId="0" applyNumberFormat="1" applyFont="1" applyBorder="1" applyAlignment="1" applyProtection="1">
      <alignment horizontal="right"/>
      <protection/>
    </xf>
    <xf numFmtId="37" fontId="9" fillId="0" borderId="25" xfId="0" applyNumberFormat="1" applyFont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0" fontId="4" fillId="0" borderId="34" xfId="0" applyFont="1" applyBorder="1" applyAlignment="1" applyProtection="1">
      <alignment horizontal="center" vertical="center" shrinkToFit="1"/>
      <protection/>
    </xf>
    <xf numFmtId="0" fontId="13" fillId="0" borderId="0" xfId="0" applyNumberFormat="1" applyFont="1" applyBorder="1" applyAlignment="1" applyProtection="1">
      <alignment horizontal="right"/>
      <protection/>
    </xf>
    <xf numFmtId="182" fontId="13" fillId="0" borderId="10" xfId="0" applyNumberFormat="1" applyFont="1" applyBorder="1" applyAlignment="1" applyProtection="1">
      <alignment horizontal="right"/>
      <protection/>
    </xf>
    <xf numFmtId="0" fontId="13" fillId="0" borderId="10" xfId="0" applyNumberFormat="1" applyFont="1" applyBorder="1" applyAlignment="1" applyProtection="1">
      <alignment horizontal="right"/>
      <protection/>
    </xf>
    <xf numFmtId="182" fontId="13" fillId="0" borderId="20" xfId="0" applyNumberFormat="1" applyFont="1" applyBorder="1" applyAlignment="1" applyProtection="1">
      <alignment horizontal="right"/>
      <protection/>
    </xf>
    <xf numFmtId="188" fontId="13" fillId="0" borderId="0" xfId="0" applyNumberFormat="1" applyFont="1" applyBorder="1" applyAlignment="1" applyProtection="1">
      <alignment horizontal="right"/>
      <protection/>
    </xf>
    <xf numFmtId="182" fontId="13" fillId="0" borderId="0" xfId="0" applyNumberFormat="1" applyFont="1" applyBorder="1" applyAlignment="1" applyProtection="1">
      <alignment horizontal="right"/>
      <protection/>
    </xf>
    <xf numFmtId="188" fontId="13" fillId="0" borderId="10" xfId="0" applyNumberFormat="1" applyFont="1" applyBorder="1" applyAlignment="1" applyProtection="1">
      <alignment horizontal="right"/>
      <protection/>
    </xf>
    <xf numFmtId="0" fontId="11" fillId="0" borderId="25" xfId="0" applyFont="1" applyBorder="1" applyAlignment="1" applyProtection="1">
      <alignment horizontal="center"/>
      <protection/>
    </xf>
    <xf numFmtId="0" fontId="11" fillId="0" borderId="28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37" fontId="9" fillId="0" borderId="27" xfId="0" applyNumberFormat="1" applyFont="1" applyBorder="1" applyAlignment="1" applyProtection="1">
      <alignment horizontal="right"/>
      <protection/>
    </xf>
    <xf numFmtId="37" fontId="9" fillId="0" borderId="28" xfId="0" applyNumberFormat="1" applyFont="1" applyBorder="1" applyAlignment="1" applyProtection="1">
      <alignment horizontal="right"/>
      <protection/>
    </xf>
    <xf numFmtId="188" fontId="9" fillId="0" borderId="25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182" fontId="9" fillId="0" borderId="25" xfId="0" applyNumberFormat="1" applyFont="1" applyBorder="1" applyAlignment="1" applyProtection="1">
      <alignment horizontal="right"/>
      <protection/>
    </xf>
    <xf numFmtId="37" fontId="13" fillId="0" borderId="20" xfId="0" applyNumberFormat="1" applyFont="1" applyBorder="1" applyAlignment="1" applyProtection="1">
      <alignment horizontal="right"/>
      <protection/>
    </xf>
    <xf numFmtId="186" fontId="13" fillId="0" borderId="0" xfId="0" applyNumberFormat="1" applyFont="1" applyBorder="1" applyAlignment="1" applyProtection="1">
      <alignment horizontal="right"/>
      <protection/>
    </xf>
    <xf numFmtId="188" fontId="13" fillId="0" borderId="20" xfId="0" applyNumberFormat="1" applyFont="1" applyBorder="1" applyAlignment="1" applyProtection="1">
      <alignment horizontal="right"/>
      <protection/>
    </xf>
    <xf numFmtId="37" fontId="13" fillId="0" borderId="11" xfId="0" applyNumberFormat="1" applyFont="1" applyBorder="1" applyAlignment="1" applyProtection="1">
      <alignment horizontal="right"/>
      <protection/>
    </xf>
    <xf numFmtId="37" fontId="13" fillId="0" borderId="12" xfId="0" applyNumberFormat="1" applyFont="1" applyBorder="1" applyAlignment="1" applyProtection="1">
      <alignment horizontal="right"/>
      <protection/>
    </xf>
    <xf numFmtId="37" fontId="13" fillId="0" borderId="23" xfId="0" applyNumberFormat="1" applyFont="1" applyBorder="1" applyAlignment="1" applyProtection="1">
      <alignment horizontal="right"/>
      <protection/>
    </xf>
    <xf numFmtId="37" fontId="13" fillId="0" borderId="10" xfId="0" applyNumberFormat="1" applyFont="1" applyBorder="1" applyAlignment="1" applyProtection="1">
      <alignment horizontal="right"/>
      <protection/>
    </xf>
    <xf numFmtId="37" fontId="13" fillId="0" borderId="35" xfId="0" applyNumberFormat="1" applyFont="1" applyBorder="1" applyAlignment="1" applyProtection="1">
      <alignment horizontal="right"/>
      <protection/>
    </xf>
    <xf numFmtId="188" fontId="9" fillId="0" borderId="27" xfId="0" applyNumberFormat="1" applyFont="1" applyBorder="1" applyAlignment="1" applyProtection="1">
      <alignment horizontal="right"/>
      <protection/>
    </xf>
    <xf numFmtId="188" fontId="13" fillId="0" borderId="11" xfId="0" applyNumberFormat="1" applyFont="1" applyBorder="1" applyAlignment="1" applyProtection="1">
      <alignment horizontal="right"/>
      <protection/>
    </xf>
    <xf numFmtId="188" fontId="13" fillId="0" borderId="22" xfId="0" applyNumberFormat="1" applyFont="1" applyBorder="1" applyAlignment="1" applyProtection="1">
      <alignment horizontal="right"/>
      <protection/>
    </xf>
    <xf numFmtId="186" fontId="13" fillId="0" borderId="14" xfId="0" applyNumberFormat="1" applyFont="1" applyBorder="1" applyAlignment="1" applyProtection="1">
      <alignment horizontal="right"/>
      <protection/>
    </xf>
    <xf numFmtId="2" fontId="13" fillId="0" borderId="0" xfId="0" applyNumberFormat="1" applyFont="1" applyBorder="1" applyAlignment="1" applyProtection="1">
      <alignment horizontal="right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186" fontId="9" fillId="0" borderId="25" xfId="0" applyNumberFormat="1" applyFont="1" applyBorder="1" applyAlignment="1" applyProtection="1">
      <alignment horizontal="right"/>
      <protection/>
    </xf>
    <xf numFmtId="186" fontId="13" fillId="0" borderId="20" xfId="0" applyNumberFormat="1" applyFont="1" applyBorder="1" applyAlignment="1" applyProtection="1">
      <alignment horizontal="right"/>
      <protection/>
    </xf>
    <xf numFmtId="2" fontId="9" fillId="0" borderId="25" xfId="0" applyNumberFormat="1" applyFont="1" applyBorder="1" applyAlignment="1" applyProtection="1">
      <alignment horizontal="right"/>
      <protection/>
    </xf>
    <xf numFmtId="2" fontId="13" fillId="0" borderId="20" xfId="0" applyNumberFormat="1" applyFont="1" applyBorder="1" applyAlignment="1" applyProtection="1">
      <alignment horizontal="right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190" fontId="13" fillId="0" borderId="36" xfId="0" applyNumberFormat="1" applyFont="1" applyBorder="1" applyAlignment="1" applyProtection="1">
      <alignment horizontal="center" vertical="center"/>
      <protection/>
    </xf>
    <xf numFmtId="183" fontId="13" fillId="0" borderId="36" xfId="0" applyNumberFormat="1" applyFont="1" applyBorder="1" applyAlignment="1" applyProtection="1">
      <alignment horizontal="center" vertical="center"/>
      <protection/>
    </xf>
    <xf numFmtId="37" fontId="4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4" fillId="0" borderId="36" xfId="0" applyFont="1" applyBorder="1" applyAlignment="1" applyProtection="1">
      <alignment horizontal="distributed" vertical="distributed"/>
      <protection/>
    </xf>
    <xf numFmtId="0" fontId="4" fillId="0" borderId="37" xfId="0" applyFont="1" applyBorder="1" applyAlignment="1" applyProtection="1">
      <alignment horizontal="distributed" vertical="distributed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91" fontId="13" fillId="0" borderId="36" xfId="0" applyNumberFormat="1" applyFont="1" applyBorder="1" applyAlignment="1" applyProtection="1">
      <alignment horizontal="center" vertical="center"/>
      <protection/>
    </xf>
    <xf numFmtId="177" fontId="13" fillId="0" borderId="0" xfId="0" applyNumberFormat="1" applyFont="1" applyBorder="1" applyAlignment="1" applyProtection="1">
      <alignment horizontal="right"/>
      <protection/>
    </xf>
    <xf numFmtId="190" fontId="9" fillId="0" borderId="38" xfId="0" applyNumberFormat="1" applyFont="1" applyBorder="1" applyAlignment="1" applyProtection="1">
      <alignment horizontal="center" vertical="center"/>
      <protection/>
    </xf>
    <xf numFmtId="190" fontId="9" fillId="0" borderId="36" xfId="0" applyNumberFormat="1" applyFont="1" applyBorder="1" applyAlignment="1" applyProtection="1">
      <alignment horizontal="center" vertical="center"/>
      <protection/>
    </xf>
    <xf numFmtId="190" fontId="9" fillId="0" borderId="37" xfId="0" applyNumberFormat="1" applyFont="1" applyBorder="1" applyAlignment="1" applyProtection="1">
      <alignment horizontal="center" vertical="center"/>
      <protection/>
    </xf>
    <xf numFmtId="183" fontId="13" fillId="0" borderId="36" xfId="43" applyNumberFormat="1" applyFont="1" applyBorder="1" applyAlignment="1" applyProtection="1">
      <alignment horizontal="center" vertical="center"/>
      <protection/>
    </xf>
    <xf numFmtId="193" fontId="13" fillId="0" borderId="36" xfId="43" applyNumberFormat="1" applyFont="1" applyBorder="1" applyAlignment="1" applyProtection="1">
      <alignment horizontal="center" vertical="center"/>
      <protection/>
    </xf>
    <xf numFmtId="177" fontId="13" fillId="0" borderId="2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right"/>
    </xf>
    <xf numFmtId="0" fontId="4" fillId="0" borderId="30" xfId="0" applyFont="1" applyBorder="1" applyAlignment="1">
      <alignment horizontal="center" vertical="center" wrapText="1"/>
    </xf>
    <xf numFmtId="0" fontId="11" fillId="0" borderId="25" xfId="0" applyFont="1" applyBorder="1" applyAlignment="1" applyProtection="1">
      <alignment horizontal="distributed" vertical="center"/>
      <protection/>
    </xf>
    <xf numFmtId="0" fontId="11" fillId="0" borderId="28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8" fontId="13" fillId="0" borderId="28" xfId="51" applyFont="1" applyBorder="1" applyAlignment="1">
      <alignment horizontal="right"/>
    </xf>
    <xf numFmtId="179" fontId="9" fillId="0" borderId="25" xfId="51" applyNumberFormat="1" applyFont="1" applyFill="1" applyBorder="1" applyAlignment="1">
      <alignment vertical="center"/>
    </xf>
    <xf numFmtId="188" fontId="13" fillId="0" borderId="23" xfId="0" applyNumberFormat="1" applyFont="1" applyBorder="1" applyAlignment="1" applyProtection="1">
      <alignment horizontal="right"/>
      <protection/>
    </xf>
    <xf numFmtId="2" fontId="13" fillId="0" borderId="10" xfId="0" applyNumberFormat="1" applyFont="1" applyBorder="1" applyAlignment="1" applyProtection="1">
      <alignment horizontal="right"/>
      <protection/>
    </xf>
    <xf numFmtId="188" fontId="9" fillId="0" borderId="27" xfId="0" applyNumberFormat="1" applyFont="1" applyFill="1" applyBorder="1" applyAlignment="1">
      <alignment vertical="center"/>
    </xf>
    <xf numFmtId="188" fontId="9" fillId="0" borderId="25" xfId="0" applyNumberFormat="1" applyFont="1" applyFill="1" applyBorder="1" applyAlignment="1">
      <alignment vertical="center"/>
    </xf>
    <xf numFmtId="188" fontId="9" fillId="0" borderId="28" xfId="0" applyNumberFormat="1" applyFont="1" applyFill="1" applyBorder="1" applyAlignment="1">
      <alignment vertical="center"/>
    </xf>
    <xf numFmtId="38" fontId="9" fillId="0" borderId="25" xfId="51" applyFont="1" applyFill="1" applyBorder="1" applyAlignment="1">
      <alignment horizontal="right" vertical="center"/>
    </xf>
    <xf numFmtId="188" fontId="13" fillId="0" borderId="11" xfId="0" applyNumberFormat="1" applyFont="1" applyFill="1" applyBorder="1" applyAlignment="1">
      <alignment vertical="center"/>
    </xf>
    <xf numFmtId="188" fontId="13" fillId="0" borderId="0" xfId="0" applyNumberFormat="1" applyFont="1" applyFill="1" applyBorder="1" applyAlignment="1">
      <alignment vertical="center"/>
    </xf>
    <xf numFmtId="188" fontId="13" fillId="0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91" fontId="13" fillId="0" borderId="23" xfId="51" applyNumberFormat="1" applyFont="1" applyFill="1" applyBorder="1" applyAlignment="1">
      <alignment horizontal="right" vertical="center"/>
    </xf>
    <xf numFmtId="38" fontId="9" fillId="0" borderId="27" xfId="51" applyFont="1" applyFill="1" applyBorder="1" applyAlignment="1">
      <alignment horizontal="right" vertical="center"/>
    </xf>
    <xf numFmtId="191" fontId="13" fillId="0" borderId="39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38" fontId="13" fillId="0" borderId="11" xfId="51" applyFont="1" applyFill="1" applyBorder="1" applyAlignment="1">
      <alignment horizontal="right" vertical="center"/>
    </xf>
    <xf numFmtId="179" fontId="13" fillId="0" borderId="14" xfId="51" applyNumberFormat="1" applyFont="1" applyFill="1" applyBorder="1" applyAlignment="1">
      <alignment vertical="center"/>
    </xf>
    <xf numFmtId="191" fontId="13" fillId="0" borderId="26" xfId="0" applyNumberFormat="1" applyFont="1" applyFill="1" applyBorder="1" applyAlignment="1">
      <alignment horizontal="right" vertical="center"/>
    </xf>
    <xf numFmtId="37" fontId="4" fillId="0" borderId="29" xfId="0" applyNumberFormat="1" applyFont="1" applyBorder="1" applyAlignment="1" applyProtection="1">
      <alignment horizontal="center"/>
      <protection/>
    </xf>
    <xf numFmtId="37" fontId="4" fillId="0" borderId="27" xfId="0" applyNumberFormat="1" applyFont="1" applyBorder="1" applyAlignment="1" applyProtection="1">
      <alignment horizontal="center"/>
      <protection/>
    </xf>
    <xf numFmtId="179" fontId="13" fillId="0" borderId="20" xfId="51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91" fontId="13" fillId="0" borderId="33" xfId="0" applyNumberFormat="1" applyFont="1" applyFill="1" applyBorder="1" applyAlignment="1">
      <alignment horizontal="right" vertical="center"/>
    </xf>
    <xf numFmtId="188" fontId="13" fillId="0" borderId="22" xfId="0" applyNumberFormat="1" applyFont="1" applyFill="1" applyBorder="1" applyAlignment="1">
      <alignment vertical="center"/>
    </xf>
    <xf numFmtId="188" fontId="13" fillId="0" borderId="20" xfId="0" applyNumberFormat="1" applyFont="1" applyFill="1" applyBorder="1" applyAlignment="1">
      <alignment vertical="center"/>
    </xf>
    <xf numFmtId="188" fontId="13" fillId="0" borderId="34" xfId="0" applyNumberFormat="1" applyFont="1" applyFill="1" applyBorder="1" applyAlignment="1">
      <alignment vertical="center"/>
    </xf>
    <xf numFmtId="38" fontId="13" fillId="0" borderId="22" xfId="51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191" fontId="13" fillId="0" borderId="11" xfId="51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191" fontId="9" fillId="0" borderId="29" xfId="0" applyNumberFormat="1" applyFont="1" applyFill="1" applyBorder="1" applyAlignment="1">
      <alignment horizontal="right" vertical="center"/>
    </xf>
    <xf numFmtId="188" fontId="13" fillId="0" borderId="11" xfId="0" applyNumberFormat="1" applyFont="1" applyBorder="1" applyAlignment="1" applyProtection="1">
      <alignment horizontal="center"/>
      <protection/>
    </xf>
    <xf numFmtId="188" fontId="13" fillId="0" borderId="12" xfId="0" applyNumberFormat="1" applyFont="1" applyBorder="1" applyAlignment="1" applyProtection="1">
      <alignment horizontal="center"/>
      <protection/>
    </xf>
    <xf numFmtId="188" fontId="13" fillId="0" borderId="23" xfId="0" applyNumberFormat="1" applyFont="1" applyBorder="1" applyAlignment="1" applyProtection="1">
      <alignment horizontal="center"/>
      <protection/>
    </xf>
    <xf numFmtId="188" fontId="13" fillId="0" borderId="35" xfId="0" applyNumberFormat="1" applyFont="1" applyBorder="1" applyAlignment="1" applyProtection="1">
      <alignment horizontal="center"/>
      <protection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88" fontId="9" fillId="0" borderId="27" xfId="0" applyNumberFormat="1" applyFont="1" applyBorder="1" applyAlignment="1" applyProtection="1">
      <alignment horizontal="center"/>
      <protection/>
    </xf>
    <xf numFmtId="188" fontId="9" fillId="0" borderId="28" xfId="0" applyNumberFormat="1" applyFont="1" applyBorder="1" applyAlignment="1" applyProtection="1">
      <alignment horizontal="center"/>
      <protection/>
    </xf>
    <xf numFmtId="188" fontId="13" fillId="0" borderId="22" xfId="0" applyNumberFormat="1" applyFont="1" applyBorder="1" applyAlignment="1" applyProtection="1">
      <alignment horizontal="center"/>
      <protection/>
    </xf>
    <xf numFmtId="188" fontId="13" fillId="0" borderId="34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20" xfId="0" applyFont="1" applyBorder="1" applyAlignment="1" applyProtection="1">
      <alignment horizontal="distributed" indent="1"/>
      <protection/>
    </xf>
    <xf numFmtId="0" fontId="0" fillId="0" borderId="34" xfId="0" applyFont="1" applyBorder="1" applyAlignment="1" applyProtection="1">
      <alignment horizontal="distributed" indent="1"/>
      <protection/>
    </xf>
    <xf numFmtId="0" fontId="0" fillId="0" borderId="10" xfId="0" applyFont="1" applyBorder="1" applyAlignment="1" applyProtection="1">
      <alignment horizontal="distributed" indent="1"/>
      <protection/>
    </xf>
    <xf numFmtId="0" fontId="0" fillId="0" borderId="35" xfId="0" applyFont="1" applyBorder="1" applyAlignment="1" applyProtection="1">
      <alignment horizontal="distributed" indent="1"/>
      <protection/>
    </xf>
    <xf numFmtId="0" fontId="0" fillId="0" borderId="20" xfId="0" applyFont="1" applyBorder="1" applyAlignment="1" applyProtection="1">
      <alignment horizontal="distributed" indent="2"/>
      <protection/>
    </xf>
    <xf numFmtId="0" fontId="0" fillId="0" borderId="34" xfId="0" applyFont="1" applyBorder="1" applyAlignment="1" applyProtection="1">
      <alignment horizontal="distributed" indent="2"/>
      <protection/>
    </xf>
    <xf numFmtId="0" fontId="0" fillId="0" borderId="0" xfId="0" applyFont="1" applyBorder="1" applyAlignment="1" applyProtection="1">
      <alignment horizontal="distributed" indent="2"/>
      <protection/>
    </xf>
    <xf numFmtId="0" fontId="0" fillId="0" borderId="12" xfId="0" applyFont="1" applyBorder="1" applyAlignment="1" applyProtection="1">
      <alignment horizontal="distributed" indent="2"/>
      <protection/>
    </xf>
    <xf numFmtId="0" fontId="0" fillId="0" borderId="10" xfId="0" applyFont="1" applyBorder="1" applyAlignment="1" applyProtection="1">
      <alignment horizontal="distributed" indent="2"/>
      <protection/>
    </xf>
    <xf numFmtId="0" fontId="0" fillId="0" borderId="35" xfId="0" applyFont="1" applyBorder="1" applyAlignment="1" applyProtection="1">
      <alignment horizontal="distributed" indent="2"/>
      <protection/>
    </xf>
    <xf numFmtId="0" fontId="0" fillId="0" borderId="0" xfId="0" applyFont="1" applyAlignment="1">
      <alignment horizontal="left" vertical="top" wrapText="1"/>
    </xf>
    <xf numFmtId="41" fontId="5" fillId="0" borderId="22" xfId="0" applyNumberFormat="1" applyFont="1" applyBorder="1" applyAlignment="1" applyProtection="1">
      <alignment horizontal="center" vertical="center"/>
      <protection/>
    </xf>
    <xf numFmtId="41" fontId="5" fillId="0" borderId="34" xfId="0" applyNumberFormat="1" applyFont="1" applyBorder="1" applyAlignment="1" applyProtection="1">
      <alignment horizontal="center" vertical="center"/>
      <protection/>
    </xf>
    <xf numFmtId="41" fontId="0" fillId="0" borderId="11" xfId="0" applyNumberFormat="1" applyFont="1" applyBorder="1" applyAlignment="1" applyProtection="1">
      <alignment horizontal="center" vertical="center"/>
      <protection/>
    </xf>
    <xf numFmtId="41" fontId="0" fillId="0" borderId="12" xfId="0" applyNumberFormat="1" applyFont="1" applyBorder="1" applyAlignment="1" applyProtection="1">
      <alignment horizontal="center" vertical="center"/>
      <protection/>
    </xf>
    <xf numFmtId="41" fontId="0" fillId="0" borderId="11" xfId="0" applyNumberFormat="1" applyFont="1" applyBorder="1" applyAlignment="1" applyProtection="1">
      <alignment horizontal="right" vertical="center"/>
      <protection/>
    </xf>
    <xf numFmtId="41" fontId="0" fillId="0" borderId="12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41" fontId="0" fillId="0" borderId="23" xfId="0" applyNumberFormat="1" applyFont="1" applyBorder="1" applyAlignment="1" applyProtection="1">
      <alignment horizontal="right" vertical="center"/>
      <protection/>
    </xf>
    <xf numFmtId="41" fontId="0" fillId="0" borderId="35" xfId="0" applyNumberFormat="1" applyFont="1" applyBorder="1" applyAlignment="1" applyProtection="1">
      <alignment horizontal="right" vertical="center"/>
      <protection/>
    </xf>
    <xf numFmtId="41" fontId="0" fillId="0" borderId="23" xfId="0" applyNumberFormat="1" applyFont="1" applyBorder="1" applyAlignment="1" applyProtection="1">
      <alignment horizontal="center" vertical="center"/>
      <protection/>
    </xf>
    <xf numFmtId="41" fontId="0" fillId="0" borderId="35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V64"/>
  <sheetViews>
    <sheetView showGridLines="0" zoomScale="75" zoomScaleNormal="75" zoomScaleSheetLayoutView="100" zoomScalePageLayoutView="0" workbookViewId="0" topLeftCell="A40">
      <selection activeCell="BC63" sqref="BC63"/>
    </sheetView>
  </sheetViews>
  <sheetFormatPr defaultColWidth="8.66015625" defaultRowHeight="18"/>
  <cols>
    <col min="1" max="1" width="1.83203125" style="58" customWidth="1"/>
    <col min="2" max="2" width="1.83203125" style="21" customWidth="1"/>
    <col min="3" max="3" width="4.16015625" style="21" customWidth="1"/>
    <col min="4" max="6" width="2.16015625" style="21" customWidth="1"/>
    <col min="7" max="21" width="1.91015625" style="21" customWidth="1"/>
    <col min="22" max="24" width="2.16015625" style="21" customWidth="1"/>
    <col min="25" max="48" width="1.91015625" style="21" customWidth="1"/>
    <col min="49" max="16384" width="8.83203125" style="21" customWidth="1"/>
  </cols>
  <sheetData>
    <row r="1" spans="1:48" ht="21.75" customHeight="1">
      <c r="A1" s="228" t="s">
        <v>19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</row>
    <row r="2" spans="1:48" ht="18.75">
      <c r="A2" s="2"/>
      <c r="B2" s="229" t="s">
        <v>43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</row>
    <row r="3" spans="1:48" ht="41.25" customHeight="1">
      <c r="A3" s="2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</row>
    <row r="4" spans="1:48" ht="10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20.25" customHeight="1" thickBot="1">
      <c r="A5" s="13" t="s">
        <v>106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54" t="s">
        <v>105</v>
      </c>
      <c r="AO5" s="154"/>
      <c r="AP5" s="154"/>
      <c r="AQ5" s="154"/>
      <c r="AR5" s="154"/>
      <c r="AS5" s="154"/>
      <c r="AT5" s="154"/>
      <c r="AU5" s="154"/>
      <c r="AV5" s="154"/>
    </row>
    <row r="6" spans="1:48" ht="17.25" customHeight="1">
      <c r="A6" s="61"/>
      <c r="B6" s="61"/>
      <c r="C6" s="61"/>
      <c r="D6" s="61"/>
      <c r="E6" s="69"/>
      <c r="F6" s="141" t="s">
        <v>104</v>
      </c>
      <c r="G6" s="142"/>
      <c r="H6" s="142"/>
      <c r="I6" s="142"/>
      <c r="J6" s="143"/>
      <c r="K6" s="105" t="s">
        <v>103</v>
      </c>
      <c r="L6" s="105"/>
      <c r="M6" s="105"/>
      <c r="N6" s="105"/>
      <c r="O6" s="105"/>
      <c r="P6" s="105"/>
      <c r="Q6" s="105"/>
      <c r="R6" s="105"/>
      <c r="S6" s="105"/>
      <c r="T6" s="107"/>
      <c r="U6" s="104" t="s">
        <v>10</v>
      </c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7"/>
      <c r="AO6" s="141" t="s">
        <v>46</v>
      </c>
      <c r="AP6" s="142"/>
      <c r="AQ6" s="142"/>
      <c r="AR6" s="142"/>
      <c r="AS6" s="142"/>
      <c r="AT6" s="142"/>
      <c r="AU6" s="142"/>
      <c r="AV6" s="142"/>
    </row>
    <row r="7" spans="1:48" ht="18" customHeight="1">
      <c r="A7" s="64"/>
      <c r="B7" s="64"/>
      <c r="C7" s="64"/>
      <c r="D7" s="64"/>
      <c r="E7" s="68"/>
      <c r="F7" s="170"/>
      <c r="G7" s="207"/>
      <c r="H7" s="207"/>
      <c r="I7" s="207"/>
      <c r="J7" s="208"/>
      <c r="K7" s="209" t="s">
        <v>8</v>
      </c>
      <c r="L7" s="209"/>
      <c r="M7" s="209"/>
      <c r="N7" s="209"/>
      <c r="O7" s="210"/>
      <c r="P7" s="211" t="s">
        <v>9</v>
      </c>
      <c r="Q7" s="209"/>
      <c r="R7" s="209"/>
      <c r="S7" s="209"/>
      <c r="T7" s="210"/>
      <c r="U7" s="174" t="s">
        <v>0</v>
      </c>
      <c r="V7" s="175"/>
      <c r="W7" s="175"/>
      <c r="X7" s="175"/>
      <c r="Y7" s="176"/>
      <c r="Z7" s="174" t="s">
        <v>102</v>
      </c>
      <c r="AA7" s="175"/>
      <c r="AB7" s="175"/>
      <c r="AC7" s="175"/>
      <c r="AD7" s="176"/>
      <c r="AE7" s="174" t="s">
        <v>84</v>
      </c>
      <c r="AF7" s="175"/>
      <c r="AG7" s="175"/>
      <c r="AH7" s="175"/>
      <c r="AI7" s="176"/>
      <c r="AJ7" s="174" t="s">
        <v>83</v>
      </c>
      <c r="AK7" s="175"/>
      <c r="AL7" s="175"/>
      <c r="AM7" s="175"/>
      <c r="AN7" s="176"/>
      <c r="AO7" s="191"/>
      <c r="AP7" s="192"/>
      <c r="AQ7" s="192"/>
      <c r="AR7" s="192"/>
      <c r="AS7" s="192"/>
      <c r="AT7" s="192"/>
      <c r="AU7" s="192"/>
      <c r="AV7" s="192"/>
    </row>
    <row r="8" spans="1:48" ht="17.25">
      <c r="A8" s="184" t="s">
        <v>0</v>
      </c>
      <c r="B8" s="184"/>
      <c r="C8" s="184"/>
      <c r="D8" s="184"/>
      <c r="E8" s="185"/>
      <c r="F8" s="188">
        <f>SUM(F9:J15)</f>
        <v>13747</v>
      </c>
      <c r="G8" s="173"/>
      <c r="H8" s="173"/>
      <c r="I8" s="173"/>
      <c r="J8" s="189"/>
      <c r="K8" s="188">
        <f>SUM(K9:O15)</f>
        <v>327</v>
      </c>
      <c r="L8" s="173"/>
      <c r="M8" s="173"/>
      <c r="N8" s="173"/>
      <c r="O8" s="173"/>
      <c r="P8" s="212">
        <f aca="true" t="shared" si="0" ref="P8:P15">K8/F8*100</f>
        <v>2.378700807448898</v>
      </c>
      <c r="Q8" s="212"/>
      <c r="R8" s="212"/>
      <c r="S8" s="212"/>
      <c r="T8" s="212"/>
      <c r="U8" s="173">
        <f>Z8+AE8</f>
        <v>888</v>
      </c>
      <c r="V8" s="173"/>
      <c r="W8" s="173"/>
      <c r="X8" s="173"/>
      <c r="Y8" s="173"/>
      <c r="Z8" s="173">
        <f>SUM(Z9:AD15)</f>
        <v>85</v>
      </c>
      <c r="AA8" s="173"/>
      <c r="AB8" s="173"/>
      <c r="AC8" s="173"/>
      <c r="AD8" s="173"/>
      <c r="AE8" s="173">
        <f>SUM(AE9:AI15)</f>
        <v>803</v>
      </c>
      <c r="AF8" s="173"/>
      <c r="AG8" s="173"/>
      <c r="AH8" s="173"/>
      <c r="AI8" s="173"/>
      <c r="AJ8" s="193">
        <f aca="true" t="shared" si="1" ref="AJ8:AJ15">U8/F8</f>
        <v>0.06459591183530952</v>
      </c>
      <c r="AK8" s="193"/>
      <c r="AL8" s="193"/>
      <c r="AM8" s="193"/>
      <c r="AN8" s="193"/>
      <c r="AO8" s="173">
        <f>SUM(AO9:AV15)</f>
        <v>1109</v>
      </c>
      <c r="AP8" s="173"/>
      <c r="AQ8" s="173"/>
      <c r="AR8" s="173"/>
      <c r="AS8" s="173"/>
      <c r="AT8" s="173"/>
      <c r="AU8" s="173"/>
      <c r="AV8" s="173"/>
    </row>
    <row r="9" spans="1:48" ht="17.25">
      <c r="A9" s="186" t="s">
        <v>1</v>
      </c>
      <c r="B9" s="186"/>
      <c r="C9" s="186"/>
      <c r="D9" s="186"/>
      <c r="E9" s="187"/>
      <c r="F9" s="197">
        <v>2966</v>
      </c>
      <c r="G9" s="172"/>
      <c r="H9" s="172"/>
      <c r="I9" s="172"/>
      <c r="J9" s="198"/>
      <c r="K9" s="172">
        <v>81</v>
      </c>
      <c r="L9" s="172"/>
      <c r="M9" s="172"/>
      <c r="N9" s="172"/>
      <c r="O9" s="172"/>
      <c r="P9" s="213">
        <f t="shared" si="0"/>
        <v>2.7309507754551583</v>
      </c>
      <c r="Q9" s="213"/>
      <c r="R9" s="213"/>
      <c r="S9" s="213"/>
      <c r="T9" s="213"/>
      <c r="U9" s="194">
        <f aca="true" t="shared" si="2" ref="U9:U15">SUM(Z9:AI9)</f>
        <v>202</v>
      </c>
      <c r="V9" s="194"/>
      <c r="W9" s="194"/>
      <c r="X9" s="194"/>
      <c r="Y9" s="194"/>
      <c r="Z9" s="172">
        <v>16</v>
      </c>
      <c r="AA9" s="172"/>
      <c r="AB9" s="172"/>
      <c r="AC9" s="172"/>
      <c r="AD9" s="172"/>
      <c r="AE9" s="194">
        <v>186</v>
      </c>
      <c r="AF9" s="194"/>
      <c r="AG9" s="194"/>
      <c r="AH9" s="194"/>
      <c r="AI9" s="194"/>
      <c r="AJ9" s="180">
        <f t="shared" si="1"/>
        <v>0.06810519217801753</v>
      </c>
      <c r="AK9" s="180"/>
      <c r="AL9" s="180"/>
      <c r="AM9" s="180"/>
      <c r="AN9" s="180"/>
      <c r="AO9" s="172">
        <v>275</v>
      </c>
      <c r="AP9" s="172"/>
      <c r="AQ9" s="172"/>
      <c r="AR9" s="172"/>
      <c r="AS9" s="172"/>
      <c r="AT9" s="172"/>
      <c r="AU9" s="172"/>
      <c r="AV9" s="172"/>
    </row>
    <row r="10" spans="1:48" ht="17.25">
      <c r="A10" s="186" t="s">
        <v>2</v>
      </c>
      <c r="B10" s="186"/>
      <c r="C10" s="186"/>
      <c r="D10" s="186"/>
      <c r="E10" s="187"/>
      <c r="F10" s="197">
        <v>1960</v>
      </c>
      <c r="G10" s="172"/>
      <c r="H10" s="172"/>
      <c r="I10" s="172"/>
      <c r="J10" s="198"/>
      <c r="K10" s="172">
        <v>42</v>
      </c>
      <c r="L10" s="172"/>
      <c r="M10" s="172"/>
      <c r="N10" s="172"/>
      <c r="O10" s="172"/>
      <c r="P10" s="195">
        <f t="shared" si="0"/>
        <v>2.142857142857143</v>
      </c>
      <c r="Q10" s="195"/>
      <c r="R10" s="195"/>
      <c r="S10" s="195"/>
      <c r="T10" s="195"/>
      <c r="U10" s="172">
        <f t="shared" si="2"/>
        <v>134</v>
      </c>
      <c r="V10" s="172"/>
      <c r="W10" s="172"/>
      <c r="X10" s="172"/>
      <c r="Y10" s="172"/>
      <c r="Z10" s="172">
        <v>7</v>
      </c>
      <c r="AA10" s="172"/>
      <c r="AB10" s="172"/>
      <c r="AC10" s="172"/>
      <c r="AD10" s="172"/>
      <c r="AE10" s="172">
        <v>127</v>
      </c>
      <c r="AF10" s="172"/>
      <c r="AG10" s="172"/>
      <c r="AH10" s="172"/>
      <c r="AI10" s="172"/>
      <c r="AJ10" s="182">
        <f t="shared" si="1"/>
        <v>0.06836734693877551</v>
      </c>
      <c r="AK10" s="182"/>
      <c r="AL10" s="182"/>
      <c r="AM10" s="182"/>
      <c r="AN10" s="182"/>
      <c r="AO10" s="172">
        <v>24</v>
      </c>
      <c r="AP10" s="172"/>
      <c r="AQ10" s="172"/>
      <c r="AR10" s="172"/>
      <c r="AS10" s="172"/>
      <c r="AT10" s="172"/>
      <c r="AU10" s="172"/>
      <c r="AV10" s="172"/>
    </row>
    <row r="11" spans="1:48" ht="17.25">
      <c r="A11" s="186" t="s">
        <v>3</v>
      </c>
      <c r="B11" s="186"/>
      <c r="C11" s="186"/>
      <c r="D11" s="186"/>
      <c r="E11" s="187"/>
      <c r="F11" s="197">
        <v>1424</v>
      </c>
      <c r="G11" s="172"/>
      <c r="H11" s="172"/>
      <c r="I11" s="172"/>
      <c r="J11" s="198"/>
      <c r="K11" s="172">
        <v>37</v>
      </c>
      <c r="L11" s="172"/>
      <c r="M11" s="172"/>
      <c r="N11" s="172"/>
      <c r="O11" s="172"/>
      <c r="P11" s="195">
        <f t="shared" si="0"/>
        <v>2.598314606741573</v>
      </c>
      <c r="Q11" s="195"/>
      <c r="R11" s="195"/>
      <c r="S11" s="195"/>
      <c r="T11" s="195"/>
      <c r="U11" s="172">
        <f t="shared" si="2"/>
        <v>104</v>
      </c>
      <c r="V11" s="172"/>
      <c r="W11" s="172"/>
      <c r="X11" s="172"/>
      <c r="Y11" s="172"/>
      <c r="Z11" s="172">
        <v>12</v>
      </c>
      <c r="AA11" s="172"/>
      <c r="AB11" s="172"/>
      <c r="AC11" s="172"/>
      <c r="AD11" s="172"/>
      <c r="AE11" s="172">
        <v>92</v>
      </c>
      <c r="AF11" s="172"/>
      <c r="AG11" s="172"/>
      <c r="AH11" s="172"/>
      <c r="AI11" s="172"/>
      <c r="AJ11" s="182">
        <f t="shared" si="1"/>
        <v>0.07303370786516854</v>
      </c>
      <c r="AK11" s="182"/>
      <c r="AL11" s="182"/>
      <c r="AM11" s="182"/>
      <c r="AN11" s="182"/>
      <c r="AO11" s="172">
        <v>85</v>
      </c>
      <c r="AP11" s="172"/>
      <c r="AQ11" s="172"/>
      <c r="AR11" s="172"/>
      <c r="AS11" s="172"/>
      <c r="AT11" s="172"/>
      <c r="AU11" s="172"/>
      <c r="AV11" s="172"/>
    </row>
    <row r="12" spans="1:48" ht="17.25">
      <c r="A12" s="186" t="s">
        <v>4</v>
      </c>
      <c r="B12" s="186"/>
      <c r="C12" s="186"/>
      <c r="D12" s="186"/>
      <c r="E12" s="187"/>
      <c r="F12" s="197">
        <v>2330</v>
      </c>
      <c r="G12" s="172"/>
      <c r="H12" s="172"/>
      <c r="I12" s="172"/>
      <c r="J12" s="198"/>
      <c r="K12" s="172">
        <v>44</v>
      </c>
      <c r="L12" s="172"/>
      <c r="M12" s="172"/>
      <c r="N12" s="172"/>
      <c r="O12" s="172"/>
      <c r="P12" s="195">
        <f t="shared" si="0"/>
        <v>1.888412017167382</v>
      </c>
      <c r="Q12" s="195"/>
      <c r="R12" s="195"/>
      <c r="S12" s="195"/>
      <c r="T12" s="195"/>
      <c r="U12" s="172">
        <f t="shared" si="2"/>
        <v>99</v>
      </c>
      <c r="V12" s="172"/>
      <c r="W12" s="172"/>
      <c r="X12" s="172"/>
      <c r="Y12" s="172"/>
      <c r="Z12" s="172">
        <v>13</v>
      </c>
      <c r="AA12" s="172"/>
      <c r="AB12" s="172"/>
      <c r="AC12" s="172"/>
      <c r="AD12" s="172"/>
      <c r="AE12" s="172">
        <v>86</v>
      </c>
      <c r="AF12" s="172"/>
      <c r="AG12" s="172"/>
      <c r="AH12" s="172"/>
      <c r="AI12" s="172"/>
      <c r="AJ12" s="182">
        <f t="shared" si="1"/>
        <v>0.04248927038626609</v>
      </c>
      <c r="AK12" s="182"/>
      <c r="AL12" s="182"/>
      <c r="AM12" s="182"/>
      <c r="AN12" s="182"/>
      <c r="AO12" s="172">
        <v>91</v>
      </c>
      <c r="AP12" s="172"/>
      <c r="AQ12" s="172"/>
      <c r="AR12" s="172"/>
      <c r="AS12" s="172"/>
      <c r="AT12" s="172"/>
      <c r="AU12" s="172"/>
      <c r="AV12" s="172"/>
    </row>
    <row r="13" spans="1:48" ht="17.25">
      <c r="A13" s="186" t="s">
        <v>5</v>
      </c>
      <c r="B13" s="186"/>
      <c r="C13" s="186"/>
      <c r="D13" s="186"/>
      <c r="E13" s="187"/>
      <c r="F13" s="197">
        <v>995</v>
      </c>
      <c r="G13" s="172"/>
      <c r="H13" s="172"/>
      <c r="I13" s="172"/>
      <c r="J13" s="198"/>
      <c r="K13" s="172">
        <v>16</v>
      </c>
      <c r="L13" s="172"/>
      <c r="M13" s="172"/>
      <c r="N13" s="172"/>
      <c r="O13" s="172"/>
      <c r="P13" s="195">
        <f t="shared" si="0"/>
        <v>1.6080402010050252</v>
      </c>
      <c r="Q13" s="195"/>
      <c r="R13" s="195"/>
      <c r="S13" s="195"/>
      <c r="T13" s="195"/>
      <c r="U13" s="172">
        <f t="shared" si="2"/>
        <v>53</v>
      </c>
      <c r="V13" s="172"/>
      <c r="W13" s="172"/>
      <c r="X13" s="172"/>
      <c r="Y13" s="172"/>
      <c r="Z13" s="172">
        <v>2</v>
      </c>
      <c r="AA13" s="172"/>
      <c r="AB13" s="172"/>
      <c r="AC13" s="172"/>
      <c r="AD13" s="172"/>
      <c r="AE13" s="172">
        <v>51</v>
      </c>
      <c r="AF13" s="172"/>
      <c r="AG13" s="172"/>
      <c r="AH13" s="172"/>
      <c r="AI13" s="172"/>
      <c r="AJ13" s="182">
        <f t="shared" si="1"/>
        <v>0.053266331658291456</v>
      </c>
      <c r="AK13" s="182"/>
      <c r="AL13" s="182"/>
      <c r="AM13" s="182"/>
      <c r="AN13" s="182"/>
      <c r="AO13" s="172">
        <v>274</v>
      </c>
      <c r="AP13" s="172"/>
      <c r="AQ13" s="172"/>
      <c r="AR13" s="172"/>
      <c r="AS13" s="172"/>
      <c r="AT13" s="172"/>
      <c r="AU13" s="172"/>
      <c r="AV13" s="172"/>
    </row>
    <row r="14" spans="1:48" ht="17.25">
      <c r="A14" s="186" t="s">
        <v>6</v>
      </c>
      <c r="B14" s="186"/>
      <c r="C14" s="186"/>
      <c r="D14" s="186"/>
      <c r="E14" s="187"/>
      <c r="F14" s="197">
        <v>2005</v>
      </c>
      <c r="G14" s="172"/>
      <c r="H14" s="172"/>
      <c r="I14" s="172"/>
      <c r="J14" s="198"/>
      <c r="K14" s="172">
        <v>56</v>
      </c>
      <c r="L14" s="172"/>
      <c r="M14" s="172"/>
      <c r="N14" s="172"/>
      <c r="O14" s="172"/>
      <c r="P14" s="195">
        <f t="shared" si="0"/>
        <v>2.7930174563591024</v>
      </c>
      <c r="Q14" s="195"/>
      <c r="R14" s="195"/>
      <c r="S14" s="195"/>
      <c r="T14" s="195"/>
      <c r="U14" s="172">
        <f t="shared" si="2"/>
        <v>155</v>
      </c>
      <c r="V14" s="172"/>
      <c r="W14" s="172"/>
      <c r="X14" s="172"/>
      <c r="Y14" s="172"/>
      <c r="Z14" s="172">
        <v>21</v>
      </c>
      <c r="AA14" s="172"/>
      <c r="AB14" s="172"/>
      <c r="AC14" s="172"/>
      <c r="AD14" s="172"/>
      <c r="AE14" s="172">
        <v>134</v>
      </c>
      <c r="AF14" s="172"/>
      <c r="AG14" s="172"/>
      <c r="AH14" s="172"/>
      <c r="AI14" s="172"/>
      <c r="AJ14" s="182">
        <f t="shared" si="1"/>
        <v>0.0773067331670823</v>
      </c>
      <c r="AK14" s="182"/>
      <c r="AL14" s="182"/>
      <c r="AM14" s="182"/>
      <c r="AN14" s="182"/>
      <c r="AO14" s="172">
        <v>99</v>
      </c>
      <c r="AP14" s="172"/>
      <c r="AQ14" s="172"/>
      <c r="AR14" s="172"/>
      <c r="AS14" s="172"/>
      <c r="AT14" s="172"/>
      <c r="AU14" s="172"/>
      <c r="AV14" s="172"/>
    </row>
    <row r="15" spans="1:48" ht="18" thickBot="1">
      <c r="A15" s="186" t="s">
        <v>7</v>
      </c>
      <c r="B15" s="186"/>
      <c r="C15" s="186"/>
      <c r="D15" s="186"/>
      <c r="E15" s="187"/>
      <c r="F15" s="199">
        <v>2067</v>
      </c>
      <c r="G15" s="200"/>
      <c r="H15" s="200"/>
      <c r="I15" s="200"/>
      <c r="J15" s="201"/>
      <c r="K15" s="172">
        <v>51</v>
      </c>
      <c r="L15" s="172"/>
      <c r="M15" s="172"/>
      <c r="N15" s="172"/>
      <c r="O15" s="172"/>
      <c r="P15" s="205">
        <f t="shared" si="0"/>
        <v>2.467343976777939</v>
      </c>
      <c r="Q15" s="205"/>
      <c r="R15" s="205"/>
      <c r="S15" s="205"/>
      <c r="T15" s="205"/>
      <c r="U15" s="200">
        <f t="shared" si="2"/>
        <v>141</v>
      </c>
      <c r="V15" s="200"/>
      <c r="W15" s="200"/>
      <c r="X15" s="200"/>
      <c r="Y15" s="200"/>
      <c r="Z15" s="172">
        <v>14</v>
      </c>
      <c r="AA15" s="172"/>
      <c r="AB15" s="172"/>
      <c r="AC15" s="172"/>
      <c r="AD15" s="172"/>
      <c r="AE15" s="172">
        <v>127</v>
      </c>
      <c r="AF15" s="172"/>
      <c r="AG15" s="172"/>
      <c r="AH15" s="172"/>
      <c r="AI15" s="172"/>
      <c r="AJ15" s="171">
        <f t="shared" si="1"/>
        <v>0.06821480406386067</v>
      </c>
      <c r="AK15" s="171"/>
      <c r="AL15" s="171"/>
      <c r="AM15" s="171"/>
      <c r="AN15" s="171"/>
      <c r="AO15" s="200">
        <v>261</v>
      </c>
      <c r="AP15" s="200"/>
      <c r="AQ15" s="200"/>
      <c r="AR15" s="200"/>
      <c r="AS15" s="200"/>
      <c r="AT15" s="200"/>
      <c r="AU15" s="200"/>
      <c r="AV15" s="200"/>
    </row>
    <row r="16" spans="1:48" ht="11.25" customHeight="1">
      <c r="A16" s="61"/>
      <c r="B16" s="61"/>
      <c r="C16" s="61"/>
      <c r="D16" s="61"/>
      <c r="E16" s="61"/>
      <c r="F16" s="70"/>
      <c r="G16" s="61"/>
      <c r="H16" s="61"/>
      <c r="I16" s="61"/>
      <c r="J16" s="70"/>
      <c r="K16" s="63"/>
      <c r="L16" s="63"/>
      <c r="M16" s="63"/>
      <c r="N16" s="63"/>
      <c r="O16" s="63"/>
      <c r="P16" s="62"/>
      <c r="Q16" s="62"/>
      <c r="R16" s="62"/>
      <c r="S16" s="62"/>
      <c r="T16" s="62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2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</row>
    <row r="17" spans="1:48" ht="20.25" customHeight="1" thickBot="1">
      <c r="A17" s="125" t="s">
        <v>101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58"/>
      <c r="AJ17" s="58"/>
      <c r="AK17" s="58"/>
      <c r="AL17" s="58"/>
      <c r="AM17" s="58"/>
      <c r="AN17" s="165" t="str">
        <f>AN5</f>
        <v>平成25年度</v>
      </c>
      <c r="AO17" s="165"/>
      <c r="AP17" s="165"/>
      <c r="AQ17" s="165"/>
      <c r="AR17" s="165"/>
      <c r="AS17" s="165"/>
      <c r="AT17" s="165"/>
      <c r="AU17" s="165"/>
      <c r="AV17" s="165"/>
    </row>
    <row r="18" spans="1:48" ht="18.75" customHeight="1">
      <c r="A18" s="61"/>
      <c r="B18" s="61"/>
      <c r="C18" s="141" t="s">
        <v>100</v>
      </c>
      <c r="D18" s="143"/>
      <c r="E18" s="311" t="s">
        <v>99</v>
      </c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3"/>
      <c r="S18" s="141" t="s">
        <v>49</v>
      </c>
      <c r="T18" s="142"/>
      <c r="U18" s="142"/>
      <c r="V18" s="104" t="s">
        <v>10</v>
      </c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7"/>
      <c r="AH18" s="104" t="s">
        <v>98</v>
      </c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7"/>
      <c r="AT18" s="141" t="s">
        <v>47</v>
      </c>
      <c r="AU18" s="220"/>
      <c r="AV18" s="220"/>
    </row>
    <row r="19" spans="2:48" ht="27" customHeight="1">
      <c r="B19" s="58"/>
      <c r="C19" s="217"/>
      <c r="D19" s="309"/>
      <c r="E19" s="160" t="s">
        <v>0</v>
      </c>
      <c r="F19" s="216"/>
      <c r="G19" s="216"/>
      <c r="H19" s="216" t="s">
        <v>11</v>
      </c>
      <c r="I19" s="144"/>
      <c r="J19" s="144"/>
      <c r="K19" s="216" t="s">
        <v>12</v>
      </c>
      <c r="L19" s="144"/>
      <c r="M19" s="144"/>
      <c r="N19" s="216" t="s">
        <v>13</v>
      </c>
      <c r="O19" s="144"/>
      <c r="P19" s="144"/>
      <c r="Q19" s="314" t="s">
        <v>97</v>
      </c>
      <c r="R19" s="315"/>
      <c r="S19" s="217"/>
      <c r="T19" s="218"/>
      <c r="U19" s="218"/>
      <c r="V19" s="97" t="s">
        <v>20</v>
      </c>
      <c r="W19" s="97"/>
      <c r="X19" s="97"/>
      <c r="Y19" s="97" t="s">
        <v>96</v>
      </c>
      <c r="Z19" s="219"/>
      <c r="AA19" s="219"/>
      <c r="AB19" s="97" t="s">
        <v>92</v>
      </c>
      <c r="AC19" s="219"/>
      <c r="AD19" s="219"/>
      <c r="AE19" s="97" t="s">
        <v>48</v>
      </c>
      <c r="AF19" s="219"/>
      <c r="AG19" s="219"/>
      <c r="AH19" s="223" t="s">
        <v>0</v>
      </c>
      <c r="AI19" s="223"/>
      <c r="AJ19" s="223"/>
      <c r="AK19" s="166" t="s">
        <v>95</v>
      </c>
      <c r="AL19" s="167"/>
      <c r="AM19" s="167"/>
      <c r="AN19" s="166" t="s">
        <v>14</v>
      </c>
      <c r="AO19" s="167"/>
      <c r="AP19" s="167"/>
      <c r="AQ19" s="166" t="s">
        <v>15</v>
      </c>
      <c r="AR19" s="167"/>
      <c r="AS19" s="168"/>
      <c r="AT19" s="221"/>
      <c r="AU19" s="222"/>
      <c r="AV19" s="222"/>
    </row>
    <row r="20" spans="1:48" ht="17.25">
      <c r="A20" s="64"/>
      <c r="B20" s="64"/>
      <c r="C20" s="191"/>
      <c r="D20" s="310"/>
      <c r="E20" s="160"/>
      <c r="F20" s="216"/>
      <c r="G20" s="216"/>
      <c r="H20" s="144"/>
      <c r="I20" s="144"/>
      <c r="J20" s="144"/>
      <c r="K20" s="144"/>
      <c r="L20" s="144"/>
      <c r="M20" s="144"/>
      <c r="N20" s="144"/>
      <c r="O20" s="144"/>
      <c r="P20" s="144"/>
      <c r="Q20" s="252"/>
      <c r="R20" s="254"/>
      <c r="S20" s="191"/>
      <c r="T20" s="192"/>
      <c r="U20" s="192"/>
      <c r="V20" s="97"/>
      <c r="W20" s="97"/>
      <c r="X20" s="97"/>
      <c r="Y20" s="219"/>
      <c r="Z20" s="219"/>
      <c r="AA20" s="219"/>
      <c r="AB20" s="219"/>
      <c r="AC20" s="219"/>
      <c r="AD20" s="219"/>
      <c r="AE20" s="219"/>
      <c r="AF20" s="219"/>
      <c r="AG20" s="219"/>
      <c r="AH20" s="224"/>
      <c r="AI20" s="224"/>
      <c r="AJ20" s="224"/>
      <c r="AK20" s="169"/>
      <c r="AL20" s="169"/>
      <c r="AM20" s="169"/>
      <c r="AN20" s="169"/>
      <c r="AO20" s="169"/>
      <c r="AP20" s="169"/>
      <c r="AQ20" s="169"/>
      <c r="AR20" s="169"/>
      <c r="AS20" s="170"/>
      <c r="AT20" s="170"/>
      <c r="AU20" s="207"/>
      <c r="AV20" s="207"/>
    </row>
    <row r="21" spans="1:48" ht="17.25">
      <c r="A21" s="73" t="s">
        <v>0</v>
      </c>
      <c r="B21" s="73"/>
      <c r="C21" s="305">
        <f>SUM(C22:D28)</f>
        <v>13684</v>
      </c>
      <c r="D21" s="306"/>
      <c r="E21" s="202">
        <f aca="true" t="shared" si="3" ref="E21:E28">H21+K21+N21</f>
        <v>2253</v>
      </c>
      <c r="F21" s="190"/>
      <c r="G21" s="190"/>
      <c r="H21" s="190">
        <f>SUM(H22:J28)</f>
        <v>1653</v>
      </c>
      <c r="I21" s="190"/>
      <c r="J21" s="190"/>
      <c r="K21" s="190">
        <f>SUM(K22:M28)</f>
        <v>510</v>
      </c>
      <c r="L21" s="190"/>
      <c r="M21" s="190"/>
      <c r="N21" s="190">
        <f>SUM(N22:P28)</f>
        <v>90</v>
      </c>
      <c r="O21" s="190"/>
      <c r="P21" s="190"/>
      <c r="Q21" s="190">
        <f>SUM(Q22:R28)</f>
        <v>11</v>
      </c>
      <c r="R21" s="190"/>
      <c r="S21" s="214">
        <f aca="true" t="shared" si="4" ref="S21:S28">E21/C21*100</f>
        <v>16.464484068985676</v>
      </c>
      <c r="T21" s="214"/>
      <c r="U21" s="214"/>
      <c r="V21" s="190">
        <f>Y21+AB21</f>
        <v>6578</v>
      </c>
      <c r="W21" s="190"/>
      <c r="X21" s="190"/>
      <c r="Y21" s="190">
        <f>SUM(Y22:AA28)</f>
        <v>1952</v>
      </c>
      <c r="Z21" s="190"/>
      <c r="AA21" s="190"/>
      <c r="AB21" s="190">
        <f>SUM(AB22:AD28)</f>
        <v>4626</v>
      </c>
      <c r="AC21" s="190"/>
      <c r="AD21" s="190"/>
      <c r="AE21" s="193">
        <f aca="true" t="shared" si="5" ref="AE21:AE28">V21/C21</f>
        <v>0.4807073954983923</v>
      </c>
      <c r="AF21" s="193"/>
      <c r="AG21" s="193"/>
      <c r="AH21" s="190">
        <f aca="true" t="shared" si="6" ref="AH21:AH28">AK21+AN21+AQ21</f>
        <v>1483</v>
      </c>
      <c r="AI21" s="190"/>
      <c r="AJ21" s="190"/>
      <c r="AK21" s="190">
        <f>SUM(AK22:AM28)</f>
        <v>532</v>
      </c>
      <c r="AL21" s="190"/>
      <c r="AM21" s="190"/>
      <c r="AN21" s="190">
        <f>SUM(AN22:AP28)</f>
        <v>306</v>
      </c>
      <c r="AO21" s="190"/>
      <c r="AP21" s="190"/>
      <c r="AQ21" s="190">
        <f>SUM(AQ22:AS28)</f>
        <v>645</v>
      </c>
      <c r="AR21" s="190"/>
      <c r="AS21" s="190"/>
      <c r="AT21" s="190">
        <f>SUM(AT22:AV28)</f>
        <v>304</v>
      </c>
      <c r="AU21" s="190"/>
      <c r="AV21" s="190"/>
    </row>
    <row r="22" spans="1:48" ht="17.25">
      <c r="A22" s="72" t="s">
        <v>1</v>
      </c>
      <c r="B22" s="72"/>
      <c r="C22" s="307">
        <v>2965</v>
      </c>
      <c r="D22" s="308"/>
      <c r="E22" s="204">
        <f t="shared" si="3"/>
        <v>545</v>
      </c>
      <c r="F22" s="196"/>
      <c r="G22" s="196"/>
      <c r="H22" s="181">
        <v>396</v>
      </c>
      <c r="I22" s="181"/>
      <c r="J22" s="181"/>
      <c r="K22" s="181">
        <v>124</v>
      </c>
      <c r="L22" s="181"/>
      <c r="M22" s="181"/>
      <c r="N22" s="181">
        <v>25</v>
      </c>
      <c r="O22" s="181"/>
      <c r="P22" s="181"/>
      <c r="Q22" s="196">
        <v>1</v>
      </c>
      <c r="R22" s="196"/>
      <c r="S22" s="215">
        <f t="shared" si="4"/>
        <v>18.381112984822934</v>
      </c>
      <c r="T22" s="215"/>
      <c r="U22" s="215"/>
      <c r="V22" s="196">
        <f aca="true" t="shared" si="7" ref="V22:V28">SUM(Y22:AD22)</f>
        <v>1813</v>
      </c>
      <c r="W22" s="196"/>
      <c r="X22" s="196"/>
      <c r="Y22" s="181">
        <v>516</v>
      </c>
      <c r="Z22" s="181"/>
      <c r="AA22" s="181"/>
      <c r="AB22" s="181">
        <v>1297</v>
      </c>
      <c r="AC22" s="181"/>
      <c r="AD22" s="181"/>
      <c r="AE22" s="180">
        <f t="shared" si="5"/>
        <v>0.6114671163575042</v>
      </c>
      <c r="AF22" s="180"/>
      <c r="AG22" s="180"/>
      <c r="AH22" s="196">
        <f t="shared" si="6"/>
        <v>327</v>
      </c>
      <c r="AI22" s="196"/>
      <c r="AJ22" s="196"/>
      <c r="AK22" s="177">
        <v>101</v>
      </c>
      <c r="AL22" s="177"/>
      <c r="AM22" s="177"/>
      <c r="AN22" s="177">
        <v>80</v>
      </c>
      <c r="AO22" s="177"/>
      <c r="AP22" s="177"/>
      <c r="AQ22" s="177">
        <v>146</v>
      </c>
      <c r="AR22" s="177"/>
      <c r="AS22" s="177"/>
      <c r="AT22" s="177">
        <v>55</v>
      </c>
      <c r="AU22" s="177"/>
      <c r="AV22" s="177"/>
    </row>
    <row r="23" spans="1:48" ht="17.25">
      <c r="A23" s="28" t="s">
        <v>2</v>
      </c>
      <c r="B23" s="28"/>
      <c r="C23" s="298">
        <v>1666</v>
      </c>
      <c r="D23" s="299"/>
      <c r="E23" s="203">
        <f t="shared" si="3"/>
        <v>254</v>
      </c>
      <c r="F23" s="181"/>
      <c r="G23" s="181"/>
      <c r="H23" s="181">
        <v>179</v>
      </c>
      <c r="I23" s="181"/>
      <c r="J23" s="181"/>
      <c r="K23" s="181">
        <v>64</v>
      </c>
      <c r="L23" s="181"/>
      <c r="M23" s="181"/>
      <c r="N23" s="181">
        <v>11</v>
      </c>
      <c r="O23" s="181"/>
      <c r="P23" s="181"/>
      <c r="Q23" s="181">
        <v>0</v>
      </c>
      <c r="R23" s="181"/>
      <c r="S23" s="206">
        <f t="shared" si="4"/>
        <v>15.24609843937575</v>
      </c>
      <c r="T23" s="206"/>
      <c r="U23" s="206"/>
      <c r="V23" s="181">
        <f t="shared" si="7"/>
        <v>800</v>
      </c>
      <c r="W23" s="181"/>
      <c r="X23" s="181"/>
      <c r="Y23" s="181">
        <v>206</v>
      </c>
      <c r="Z23" s="181"/>
      <c r="AA23" s="181"/>
      <c r="AB23" s="181">
        <v>594</v>
      </c>
      <c r="AC23" s="181"/>
      <c r="AD23" s="181"/>
      <c r="AE23" s="182">
        <f t="shared" si="5"/>
        <v>0.4801920768307323</v>
      </c>
      <c r="AF23" s="182"/>
      <c r="AG23" s="182"/>
      <c r="AH23" s="181">
        <f t="shared" si="6"/>
        <v>206</v>
      </c>
      <c r="AI23" s="181"/>
      <c r="AJ23" s="181"/>
      <c r="AK23" s="177">
        <v>52</v>
      </c>
      <c r="AL23" s="177"/>
      <c r="AM23" s="177"/>
      <c r="AN23" s="177">
        <v>42</v>
      </c>
      <c r="AO23" s="177"/>
      <c r="AP23" s="177"/>
      <c r="AQ23" s="177">
        <v>112</v>
      </c>
      <c r="AR23" s="177"/>
      <c r="AS23" s="177"/>
      <c r="AT23" s="177">
        <v>49</v>
      </c>
      <c r="AU23" s="177"/>
      <c r="AV23" s="177"/>
    </row>
    <row r="24" spans="1:48" ht="17.25">
      <c r="A24" s="28" t="s">
        <v>3</v>
      </c>
      <c r="B24" s="28"/>
      <c r="C24" s="298">
        <v>1386</v>
      </c>
      <c r="D24" s="299"/>
      <c r="E24" s="203">
        <f t="shared" si="3"/>
        <v>180</v>
      </c>
      <c r="F24" s="181"/>
      <c r="G24" s="181"/>
      <c r="H24" s="181">
        <v>134</v>
      </c>
      <c r="I24" s="181"/>
      <c r="J24" s="181"/>
      <c r="K24" s="181">
        <v>40</v>
      </c>
      <c r="L24" s="181"/>
      <c r="M24" s="181"/>
      <c r="N24" s="181">
        <v>6</v>
      </c>
      <c r="O24" s="181"/>
      <c r="P24" s="181"/>
      <c r="Q24" s="181">
        <v>3</v>
      </c>
      <c r="R24" s="181"/>
      <c r="S24" s="206">
        <f t="shared" si="4"/>
        <v>12.987012987012985</v>
      </c>
      <c r="T24" s="206"/>
      <c r="U24" s="206"/>
      <c r="V24" s="181">
        <f t="shared" si="7"/>
        <v>557</v>
      </c>
      <c r="W24" s="181"/>
      <c r="X24" s="181"/>
      <c r="Y24" s="181">
        <v>178</v>
      </c>
      <c r="Z24" s="181"/>
      <c r="AA24" s="181"/>
      <c r="AB24" s="181">
        <v>379</v>
      </c>
      <c r="AC24" s="181"/>
      <c r="AD24" s="181"/>
      <c r="AE24" s="182">
        <f t="shared" si="5"/>
        <v>0.4018759018759019</v>
      </c>
      <c r="AF24" s="182"/>
      <c r="AG24" s="182"/>
      <c r="AH24" s="181">
        <f t="shared" si="6"/>
        <v>138</v>
      </c>
      <c r="AI24" s="181"/>
      <c r="AJ24" s="181"/>
      <c r="AK24" s="177">
        <v>56</v>
      </c>
      <c r="AL24" s="177"/>
      <c r="AM24" s="177"/>
      <c r="AN24" s="177">
        <v>20</v>
      </c>
      <c r="AO24" s="177"/>
      <c r="AP24" s="177"/>
      <c r="AQ24" s="177">
        <v>62</v>
      </c>
      <c r="AR24" s="177"/>
      <c r="AS24" s="177"/>
      <c r="AT24" s="177">
        <v>48</v>
      </c>
      <c r="AU24" s="177"/>
      <c r="AV24" s="177"/>
    </row>
    <row r="25" spans="1:48" ht="17.25">
      <c r="A25" s="28" t="s">
        <v>4</v>
      </c>
      <c r="B25" s="28"/>
      <c r="C25" s="298">
        <v>2406</v>
      </c>
      <c r="D25" s="299"/>
      <c r="E25" s="203">
        <f t="shared" si="3"/>
        <v>430</v>
      </c>
      <c r="F25" s="181"/>
      <c r="G25" s="181"/>
      <c r="H25" s="181">
        <v>319</v>
      </c>
      <c r="I25" s="181"/>
      <c r="J25" s="181"/>
      <c r="K25" s="181">
        <v>99</v>
      </c>
      <c r="L25" s="181"/>
      <c r="M25" s="181"/>
      <c r="N25" s="181">
        <v>12</v>
      </c>
      <c r="O25" s="181"/>
      <c r="P25" s="181"/>
      <c r="Q25" s="181">
        <v>2</v>
      </c>
      <c r="R25" s="181"/>
      <c r="S25" s="206">
        <f t="shared" si="4"/>
        <v>17.871986699916874</v>
      </c>
      <c r="T25" s="206"/>
      <c r="U25" s="206"/>
      <c r="V25" s="181">
        <f t="shared" si="7"/>
        <v>1173</v>
      </c>
      <c r="W25" s="181"/>
      <c r="X25" s="181"/>
      <c r="Y25" s="181">
        <v>284</v>
      </c>
      <c r="Z25" s="181"/>
      <c r="AA25" s="181"/>
      <c r="AB25" s="181">
        <v>889</v>
      </c>
      <c r="AC25" s="181"/>
      <c r="AD25" s="181"/>
      <c r="AE25" s="182">
        <f t="shared" si="5"/>
        <v>0.48753117206982544</v>
      </c>
      <c r="AF25" s="182"/>
      <c r="AG25" s="182"/>
      <c r="AH25" s="181">
        <f t="shared" si="6"/>
        <v>277</v>
      </c>
      <c r="AI25" s="181"/>
      <c r="AJ25" s="181"/>
      <c r="AK25" s="177">
        <v>98</v>
      </c>
      <c r="AL25" s="177"/>
      <c r="AM25" s="177"/>
      <c r="AN25" s="177">
        <v>47</v>
      </c>
      <c r="AO25" s="177"/>
      <c r="AP25" s="177"/>
      <c r="AQ25" s="177">
        <v>132</v>
      </c>
      <c r="AR25" s="177"/>
      <c r="AS25" s="177"/>
      <c r="AT25" s="177">
        <v>59</v>
      </c>
      <c r="AU25" s="177"/>
      <c r="AV25" s="177"/>
    </row>
    <row r="26" spans="1:48" ht="17.25">
      <c r="A26" s="28" t="s">
        <v>5</v>
      </c>
      <c r="B26" s="28"/>
      <c r="C26" s="298">
        <v>1091</v>
      </c>
      <c r="D26" s="299"/>
      <c r="E26" s="203">
        <f t="shared" si="3"/>
        <v>161</v>
      </c>
      <c r="F26" s="181"/>
      <c r="G26" s="181"/>
      <c r="H26" s="181">
        <v>113</v>
      </c>
      <c r="I26" s="181"/>
      <c r="J26" s="181"/>
      <c r="K26" s="181">
        <v>37</v>
      </c>
      <c r="L26" s="181"/>
      <c r="M26" s="181"/>
      <c r="N26" s="181">
        <v>11</v>
      </c>
      <c r="O26" s="181"/>
      <c r="P26" s="181"/>
      <c r="Q26" s="181">
        <v>0</v>
      </c>
      <c r="R26" s="181"/>
      <c r="S26" s="206">
        <f t="shared" si="4"/>
        <v>14.757103574702107</v>
      </c>
      <c r="T26" s="206"/>
      <c r="U26" s="206"/>
      <c r="V26" s="181">
        <f t="shared" si="7"/>
        <v>442</v>
      </c>
      <c r="W26" s="181"/>
      <c r="X26" s="181"/>
      <c r="Y26" s="181">
        <v>103</v>
      </c>
      <c r="Z26" s="181"/>
      <c r="AA26" s="181"/>
      <c r="AB26" s="181">
        <v>339</v>
      </c>
      <c r="AC26" s="181"/>
      <c r="AD26" s="181"/>
      <c r="AE26" s="182">
        <f t="shared" si="5"/>
        <v>0.40513290559120074</v>
      </c>
      <c r="AF26" s="182"/>
      <c r="AG26" s="182"/>
      <c r="AH26" s="181">
        <f t="shared" si="6"/>
        <v>130</v>
      </c>
      <c r="AI26" s="181"/>
      <c r="AJ26" s="181"/>
      <c r="AK26" s="177">
        <v>50</v>
      </c>
      <c r="AL26" s="177"/>
      <c r="AM26" s="177"/>
      <c r="AN26" s="177">
        <v>34</v>
      </c>
      <c r="AO26" s="177"/>
      <c r="AP26" s="177"/>
      <c r="AQ26" s="177">
        <v>46</v>
      </c>
      <c r="AR26" s="177"/>
      <c r="AS26" s="177"/>
      <c r="AT26" s="177">
        <v>18</v>
      </c>
      <c r="AU26" s="177"/>
      <c r="AV26" s="177"/>
    </row>
    <row r="27" spans="1:48" ht="17.25">
      <c r="A27" s="28" t="s">
        <v>6</v>
      </c>
      <c r="B27" s="28"/>
      <c r="C27" s="298">
        <v>2044</v>
      </c>
      <c r="D27" s="299"/>
      <c r="E27" s="203">
        <f t="shared" si="3"/>
        <v>351</v>
      </c>
      <c r="F27" s="181"/>
      <c r="G27" s="181"/>
      <c r="H27" s="181">
        <v>261</v>
      </c>
      <c r="I27" s="181"/>
      <c r="J27" s="181"/>
      <c r="K27" s="181">
        <v>74</v>
      </c>
      <c r="L27" s="181"/>
      <c r="M27" s="181"/>
      <c r="N27" s="181">
        <v>16</v>
      </c>
      <c r="O27" s="181"/>
      <c r="P27" s="181"/>
      <c r="Q27" s="181">
        <v>4</v>
      </c>
      <c r="R27" s="181"/>
      <c r="S27" s="206">
        <f t="shared" si="4"/>
        <v>17.172211350293544</v>
      </c>
      <c r="T27" s="206"/>
      <c r="U27" s="206"/>
      <c r="V27" s="181">
        <f t="shared" si="7"/>
        <v>971</v>
      </c>
      <c r="W27" s="181"/>
      <c r="X27" s="181"/>
      <c r="Y27" s="181">
        <v>358</v>
      </c>
      <c r="Z27" s="181"/>
      <c r="AA27" s="181"/>
      <c r="AB27" s="181">
        <v>613</v>
      </c>
      <c r="AC27" s="181"/>
      <c r="AD27" s="181"/>
      <c r="AE27" s="182">
        <f t="shared" si="5"/>
        <v>0.47504892367906065</v>
      </c>
      <c r="AF27" s="182"/>
      <c r="AG27" s="182"/>
      <c r="AH27" s="181">
        <f t="shared" si="6"/>
        <v>238</v>
      </c>
      <c r="AI27" s="181"/>
      <c r="AJ27" s="181"/>
      <c r="AK27" s="177">
        <v>98</v>
      </c>
      <c r="AL27" s="177"/>
      <c r="AM27" s="177"/>
      <c r="AN27" s="177">
        <v>44</v>
      </c>
      <c r="AO27" s="177"/>
      <c r="AP27" s="177"/>
      <c r="AQ27" s="177">
        <v>96</v>
      </c>
      <c r="AR27" s="177"/>
      <c r="AS27" s="177"/>
      <c r="AT27" s="177">
        <v>46</v>
      </c>
      <c r="AU27" s="177"/>
      <c r="AV27" s="177"/>
    </row>
    <row r="28" spans="1:48" ht="18" thickBot="1">
      <c r="A28" s="71" t="s">
        <v>7</v>
      </c>
      <c r="B28" s="71"/>
      <c r="C28" s="300">
        <v>2126</v>
      </c>
      <c r="D28" s="301"/>
      <c r="E28" s="257">
        <f t="shared" si="3"/>
        <v>332</v>
      </c>
      <c r="F28" s="183"/>
      <c r="G28" s="183"/>
      <c r="H28" s="183">
        <v>251</v>
      </c>
      <c r="I28" s="183"/>
      <c r="J28" s="183"/>
      <c r="K28" s="183">
        <v>72</v>
      </c>
      <c r="L28" s="183"/>
      <c r="M28" s="183"/>
      <c r="N28" s="183">
        <v>9</v>
      </c>
      <c r="O28" s="183"/>
      <c r="P28" s="183"/>
      <c r="Q28" s="183">
        <v>1</v>
      </c>
      <c r="R28" s="183"/>
      <c r="S28" s="258">
        <f t="shared" si="4"/>
        <v>15.61618062088429</v>
      </c>
      <c r="T28" s="258"/>
      <c r="U28" s="258"/>
      <c r="V28" s="183">
        <f t="shared" si="7"/>
        <v>822</v>
      </c>
      <c r="W28" s="183"/>
      <c r="X28" s="183"/>
      <c r="Y28" s="183">
        <v>307</v>
      </c>
      <c r="Z28" s="183"/>
      <c r="AA28" s="183"/>
      <c r="AB28" s="183">
        <v>515</v>
      </c>
      <c r="AC28" s="183"/>
      <c r="AD28" s="183"/>
      <c r="AE28" s="178">
        <f t="shared" si="5"/>
        <v>0.38664158043273755</v>
      </c>
      <c r="AF28" s="178"/>
      <c r="AG28" s="178"/>
      <c r="AH28" s="183">
        <f t="shared" si="6"/>
        <v>167</v>
      </c>
      <c r="AI28" s="183"/>
      <c r="AJ28" s="183"/>
      <c r="AK28" s="179">
        <v>77</v>
      </c>
      <c r="AL28" s="179"/>
      <c r="AM28" s="179"/>
      <c r="AN28" s="179">
        <v>39</v>
      </c>
      <c r="AO28" s="179"/>
      <c r="AP28" s="179"/>
      <c r="AQ28" s="179">
        <v>51</v>
      </c>
      <c r="AR28" s="179"/>
      <c r="AS28" s="179"/>
      <c r="AT28" s="179">
        <v>29</v>
      </c>
      <c r="AU28" s="179"/>
      <c r="AV28" s="179"/>
    </row>
    <row r="29" spans="1:48" ht="11.25" customHeight="1">
      <c r="A29" s="61"/>
      <c r="B29" s="61"/>
      <c r="D29" s="61"/>
      <c r="E29" s="61"/>
      <c r="F29" s="61"/>
      <c r="G29" s="67"/>
      <c r="H29" s="61"/>
      <c r="I29" s="67"/>
      <c r="J29" s="61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2"/>
      <c r="AF29" s="62"/>
      <c r="AG29" s="62"/>
      <c r="AH29" s="62"/>
      <c r="AI29" s="62"/>
      <c r="AJ29" s="63"/>
      <c r="AK29" s="63"/>
      <c r="AL29" s="63"/>
      <c r="AM29" s="63"/>
      <c r="AN29" s="63"/>
      <c r="AO29" s="63"/>
      <c r="AP29" s="63"/>
      <c r="AQ29" s="66"/>
      <c r="AR29" s="63"/>
      <c r="AS29" s="63"/>
      <c r="AT29" s="63"/>
      <c r="AU29" s="63"/>
      <c r="AV29" s="65"/>
    </row>
    <row r="30" spans="1:48" ht="20.25" customHeight="1" thickBot="1">
      <c r="A30" s="125" t="s">
        <v>94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54" t="str">
        <f>+AN5</f>
        <v>平成25年度</v>
      </c>
      <c r="AO30" s="154"/>
      <c r="AP30" s="154"/>
      <c r="AQ30" s="154"/>
      <c r="AR30" s="154"/>
      <c r="AS30" s="154"/>
      <c r="AT30" s="154"/>
      <c r="AU30" s="154"/>
      <c r="AV30" s="154"/>
    </row>
    <row r="31" spans="1:48" ht="18.75" customHeight="1">
      <c r="A31" s="61"/>
      <c r="B31" s="61"/>
      <c r="C31" s="11"/>
      <c r="D31" s="141" t="s">
        <v>54</v>
      </c>
      <c r="E31" s="250"/>
      <c r="F31" s="250"/>
      <c r="G31" s="250"/>
      <c r="H31" s="250"/>
      <c r="I31" s="250"/>
      <c r="J31" s="251"/>
      <c r="K31" s="141" t="s">
        <v>50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3"/>
      <c r="Y31" s="104" t="s">
        <v>10</v>
      </c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</row>
    <row r="32" spans="1:48" ht="17.25">
      <c r="A32" s="64"/>
      <c r="B32" s="64"/>
      <c r="C32" s="12"/>
      <c r="D32" s="252"/>
      <c r="E32" s="253"/>
      <c r="F32" s="253"/>
      <c r="G32" s="253"/>
      <c r="H32" s="253"/>
      <c r="I32" s="253"/>
      <c r="J32" s="254"/>
      <c r="K32" s="144" t="s">
        <v>35</v>
      </c>
      <c r="L32" s="144"/>
      <c r="M32" s="144"/>
      <c r="N32" s="144"/>
      <c r="O32" s="144"/>
      <c r="P32" s="144"/>
      <c r="Q32" s="144"/>
      <c r="R32" s="144" t="s">
        <v>90</v>
      </c>
      <c r="S32" s="144"/>
      <c r="T32" s="144"/>
      <c r="U32" s="144"/>
      <c r="V32" s="144"/>
      <c r="W32" s="144"/>
      <c r="X32" s="144"/>
      <c r="Y32" s="158" t="s">
        <v>0</v>
      </c>
      <c r="Z32" s="159"/>
      <c r="AA32" s="159"/>
      <c r="AB32" s="159"/>
      <c r="AC32" s="159"/>
      <c r="AD32" s="160"/>
      <c r="AE32" s="158" t="s">
        <v>93</v>
      </c>
      <c r="AF32" s="159"/>
      <c r="AG32" s="159"/>
      <c r="AH32" s="159"/>
      <c r="AI32" s="159"/>
      <c r="AJ32" s="160"/>
      <c r="AK32" s="158" t="s">
        <v>92</v>
      </c>
      <c r="AL32" s="159"/>
      <c r="AM32" s="159"/>
      <c r="AN32" s="159"/>
      <c r="AO32" s="159"/>
      <c r="AP32" s="160"/>
      <c r="AQ32" s="162" t="s">
        <v>51</v>
      </c>
      <c r="AR32" s="163"/>
      <c r="AS32" s="163"/>
      <c r="AT32" s="163"/>
      <c r="AU32" s="163"/>
      <c r="AV32" s="163"/>
    </row>
    <row r="33" spans="1:48" ht="17.25">
      <c r="A33" s="246" t="s">
        <v>0</v>
      </c>
      <c r="B33" s="246"/>
      <c r="C33" s="247"/>
      <c r="D33" s="145">
        <f>SUM(D34:D37)</f>
        <v>35567</v>
      </c>
      <c r="E33" s="146"/>
      <c r="F33" s="146"/>
      <c r="G33" s="146"/>
      <c r="H33" s="146"/>
      <c r="I33" s="146"/>
      <c r="J33" s="255"/>
      <c r="K33" s="145">
        <f>SUM(K34:K37)</f>
        <v>10332</v>
      </c>
      <c r="L33" s="146"/>
      <c r="M33" s="146"/>
      <c r="N33" s="146"/>
      <c r="O33" s="146"/>
      <c r="P33" s="146"/>
      <c r="Q33" s="146"/>
      <c r="R33" s="134">
        <f>K33/D33*100</f>
        <v>29.049399724463687</v>
      </c>
      <c r="S33" s="135"/>
      <c r="T33" s="135"/>
      <c r="U33" s="135"/>
      <c r="V33" s="135"/>
      <c r="W33" s="135"/>
      <c r="X33" s="135"/>
      <c r="Y33" s="161">
        <f>SUM(Y34:AD37)</f>
        <v>41206</v>
      </c>
      <c r="Z33" s="161"/>
      <c r="AA33" s="161"/>
      <c r="AB33" s="161"/>
      <c r="AC33" s="161"/>
      <c r="AD33" s="161"/>
      <c r="AE33" s="161">
        <f>SUM(AE34:AJ37)</f>
        <v>21960</v>
      </c>
      <c r="AF33" s="161"/>
      <c r="AG33" s="161"/>
      <c r="AH33" s="161"/>
      <c r="AI33" s="161"/>
      <c r="AJ33" s="161"/>
      <c r="AK33" s="161">
        <f>SUM(AK34:AP37)</f>
        <v>19246</v>
      </c>
      <c r="AL33" s="161"/>
      <c r="AM33" s="161"/>
      <c r="AN33" s="161"/>
      <c r="AO33" s="161"/>
      <c r="AP33" s="161"/>
      <c r="AQ33" s="164">
        <f>Y33/D33</f>
        <v>1.1585458430567661</v>
      </c>
      <c r="AR33" s="164"/>
      <c r="AS33" s="164"/>
      <c r="AT33" s="164"/>
      <c r="AU33" s="164"/>
      <c r="AV33" s="164"/>
    </row>
    <row r="34" spans="1:48" ht="17.25">
      <c r="A34" s="248" t="s">
        <v>16</v>
      </c>
      <c r="B34" s="248"/>
      <c r="C34" s="249"/>
      <c r="D34" s="128">
        <v>1812</v>
      </c>
      <c r="E34" s="129"/>
      <c r="F34" s="129"/>
      <c r="G34" s="129"/>
      <c r="H34" s="129"/>
      <c r="I34" s="129"/>
      <c r="J34" s="130"/>
      <c r="K34" s="147">
        <v>28</v>
      </c>
      <c r="L34" s="129"/>
      <c r="M34" s="129"/>
      <c r="N34" s="129"/>
      <c r="O34" s="129"/>
      <c r="P34" s="129"/>
      <c r="Q34" s="129"/>
      <c r="R34" s="136">
        <f>K34/D34*100</f>
        <v>1.545253863134658</v>
      </c>
      <c r="S34" s="137"/>
      <c r="T34" s="137"/>
      <c r="U34" s="137"/>
      <c r="V34" s="137"/>
      <c r="W34" s="137"/>
      <c r="X34" s="137"/>
      <c r="Y34" s="121">
        <f>AE34+AK34</f>
        <v>115</v>
      </c>
      <c r="Z34" s="121"/>
      <c r="AA34" s="121"/>
      <c r="AB34" s="121"/>
      <c r="AC34" s="121"/>
      <c r="AD34" s="121"/>
      <c r="AE34" s="123">
        <v>65</v>
      </c>
      <c r="AF34" s="123"/>
      <c r="AG34" s="123"/>
      <c r="AH34" s="123"/>
      <c r="AI34" s="123"/>
      <c r="AJ34" s="123"/>
      <c r="AK34" s="123">
        <v>50</v>
      </c>
      <c r="AL34" s="123"/>
      <c r="AM34" s="123"/>
      <c r="AN34" s="123"/>
      <c r="AO34" s="123"/>
      <c r="AP34" s="123"/>
      <c r="AQ34" s="243">
        <f>Y34/D34</f>
        <v>0.06346578366445917</v>
      </c>
      <c r="AR34" s="243"/>
      <c r="AS34" s="243"/>
      <c r="AT34" s="243"/>
      <c r="AU34" s="243"/>
      <c r="AV34" s="243"/>
    </row>
    <row r="35" spans="1:48" ht="17.25">
      <c r="A35" s="248" t="s">
        <v>17</v>
      </c>
      <c r="B35" s="248"/>
      <c r="C35" s="249"/>
      <c r="D35" s="128">
        <v>9117</v>
      </c>
      <c r="E35" s="129"/>
      <c r="F35" s="129"/>
      <c r="G35" s="129"/>
      <c r="H35" s="129"/>
      <c r="I35" s="129"/>
      <c r="J35" s="130"/>
      <c r="K35" s="147">
        <v>1653</v>
      </c>
      <c r="L35" s="129"/>
      <c r="M35" s="129"/>
      <c r="N35" s="129"/>
      <c r="O35" s="129"/>
      <c r="P35" s="129"/>
      <c r="Q35" s="129"/>
      <c r="R35" s="138">
        <f>K35/D35*100</f>
        <v>18.13096413293847</v>
      </c>
      <c r="S35" s="139"/>
      <c r="T35" s="139"/>
      <c r="U35" s="139"/>
      <c r="V35" s="139"/>
      <c r="W35" s="139"/>
      <c r="X35" s="139"/>
      <c r="Y35" s="121">
        <f>AE35+AK35</f>
        <v>5844</v>
      </c>
      <c r="Z35" s="121"/>
      <c r="AA35" s="121"/>
      <c r="AB35" s="121"/>
      <c r="AC35" s="121"/>
      <c r="AD35" s="121"/>
      <c r="AE35" s="123">
        <v>2405</v>
      </c>
      <c r="AF35" s="123"/>
      <c r="AG35" s="123"/>
      <c r="AH35" s="123"/>
      <c r="AI35" s="123"/>
      <c r="AJ35" s="123"/>
      <c r="AK35" s="123">
        <v>3439</v>
      </c>
      <c r="AL35" s="123"/>
      <c r="AM35" s="123"/>
      <c r="AN35" s="123"/>
      <c r="AO35" s="123"/>
      <c r="AP35" s="123"/>
      <c r="AQ35" s="237">
        <f>Y35/D35</f>
        <v>0.6410003290556104</v>
      </c>
      <c r="AR35" s="237"/>
      <c r="AS35" s="237"/>
      <c r="AT35" s="237"/>
      <c r="AU35" s="237"/>
      <c r="AV35" s="237"/>
    </row>
    <row r="36" spans="1:48" ht="17.25">
      <c r="A36" s="248" t="s">
        <v>18</v>
      </c>
      <c r="B36" s="248"/>
      <c r="C36" s="249"/>
      <c r="D36" s="128">
        <v>12145</v>
      </c>
      <c r="E36" s="129"/>
      <c r="F36" s="129"/>
      <c r="G36" s="129"/>
      <c r="H36" s="129"/>
      <c r="I36" s="129"/>
      <c r="J36" s="130"/>
      <c r="K36" s="147">
        <v>3871</v>
      </c>
      <c r="L36" s="129"/>
      <c r="M36" s="129"/>
      <c r="N36" s="129"/>
      <c r="O36" s="129"/>
      <c r="P36" s="129"/>
      <c r="Q36" s="129"/>
      <c r="R36" s="138">
        <f>K36/D36*100</f>
        <v>31.873198847262245</v>
      </c>
      <c r="S36" s="139"/>
      <c r="T36" s="139"/>
      <c r="U36" s="139"/>
      <c r="V36" s="139"/>
      <c r="W36" s="139"/>
      <c r="X36" s="139"/>
      <c r="Y36" s="121">
        <f>AE36+AK36</f>
        <v>15357</v>
      </c>
      <c r="Z36" s="121"/>
      <c r="AA36" s="121"/>
      <c r="AB36" s="121"/>
      <c r="AC36" s="121"/>
      <c r="AD36" s="121"/>
      <c r="AE36" s="123">
        <v>7565</v>
      </c>
      <c r="AF36" s="123"/>
      <c r="AG36" s="123"/>
      <c r="AH36" s="123"/>
      <c r="AI36" s="123"/>
      <c r="AJ36" s="123"/>
      <c r="AK36" s="123">
        <v>7792</v>
      </c>
      <c r="AL36" s="123"/>
      <c r="AM36" s="123"/>
      <c r="AN36" s="123"/>
      <c r="AO36" s="123"/>
      <c r="AP36" s="123"/>
      <c r="AQ36" s="237">
        <f>Y36/D36</f>
        <v>1.2644709757101689</v>
      </c>
      <c r="AR36" s="237"/>
      <c r="AS36" s="237"/>
      <c r="AT36" s="237"/>
      <c r="AU36" s="237"/>
      <c r="AV36" s="237"/>
    </row>
    <row r="37" spans="1:48" ht="18" thickBot="1">
      <c r="A37" s="126" t="s">
        <v>91</v>
      </c>
      <c r="B37" s="126"/>
      <c r="C37" s="127"/>
      <c r="D37" s="128">
        <v>12493</v>
      </c>
      <c r="E37" s="129"/>
      <c r="F37" s="129"/>
      <c r="G37" s="129"/>
      <c r="H37" s="129"/>
      <c r="I37" s="129"/>
      <c r="J37" s="130"/>
      <c r="K37" s="147">
        <v>4780</v>
      </c>
      <c r="L37" s="129"/>
      <c r="M37" s="129"/>
      <c r="N37" s="129"/>
      <c r="O37" s="129"/>
      <c r="P37" s="129"/>
      <c r="Q37" s="129"/>
      <c r="R37" s="138">
        <f>K37/D37*100</f>
        <v>38.26142639878332</v>
      </c>
      <c r="S37" s="139"/>
      <c r="T37" s="139"/>
      <c r="U37" s="139"/>
      <c r="V37" s="139"/>
      <c r="W37" s="139"/>
      <c r="X37" s="139"/>
      <c r="Y37" s="121">
        <f>AE37+AK37</f>
        <v>19890</v>
      </c>
      <c r="Z37" s="121"/>
      <c r="AA37" s="121"/>
      <c r="AB37" s="121"/>
      <c r="AC37" s="121"/>
      <c r="AD37" s="121"/>
      <c r="AE37" s="123">
        <v>11925</v>
      </c>
      <c r="AF37" s="123"/>
      <c r="AG37" s="123"/>
      <c r="AH37" s="123"/>
      <c r="AI37" s="123"/>
      <c r="AJ37" s="123"/>
      <c r="AK37" s="123">
        <v>7965</v>
      </c>
      <c r="AL37" s="123"/>
      <c r="AM37" s="123"/>
      <c r="AN37" s="123"/>
      <c r="AO37" s="123"/>
      <c r="AP37" s="123"/>
      <c r="AQ37" s="237">
        <f>Y37/D37</f>
        <v>1.5920915712799169</v>
      </c>
      <c r="AR37" s="237"/>
      <c r="AS37" s="237"/>
      <c r="AT37" s="237"/>
      <c r="AU37" s="237"/>
      <c r="AV37" s="237"/>
    </row>
    <row r="38" spans="1:48" ht="11.25" customHeight="1">
      <c r="A38" s="61"/>
      <c r="B38" s="61"/>
      <c r="C38" s="61"/>
      <c r="D38" s="61"/>
      <c r="E38" s="61"/>
      <c r="F38" s="61"/>
      <c r="G38" s="61"/>
      <c r="H38" s="61"/>
      <c r="I38" s="63"/>
      <c r="J38" s="61"/>
      <c r="K38" s="61"/>
      <c r="L38" s="61"/>
      <c r="M38" s="63"/>
      <c r="N38" s="61"/>
      <c r="O38" s="61"/>
      <c r="P38" s="61"/>
      <c r="Q38" s="61"/>
      <c r="R38" s="61"/>
      <c r="S38" s="62"/>
      <c r="T38" s="61"/>
      <c r="U38" s="61"/>
      <c r="V38" s="61"/>
      <c r="W38" s="61"/>
      <c r="X38" s="61"/>
      <c r="Y38" s="63"/>
      <c r="Z38" s="61"/>
      <c r="AA38" s="61"/>
      <c r="AB38" s="61"/>
      <c r="AC38" s="61"/>
      <c r="AD38" s="61"/>
      <c r="AE38" s="63"/>
      <c r="AF38" s="61"/>
      <c r="AG38" s="61"/>
      <c r="AH38" s="61"/>
      <c r="AI38" s="61"/>
      <c r="AJ38" s="61"/>
      <c r="AK38" s="63"/>
      <c r="AL38" s="61"/>
      <c r="AM38" s="61"/>
      <c r="AN38" s="61"/>
      <c r="AO38" s="155"/>
      <c r="AP38" s="155"/>
      <c r="AQ38" s="155"/>
      <c r="AR38" s="155"/>
      <c r="AS38" s="155"/>
      <c r="AT38" s="155"/>
      <c r="AU38" s="155"/>
      <c r="AV38" s="155"/>
    </row>
    <row r="39" spans="1:48" ht="18" customHeight="1" thickBot="1">
      <c r="A39" s="125" t="s">
        <v>44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58"/>
      <c r="AE39" s="59"/>
      <c r="AF39" s="58"/>
      <c r="AG39" s="58"/>
      <c r="AH39" s="58"/>
      <c r="AI39" s="58"/>
      <c r="AJ39" s="58"/>
      <c r="AK39" s="59"/>
      <c r="AL39" s="58"/>
      <c r="AM39" s="244" t="str">
        <f>AN5</f>
        <v>平成25年度</v>
      </c>
      <c r="AN39" s="244"/>
      <c r="AO39" s="244"/>
      <c r="AP39" s="244"/>
      <c r="AQ39" s="244"/>
      <c r="AR39" s="244"/>
      <c r="AS39" s="244"/>
      <c r="AT39" s="244"/>
      <c r="AU39" s="244"/>
      <c r="AV39" s="244"/>
    </row>
    <row r="40" spans="1:48" ht="35.25" customHeight="1">
      <c r="A40" s="302"/>
      <c r="B40" s="303"/>
      <c r="C40" s="303"/>
      <c r="D40" s="124" t="s">
        <v>55</v>
      </c>
      <c r="E40" s="124"/>
      <c r="F40" s="124"/>
      <c r="G40" s="112" t="s">
        <v>50</v>
      </c>
      <c r="H40" s="112"/>
      <c r="I40" s="112"/>
      <c r="J40" s="112"/>
      <c r="K40" s="112"/>
      <c r="L40" s="112"/>
      <c r="M40" s="112"/>
      <c r="N40" s="112"/>
      <c r="O40" s="245" t="s">
        <v>53</v>
      </c>
      <c r="P40" s="245"/>
      <c r="Q40" s="245"/>
      <c r="R40" s="245"/>
      <c r="S40" s="156" t="s">
        <v>42</v>
      </c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12" t="s">
        <v>52</v>
      </c>
      <c r="AN40" s="112"/>
      <c r="AO40" s="112"/>
      <c r="AP40" s="112"/>
      <c r="AQ40" s="112"/>
      <c r="AR40" s="112"/>
      <c r="AS40" s="112"/>
      <c r="AT40" s="112"/>
      <c r="AU40" s="112"/>
      <c r="AV40" s="113"/>
    </row>
    <row r="41" spans="1:48" ht="18" customHeight="1">
      <c r="A41" s="304"/>
      <c r="B41" s="133"/>
      <c r="C41" s="133"/>
      <c r="D41" s="131" t="s">
        <v>35</v>
      </c>
      <c r="E41" s="131"/>
      <c r="F41" s="131"/>
      <c r="G41" s="133" t="s">
        <v>41</v>
      </c>
      <c r="H41" s="133"/>
      <c r="I41" s="133"/>
      <c r="J41" s="133"/>
      <c r="K41" s="133" t="s">
        <v>90</v>
      </c>
      <c r="L41" s="133"/>
      <c r="M41" s="133"/>
      <c r="N41" s="133"/>
      <c r="O41" s="131" t="s">
        <v>41</v>
      </c>
      <c r="P41" s="131"/>
      <c r="Q41" s="131"/>
      <c r="R41" s="131"/>
      <c r="S41" s="122" t="s">
        <v>20</v>
      </c>
      <c r="T41" s="122"/>
      <c r="U41" s="122"/>
      <c r="V41" s="122"/>
      <c r="W41" s="133" t="s">
        <v>37</v>
      </c>
      <c r="X41" s="133"/>
      <c r="Y41" s="133"/>
      <c r="Z41" s="133"/>
      <c r="AA41" s="157" t="s">
        <v>38</v>
      </c>
      <c r="AB41" s="157"/>
      <c r="AC41" s="157"/>
      <c r="AD41" s="157"/>
      <c r="AE41" s="275" t="s">
        <v>40</v>
      </c>
      <c r="AF41" s="275"/>
      <c r="AG41" s="275"/>
      <c r="AH41" s="275"/>
      <c r="AI41" s="133" t="s">
        <v>39</v>
      </c>
      <c r="AJ41" s="133"/>
      <c r="AK41" s="133"/>
      <c r="AL41" s="133"/>
      <c r="AM41" s="133" t="s">
        <v>41</v>
      </c>
      <c r="AN41" s="133"/>
      <c r="AO41" s="133"/>
      <c r="AP41" s="133"/>
      <c r="AQ41" s="133"/>
      <c r="AR41" s="275" t="s">
        <v>90</v>
      </c>
      <c r="AS41" s="275"/>
      <c r="AT41" s="275"/>
      <c r="AU41" s="275"/>
      <c r="AV41" s="276"/>
    </row>
    <row r="42" spans="1:48" ht="18" customHeight="1">
      <c r="A42" s="287" t="s">
        <v>24</v>
      </c>
      <c r="B42" s="296"/>
      <c r="C42" s="296"/>
      <c r="D42" s="297">
        <f>SUM(D43:D46)</f>
        <v>3545</v>
      </c>
      <c r="E42" s="297"/>
      <c r="F42" s="297"/>
      <c r="G42" s="132">
        <f>SUM(G43:J46)</f>
        <v>3465</v>
      </c>
      <c r="H42" s="80"/>
      <c r="I42" s="80"/>
      <c r="J42" s="80"/>
      <c r="K42" s="256">
        <f>G42/D42*100</f>
        <v>97.74330042313117</v>
      </c>
      <c r="L42" s="256"/>
      <c r="M42" s="256"/>
      <c r="N42" s="256"/>
      <c r="O42" s="80">
        <f>SUM(O43:R46)</f>
        <v>1961</v>
      </c>
      <c r="P42" s="80"/>
      <c r="Q42" s="80"/>
      <c r="R42" s="80"/>
      <c r="S42" s="80">
        <f>SUM(S43:V46)</f>
        <v>41521</v>
      </c>
      <c r="T42" s="80"/>
      <c r="U42" s="80"/>
      <c r="V42" s="80"/>
      <c r="W42" s="80">
        <f>SUM(W43:Z46)</f>
        <v>33327</v>
      </c>
      <c r="X42" s="80"/>
      <c r="Y42" s="80"/>
      <c r="Z42" s="80"/>
      <c r="AA42" s="80">
        <f>SUM(AA43:AD46)</f>
        <v>7470</v>
      </c>
      <c r="AB42" s="80"/>
      <c r="AC42" s="80"/>
      <c r="AD42" s="80"/>
      <c r="AE42" s="80">
        <f>SUM(AE43:AH46)</f>
        <v>724</v>
      </c>
      <c r="AF42" s="80"/>
      <c r="AG42" s="80"/>
      <c r="AH42" s="80"/>
      <c r="AI42" s="115">
        <f>S42/D42</f>
        <v>11.712552891396333</v>
      </c>
      <c r="AJ42" s="115"/>
      <c r="AK42" s="115"/>
      <c r="AL42" s="115"/>
      <c r="AM42" s="108">
        <f>SUM(AM43:AQ46)</f>
        <v>2620</v>
      </c>
      <c r="AN42" s="108"/>
      <c r="AO42" s="108"/>
      <c r="AP42" s="108"/>
      <c r="AQ42" s="108"/>
      <c r="AR42" s="115">
        <f>AM42/D42*100</f>
        <v>73.90691114245416</v>
      </c>
      <c r="AS42" s="115"/>
      <c r="AT42" s="115"/>
      <c r="AU42" s="115"/>
      <c r="AV42" s="115"/>
    </row>
    <row r="43" spans="1:48" ht="18" customHeight="1">
      <c r="A43" s="279" t="s">
        <v>31</v>
      </c>
      <c r="B43" s="280"/>
      <c r="C43" s="280"/>
      <c r="D43" s="281">
        <v>15</v>
      </c>
      <c r="E43" s="281"/>
      <c r="F43" s="281"/>
      <c r="G43" s="93">
        <v>12</v>
      </c>
      <c r="H43" s="81"/>
      <c r="I43" s="81"/>
      <c r="J43" s="81"/>
      <c r="K43" s="277">
        <f>G43/D43*100</f>
        <v>80</v>
      </c>
      <c r="L43" s="277"/>
      <c r="M43" s="277"/>
      <c r="N43" s="277"/>
      <c r="O43" s="81">
        <v>9</v>
      </c>
      <c r="P43" s="81"/>
      <c r="Q43" s="81"/>
      <c r="R43" s="81"/>
      <c r="S43" s="85">
        <f>W43+AA43+AE43</f>
        <v>97</v>
      </c>
      <c r="T43" s="85"/>
      <c r="U43" s="85"/>
      <c r="V43" s="85"/>
      <c r="W43" s="81">
        <v>57</v>
      </c>
      <c r="X43" s="81"/>
      <c r="Y43" s="81"/>
      <c r="Z43" s="81"/>
      <c r="AA43" s="85">
        <v>40</v>
      </c>
      <c r="AB43" s="85"/>
      <c r="AC43" s="85"/>
      <c r="AD43" s="85"/>
      <c r="AE43" s="85">
        <v>0</v>
      </c>
      <c r="AF43" s="85"/>
      <c r="AG43" s="85"/>
      <c r="AH43" s="85"/>
      <c r="AI43" s="75">
        <f>S43/D43</f>
        <v>6.466666666666667</v>
      </c>
      <c r="AJ43" s="75"/>
      <c r="AK43" s="75"/>
      <c r="AL43" s="75"/>
      <c r="AM43" s="85">
        <v>11</v>
      </c>
      <c r="AN43" s="85"/>
      <c r="AO43" s="85"/>
      <c r="AP43" s="85"/>
      <c r="AQ43" s="85"/>
      <c r="AR43" s="75">
        <f>AM43/D43*100</f>
        <v>73.33333333333333</v>
      </c>
      <c r="AS43" s="75"/>
      <c r="AT43" s="75"/>
      <c r="AU43" s="75"/>
      <c r="AV43" s="75"/>
    </row>
    <row r="44" spans="1:48" ht="18" customHeight="1">
      <c r="A44" s="267" t="s">
        <v>32</v>
      </c>
      <c r="B44" s="295"/>
      <c r="C44" s="295"/>
      <c r="D44" s="274">
        <v>1095</v>
      </c>
      <c r="E44" s="274"/>
      <c r="F44" s="274"/>
      <c r="G44" s="288">
        <v>1054</v>
      </c>
      <c r="H44" s="116"/>
      <c r="I44" s="116"/>
      <c r="J44" s="116"/>
      <c r="K44" s="88">
        <f>G44/D44*100</f>
        <v>96.25570776255708</v>
      </c>
      <c r="L44" s="88"/>
      <c r="M44" s="88"/>
      <c r="N44" s="88"/>
      <c r="O44" s="116">
        <v>667</v>
      </c>
      <c r="P44" s="116"/>
      <c r="Q44" s="116"/>
      <c r="R44" s="116"/>
      <c r="S44" s="89">
        <f>W44+AA44+AE44</f>
        <v>11149</v>
      </c>
      <c r="T44" s="89"/>
      <c r="U44" s="89"/>
      <c r="V44" s="89"/>
      <c r="W44" s="116">
        <v>8078</v>
      </c>
      <c r="X44" s="116"/>
      <c r="Y44" s="116"/>
      <c r="Z44" s="116"/>
      <c r="AA44" s="89">
        <v>2923</v>
      </c>
      <c r="AB44" s="89"/>
      <c r="AC44" s="89"/>
      <c r="AD44" s="89"/>
      <c r="AE44" s="89">
        <v>148</v>
      </c>
      <c r="AF44" s="89"/>
      <c r="AG44" s="89"/>
      <c r="AH44" s="89"/>
      <c r="AI44" s="79">
        <f>S44/D44</f>
        <v>10.181735159817352</v>
      </c>
      <c r="AJ44" s="79"/>
      <c r="AK44" s="79"/>
      <c r="AL44" s="79"/>
      <c r="AM44" s="89">
        <v>841</v>
      </c>
      <c r="AN44" s="89"/>
      <c r="AO44" s="89"/>
      <c r="AP44" s="89"/>
      <c r="AQ44" s="89"/>
      <c r="AR44" s="79">
        <f>AM44/D44*100</f>
        <v>76.80365296803653</v>
      </c>
      <c r="AS44" s="79"/>
      <c r="AT44" s="79"/>
      <c r="AU44" s="79"/>
      <c r="AV44" s="79"/>
    </row>
    <row r="45" spans="1:48" ht="18" customHeight="1">
      <c r="A45" s="267" t="s">
        <v>33</v>
      </c>
      <c r="B45" s="295"/>
      <c r="C45" s="295"/>
      <c r="D45" s="274">
        <v>2286</v>
      </c>
      <c r="E45" s="274"/>
      <c r="F45" s="274"/>
      <c r="G45" s="288">
        <v>2251</v>
      </c>
      <c r="H45" s="116"/>
      <c r="I45" s="116"/>
      <c r="J45" s="116"/>
      <c r="K45" s="88">
        <f>G45/D45*100</f>
        <v>98.46894138232722</v>
      </c>
      <c r="L45" s="88"/>
      <c r="M45" s="88"/>
      <c r="N45" s="88"/>
      <c r="O45" s="116">
        <v>1199</v>
      </c>
      <c r="P45" s="116"/>
      <c r="Q45" s="116"/>
      <c r="R45" s="116"/>
      <c r="S45" s="89">
        <f>W45+AA45+AE45</f>
        <v>28118</v>
      </c>
      <c r="T45" s="89"/>
      <c r="U45" s="89"/>
      <c r="V45" s="89"/>
      <c r="W45" s="116">
        <v>23372</v>
      </c>
      <c r="X45" s="116"/>
      <c r="Y45" s="116"/>
      <c r="Z45" s="116"/>
      <c r="AA45" s="89">
        <v>4225</v>
      </c>
      <c r="AB45" s="89"/>
      <c r="AC45" s="89"/>
      <c r="AD45" s="89"/>
      <c r="AE45" s="89">
        <v>521</v>
      </c>
      <c r="AF45" s="89"/>
      <c r="AG45" s="89"/>
      <c r="AH45" s="89"/>
      <c r="AI45" s="79">
        <f>S45/D45</f>
        <v>12.300087489063866</v>
      </c>
      <c r="AJ45" s="79"/>
      <c r="AK45" s="79"/>
      <c r="AL45" s="79"/>
      <c r="AM45" s="89">
        <v>1663</v>
      </c>
      <c r="AN45" s="89"/>
      <c r="AO45" s="89"/>
      <c r="AP45" s="89"/>
      <c r="AQ45" s="89"/>
      <c r="AR45" s="79">
        <f>AM45/D45*100</f>
        <v>72.74715660542432</v>
      </c>
      <c r="AS45" s="79"/>
      <c r="AT45" s="79"/>
      <c r="AU45" s="79"/>
      <c r="AV45" s="79"/>
    </row>
    <row r="46" spans="1:48" ht="18" customHeight="1" thickBot="1">
      <c r="A46" s="293" t="s">
        <v>34</v>
      </c>
      <c r="B46" s="294"/>
      <c r="C46" s="294"/>
      <c r="D46" s="270">
        <v>149</v>
      </c>
      <c r="E46" s="270"/>
      <c r="F46" s="270"/>
      <c r="G46" s="268">
        <v>148</v>
      </c>
      <c r="H46" s="87"/>
      <c r="I46" s="87"/>
      <c r="J46" s="116"/>
      <c r="K46" s="273">
        <f>G46/D46*100</f>
        <v>99.32885906040269</v>
      </c>
      <c r="L46" s="273"/>
      <c r="M46" s="273"/>
      <c r="N46" s="273"/>
      <c r="O46" s="87">
        <v>86</v>
      </c>
      <c r="P46" s="87"/>
      <c r="Q46" s="87"/>
      <c r="R46" s="87"/>
      <c r="S46" s="120">
        <f>W46+AA46+AE46</f>
        <v>2157</v>
      </c>
      <c r="T46" s="120"/>
      <c r="U46" s="120"/>
      <c r="V46" s="120"/>
      <c r="W46" s="87">
        <v>1820</v>
      </c>
      <c r="X46" s="87"/>
      <c r="Y46" s="87"/>
      <c r="Z46" s="87"/>
      <c r="AA46" s="120">
        <v>282</v>
      </c>
      <c r="AB46" s="120"/>
      <c r="AC46" s="120"/>
      <c r="AD46" s="120"/>
      <c r="AE46" s="120">
        <v>55</v>
      </c>
      <c r="AF46" s="120"/>
      <c r="AG46" s="120"/>
      <c r="AH46" s="89"/>
      <c r="AI46" s="79">
        <f>S46/D46</f>
        <v>14.476510067114093</v>
      </c>
      <c r="AJ46" s="79"/>
      <c r="AK46" s="79"/>
      <c r="AL46" s="79"/>
      <c r="AM46" s="120">
        <v>105</v>
      </c>
      <c r="AN46" s="120"/>
      <c r="AO46" s="120"/>
      <c r="AP46" s="120"/>
      <c r="AQ46" s="89"/>
      <c r="AR46" s="79">
        <f>AM46/D46*100</f>
        <v>70.46979865771812</v>
      </c>
      <c r="AS46" s="79"/>
      <c r="AT46" s="79"/>
      <c r="AU46" s="79"/>
      <c r="AV46" s="79"/>
    </row>
    <row r="47" spans="2:48" ht="11.25" customHeight="1">
      <c r="B47" s="58"/>
      <c r="C47" s="58"/>
      <c r="D47" s="58"/>
      <c r="E47" s="58"/>
      <c r="F47" s="58"/>
      <c r="G47" s="58"/>
      <c r="H47" s="58"/>
      <c r="I47" s="59"/>
      <c r="J47" s="61"/>
      <c r="K47" s="61"/>
      <c r="L47" s="61"/>
      <c r="M47" s="63"/>
      <c r="N47" s="61"/>
      <c r="O47" s="58"/>
      <c r="P47" s="58"/>
      <c r="Q47" s="58"/>
      <c r="R47" s="58"/>
      <c r="S47" s="60"/>
      <c r="T47" s="58"/>
      <c r="U47" s="58"/>
      <c r="V47" s="58"/>
      <c r="W47" s="58"/>
      <c r="X47" s="58"/>
      <c r="Y47" s="59"/>
      <c r="Z47" s="58"/>
      <c r="AA47" s="58"/>
      <c r="AB47" s="58"/>
      <c r="AC47" s="58"/>
      <c r="AD47" s="58"/>
      <c r="AE47" s="59"/>
      <c r="AF47" s="58"/>
      <c r="AG47" s="58"/>
      <c r="AH47" s="61"/>
      <c r="AI47" s="61"/>
      <c r="AJ47" s="61"/>
      <c r="AK47" s="63"/>
      <c r="AL47" s="61"/>
      <c r="AM47" s="58"/>
      <c r="AN47" s="58"/>
      <c r="AO47" s="4"/>
      <c r="AP47" s="4"/>
      <c r="AQ47" s="57"/>
      <c r="AR47" s="57"/>
      <c r="AS47" s="57"/>
      <c r="AT47" s="57"/>
      <c r="AU47" s="57"/>
      <c r="AV47" s="57"/>
    </row>
    <row r="48" spans="1:48" ht="20.25" customHeight="1" thickBot="1">
      <c r="A48" s="125" t="s">
        <v>36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165" t="str">
        <f>+AN5</f>
        <v>平成25年度</v>
      </c>
      <c r="AO48" s="165"/>
      <c r="AP48" s="165"/>
      <c r="AQ48" s="165"/>
      <c r="AR48" s="165"/>
      <c r="AS48" s="165"/>
      <c r="AT48" s="165"/>
      <c r="AU48" s="165"/>
      <c r="AV48" s="165"/>
    </row>
    <row r="49" spans="1:48" ht="20.25" customHeight="1">
      <c r="A49" s="289"/>
      <c r="B49" s="290"/>
      <c r="C49" s="290"/>
      <c r="D49" s="124" t="s">
        <v>55</v>
      </c>
      <c r="E49" s="124"/>
      <c r="F49" s="124"/>
      <c r="G49" s="86" t="s">
        <v>21</v>
      </c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 t="s">
        <v>22</v>
      </c>
      <c r="X49" s="86"/>
      <c r="Y49" s="86"/>
      <c r="Z49" s="86"/>
      <c r="AA49" s="86"/>
      <c r="AB49" s="86"/>
      <c r="AC49" s="86"/>
      <c r="AD49" s="86"/>
      <c r="AE49" s="112" t="s">
        <v>45</v>
      </c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3"/>
    </row>
    <row r="50" spans="1:48" ht="20.25" customHeight="1">
      <c r="A50" s="291"/>
      <c r="B50" s="292"/>
      <c r="C50" s="292"/>
      <c r="D50" s="8" t="s">
        <v>23</v>
      </c>
      <c r="E50" s="9"/>
      <c r="F50" s="10"/>
      <c r="G50" s="90" t="s">
        <v>24</v>
      </c>
      <c r="H50" s="91"/>
      <c r="I50" s="91"/>
      <c r="J50" s="92"/>
      <c r="K50" s="109" t="s">
        <v>56</v>
      </c>
      <c r="L50" s="110"/>
      <c r="M50" s="110"/>
      <c r="N50" s="111"/>
      <c r="O50" s="117" t="s">
        <v>57</v>
      </c>
      <c r="P50" s="118"/>
      <c r="Q50" s="118"/>
      <c r="R50" s="119"/>
      <c r="S50" s="82" t="s">
        <v>29</v>
      </c>
      <c r="T50" s="83"/>
      <c r="U50" s="83"/>
      <c r="V50" s="84"/>
      <c r="W50" s="90" t="s">
        <v>24</v>
      </c>
      <c r="X50" s="91"/>
      <c r="Y50" s="91"/>
      <c r="Z50" s="92"/>
      <c r="AA50" s="109" t="s">
        <v>25</v>
      </c>
      <c r="AB50" s="110"/>
      <c r="AC50" s="110"/>
      <c r="AD50" s="111"/>
      <c r="AE50" s="77">
        <v>0</v>
      </c>
      <c r="AF50" s="77"/>
      <c r="AG50" s="77"/>
      <c r="AH50" s="77">
        <v>1</v>
      </c>
      <c r="AI50" s="77"/>
      <c r="AJ50" s="77"/>
      <c r="AK50" s="77">
        <v>2</v>
      </c>
      <c r="AL50" s="77"/>
      <c r="AM50" s="77"/>
      <c r="AN50" s="77">
        <v>3</v>
      </c>
      <c r="AO50" s="77"/>
      <c r="AP50" s="77"/>
      <c r="AQ50" s="77">
        <v>4</v>
      </c>
      <c r="AR50" s="77"/>
      <c r="AS50" s="77"/>
      <c r="AT50" s="77" t="s">
        <v>89</v>
      </c>
      <c r="AU50" s="77"/>
      <c r="AV50" s="114"/>
    </row>
    <row r="51" spans="1:48" ht="20.25" customHeight="1">
      <c r="A51" s="286" t="s">
        <v>24</v>
      </c>
      <c r="B51" s="286"/>
      <c r="C51" s="287"/>
      <c r="D51" s="259">
        <f>SUM(D52:F56)</f>
        <v>1479</v>
      </c>
      <c r="E51" s="260"/>
      <c r="F51" s="261"/>
      <c r="G51" s="269">
        <f>SUM(G52:J56)</f>
        <v>20022</v>
      </c>
      <c r="H51" s="262"/>
      <c r="I51" s="262"/>
      <c r="J51" s="262"/>
      <c r="K51" s="262">
        <f>SUM(K52:N56)</f>
        <v>18030</v>
      </c>
      <c r="L51" s="262"/>
      <c r="M51" s="262"/>
      <c r="N51" s="262"/>
      <c r="O51" s="262">
        <f>SUM(O52:R56)</f>
        <v>1992</v>
      </c>
      <c r="P51" s="262"/>
      <c r="Q51" s="262"/>
      <c r="R51" s="262"/>
      <c r="S51" s="115">
        <f aca="true" t="shared" si="8" ref="S51:S56">G51/D51</f>
        <v>13.537525354969574</v>
      </c>
      <c r="T51" s="115"/>
      <c r="U51" s="115"/>
      <c r="V51" s="115"/>
      <c r="W51" s="262">
        <f>SUM(W52:Z56)</f>
        <v>39244</v>
      </c>
      <c r="X51" s="262"/>
      <c r="Y51" s="262"/>
      <c r="Z51" s="262"/>
      <c r="AA51" s="115">
        <f aca="true" t="shared" si="9" ref="AA51:AA56">W51/D51</f>
        <v>26.534144692359703</v>
      </c>
      <c r="AB51" s="115"/>
      <c r="AC51" s="115"/>
      <c r="AD51" s="115"/>
      <c r="AE51" s="78">
        <v>14.4</v>
      </c>
      <c r="AF51" s="78"/>
      <c r="AG51" s="78"/>
      <c r="AH51" s="78">
        <v>17.38</v>
      </c>
      <c r="AI51" s="78"/>
      <c r="AJ51" s="78"/>
      <c r="AK51" s="78">
        <v>36.92</v>
      </c>
      <c r="AL51" s="78"/>
      <c r="AM51" s="78"/>
      <c r="AN51" s="78">
        <v>24.21</v>
      </c>
      <c r="AO51" s="78"/>
      <c r="AP51" s="78"/>
      <c r="AQ51" s="78">
        <v>7.03</v>
      </c>
      <c r="AR51" s="78"/>
      <c r="AS51" s="78"/>
      <c r="AT51" s="78">
        <v>0</v>
      </c>
      <c r="AU51" s="78"/>
      <c r="AV51" s="78"/>
    </row>
    <row r="52" spans="1:48" ht="20.25" customHeight="1">
      <c r="A52" s="278" t="s">
        <v>82</v>
      </c>
      <c r="B52" s="278"/>
      <c r="C52" s="279"/>
      <c r="D52" s="282">
        <v>349</v>
      </c>
      <c r="E52" s="283"/>
      <c r="F52" s="284"/>
      <c r="G52" s="285">
        <f>K52+O52</f>
        <v>4123</v>
      </c>
      <c r="H52" s="74"/>
      <c r="I52" s="74"/>
      <c r="J52" s="74"/>
      <c r="K52" s="74">
        <v>3542</v>
      </c>
      <c r="L52" s="74"/>
      <c r="M52" s="74"/>
      <c r="N52" s="74"/>
      <c r="O52" s="74">
        <v>581</v>
      </c>
      <c r="P52" s="74"/>
      <c r="Q52" s="74"/>
      <c r="R52" s="74"/>
      <c r="S52" s="75">
        <f t="shared" si="8"/>
        <v>11.81375358166189</v>
      </c>
      <c r="T52" s="75"/>
      <c r="U52" s="75"/>
      <c r="V52" s="75"/>
      <c r="W52" s="74">
        <v>9887</v>
      </c>
      <c r="X52" s="74"/>
      <c r="Y52" s="74"/>
      <c r="Z52" s="74"/>
      <c r="AA52" s="75">
        <f t="shared" si="9"/>
        <v>28.32951289398281</v>
      </c>
      <c r="AB52" s="75"/>
      <c r="AC52" s="75"/>
      <c r="AD52" s="75"/>
      <c r="AE52" s="76">
        <v>17.19</v>
      </c>
      <c r="AF52" s="76"/>
      <c r="AG52" s="76"/>
      <c r="AH52" s="76">
        <v>16.91</v>
      </c>
      <c r="AI52" s="76"/>
      <c r="AJ52" s="76"/>
      <c r="AK52" s="76">
        <v>38.68</v>
      </c>
      <c r="AL52" s="76"/>
      <c r="AM52" s="76"/>
      <c r="AN52" s="76">
        <v>24.64</v>
      </c>
      <c r="AO52" s="76"/>
      <c r="AP52" s="76"/>
      <c r="AQ52" s="76">
        <v>2.58</v>
      </c>
      <c r="AR52" s="76"/>
      <c r="AS52" s="76"/>
      <c r="AT52" s="76">
        <v>0</v>
      </c>
      <c r="AU52" s="76"/>
      <c r="AV52" s="76"/>
    </row>
    <row r="53" spans="1:48" ht="20.25" customHeight="1">
      <c r="A53" s="266" t="s">
        <v>26</v>
      </c>
      <c r="B53" s="266"/>
      <c r="C53" s="267"/>
      <c r="D53" s="263">
        <v>554</v>
      </c>
      <c r="E53" s="264"/>
      <c r="F53" s="265"/>
      <c r="G53" s="272">
        <f>K53+O53</f>
        <v>7441</v>
      </c>
      <c r="H53" s="140"/>
      <c r="I53" s="140"/>
      <c r="J53" s="140"/>
      <c r="K53" s="140">
        <v>6629</v>
      </c>
      <c r="L53" s="140"/>
      <c r="M53" s="140"/>
      <c r="N53" s="140"/>
      <c r="O53" s="140">
        <v>812</v>
      </c>
      <c r="P53" s="140"/>
      <c r="Q53" s="140"/>
      <c r="R53" s="140"/>
      <c r="S53" s="79">
        <f t="shared" si="8"/>
        <v>13.431407942238268</v>
      </c>
      <c r="T53" s="79"/>
      <c r="U53" s="79"/>
      <c r="V53" s="79"/>
      <c r="W53" s="140">
        <v>15586</v>
      </c>
      <c r="X53" s="140"/>
      <c r="Y53" s="140"/>
      <c r="Z53" s="140"/>
      <c r="AA53" s="79">
        <f t="shared" si="9"/>
        <v>28.133574007220215</v>
      </c>
      <c r="AB53" s="79"/>
      <c r="AC53" s="79"/>
      <c r="AD53" s="79"/>
      <c r="AE53" s="76">
        <v>15.88</v>
      </c>
      <c r="AF53" s="76"/>
      <c r="AG53" s="76"/>
      <c r="AH53" s="76">
        <v>15.52</v>
      </c>
      <c r="AI53" s="76"/>
      <c r="AJ53" s="76"/>
      <c r="AK53" s="76">
        <v>39.71</v>
      </c>
      <c r="AL53" s="76"/>
      <c r="AM53" s="76"/>
      <c r="AN53" s="76">
        <v>22.92</v>
      </c>
      <c r="AO53" s="76"/>
      <c r="AP53" s="76"/>
      <c r="AQ53" s="76">
        <v>5.78</v>
      </c>
      <c r="AR53" s="76"/>
      <c r="AS53" s="76"/>
      <c r="AT53" s="76">
        <v>0</v>
      </c>
      <c r="AU53" s="76"/>
      <c r="AV53" s="76"/>
    </row>
    <row r="54" spans="1:48" ht="20.25" customHeight="1">
      <c r="A54" s="266" t="s">
        <v>27</v>
      </c>
      <c r="B54" s="266"/>
      <c r="C54" s="267"/>
      <c r="D54" s="263">
        <v>145</v>
      </c>
      <c r="E54" s="264"/>
      <c r="F54" s="265"/>
      <c r="G54" s="272">
        <f>K54+O54</f>
        <v>2245</v>
      </c>
      <c r="H54" s="140"/>
      <c r="I54" s="140"/>
      <c r="J54" s="140"/>
      <c r="K54" s="140">
        <v>2072</v>
      </c>
      <c r="L54" s="140"/>
      <c r="M54" s="140"/>
      <c r="N54" s="140"/>
      <c r="O54" s="140">
        <v>173</v>
      </c>
      <c r="P54" s="140"/>
      <c r="Q54" s="140"/>
      <c r="R54" s="140"/>
      <c r="S54" s="79">
        <f t="shared" si="8"/>
        <v>15.482758620689655</v>
      </c>
      <c r="T54" s="79"/>
      <c r="U54" s="79"/>
      <c r="V54" s="79"/>
      <c r="W54" s="140">
        <v>3864</v>
      </c>
      <c r="X54" s="140"/>
      <c r="Y54" s="140"/>
      <c r="Z54" s="140"/>
      <c r="AA54" s="79">
        <f t="shared" si="9"/>
        <v>26.648275862068967</v>
      </c>
      <c r="AB54" s="79"/>
      <c r="AC54" s="79"/>
      <c r="AD54" s="79"/>
      <c r="AE54" s="76">
        <v>10.34</v>
      </c>
      <c r="AF54" s="76"/>
      <c r="AG54" s="76"/>
      <c r="AH54" s="76">
        <v>14.48</v>
      </c>
      <c r="AI54" s="76"/>
      <c r="AJ54" s="76"/>
      <c r="AK54" s="76">
        <v>40.69</v>
      </c>
      <c r="AL54" s="76"/>
      <c r="AM54" s="76"/>
      <c r="AN54" s="76">
        <v>25.52</v>
      </c>
      <c r="AO54" s="76"/>
      <c r="AP54" s="76"/>
      <c r="AQ54" s="76">
        <v>8.97</v>
      </c>
      <c r="AR54" s="76"/>
      <c r="AS54" s="76"/>
      <c r="AT54" s="76">
        <v>0</v>
      </c>
      <c r="AU54" s="76"/>
      <c r="AV54" s="76"/>
    </row>
    <row r="55" spans="1:48" ht="20.25" customHeight="1">
      <c r="A55" s="266" t="s">
        <v>81</v>
      </c>
      <c r="B55" s="266"/>
      <c r="C55" s="267"/>
      <c r="D55" s="263">
        <v>186</v>
      </c>
      <c r="E55" s="264"/>
      <c r="F55" s="265"/>
      <c r="G55" s="272">
        <f>K55+O55</f>
        <v>2821</v>
      </c>
      <c r="H55" s="140"/>
      <c r="I55" s="140"/>
      <c r="J55" s="140"/>
      <c r="K55" s="140">
        <v>2677</v>
      </c>
      <c r="L55" s="140"/>
      <c r="M55" s="140"/>
      <c r="N55" s="140"/>
      <c r="O55" s="140">
        <v>144</v>
      </c>
      <c r="P55" s="140"/>
      <c r="Q55" s="140"/>
      <c r="R55" s="140"/>
      <c r="S55" s="79">
        <f t="shared" si="8"/>
        <v>15.166666666666666</v>
      </c>
      <c r="T55" s="79"/>
      <c r="U55" s="79"/>
      <c r="V55" s="79"/>
      <c r="W55" s="140">
        <v>4563</v>
      </c>
      <c r="X55" s="140"/>
      <c r="Y55" s="140"/>
      <c r="Z55" s="140"/>
      <c r="AA55" s="79">
        <f t="shared" si="9"/>
        <v>24.532258064516128</v>
      </c>
      <c r="AB55" s="79"/>
      <c r="AC55" s="79"/>
      <c r="AD55" s="79"/>
      <c r="AE55" s="76">
        <v>10.22</v>
      </c>
      <c r="AF55" s="76"/>
      <c r="AG55" s="76"/>
      <c r="AH55" s="76">
        <v>22.58</v>
      </c>
      <c r="AI55" s="76"/>
      <c r="AJ55" s="76"/>
      <c r="AK55" s="76">
        <v>32.26</v>
      </c>
      <c r="AL55" s="76"/>
      <c r="AM55" s="76"/>
      <c r="AN55" s="76">
        <v>23.66</v>
      </c>
      <c r="AO55" s="76"/>
      <c r="AP55" s="76"/>
      <c r="AQ55" s="76">
        <v>11.29</v>
      </c>
      <c r="AR55" s="76"/>
      <c r="AS55" s="76"/>
      <c r="AT55" s="76">
        <v>0</v>
      </c>
      <c r="AU55" s="76"/>
      <c r="AV55" s="76"/>
    </row>
    <row r="56" spans="1:48" ht="20.25" customHeight="1" thickBot="1">
      <c r="A56" s="271" t="s">
        <v>28</v>
      </c>
      <c r="B56" s="271"/>
      <c r="C56" s="267"/>
      <c r="D56" s="263">
        <v>245</v>
      </c>
      <c r="E56" s="264"/>
      <c r="F56" s="265"/>
      <c r="G56" s="272">
        <f>K56+O56</f>
        <v>3392</v>
      </c>
      <c r="H56" s="140"/>
      <c r="I56" s="140"/>
      <c r="J56" s="140"/>
      <c r="K56" s="140">
        <v>3110</v>
      </c>
      <c r="L56" s="140"/>
      <c r="M56" s="140"/>
      <c r="N56" s="140"/>
      <c r="O56" s="140">
        <v>282</v>
      </c>
      <c r="P56" s="140"/>
      <c r="Q56" s="140"/>
      <c r="R56" s="140"/>
      <c r="S56" s="79">
        <f t="shared" si="8"/>
        <v>13.844897959183674</v>
      </c>
      <c r="T56" s="79"/>
      <c r="U56" s="79"/>
      <c r="V56" s="79"/>
      <c r="W56" s="140">
        <v>5344</v>
      </c>
      <c r="X56" s="140"/>
      <c r="Y56" s="140"/>
      <c r="Z56" s="140"/>
      <c r="AA56" s="79">
        <f t="shared" si="9"/>
        <v>21.812244897959182</v>
      </c>
      <c r="AB56" s="79"/>
      <c r="AC56" s="79"/>
      <c r="AD56" s="79"/>
      <c r="AE56" s="76">
        <v>12.65</v>
      </c>
      <c r="AF56" s="76"/>
      <c r="AG56" s="76"/>
      <c r="AH56" s="106">
        <v>20</v>
      </c>
      <c r="AI56" s="106"/>
      <c r="AJ56" s="106"/>
      <c r="AK56" s="106">
        <v>29.39</v>
      </c>
      <c r="AL56" s="106"/>
      <c r="AM56" s="106"/>
      <c r="AN56" s="106">
        <v>26.12</v>
      </c>
      <c r="AO56" s="106"/>
      <c r="AP56" s="106"/>
      <c r="AQ56" s="106">
        <v>11.84</v>
      </c>
      <c r="AR56" s="106"/>
      <c r="AS56" s="106"/>
      <c r="AT56" s="106">
        <v>0</v>
      </c>
      <c r="AU56" s="106"/>
      <c r="AV56" s="106"/>
    </row>
    <row r="57" spans="2:48" ht="11.25" customHeight="1">
      <c r="B57" s="58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</row>
    <row r="58" spans="1:48" ht="20.25" customHeight="1" thickBot="1">
      <c r="A58" s="13" t="s">
        <v>88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58"/>
      <c r="AI58" s="58"/>
      <c r="AJ58" s="58"/>
      <c r="AK58" s="58"/>
      <c r="AL58" s="58"/>
      <c r="AM58" s="58"/>
      <c r="AN58" s="154" t="str">
        <f>+AN5</f>
        <v>平成25年度</v>
      </c>
      <c r="AO58" s="154"/>
      <c r="AP58" s="154"/>
      <c r="AQ58" s="154"/>
      <c r="AR58" s="154"/>
      <c r="AS58" s="154"/>
      <c r="AT58" s="154"/>
      <c r="AU58" s="154"/>
      <c r="AV58" s="154"/>
    </row>
    <row r="59" spans="1:48" ht="17.25" customHeight="1">
      <c r="A59" s="232"/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3"/>
      <c r="M59" s="151" t="s">
        <v>87</v>
      </c>
      <c r="N59" s="152"/>
      <c r="O59" s="152"/>
      <c r="P59" s="153"/>
      <c r="Q59" s="148" t="s">
        <v>50</v>
      </c>
      <c r="R59" s="149"/>
      <c r="S59" s="149"/>
      <c r="T59" s="149"/>
      <c r="U59" s="149"/>
      <c r="V59" s="149"/>
      <c r="W59" s="149"/>
      <c r="X59" s="150"/>
      <c r="Y59" s="104" t="s">
        <v>10</v>
      </c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7"/>
      <c r="AO59" s="104" t="s">
        <v>86</v>
      </c>
      <c r="AP59" s="105"/>
      <c r="AQ59" s="105"/>
      <c r="AR59" s="105"/>
      <c r="AS59" s="105"/>
      <c r="AT59" s="105"/>
      <c r="AU59" s="105"/>
      <c r="AV59" s="105"/>
    </row>
    <row r="60" spans="1:48" ht="17.25">
      <c r="A60" s="234"/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5"/>
      <c r="M60" s="94" t="s">
        <v>41</v>
      </c>
      <c r="N60" s="95"/>
      <c r="O60" s="95"/>
      <c r="P60" s="96"/>
      <c r="Q60" s="97" t="s">
        <v>41</v>
      </c>
      <c r="R60" s="97"/>
      <c r="S60" s="97"/>
      <c r="T60" s="97"/>
      <c r="U60" s="97" t="s">
        <v>85</v>
      </c>
      <c r="V60" s="97"/>
      <c r="W60" s="97"/>
      <c r="X60" s="97"/>
      <c r="Y60" s="94" t="s">
        <v>20</v>
      </c>
      <c r="Z60" s="95"/>
      <c r="AA60" s="95"/>
      <c r="AB60" s="96"/>
      <c r="AC60" s="98" t="s">
        <v>37</v>
      </c>
      <c r="AD60" s="99"/>
      <c r="AE60" s="99"/>
      <c r="AF60" s="100"/>
      <c r="AG60" s="101" t="s">
        <v>38</v>
      </c>
      <c r="AH60" s="102"/>
      <c r="AI60" s="102"/>
      <c r="AJ60" s="103"/>
      <c r="AK60" s="98" t="s">
        <v>39</v>
      </c>
      <c r="AL60" s="99"/>
      <c r="AM60" s="99"/>
      <c r="AN60" s="100"/>
      <c r="AO60" s="94" t="s">
        <v>35</v>
      </c>
      <c r="AP60" s="95"/>
      <c r="AQ60" s="95"/>
      <c r="AR60" s="96"/>
      <c r="AS60" s="94" t="s">
        <v>85</v>
      </c>
      <c r="AT60" s="95"/>
      <c r="AU60" s="95"/>
      <c r="AV60" s="95"/>
    </row>
    <row r="61" spans="1:48" ht="18" thickBot="1">
      <c r="A61" s="230" t="s">
        <v>30</v>
      </c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1"/>
      <c r="M61" s="238">
        <v>13</v>
      </c>
      <c r="N61" s="239"/>
      <c r="O61" s="239"/>
      <c r="P61" s="240"/>
      <c r="Q61" s="225">
        <v>13</v>
      </c>
      <c r="R61" s="225"/>
      <c r="S61" s="225"/>
      <c r="T61" s="225"/>
      <c r="U61" s="241">
        <f>Q61/M61*100</f>
        <v>100</v>
      </c>
      <c r="V61" s="241"/>
      <c r="W61" s="241"/>
      <c r="X61" s="241"/>
      <c r="Y61" s="236">
        <f>AC61+AG61</f>
        <v>158</v>
      </c>
      <c r="Z61" s="236"/>
      <c r="AA61" s="236"/>
      <c r="AB61" s="236"/>
      <c r="AC61" s="236">
        <v>145</v>
      </c>
      <c r="AD61" s="236"/>
      <c r="AE61" s="236"/>
      <c r="AF61" s="236"/>
      <c r="AG61" s="225">
        <v>13</v>
      </c>
      <c r="AH61" s="225"/>
      <c r="AI61" s="225"/>
      <c r="AJ61" s="225"/>
      <c r="AK61" s="226">
        <f>Y61/M61</f>
        <v>12.153846153846153</v>
      </c>
      <c r="AL61" s="226"/>
      <c r="AM61" s="226"/>
      <c r="AN61" s="226"/>
      <c r="AO61" s="225">
        <v>13</v>
      </c>
      <c r="AP61" s="225"/>
      <c r="AQ61" s="225"/>
      <c r="AR61" s="225"/>
      <c r="AS61" s="242">
        <f>AO61/M61*100</f>
        <v>100</v>
      </c>
      <c r="AT61" s="242"/>
      <c r="AU61" s="242"/>
      <c r="AV61" s="242"/>
    </row>
    <row r="62" spans="2:40" ht="12.75" customHeight="1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  <c r="R62" s="58"/>
      <c r="S62" s="58"/>
      <c r="T62" s="58"/>
      <c r="U62" s="60"/>
      <c r="V62" s="58"/>
      <c r="W62" s="58"/>
      <c r="X62" s="58"/>
      <c r="Y62" s="59"/>
      <c r="Z62" s="58"/>
      <c r="AA62" s="58"/>
      <c r="AB62" s="58"/>
      <c r="AC62" s="59"/>
      <c r="AD62" s="58"/>
      <c r="AE62" s="58"/>
      <c r="AF62" s="58"/>
      <c r="AG62" s="59"/>
      <c r="AH62" s="58"/>
      <c r="AI62" s="58"/>
      <c r="AJ62" s="58"/>
      <c r="AK62" s="60"/>
      <c r="AL62" s="58"/>
      <c r="AM62" s="58"/>
      <c r="AN62" s="58"/>
    </row>
    <row r="63" spans="2:48" ht="17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9"/>
      <c r="N63" s="58"/>
      <c r="O63" s="58"/>
      <c r="P63" s="58"/>
      <c r="Q63" s="59"/>
      <c r="R63" s="58"/>
      <c r="S63" s="58"/>
      <c r="T63" s="58"/>
      <c r="U63" s="60"/>
      <c r="V63" s="58"/>
      <c r="W63" s="58"/>
      <c r="X63" s="58"/>
      <c r="Y63" s="59"/>
      <c r="Z63" s="58"/>
      <c r="AA63" s="58"/>
      <c r="AB63" s="58"/>
      <c r="AC63" s="59"/>
      <c r="AD63" s="58"/>
      <c r="AE63" s="58"/>
      <c r="AF63" s="58"/>
      <c r="AG63" s="59"/>
      <c r="AH63" s="58"/>
      <c r="AI63" s="58"/>
      <c r="AJ63" s="58"/>
      <c r="AK63" s="60"/>
      <c r="AL63" s="58"/>
      <c r="AM63" s="58"/>
      <c r="AN63" s="58"/>
      <c r="AO63" s="227" t="s">
        <v>58</v>
      </c>
      <c r="AP63" s="227"/>
      <c r="AQ63" s="227"/>
      <c r="AR63" s="227"/>
      <c r="AS63" s="227"/>
      <c r="AT63" s="227"/>
      <c r="AU63" s="227"/>
      <c r="AV63" s="227"/>
    </row>
    <row r="64" spans="2:48" ht="17.25">
      <c r="B64" s="59"/>
      <c r="C64" s="59"/>
      <c r="D64" s="60"/>
      <c r="E64" s="59"/>
      <c r="F64" s="59"/>
      <c r="G64" s="59"/>
      <c r="H64" s="58"/>
      <c r="I64" s="58"/>
      <c r="J64" s="60"/>
      <c r="K64" s="58"/>
      <c r="L64" s="58"/>
      <c r="M64" s="59"/>
      <c r="N64" s="58"/>
      <c r="O64" s="58"/>
      <c r="P64" s="58"/>
      <c r="Q64" s="58"/>
      <c r="R64" s="59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</row>
  </sheetData>
  <sheetProtection/>
  <mergeCells count="495">
    <mergeCell ref="C18:D20"/>
    <mergeCell ref="E18:R18"/>
    <mergeCell ref="Q19:R20"/>
    <mergeCell ref="Q21:R21"/>
    <mergeCell ref="Q22:R22"/>
    <mergeCell ref="Q23:R23"/>
    <mergeCell ref="H19:J20"/>
    <mergeCell ref="K19:M20"/>
    <mergeCell ref="E19:G20"/>
    <mergeCell ref="K21:M21"/>
    <mergeCell ref="Q25:R25"/>
    <mergeCell ref="C21:D21"/>
    <mergeCell ref="C22:D22"/>
    <mergeCell ref="C23:D23"/>
    <mergeCell ref="C24:D24"/>
    <mergeCell ref="C25:D25"/>
    <mergeCell ref="H23:J23"/>
    <mergeCell ref="E25:G25"/>
    <mergeCell ref="H24:J24"/>
    <mergeCell ref="H21:J21"/>
    <mergeCell ref="G44:J44"/>
    <mergeCell ref="A40:C41"/>
    <mergeCell ref="D41:F41"/>
    <mergeCell ref="A30:T30"/>
    <mergeCell ref="Q26:R26"/>
    <mergeCell ref="K26:M26"/>
    <mergeCell ref="H26:J26"/>
    <mergeCell ref="Q27:R27"/>
    <mergeCell ref="Q28:R28"/>
    <mergeCell ref="C27:D27"/>
    <mergeCell ref="A46:C46"/>
    <mergeCell ref="A45:C45"/>
    <mergeCell ref="D45:F45"/>
    <mergeCell ref="A42:C42"/>
    <mergeCell ref="D42:F42"/>
    <mergeCell ref="C26:D26"/>
    <mergeCell ref="A44:C44"/>
    <mergeCell ref="C28:D28"/>
    <mergeCell ref="A52:C52"/>
    <mergeCell ref="G41:J41"/>
    <mergeCell ref="A43:C43"/>
    <mergeCell ref="D43:F43"/>
    <mergeCell ref="D52:F52"/>
    <mergeCell ref="G52:J52"/>
    <mergeCell ref="A51:C51"/>
    <mergeCell ref="G45:J45"/>
    <mergeCell ref="A49:C50"/>
    <mergeCell ref="D49:F49"/>
    <mergeCell ref="G53:J53"/>
    <mergeCell ref="G54:J54"/>
    <mergeCell ref="G55:J55"/>
    <mergeCell ref="K53:N53"/>
    <mergeCell ref="D44:F44"/>
    <mergeCell ref="AM40:AV40"/>
    <mergeCell ref="AE41:AH41"/>
    <mergeCell ref="AM41:AQ41"/>
    <mergeCell ref="AR41:AV41"/>
    <mergeCell ref="K43:N43"/>
    <mergeCell ref="W54:Z54"/>
    <mergeCell ref="S55:V55"/>
    <mergeCell ref="K46:N46"/>
    <mergeCell ref="AA52:AD52"/>
    <mergeCell ref="AA55:AD55"/>
    <mergeCell ref="K54:N54"/>
    <mergeCell ref="K55:N55"/>
    <mergeCell ref="K51:N51"/>
    <mergeCell ref="AA54:AD54"/>
    <mergeCell ref="W53:Z53"/>
    <mergeCell ref="A56:C56"/>
    <mergeCell ref="G56:J56"/>
    <mergeCell ref="D55:F55"/>
    <mergeCell ref="D56:F56"/>
    <mergeCell ref="A55:C55"/>
    <mergeCell ref="S54:V54"/>
    <mergeCell ref="O55:R55"/>
    <mergeCell ref="A53:C53"/>
    <mergeCell ref="A54:C54"/>
    <mergeCell ref="O54:R54"/>
    <mergeCell ref="S53:V53"/>
    <mergeCell ref="G46:J46"/>
    <mergeCell ref="G50:J50"/>
    <mergeCell ref="G51:J51"/>
    <mergeCell ref="O53:R53"/>
    <mergeCell ref="A48:AC48"/>
    <mergeCell ref="D46:F46"/>
    <mergeCell ref="AH54:AJ54"/>
    <mergeCell ref="AH51:AJ51"/>
    <mergeCell ref="AH53:AJ53"/>
    <mergeCell ref="D51:F51"/>
    <mergeCell ref="W51:Z51"/>
    <mergeCell ref="AA51:AD51"/>
    <mergeCell ref="D53:F53"/>
    <mergeCell ref="D54:F54"/>
    <mergeCell ref="AA53:AD53"/>
    <mergeCell ref="O51:R51"/>
    <mergeCell ref="S27:U27"/>
    <mergeCell ref="Y28:AA28"/>
    <mergeCell ref="N28:P28"/>
    <mergeCell ref="H28:J28"/>
    <mergeCell ref="E27:G27"/>
    <mergeCell ref="E28:G28"/>
    <mergeCell ref="K27:M27"/>
    <mergeCell ref="H27:J27"/>
    <mergeCell ref="K28:M28"/>
    <mergeCell ref="S28:U28"/>
    <mergeCell ref="AI44:AL44"/>
    <mergeCell ref="A33:C33"/>
    <mergeCell ref="A34:C34"/>
    <mergeCell ref="A35:C35"/>
    <mergeCell ref="A36:C36"/>
    <mergeCell ref="D31:J32"/>
    <mergeCell ref="D35:J35"/>
    <mergeCell ref="D33:J33"/>
    <mergeCell ref="D34:J34"/>
    <mergeCell ref="K42:N42"/>
    <mergeCell ref="AQ34:AV34"/>
    <mergeCell ref="AK34:AP34"/>
    <mergeCell ref="AI41:AL41"/>
    <mergeCell ref="AE37:AJ37"/>
    <mergeCell ref="O43:R43"/>
    <mergeCell ref="AQ36:AV36"/>
    <mergeCell ref="AM39:AV39"/>
    <mergeCell ref="AQ37:AV37"/>
    <mergeCell ref="O42:R42"/>
    <mergeCell ref="O40:R40"/>
    <mergeCell ref="AC61:AF61"/>
    <mergeCell ref="AQ35:AV35"/>
    <mergeCell ref="AK35:AP35"/>
    <mergeCell ref="M61:P61"/>
    <mergeCell ref="U61:X61"/>
    <mergeCell ref="Q61:T61"/>
    <mergeCell ref="Y61:AB61"/>
    <mergeCell ref="K36:Q36"/>
    <mergeCell ref="AN48:AV48"/>
    <mergeCell ref="AS61:AV61"/>
    <mergeCell ref="AO61:AR61"/>
    <mergeCell ref="AK61:AN61"/>
    <mergeCell ref="W44:Z44"/>
    <mergeCell ref="AO63:AV63"/>
    <mergeCell ref="A1:AV1"/>
    <mergeCell ref="B2:AV3"/>
    <mergeCell ref="A61:L61"/>
    <mergeCell ref="A59:L60"/>
    <mergeCell ref="AG61:AJ61"/>
    <mergeCell ref="AT22:AV22"/>
    <mergeCell ref="AT28:AV28"/>
    <mergeCell ref="AQ27:AS27"/>
    <mergeCell ref="AT25:AV25"/>
    <mergeCell ref="AT26:AV26"/>
    <mergeCell ref="AH24:AJ24"/>
    <mergeCell ref="AQ24:AS24"/>
    <mergeCell ref="AT27:AV27"/>
    <mergeCell ref="AQ28:AS28"/>
    <mergeCell ref="AN27:AP27"/>
    <mergeCell ref="AN28:AP28"/>
    <mergeCell ref="AH25:AJ25"/>
    <mergeCell ref="AH23:AJ23"/>
    <mergeCell ref="AK24:AM24"/>
    <mergeCell ref="AN30:AV30"/>
    <mergeCell ref="AQ25:AS25"/>
    <mergeCell ref="AQ26:AS26"/>
    <mergeCell ref="AN25:AP25"/>
    <mergeCell ref="AN26:AP26"/>
    <mergeCell ref="S23:U23"/>
    <mergeCell ref="AB24:AD24"/>
    <mergeCell ref="Y23:AA23"/>
    <mergeCell ref="Y24:AA24"/>
    <mergeCell ref="AB28:AD28"/>
    <mergeCell ref="AB27:AD27"/>
    <mergeCell ref="S26:U26"/>
    <mergeCell ref="Y25:AA25"/>
    <mergeCell ref="V28:X28"/>
    <mergeCell ref="V25:X25"/>
    <mergeCell ref="AH27:AJ27"/>
    <mergeCell ref="AK25:AM25"/>
    <mergeCell ref="AH26:AJ26"/>
    <mergeCell ref="AE25:AG25"/>
    <mergeCell ref="AE10:AI10"/>
    <mergeCell ref="AE19:AG20"/>
    <mergeCell ref="AJ11:AN11"/>
    <mergeCell ref="AJ12:AN12"/>
    <mergeCell ref="AJ13:AN13"/>
    <mergeCell ref="AN24:AP24"/>
    <mergeCell ref="AK23:AM23"/>
    <mergeCell ref="AH21:AJ21"/>
    <mergeCell ref="AO14:AV14"/>
    <mergeCell ref="AO15:AV15"/>
    <mergeCell ref="AT18:AV20"/>
    <mergeCell ref="AE14:AI14"/>
    <mergeCell ref="AK16:AV16"/>
    <mergeCell ref="AT23:AV23"/>
    <mergeCell ref="AH19:AJ20"/>
    <mergeCell ref="Z10:AD10"/>
    <mergeCell ref="U11:Y11"/>
    <mergeCell ref="AO11:AV11"/>
    <mergeCell ref="N27:P27"/>
    <mergeCell ref="Y26:AA26"/>
    <mergeCell ref="V27:X27"/>
    <mergeCell ref="Y27:AA27"/>
    <mergeCell ref="V26:X26"/>
    <mergeCell ref="Z14:AD14"/>
    <mergeCell ref="Z15:AD15"/>
    <mergeCell ref="AB25:AD25"/>
    <mergeCell ref="N19:P20"/>
    <mergeCell ref="N21:P21"/>
    <mergeCell ref="V21:X21"/>
    <mergeCell ref="S18:U20"/>
    <mergeCell ref="Y19:AA20"/>
    <mergeCell ref="N22:P22"/>
    <mergeCell ref="AB23:AD23"/>
    <mergeCell ref="AB19:AD20"/>
    <mergeCell ref="AB21:AD21"/>
    <mergeCell ref="K15:O15"/>
    <mergeCell ref="S21:U21"/>
    <mergeCell ref="V23:X23"/>
    <mergeCell ref="N23:P23"/>
    <mergeCell ref="N24:P24"/>
    <mergeCell ref="S22:U22"/>
    <mergeCell ref="V24:X24"/>
    <mergeCell ref="V22:X22"/>
    <mergeCell ref="Q24:R24"/>
    <mergeCell ref="S24:U24"/>
    <mergeCell ref="F6:J7"/>
    <mergeCell ref="K6:T6"/>
    <mergeCell ref="K7:O7"/>
    <mergeCell ref="F12:J12"/>
    <mergeCell ref="P7:T7"/>
    <mergeCell ref="P8:T8"/>
    <mergeCell ref="P9:T9"/>
    <mergeCell ref="P10:T10"/>
    <mergeCell ref="K10:O10"/>
    <mergeCell ref="AT24:AV24"/>
    <mergeCell ref="AK21:AM21"/>
    <mergeCell ref="K24:M24"/>
    <mergeCell ref="K25:M25"/>
    <mergeCell ref="K22:M22"/>
    <mergeCell ref="E23:G23"/>
    <mergeCell ref="AK22:AM22"/>
    <mergeCell ref="N25:P25"/>
    <mergeCell ref="H22:J22"/>
    <mergeCell ref="S25:U25"/>
    <mergeCell ref="K13:O13"/>
    <mergeCell ref="F9:J9"/>
    <mergeCell ref="F13:J13"/>
    <mergeCell ref="A12:E12"/>
    <mergeCell ref="A13:E13"/>
    <mergeCell ref="A11:E11"/>
    <mergeCell ref="F10:J10"/>
    <mergeCell ref="F11:J11"/>
    <mergeCell ref="K12:O12"/>
    <mergeCell ref="K11:O11"/>
    <mergeCell ref="P13:T13"/>
    <mergeCell ref="P15:T15"/>
    <mergeCell ref="V18:AG18"/>
    <mergeCell ref="AE21:AG21"/>
    <mergeCell ref="AE13:AI13"/>
    <mergeCell ref="U13:Y13"/>
    <mergeCell ref="U14:Y14"/>
    <mergeCell ref="U15:Y15"/>
    <mergeCell ref="V19:X20"/>
    <mergeCell ref="A14:E14"/>
    <mergeCell ref="A15:E15"/>
    <mergeCell ref="AE26:AG26"/>
    <mergeCell ref="AB26:AD26"/>
    <mergeCell ref="E24:G24"/>
    <mergeCell ref="K23:M23"/>
    <mergeCell ref="H25:J25"/>
    <mergeCell ref="E26:G26"/>
    <mergeCell ref="N26:P26"/>
    <mergeCell ref="E22:G22"/>
    <mergeCell ref="K14:O14"/>
    <mergeCell ref="AH22:AJ22"/>
    <mergeCell ref="F14:J14"/>
    <mergeCell ref="AJ14:AN14"/>
    <mergeCell ref="AH18:AS18"/>
    <mergeCell ref="F15:J15"/>
    <mergeCell ref="AQ21:AS21"/>
    <mergeCell ref="P14:T14"/>
    <mergeCell ref="AE15:AI15"/>
    <mergeCell ref="E21:G21"/>
    <mergeCell ref="AE9:AI9"/>
    <mergeCell ref="AE11:AI11"/>
    <mergeCell ref="P11:T11"/>
    <mergeCell ref="P12:T12"/>
    <mergeCell ref="AE24:AG24"/>
    <mergeCell ref="Z12:AD12"/>
    <mergeCell ref="Y22:AA22"/>
    <mergeCell ref="U9:Y9"/>
    <mergeCell ref="U10:Y10"/>
    <mergeCell ref="U12:Y12"/>
    <mergeCell ref="AN23:AP23"/>
    <mergeCell ref="AO9:AV9"/>
    <mergeCell ref="AO10:AV10"/>
    <mergeCell ref="AT21:AV21"/>
    <mergeCell ref="AQ22:AS22"/>
    <mergeCell ref="AQ23:AS23"/>
    <mergeCell ref="AJ10:AN10"/>
    <mergeCell ref="AN21:AP21"/>
    <mergeCell ref="AN22:AP22"/>
    <mergeCell ref="AK19:AM20"/>
    <mergeCell ref="Y21:AA21"/>
    <mergeCell ref="A17:AH17"/>
    <mergeCell ref="AO6:AV7"/>
    <mergeCell ref="AO8:AV8"/>
    <mergeCell ref="AJ7:AN7"/>
    <mergeCell ref="AJ8:AN8"/>
    <mergeCell ref="AJ9:AN9"/>
    <mergeCell ref="K8:O8"/>
    <mergeCell ref="K9:O9"/>
    <mergeCell ref="U8:Y8"/>
    <mergeCell ref="Z9:AD9"/>
    <mergeCell ref="AH28:AJ28"/>
    <mergeCell ref="AE7:AI7"/>
    <mergeCell ref="A8:E8"/>
    <mergeCell ref="A9:E9"/>
    <mergeCell ref="A10:E10"/>
    <mergeCell ref="Z7:AD7"/>
    <mergeCell ref="Z8:AD8"/>
    <mergeCell ref="F8:J8"/>
    <mergeCell ref="AE12:AI12"/>
    <mergeCell ref="AK26:AM26"/>
    <mergeCell ref="Z11:AD11"/>
    <mergeCell ref="Z13:AD13"/>
    <mergeCell ref="AE28:AG28"/>
    <mergeCell ref="AK28:AM28"/>
    <mergeCell ref="AK27:AM27"/>
    <mergeCell ref="AE22:AG22"/>
    <mergeCell ref="AB22:AD22"/>
    <mergeCell ref="AE23:AG23"/>
    <mergeCell ref="AE27:AG27"/>
    <mergeCell ref="AN5:AV5"/>
    <mergeCell ref="AN17:AV17"/>
    <mergeCell ref="AQ19:AS20"/>
    <mergeCell ref="AN19:AP20"/>
    <mergeCell ref="AJ15:AN15"/>
    <mergeCell ref="AO12:AV12"/>
    <mergeCell ref="AO13:AV13"/>
    <mergeCell ref="U6:AN6"/>
    <mergeCell ref="AE8:AI8"/>
    <mergeCell ref="U7:Y7"/>
    <mergeCell ref="AK32:AP32"/>
    <mergeCell ref="AK33:AP33"/>
    <mergeCell ref="Y31:AV31"/>
    <mergeCell ref="Y33:AD33"/>
    <mergeCell ref="Y32:AD32"/>
    <mergeCell ref="AQ32:AV32"/>
    <mergeCell ref="AE32:AJ32"/>
    <mergeCell ref="AQ33:AV33"/>
    <mergeCell ref="AE33:AJ33"/>
    <mergeCell ref="AE44:AH44"/>
    <mergeCell ref="AI45:AL45"/>
    <mergeCell ref="AR42:AV42"/>
    <mergeCell ref="AE36:AJ36"/>
    <mergeCell ref="S40:AL40"/>
    <mergeCell ref="AA41:AD41"/>
    <mergeCell ref="AK37:AP37"/>
    <mergeCell ref="AA44:AD44"/>
    <mergeCell ref="AM43:AQ43"/>
    <mergeCell ref="AR43:AV43"/>
    <mergeCell ref="AN58:AV58"/>
    <mergeCell ref="AN56:AP56"/>
    <mergeCell ref="AT56:AV56"/>
    <mergeCell ref="AO38:AV38"/>
    <mergeCell ref="AM46:AQ46"/>
    <mergeCell ref="AE42:AH42"/>
    <mergeCell ref="AI42:AL42"/>
    <mergeCell ref="AE43:AH43"/>
    <mergeCell ref="AE46:AH46"/>
    <mergeCell ref="AE45:AH45"/>
    <mergeCell ref="W56:Z56"/>
    <mergeCell ref="Q59:X59"/>
    <mergeCell ref="O56:R56"/>
    <mergeCell ref="M59:P59"/>
    <mergeCell ref="K56:N56"/>
    <mergeCell ref="S56:V56"/>
    <mergeCell ref="W42:Z42"/>
    <mergeCell ref="K31:X31"/>
    <mergeCell ref="K32:Q32"/>
    <mergeCell ref="R32:X32"/>
    <mergeCell ref="K33:Q33"/>
    <mergeCell ref="K34:Q34"/>
    <mergeCell ref="K35:Q35"/>
    <mergeCell ref="K37:Q37"/>
    <mergeCell ref="G40:N40"/>
    <mergeCell ref="K41:N41"/>
    <mergeCell ref="AH56:AJ56"/>
    <mergeCell ref="AE35:AJ35"/>
    <mergeCell ref="R33:X33"/>
    <mergeCell ref="R34:X34"/>
    <mergeCell ref="AI43:AL43"/>
    <mergeCell ref="R37:X37"/>
    <mergeCell ref="R35:X35"/>
    <mergeCell ref="R36:X36"/>
    <mergeCell ref="AK36:AP36"/>
    <mergeCell ref="W55:Z55"/>
    <mergeCell ref="AE34:AJ34"/>
    <mergeCell ref="D40:F40"/>
    <mergeCell ref="A39:AC39"/>
    <mergeCell ref="S42:V42"/>
    <mergeCell ref="A37:C37"/>
    <mergeCell ref="D37:J37"/>
    <mergeCell ref="O41:R41"/>
    <mergeCell ref="G42:J42"/>
    <mergeCell ref="W41:Z41"/>
    <mergeCell ref="D36:J36"/>
    <mergeCell ref="AA46:AD46"/>
    <mergeCell ref="Y34:AD34"/>
    <mergeCell ref="Y35:AD35"/>
    <mergeCell ref="Y36:AD36"/>
    <mergeCell ref="Y37:AD37"/>
    <mergeCell ref="S46:V46"/>
    <mergeCell ref="S41:V41"/>
    <mergeCell ref="AA43:AD43"/>
    <mergeCell ref="W46:Z46"/>
    <mergeCell ref="S44:V44"/>
    <mergeCell ref="S51:V51"/>
    <mergeCell ref="S45:V45"/>
    <mergeCell ref="W45:Z45"/>
    <mergeCell ref="K44:N44"/>
    <mergeCell ref="O44:R44"/>
    <mergeCell ref="O50:R50"/>
    <mergeCell ref="O45:R45"/>
    <mergeCell ref="K50:N50"/>
    <mergeCell ref="AK54:AM54"/>
    <mergeCell ref="AK55:AM55"/>
    <mergeCell ref="W49:AD49"/>
    <mergeCell ref="AE54:AG54"/>
    <mergeCell ref="AE53:AG53"/>
    <mergeCell ref="AA50:AD50"/>
    <mergeCell ref="AE50:AG50"/>
    <mergeCell ref="AE49:AV49"/>
    <mergeCell ref="AK51:AM51"/>
    <mergeCell ref="AT50:AV50"/>
    <mergeCell ref="AT53:AV53"/>
    <mergeCell ref="AN53:AP53"/>
    <mergeCell ref="AN54:AP54"/>
    <mergeCell ref="AQ53:AS53"/>
    <mergeCell ref="AQ54:AS54"/>
    <mergeCell ref="AQ51:AS51"/>
    <mergeCell ref="AQ52:AS52"/>
    <mergeCell ref="AM45:AQ45"/>
    <mergeCell ref="AM42:AQ42"/>
    <mergeCell ref="AM44:AQ44"/>
    <mergeCell ref="AR44:AV44"/>
    <mergeCell ref="AR45:AV45"/>
    <mergeCell ref="AH55:AJ55"/>
    <mergeCell ref="AT52:AV52"/>
    <mergeCell ref="AH52:AJ52"/>
    <mergeCell ref="AK53:AM53"/>
    <mergeCell ref="AT54:AV54"/>
    <mergeCell ref="AE55:AG55"/>
    <mergeCell ref="AE56:AG56"/>
    <mergeCell ref="AO59:AV59"/>
    <mergeCell ref="AK56:AM56"/>
    <mergeCell ref="AT55:AV55"/>
    <mergeCell ref="AQ55:AS55"/>
    <mergeCell ref="AQ56:AS56"/>
    <mergeCell ref="AN55:AP55"/>
    <mergeCell ref="Y59:AN59"/>
    <mergeCell ref="AA56:AD56"/>
    <mergeCell ref="M60:P60"/>
    <mergeCell ref="AO60:AR60"/>
    <mergeCell ref="AS60:AV60"/>
    <mergeCell ref="Y60:AB60"/>
    <mergeCell ref="Q60:T60"/>
    <mergeCell ref="U60:X60"/>
    <mergeCell ref="AC60:AF60"/>
    <mergeCell ref="AG60:AJ60"/>
    <mergeCell ref="AK60:AN60"/>
    <mergeCell ref="AA42:AD42"/>
    <mergeCell ref="W43:Z43"/>
    <mergeCell ref="S50:V50"/>
    <mergeCell ref="S43:V43"/>
    <mergeCell ref="G49:V49"/>
    <mergeCell ref="O46:R46"/>
    <mergeCell ref="K45:N45"/>
    <mergeCell ref="AA45:AD45"/>
    <mergeCell ref="W50:Z50"/>
    <mergeCell ref="G43:J43"/>
    <mergeCell ref="AN50:AP50"/>
    <mergeCell ref="AN51:AP51"/>
    <mergeCell ref="AR46:AV46"/>
    <mergeCell ref="AH50:AJ50"/>
    <mergeCell ref="AQ50:AS50"/>
    <mergeCell ref="AE51:AG51"/>
    <mergeCell ref="AT51:AV51"/>
    <mergeCell ref="AI46:AL46"/>
    <mergeCell ref="AK50:AM50"/>
    <mergeCell ref="K52:N52"/>
    <mergeCell ref="O52:R52"/>
    <mergeCell ref="S52:V52"/>
    <mergeCell ref="W52:Z52"/>
    <mergeCell ref="AK52:AM52"/>
    <mergeCell ref="AN52:AP52"/>
    <mergeCell ref="AE52:AG52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41"/>
  <sheetViews>
    <sheetView showGridLines="0" tabSelected="1" zoomScale="75" zoomScaleNormal="75" zoomScaleSheetLayoutView="115" zoomScalePageLayoutView="0" workbookViewId="0" topLeftCell="A1">
      <selection activeCell="L26" sqref="L26"/>
    </sheetView>
  </sheetViews>
  <sheetFormatPr defaultColWidth="8.66015625" defaultRowHeight="18"/>
  <cols>
    <col min="1" max="1" width="2.66015625" style="18" customWidth="1"/>
    <col min="2" max="2" width="11" style="18" customWidth="1"/>
    <col min="3" max="3" width="12.5" style="18" customWidth="1"/>
    <col min="4" max="4" width="9.5" style="18" customWidth="1"/>
    <col min="5" max="10" width="8.66015625" style="18" customWidth="1"/>
    <col min="11" max="11" width="9.5" style="18" customWidth="1"/>
    <col min="12" max="13" width="8.66015625" style="5" customWidth="1"/>
    <col min="14" max="16384" width="8.83203125" style="18" customWidth="1"/>
  </cols>
  <sheetData>
    <row r="1" spans="1:11" ht="22.5" customHeight="1">
      <c r="A1" s="228" t="s">
        <v>59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2:11" ht="7.5" customHeight="1"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2:11" ht="42" customHeight="1">
      <c r="B3" s="339" t="s">
        <v>60</v>
      </c>
      <c r="C3" s="339"/>
      <c r="D3" s="339"/>
      <c r="E3" s="339"/>
      <c r="F3" s="339"/>
      <c r="G3" s="339"/>
      <c r="H3" s="339"/>
      <c r="I3" s="339"/>
      <c r="J3" s="339"/>
      <c r="K3" s="339"/>
    </row>
    <row r="4" spans="2:11" ht="17.25" customHeight="1"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2:14" ht="18" thickBot="1">
      <c r="B5" s="20" t="s">
        <v>115</v>
      </c>
      <c r="C5" s="20"/>
      <c r="D5" s="20"/>
      <c r="E5" s="20"/>
      <c r="F5" s="20"/>
      <c r="G5" s="20"/>
      <c r="H5" s="16" t="s">
        <v>114</v>
      </c>
      <c r="I5" s="16" t="s">
        <v>61</v>
      </c>
      <c r="J5" s="21"/>
      <c r="N5" s="5"/>
    </row>
    <row r="6" spans="2:14" ht="36" customHeight="1">
      <c r="B6" s="337" t="s">
        <v>62</v>
      </c>
      <c r="C6" s="338"/>
      <c r="D6" s="340" t="s">
        <v>63</v>
      </c>
      <c r="E6" s="341"/>
      <c r="F6" s="340" t="s">
        <v>64</v>
      </c>
      <c r="G6" s="341"/>
      <c r="H6" s="340" t="s">
        <v>65</v>
      </c>
      <c r="I6" s="342"/>
      <c r="J6" s="22"/>
      <c r="K6" s="23"/>
      <c r="N6" s="5"/>
    </row>
    <row r="7" spans="2:14" ht="30" customHeight="1">
      <c r="B7" s="344" t="s">
        <v>113</v>
      </c>
      <c r="C7" s="345"/>
      <c r="D7" s="327">
        <f>SUM(D8:E14)</f>
        <v>2600</v>
      </c>
      <c r="E7" s="328"/>
      <c r="F7" s="327">
        <f>SUM(F8:G14)</f>
        <v>10</v>
      </c>
      <c r="G7" s="328"/>
      <c r="H7" s="327">
        <f>SUM(H8:I14)</f>
        <v>2610</v>
      </c>
      <c r="I7" s="344"/>
      <c r="J7" s="24"/>
      <c r="K7" s="24"/>
      <c r="N7" s="5"/>
    </row>
    <row r="8" spans="2:14" ht="30" customHeight="1">
      <c r="B8" s="333" t="s">
        <v>1</v>
      </c>
      <c r="C8" s="334"/>
      <c r="D8" s="329">
        <v>435</v>
      </c>
      <c r="E8" s="330"/>
      <c r="F8" s="329">
        <v>1</v>
      </c>
      <c r="G8" s="330"/>
      <c r="H8" s="329">
        <f aca="true" t="shared" si="0" ref="H8:H14">SUM(D8:G8)</f>
        <v>436</v>
      </c>
      <c r="I8" s="333"/>
      <c r="J8" s="25"/>
      <c r="K8" s="25"/>
      <c r="N8" s="5"/>
    </row>
    <row r="9" spans="2:14" ht="30" customHeight="1">
      <c r="B9" s="333" t="s">
        <v>112</v>
      </c>
      <c r="C9" s="334"/>
      <c r="D9" s="329">
        <v>310</v>
      </c>
      <c r="E9" s="330"/>
      <c r="F9" s="329">
        <v>2</v>
      </c>
      <c r="G9" s="330"/>
      <c r="H9" s="329">
        <f t="shared" si="0"/>
        <v>312</v>
      </c>
      <c r="I9" s="333"/>
      <c r="J9" s="25"/>
      <c r="K9" s="25"/>
      <c r="N9" s="5"/>
    </row>
    <row r="10" spans="2:14" ht="30" customHeight="1">
      <c r="B10" s="333" t="s">
        <v>111</v>
      </c>
      <c r="C10" s="334"/>
      <c r="D10" s="329">
        <v>315</v>
      </c>
      <c r="E10" s="330"/>
      <c r="F10" s="331">
        <v>0</v>
      </c>
      <c r="G10" s="332"/>
      <c r="H10" s="329">
        <f t="shared" si="0"/>
        <v>315</v>
      </c>
      <c r="I10" s="333"/>
      <c r="J10" s="25"/>
      <c r="K10" s="25"/>
      <c r="N10" s="5"/>
    </row>
    <row r="11" spans="2:14" ht="30" customHeight="1">
      <c r="B11" s="333" t="s">
        <v>4</v>
      </c>
      <c r="C11" s="334"/>
      <c r="D11" s="329">
        <v>473</v>
      </c>
      <c r="E11" s="330"/>
      <c r="F11" s="329">
        <v>5</v>
      </c>
      <c r="G11" s="330"/>
      <c r="H11" s="329">
        <f t="shared" si="0"/>
        <v>478</v>
      </c>
      <c r="I11" s="333"/>
      <c r="J11" s="25"/>
      <c r="K11" s="25"/>
      <c r="N11" s="5"/>
    </row>
    <row r="12" spans="2:14" ht="30" customHeight="1">
      <c r="B12" s="333" t="s">
        <v>110</v>
      </c>
      <c r="C12" s="334"/>
      <c r="D12" s="329">
        <v>257</v>
      </c>
      <c r="E12" s="330"/>
      <c r="F12" s="329">
        <v>0</v>
      </c>
      <c r="G12" s="330"/>
      <c r="H12" s="329">
        <f t="shared" si="0"/>
        <v>257</v>
      </c>
      <c r="I12" s="333"/>
      <c r="J12" s="25"/>
      <c r="K12" s="25"/>
      <c r="N12" s="5"/>
    </row>
    <row r="13" spans="2:14" ht="30" customHeight="1">
      <c r="B13" s="333" t="s">
        <v>109</v>
      </c>
      <c r="C13" s="334"/>
      <c r="D13" s="329">
        <v>413</v>
      </c>
      <c r="E13" s="330"/>
      <c r="F13" s="331">
        <v>2</v>
      </c>
      <c r="G13" s="332"/>
      <c r="H13" s="329">
        <f t="shared" si="0"/>
        <v>415</v>
      </c>
      <c r="I13" s="333"/>
      <c r="J13" s="25"/>
      <c r="K13" s="25"/>
      <c r="N13" s="5"/>
    </row>
    <row r="14" spans="2:14" ht="30" customHeight="1" thickBot="1">
      <c r="B14" s="335" t="s">
        <v>66</v>
      </c>
      <c r="C14" s="336"/>
      <c r="D14" s="348">
        <v>397</v>
      </c>
      <c r="E14" s="349"/>
      <c r="F14" s="346" t="s">
        <v>108</v>
      </c>
      <c r="G14" s="347"/>
      <c r="H14" s="348">
        <f t="shared" si="0"/>
        <v>397</v>
      </c>
      <c r="I14" s="335"/>
      <c r="J14" s="25"/>
      <c r="K14" s="25"/>
      <c r="N14" s="5"/>
    </row>
    <row r="15" spans="2:14" ht="17.25">
      <c r="B15" s="26"/>
      <c r="C15" s="26"/>
      <c r="D15" s="27"/>
      <c r="E15" s="26"/>
      <c r="F15" s="26"/>
      <c r="G15" s="26"/>
      <c r="H15" s="165" t="s">
        <v>67</v>
      </c>
      <c r="I15" s="165"/>
      <c r="J15" s="165"/>
      <c r="K15" s="165"/>
      <c r="N15" s="5"/>
    </row>
    <row r="16" spans="2:14" ht="17.25">
      <c r="B16" s="28"/>
      <c r="C16" s="28"/>
      <c r="D16" s="28"/>
      <c r="E16" s="28"/>
      <c r="F16" s="28"/>
      <c r="G16" s="28"/>
      <c r="H16" s="29"/>
      <c r="I16" s="14"/>
      <c r="J16" s="14"/>
      <c r="K16" s="14"/>
      <c r="N16" s="5"/>
    </row>
    <row r="17" spans="2:14" ht="17.25">
      <c r="B17" s="28"/>
      <c r="C17" s="28"/>
      <c r="D17" s="28"/>
      <c r="E17" s="28"/>
      <c r="F17" s="28"/>
      <c r="G17" s="28"/>
      <c r="H17" s="14"/>
      <c r="I17" s="14"/>
      <c r="J17" s="14"/>
      <c r="K17" s="14"/>
      <c r="N17" s="5"/>
    </row>
    <row r="18" spans="9:15" ht="26.25" customHeight="1">
      <c r="I18" s="28"/>
      <c r="J18" s="28"/>
      <c r="K18" s="28"/>
      <c r="N18" s="5"/>
      <c r="O18" s="5"/>
    </row>
    <row r="19" spans="1:17" ht="21">
      <c r="A19" s="343" t="s">
        <v>68</v>
      </c>
      <c r="B19" s="343"/>
      <c r="C19" s="343"/>
      <c r="D19" s="343"/>
      <c r="E19" s="343"/>
      <c r="F19" s="343"/>
      <c r="G19" s="343"/>
      <c r="H19" s="343"/>
      <c r="I19" s="343"/>
      <c r="J19" s="343"/>
      <c r="K19" s="31"/>
      <c r="L19" s="31"/>
      <c r="M19" s="31"/>
      <c r="N19" s="31"/>
      <c r="O19" s="7"/>
      <c r="P19" s="7"/>
      <c r="Q19" s="5"/>
    </row>
    <row r="20" spans="1:17" ht="7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1"/>
      <c r="L20" s="31"/>
      <c r="M20" s="31"/>
      <c r="N20" s="31"/>
      <c r="O20" s="7"/>
      <c r="P20" s="7"/>
      <c r="Q20" s="5"/>
    </row>
    <row r="21" spans="2:11" ht="129.75" customHeight="1">
      <c r="B21" s="326" t="s">
        <v>69</v>
      </c>
      <c r="C21" s="326"/>
      <c r="D21" s="326"/>
      <c r="E21" s="326"/>
      <c r="F21" s="326"/>
      <c r="G21" s="326"/>
      <c r="H21" s="326"/>
      <c r="I21" s="326"/>
      <c r="J21" s="326"/>
      <c r="K21" s="326"/>
    </row>
    <row r="22" spans="8:11" ht="7.5" customHeight="1">
      <c r="H22" s="32"/>
      <c r="I22" s="32"/>
      <c r="J22" s="32"/>
      <c r="K22" s="32"/>
    </row>
    <row r="23" spans="8:11" ht="7.5" customHeight="1">
      <c r="H23" s="32"/>
      <c r="I23" s="32"/>
      <c r="J23" s="32"/>
      <c r="K23" s="32"/>
    </row>
    <row r="24" spans="2:11" ht="19.5" thickBot="1">
      <c r="B24" s="17" t="s">
        <v>70</v>
      </c>
      <c r="C24" s="17"/>
      <c r="D24" s="17"/>
      <c r="E24" s="17"/>
      <c r="F24" s="17"/>
      <c r="G24" s="17"/>
      <c r="H24" s="6"/>
      <c r="I24" s="33"/>
      <c r="J24" s="33"/>
      <c r="K24" s="33" t="s">
        <v>107</v>
      </c>
    </row>
    <row r="25" spans="2:11" ht="30" customHeight="1">
      <c r="B25" s="34"/>
      <c r="C25" s="35"/>
      <c r="D25" s="36" t="s">
        <v>0</v>
      </c>
      <c r="E25" s="37" t="s">
        <v>1</v>
      </c>
      <c r="F25" s="37" t="s">
        <v>2</v>
      </c>
      <c r="G25" s="38" t="s">
        <v>3</v>
      </c>
      <c r="H25" s="39" t="s">
        <v>4</v>
      </c>
      <c r="I25" s="39" t="s">
        <v>5</v>
      </c>
      <c r="J25" s="39" t="s">
        <v>6</v>
      </c>
      <c r="K25" s="37" t="s">
        <v>7</v>
      </c>
    </row>
    <row r="26" spans="2:11" ht="30" customHeight="1">
      <c r="B26" s="320" t="s">
        <v>71</v>
      </c>
      <c r="C26" s="321"/>
      <c r="D26" s="40">
        <f aca="true" t="shared" si="1" ref="D26:K26">SUM(D27:D31)</f>
        <v>40046</v>
      </c>
      <c r="E26" s="41">
        <f t="shared" si="1"/>
        <v>7815</v>
      </c>
      <c r="F26" s="41">
        <f t="shared" si="1"/>
        <v>6437</v>
      </c>
      <c r="G26" s="41">
        <f t="shared" si="1"/>
        <v>5395</v>
      </c>
      <c r="H26" s="41">
        <f t="shared" si="1"/>
        <v>7124</v>
      </c>
      <c r="I26" s="41">
        <f t="shared" si="1"/>
        <v>3150</v>
      </c>
      <c r="J26" s="41">
        <f t="shared" si="1"/>
        <v>5114</v>
      </c>
      <c r="K26" s="41">
        <f t="shared" si="1"/>
        <v>5011</v>
      </c>
    </row>
    <row r="27" spans="2:11" ht="30" customHeight="1">
      <c r="B27" s="322" t="s">
        <v>72</v>
      </c>
      <c r="C27" s="323"/>
      <c r="D27" s="42">
        <f>SUM(E27:K27)</f>
        <v>14537</v>
      </c>
      <c r="E27" s="43">
        <v>3001</v>
      </c>
      <c r="F27" s="44">
        <v>2108</v>
      </c>
      <c r="G27" s="44">
        <v>1759</v>
      </c>
      <c r="H27" s="44">
        <v>2439</v>
      </c>
      <c r="I27" s="44">
        <v>1220</v>
      </c>
      <c r="J27" s="44">
        <v>1977</v>
      </c>
      <c r="K27" s="44">
        <v>2033</v>
      </c>
    </row>
    <row r="28" spans="2:11" ht="30" customHeight="1">
      <c r="B28" s="322" t="s">
        <v>73</v>
      </c>
      <c r="C28" s="323"/>
      <c r="D28" s="42">
        <f>SUM(E28:K28)</f>
        <v>10936</v>
      </c>
      <c r="E28" s="43">
        <v>1869</v>
      </c>
      <c r="F28" s="44">
        <v>2363</v>
      </c>
      <c r="G28" s="44">
        <v>2113</v>
      </c>
      <c r="H28" s="44">
        <v>1602</v>
      </c>
      <c r="I28" s="44">
        <v>744</v>
      </c>
      <c r="J28" s="44">
        <v>1182</v>
      </c>
      <c r="K28" s="44">
        <v>1063</v>
      </c>
    </row>
    <row r="29" spans="2:11" ht="30" customHeight="1">
      <c r="B29" s="322" t="s">
        <v>74</v>
      </c>
      <c r="C29" s="323"/>
      <c r="D29" s="42">
        <f>SUM(E29:K29)</f>
        <v>3008</v>
      </c>
      <c r="E29" s="43">
        <v>580</v>
      </c>
      <c r="F29" s="44">
        <v>510</v>
      </c>
      <c r="G29" s="44">
        <v>413</v>
      </c>
      <c r="H29" s="44">
        <v>501</v>
      </c>
      <c r="I29" s="44">
        <v>237</v>
      </c>
      <c r="J29" s="44">
        <v>393</v>
      </c>
      <c r="K29" s="44">
        <v>374</v>
      </c>
    </row>
    <row r="30" spans="2:11" ht="30" customHeight="1">
      <c r="B30" s="322" t="s">
        <v>75</v>
      </c>
      <c r="C30" s="323"/>
      <c r="D30" s="42">
        <f>SUM(E30:K30)</f>
        <v>10920</v>
      </c>
      <c r="E30" s="43">
        <v>2294</v>
      </c>
      <c r="F30" s="44">
        <v>1446</v>
      </c>
      <c r="G30" s="44">
        <v>1107</v>
      </c>
      <c r="H30" s="44">
        <v>2050</v>
      </c>
      <c r="I30" s="44">
        <v>935</v>
      </c>
      <c r="J30" s="44">
        <v>1557</v>
      </c>
      <c r="K30" s="44">
        <v>1531</v>
      </c>
    </row>
    <row r="31" spans="2:11" ht="30" customHeight="1" thickBot="1">
      <c r="B31" s="324" t="s">
        <v>76</v>
      </c>
      <c r="C31" s="325"/>
      <c r="D31" s="42">
        <f>SUM(E31:K31)</f>
        <v>645</v>
      </c>
      <c r="E31" s="45">
        <v>71</v>
      </c>
      <c r="F31" s="45">
        <v>10</v>
      </c>
      <c r="G31" s="45">
        <v>3</v>
      </c>
      <c r="H31" s="45">
        <v>532</v>
      </c>
      <c r="I31" s="45">
        <v>14</v>
      </c>
      <c r="J31" s="45">
        <v>5</v>
      </c>
      <c r="K31" s="45">
        <v>10</v>
      </c>
    </row>
    <row r="32" spans="2:11" ht="17.25">
      <c r="B32" s="5"/>
      <c r="C32" s="46"/>
      <c r="D32" s="47"/>
      <c r="E32" s="47"/>
      <c r="F32" s="47"/>
      <c r="G32" s="47"/>
      <c r="H32" s="47"/>
      <c r="I32" s="4"/>
      <c r="J32" s="4"/>
      <c r="K32" s="4" t="s">
        <v>77</v>
      </c>
    </row>
    <row r="33" spans="2:8" ht="13.5" customHeight="1">
      <c r="B33" s="5"/>
      <c r="C33" s="7"/>
      <c r="D33" s="7"/>
      <c r="E33" s="7"/>
      <c r="F33" s="7"/>
      <c r="G33" s="7"/>
      <c r="H33" s="7"/>
    </row>
    <row r="35" spans="2:11" ht="19.5" thickBot="1">
      <c r="B35" s="13" t="s">
        <v>78</v>
      </c>
      <c r="C35" s="13"/>
      <c r="D35" s="13"/>
      <c r="E35" s="13"/>
      <c r="F35" s="13"/>
      <c r="G35" s="13"/>
      <c r="H35" s="13"/>
      <c r="I35" s="33"/>
      <c r="J35" s="33"/>
      <c r="K35" s="33" t="str">
        <f>K24</f>
        <v>平成25年</v>
      </c>
    </row>
    <row r="36" spans="2:11" ht="30" customHeight="1">
      <c r="B36" s="48"/>
      <c r="C36" s="49"/>
      <c r="D36" s="50" t="s">
        <v>0</v>
      </c>
      <c r="E36" s="39" t="s">
        <v>1</v>
      </c>
      <c r="F36" s="39" t="s">
        <v>2</v>
      </c>
      <c r="G36" s="39" t="s">
        <v>3</v>
      </c>
      <c r="H36" s="39" t="s">
        <v>4</v>
      </c>
      <c r="I36" s="39" t="s">
        <v>5</v>
      </c>
      <c r="J36" s="39" t="s">
        <v>6</v>
      </c>
      <c r="K36" s="39" t="s">
        <v>7</v>
      </c>
    </row>
    <row r="37" spans="2:11" ht="30" customHeight="1">
      <c r="B37" s="316" t="s">
        <v>79</v>
      </c>
      <c r="C37" s="317"/>
      <c r="D37" s="51">
        <f>SUM(E37:K37)</f>
        <v>60</v>
      </c>
      <c r="E37" s="52">
        <v>12</v>
      </c>
      <c r="F37" s="52">
        <v>9</v>
      </c>
      <c r="G37" s="52">
        <v>10</v>
      </c>
      <c r="H37" s="52">
        <v>11</v>
      </c>
      <c r="I37" s="52">
        <v>5</v>
      </c>
      <c r="J37" s="52">
        <v>8</v>
      </c>
      <c r="K37" s="52">
        <v>5</v>
      </c>
    </row>
    <row r="38" spans="2:11" ht="30" customHeight="1" thickBot="1">
      <c r="B38" s="318" t="s">
        <v>80</v>
      </c>
      <c r="C38" s="319"/>
      <c r="D38" s="53">
        <f>SUM(E38:K38)</f>
        <v>3231</v>
      </c>
      <c r="E38" s="54">
        <v>690</v>
      </c>
      <c r="F38" s="54">
        <v>460</v>
      </c>
      <c r="G38" s="54">
        <v>628</v>
      </c>
      <c r="H38" s="54">
        <v>573</v>
      </c>
      <c r="I38" s="54">
        <v>223</v>
      </c>
      <c r="J38" s="54">
        <v>421</v>
      </c>
      <c r="K38" s="54">
        <v>236</v>
      </c>
    </row>
    <row r="39" spans="3:11" ht="17.25">
      <c r="C39" s="5"/>
      <c r="D39" s="55"/>
      <c r="E39" s="56"/>
      <c r="F39" s="47"/>
      <c r="G39" s="47"/>
      <c r="H39" s="47"/>
      <c r="I39" s="4"/>
      <c r="J39" s="4"/>
      <c r="K39" s="4" t="str">
        <f>K32</f>
        <v>資料：地域医療課</v>
      </c>
    </row>
    <row r="40" spans="2:8" ht="17.25">
      <c r="B40" s="5"/>
      <c r="C40" s="7"/>
      <c r="D40" s="7"/>
      <c r="E40" s="7"/>
      <c r="F40" s="7"/>
      <c r="G40" s="7"/>
      <c r="H40" s="7"/>
    </row>
    <row r="41" spans="2:10" ht="17.25">
      <c r="B41" s="5"/>
      <c r="C41" s="5"/>
      <c r="D41" s="5"/>
      <c r="E41" s="5"/>
      <c r="F41" s="5"/>
      <c r="G41" s="5"/>
      <c r="H41" s="5"/>
      <c r="I41" s="5"/>
      <c r="J41" s="5"/>
    </row>
  </sheetData>
  <sheetProtection/>
  <mergeCells count="50">
    <mergeCell ref="H7:I7"/>
    <mergeCell ref="H8:I8"/>
    <mergeCell ref="H9:I9"/>
    <mergeCell ref="H10:I10"/>
    <mergeCell ref="D12:E12"/>
    <mergeCell ref="D13:E13"/>
    <mergeCell ref="D14:E14"/>
    <mergeCell ref="H15:I15"/>
    <mergeCell ref="H11:I11"/>
    <mergeCell ref="H12:I12"/>
    <mergeCell ref="H13:I13"/>
    <mergeCell ref="H14:I14"/>
    <mergeCell ref="A1:K1"/>
    <mergeCell ref="A19:J19"/>
    <mergeCell ref="J15:K15"/>
    <mergeCell ref="B7:C7"/>
    <mergeCell ref="B8:C8"/>
    <mergeCell ref="B9:C9"/>
    <mergeCell ref="F14:G14"/>
    <mergeCell ref="D7:E7"/>
    <mergeCell ref="D8:E8"/>
    <mergeCell ref="D9:E9"/>
    <mergeCell ref="B12:C12"/>
    <mergeCell ref="B13:C13"/>
    <mergeCell ref="B14:C14"/>
    <mergeCell ref="B6:C6"/>
    <mergeCell ref="B3:K3"/>
    <mergeCell ref="D6:E6"/>
    <mergeCell ref="F6:G6"/>
    <mergeCell ref="H6:I6"/>
    <mergeCell ref="D10:E10"/>
    <mergeCell ref="D11:E11"/>
    <mergeCell ref="B21:K21"/>
    <mergeCell ref="F7:G7"/>
    <mergeCell ref="F8:G8"/>
    <mergeCell ref="F9:G9"/>
    <mergeCell ref="F10:G10"/>
    <mergeCell ref="F11:G11"/>
    <mergeCell ref="F12:G12"/>
    <mergeCell ref="F13:G13"/>
    <mergeCell ref="B10:C10"/>
    <mergeCell ref="B11:C11"/>
    <mergeCell ref="B37:C37"/>
    <mergeCell ref="B38:C38"/>
    <mergeCell ref="B26:C26"/>
    <mergeCell ref="B27:C27"/>
    <mergeCell ref="B28:C28"/>
    <mergeCell ref="B29:C29"/>
    <mergeCell ref="B30:C30"/>
    <mergeCell ref="B31:C31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2010-10-06T04:27:16Z</cp:lastPrinted>
  <dcterms:created xsi:type="dcterms:W3CDTF">2004-04-03T11:31:02Z</dcterms:created>
  <dcterms:modified xsi:type="dcterms:W3CDTF">2015-04-13T05:10:56Z</dcterms:modified>
  <cp:category/>
  <cp:version/>
  <cp:contentType/>
  <cp:contentStatus/>
</cp:coreProperties>
</file>