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560" activeTab="0"/>
  </bookViews>
  <sheets>
    <sheet name="53" sheetId="1" r:id="rId1"/>
    <sheet name="54" sheetId="2" r:id="rId2"/>
  </sheets>
  <definedNames>
    <definedName name="_xlnm.Print_Area" localSheetId="0">'53'!$A$1:$P$48</definedName>
    <definedName name="_xlnm.Print_Area" localSheetId="1">'54'!$A$1:$X$55</definedName>
  </definedNames>
  <calcPr fullCalcOnLoad="1" iterate="1" iterateCount="0" iterateDelta="0.001"/>
</workbook>
</file>

<file path=xl/comments1.xml><?xml version="1.0" encoding="utf-8"?>
<comments xmlns="http://schemas.openxmlformats.org/spreadsheetml/2006/main">
  <authors>
    <author>012345</author>
  </authors>
  <commentList>
    <comment ref="AV35" authorId="0">
      <text>
        <r>
          <rPr>
            <sz val="9"/>
            <rFont val="ＭＳ Ｐゴシック"/>
            <family val="3"/>
          </rPr>
          <t>厚生労働省データベースｼｽﾃﾑ　衛生行政報告例より</t>
        </r>
      </text>
    </comment>
    <comment ref="BL35" authorId="0">
      <text>
        <r>
          <rPr>
            <sz val="9"/>
            <rFont val="ＭＳ Ｐゴシック"/>
            <family val="3"/>
          </rPr>
          <t>厚生労働省データベースｼｽﾃﾑ　衛生行政報告例より</t>
        </r>
      </text>
    </comment>
    <comment ref="CB35" authorId="0">
      <text>
        <r>
          <rPr>
            <sz val="9"/>
            <rFont val="ＭＳ Ｐゴシック"/>
            <family val="3"/>
          </rPr>
          <t>厚生労働省データベースｼｽﾃﾑ　衛生行政報告例より</t>
        </r>
      </text>
    </comment>
    <comment ref="CR35" authorId="0">
      <text>
        <r>
          <rPr>
            <sz val="9"/>
            <rFont val="ＭＳ Ｐゴシック"/>
            <family val="3"/>
          </rPr>
          <t>厚生労働省データベースｼｽﾃﾑ　衛生行政報告例より</t>
        </r>
      </text>
    </comment>
    <comment ref="DH35" authorId="0">
      <text>
        <r>
          <rPr>
            <sz val="9"/>
            <rFont val="ＭＳ Ｐゴシック"/>
            <family val="3"/>
          </rPr>
          <t>厚生労働省データベースｼｽﾃﾑ　衛生行政報告例より</t>
        </r>
      </text>
    </comment>
    <comment ref="DX35" authorId="0">
      <text>
        <r>
          <rPr>
            <sz val="9"/>
            <rFont val="ＭＳ Ｐゴシック"/>
            <family val="3"/>
          </rPr>
          <t>厚生労働省データベースｼｽﾃﾑ　衛生行政報告例より</t>
        </r>
      </text>
    </comment>
    <comment ref="EN35" authorId="0">
      <text>
        <r>
          <rPr>
            <sz val="9"/>
            <rFont val="ＭＳ Ｐゴシック"/>
            <family val="3"/>
          </rPr>
          <t>厚生労働省データベースｼｽﾃﾑ　衛生行政報告例より</t>
        </r>
      </text>
    </comment>
    <comment ref="FD35" authorId="0">
      <text>
        <r>
          <rPr>
            <sz val="9"/>
            <rFont val="ＭＳ Ｐゴシック"/>
            <family val="3"/>
          </rPr>
          <t>厚生労働省データベースｼｽﾃﾑ　衛生行政報告例より</t>
        </r>
      </text>
    </comment>
    <comment ref="FT35" authorId="0">
      <text>
        <r>
          <rPr>
            <sz val="9"/>
            <rFont val="ＭＳ Ｐゴシック"/>
            <family val="3"/>
          </rPr>
          <t>厚生労働省データベースｼｽﾃﾑ　衛生行政報告例より</t>
        </r>
      </text>
    </comment>
    <comment ref="GJ35" authorId="0">
      <text>
        <r>
          <rPr>
            <sz val="9"/>
            <rFont val="ＭＳ Ｐゴシック"/>
            <family val="3"/>
          </rPr>
          <t>厚生労働省データベースｼｽﾃﾑ　衛生行政報告例より</t>
        </r>
      </text>
    </comment>
    <comment ref="GZ35" authorId="0">
      <text>
        <r>
          <rPr>
            <sz val="9"/>
            <rFont val="ＭＳ Ｐゴシック"/>
            <family val="3"/>
          </rPr>
          <t>厚生労働省データベースｼｽﾃﾑ　衛生行政報告例より</t>
        </r>
      </text>
    </comment>
    <comment ref="HP35" authorId="0">
      <text>
        <r>
          <rPr>
            <sz val="9"/>
            <rFont val="ＭＳ Ｐゴシック"/>
            <family val="3"/>
          </rPr>
          <t>厚生労働省データベースｼｽﾃﾑ　衛生行政報告例より</t>
        </r>
      </text>
    </comment>
    <comment ref="IF35" authorId="0">
      <text>
        <r>
          <rPr>
            <sz val="9"/>
            <rFont val="ＭＳ Ｐゴシック"/>
            <family val="3"/>
          </rPr>
          <t>厚生労働省データベースｼｽﾃﾑ　衛生行政報告例より</t>
        </r>
      </text>
    </comment>
    <comment ref="IV35" authorId="0">
      <text>
        <r>
          <rPr>
            <sz val="9"/>
            <rFont val="ＭＳ Ｐゴシック"/>
            <family val="3"/>
          </rPr>
          <t>厚生労働省データベースｼｽﾃﾑ　衛生行政報告例より</t>
        </r>
      </text>
    </comment>
  </commentList>
</comments>
</file>

<file path=xl/sharedStrings.xml><?xml version="1.0" encoding="utf-8"?>
<sst xmlns="http://schemas.openxmlformats.org/spreadsheetml/2006/main" count="394" uniqueCount="115">
  <si>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</si>
  <si>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</si>
  <si>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</si>
  <si>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</si>
  <si>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</si>
  <si>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</si>
  <si>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</si>
  <si>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</si>
  <si>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</si>
  <si>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</si>
  <si>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</si>
  <si>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</si>
  <si>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</si>
  <si>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</si>
  <si>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</si>
  <si>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</si>
  <si>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</si>
  <si>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</si>
  <si>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</si>
  <si>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</si>
  <si>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</si>
  <si>
    <t>45年</t>
  </si>
  <si>
    <t>50年</t>
  </si>
  <si>
    <t>55年</t>
  </si>
  <si>
    <t>60年</t>
  </si>
  <si>
    <t>2年</t>
  </si>
  <si>
    <t>4年</t>
  </si>
  <si>
    <t>5年</t>
  </si>
  <si>
    <t>6年</t>
  </si>
  <si>
    <t>7年</t>
  </si>
  <si>
    <t>8年</t>
  </si>
  <si>
    <t>9年</t>
  </si>
  <si>
    <t>10年</t>
  </si>
  <si>
    <t>11年</t>
  </si>
  <si>
    <t>第３章　不妊手術、人工妊娠中絶統計</t>
  </si>
  <si>
    <t>14年度</t>
  </si>
  <si>
    <t>15年度</t>
  </si>
  <si>
    <t>実施率</t>
  </si>
  <si>
    <t>(人口10万対)</t>
  </si>
  <si>
    <t>福岡市</t>
  </si>
  <si>
    <t>全国</t>
  </si>
  <si>
    <t>…</t>
  </si>
  <si>
    <t>16年度</t>
  </si>
  <si>
    <t>不詳</t>
  </si>
  <si>
    <t>50歳以上</t>
  </si>
  <si>
    <t>17年度</t>
  </si>
  <si>
    <t>18年度</t>
  </si>
  <si>
    <t>19年度</t>
  </si>
  <si>
    <t>20年度</t>
  </si>
  <si>
    <t>２．人工妊娠中絶届出数、年齢階級別・年次別</t>
  </si>
  <si>
    <t>妊娠月数</t>
  </si>
  <si>
    <t>人工妊娠中絶実施率</t>
  </si>
  <si>
    <t>第３月以内</t>
  </si>
  <si>
    <t>第４・５月</t>
  </si>
  <si>
    <t>第６月以降</t>
  </si>
  <si>
    <t>40年</t>
  </si>
  <si>
    <t>45年</t>
  </si>
  <si>
    <t>50年</t>
  </si>
  <si>
    <t>妊娠週数</t>
  </si>
  <si>
    <t>満7週以前</t>
  </si>
  <si>
    <t>8～11週</t>
  </si>
  <si>
    <t>12～15週</t>
  </si>
  <si>
    <t>16～19週</t>
  </si>
  <si>
    <t>20～23週</t>
  </si>
  <si>
    <t>昭和55年</t>
  </si>
  <si>
    <t>60年</t>
  </si>
  <si>
    <t>平成2年</t>
  </si>
  <si>
    <t>4年</t>
  </si>
  <si>
    <t>5年</t>
  </si>
  <si>
    <t>6年</t>
  </si>
  <si>
    <t>平成7年</t>
  </si>
  <si>
    <t>8年</t>
  </si>
  <si>
    <t>9年</t>
  </si>
  <si>
    <t>10年</t>
  </si>
  <si>
    <t>11年</t>
  </si>
  <si>
    <t>13年</t>
  </si>
  <si>
    <t>17年度</t>
  </si>
  <si>
    <t>15歳未満</t>
  </si>
  <si>
    <t>15歳</t>
  </si>
  <si>
    <t>16歳</t>
  </si>
  <si>
    <t>17歳</t>
  </si>
  <si>
    <t>18歳</t>
  </si>
  <si>
    <t>19歳</t>
  </si>
  <si>
    <t>20歳未満</t>
  </si>
  <si>
    <t>50歳以上</t>
  </si>
  <si>
    <t>算出元データ</t>
  </si>
  <si>
    <t>21年度</t>
  </si>
  <si>
    <t>総数(20-49)</t>
  </si>
  <si>
    <t>総数</t>
  </si>
  <si>
    <t>15歳以上</t>
  </si>
  <si>
    <t>１．事由別不妊手術数、年齢階級別・年次別</t>
  </si>
  <si>
    <t>…</t>
  </si>
  <si>
    <t>　この統計は、平成22年4月から平成23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より母体保護統計報告から衛生行政報告例に組み込まれ、年報から年度報へと移行した。</t>
  </si>
  <si>
    <t>昭和35年～平成22年度</t>
  </si>
  <si>
    <t>22年9月30日住基人口(福岡市）</t>
  </si>
  <si>
    <t>22年度</t>
  </si>
  <si>
    <t>注）・法改正により「当事者遺伝」「近親遺伝」は平成8年9月25日まで、医師の報告によるものは平成8年3月31日までである。
　　・平成13年までは各年１月から12月までの年報。平成14年度以降は各年4月から3月までの年度報。
　　・　福岡市の実施率は、平成17年度まで各年9月30日現在の住民基本台帳の15歳以上50歳未満人口10万対で算出しているが、
　　　平成18年度からは9月30日現在の住民基本台帳の20歳以上50歳未満人口10万対で算出した。
    ・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</si>
  <si>
    <t>母体の
生命危険</t>
  </si>
  <si>
    <t>母体の
健康低下</t>
  </si>
  <si>
    <t>γ5.7</t>
  </si>
  <si>
    <r>
      <t>γ5</t>
    </r>
    <r>
      <rPr>
        <sz val="14"/>
        <rFont val="ＭＳ 明朝"/>
        <family val="1"/>
      </rPr>
      <t>.0</t>
    </r>
  </si>
  <si>
    <t>22年9月30日 住民基本台帳（女子）</t>
  </si>
  <si>
    <t>注）・福岡市の人工妊娠中絶実施率は、各年9月30日現在の住民基本台帳の15歳以上50歳未満女子人口千対で算出した。</t>
  </si>
  <si>
    <t>　　・平成13年以前は年計、平成14年度以降は年度計。</t>
  </si>
  <si>
    <t>　　・平成16年度報告より15歳未満～19歳の報告項目が追加されている。</t>
  </si>
  <si>
    <t>　　・平成18年度の人工妊娠中絶届出数は妊娠週数不詳1名を加えている。</t>
  </si>
  <si>
    <t>　　・平成22年度は東日本大震災の影響により、実施率の計算に福島県の一部の市町村が含まれていない。</t>
  </si>
  <si>
    <t>資料：地域医療課</t>
  </si>
  <si>
    <t>人工妊娠
中絶届出数</t>
  </si>
  <si>
    <t>人工妊娠中絶実施率</t>
  </si>
  <si>
    <t>人工妊娠
中絶届出数</t>
  </si>
  <si>
    <t>20・21週</t>
  </si>
  <si>
    <t>γ8.3</t>
  </si>
  <si>
    <t>15-49</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</si>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</sst>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s>
  <fonts count="21">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4"/>
      <name val="ＭＳ 明朝"/>
      <family val="1"/>
    </font>
    <font>
      <b/>
      <sz val="22"/>
      <name val="ＭＳ 明朝"/>
      <family val="1"/>
    </font>
    <font>
      <b/>
      <sz val="16"/>
      <name val="ＭＳ 明朝"/>
      <family val="1"/>
    </font>
    <font>
      <sz val="14"/>
      <color indexed="12"/>
      <name val="ＭＳ 明朝"/>
      <family val="1"/>
    </font>
    <font>
      <sz val="12"/>
      <color indexed="12"/>
      <name val="ＭＳ 明朝"/>
      <family val="1"/>
    </font>
    <font>
      <sz val="14"/>
      <color indexed="21"/>
      <name val="ＭＳ 明朝"/>
      <family val="1"/>
    </font>
    <font>
      <sz val="12"/>
      <color indexed="21"/>
      <name val="ＭＳ 明朝"/>
      <family val="1"/>
    </font>
    <font>
      <sz val="14"/>
      <color indexed="53"/>
      <name val="ＭＳ 明朝"/>
      <family val="1"/>
    </font>
    <font>
      <b/>
      <sz val="14"/>
      <color indexed="53"/>
      <name val="ＭＳ 明朝"/>
      <family val="1"/>
    </font>
    <font>
      <sz val="12"/>
      <color indexed="53"/>
      <name val="ＭＳ 明朝"/>
      <family val="1"/>
    </font>
    <font>
      <sz val="14"/>
      <color indexed="57"/>
      <name val="ＭＳ 明朝"/>
      <family val="1"/>
    </font>
    <font>
      <sz val="14"/>
      <color indexed="52"/>
      <name val="ＭＳ 明朝"/>
      <family val="1"/>
    </font>
    <font>
      <sz val="9"/>
      <name val="ＭＳ Ｐゴシック"/>
      <family val="3"/>
    </font>
    <font>
      <sz val="14.5"/>
      <name val="ＭＳ 明朝"/>
      <family val="1"/>
    </font>
    <font>
      <b/>
      <sz val="12"/>
      <name val="ＭＳ 明朝"/>
      <family val="1"/>
    </font>
    <font>
      <b/>
      <sz val="8"/>
      <name val="ＭＳ 明朝"/>
      <family val="2"/>
    </font>
  </fonts>
  <fills count="4">
    <fill>
      <patternFill/>
    </fill>
    <fill>
      <patternFill patternType="gray125"/>
    </fill>
    <fill>
      <patternFill patternType="gray0625">
        <fgColor indexed="9"/>
        <bgColor indexed="40"/>
      </patternFill>
    </fill>
    <fill>
      <patternFill patternType="solid">
        <fgColor indexed="43"/>
        <bgColor indexed="64"/>
      </patternFill>
    </fill>
  </fills>
  <borders count="25">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68">
    <xf numFmtId="0" fontId="0" fillId="0" borderId="0" xfId="0" applyAlignment="1">
      <alignment/>
    </xf>
    <xf numFmtId="0" fontId="0" fillId="0" borderId="0" xfId="0" applyBorder="1" applyAlignment="1">
      <alignment/>
    </xf>
    <xf numFmtId="0" fontId="5" fillId="0" borderId="0" xfId="0" applyFont="1" applyAlignment="1">
      <alignment/>
    </xf>
    <xf numFmtId="0" fontId="0" fillId="0" borderId="1" xfId="0" applyBorder="1" applyAlignment="1">
      <alignment/>
    </xf>
    <xf numFmtId="0" fontId="0" fillId="0" borderId="2" xfId="0" applyBorder="1" applyAlignment="1" applyProtection="1">
      <alignment horizontal="right"/>
      <protection/>
    </xf>
    <xf numFmtId="0" fontId="5" fillId="0" borderId="2" xfId="0" applyFont="1" applyBorder="1" applyAlignment="1" applyProtection="1">
      <alignment horizontal="right"/>
      <protection/>
    </xf>
    <xf numFmtId="0" fontId="0" fillId="0" borderId="2" xfId="0" applyBorder="1" applyAlignment="1">
      <alignment/>
    </xf>
    <xf numFmtId="0" fontId="0" fillId="0" borderId="2" xfId="0" applyBorder="1" applyAlignment="1" applyProtection="1">
      <alignment horizontal="distributed" vertical="distributed"/>
      <protection/>
    </xf>
    <xf numFmtId="0" fontId="0" fillId="0" borderId="3" xfId="0" applyBorder="1" applyAlignment="1" applyProtection="1">
      <alignment horizontal="distributed" vertical="distributed"/>
      <protection/>
    </xf>
    <xf numFmtId="0" fontId="0" fillId="0" borderId="4" xfId="0" applyBorder="1" applyAlignment="1">
      <alignment/>
    </xf>
    <xf numFmtId="0" fontId="0" fillId="0" borderId="5" xfId="0" applyBorder="1" applyAlignment="1">
      <alignment/>
    </xf>
    <xf numFmtId="0" fontId="5" fillId="0" borderId="5" xfId="0" applyFont="1" applyBorder="1" applyAlignment="1" applyProtection="1">
      <alignment horizontal="left"/>
      <protection/>
    </xf>
    <xf numFmtId="0" fontId="0" fillId="0" borderId="6" xfId="0" applyBorder="1" applyAlignment="1">
      <alignment vertical="center"/>
    </xf>
    <xf numFmtId="0" fontId="3" fillId="0" borderId="7" xfId="0" applyFont="1" applyBorder="1" applyAlignment="1" applyProtection="1">
      <alignment horizontal="center" vertical="center"/>
      <protection/>
    </xf>
    <xf numFmtId="0" fontId="0" fillId="0" borderId="0" xfId="0" applyAlignment="1">
      <alignment vertical="center"/>
    </xf>
    <xf numFmtId="41" fontId="5" fillId="0" borderId="0" xfId="0" applyNumberFormat="1" applyFont="1" applyBorder="1" applyAlignment="1">
      <alignment/>
    </xf>
    <xf numFmtId="176" fontId="5" fillId="0" borderId="0" xfId="0" applyNumberFormat="1" applyFont="1" applyBorder="1" applyAlignment="1" applyProtection="1">
      <alignment/>
      <protection/>
    </xf>
    <xf numFmtId="41" fontId="0" fillId="0" borderId="8" xfId="0" applyNumberFormat="1" applyFont="1" applyBorder="1" applyAlignment="1" applyProtection="1">
      <alignment/>
      <protection/>
    </xf>
    <xf numFmtId="41" fontId="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41" fontId="0" fillId="0" borderId="10" xfId="0" applyNumberFormat="1" applyFont="1" applyBorder="1" applyAlignment="1" applyProtection="1">
      <alignment/>
      <protection/>
    </xf>
    <xf numFmtId="41" fontId="0" fillId="0" borderId="0" xfId="0" applyNumberFormat="1" applyFont="1" applyBorder="1" applyAlignment="1" applyProtection="1">
      <alignment/>
      <protection/>
    </xf>
    <xf numFmtId="176" fontId="0" fillId="0" borderId="0" xfId="0" applyNumberFormat="1" applyFont="1" applyBorder="1" applyAlignment="1" applyProtection="1">
      <alignment horizontal="right"/>
      <protection/>
    </xf>
    <xf numFmtId="176" fontId="0" fillId="0" borderId="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41" fontId="0" fillId="0" borderId="0" xfId="0" applyNumberFormat="1" applyFont="1" applyBorder="1" applyAlignment="1" applyProtection="1">
      <alignment horizontal="left"/>
      <protection/>
    </xf>
    <xf numFmtId="0" fontId="0" fillId="0" borderId="0" xfId="0" applyFont="1" applyBorder="1" applyAlignment="1" applyProtection="1">
      <alignment/>
      <protection/>
    </xf>
    <xf numFmtId="37" fontId="0" fillId="0" borderId="10"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41" fontId="5" fillId="0" borderId="10" xfId="0" applyNumberFormat="1" applyFont="1" applyBorder="1" applyAlignment="1">
      <alignment/>
    </xf>
    <xf numFmtId="41" fontId="0" fillId="0" borderId="5" xfId="0" applyNumberFormat="1" applyFont="1" applyBorder="1" applyAlignment="1" applyProtection="1">
      <alignment horizontal="left"/>
      <protection/>
    </xf>
    <xf numFmtId="41" fontId="0" fillId="0" borderId="5" xfId="0" applyNumberFormat="1" applyFont="1" applyBorder="1" applyAlignment="1" applyProtection="1">
      <alignment horizontal="right"/>
      <protection/>
    </xf>
    <xf numFmtId="37" fontId="0" fillId="0" borderId="5" xfId="0" applyNumberFormat="1" applyFont="1" applyBorder="1" applyAlignment="1" applyProtection="1">
      <alignment horizontal="right"/>
      <protection/>
    </xf>
    <xf numFmtId="0" fontId="0" fillId="2" borderId="0" xfId="0" applyFill="1" applyBorder="1" applyAlignment="1">
      <alignment/>
    </xf>
    <xf numFmtId="0" fontId="0" fillId="2" borderId="0" xfId="0" applyFill="1" applyAlignment="1">
      <alignment/>
    </xf>
    <xf numFmtId="0" fontId="4" fillId="2" borderId="0" xfId="0" applyFont="1" applyFill="1" applyBorder="1" applyAlignment="1" applyProtection="1">
      <alignment/>
      <protection/>
    </xf>
    <xf numFmtId="0" fontId="3" fillId="2" borderId="0" xfId="0" applyFont="1" applyFill="1" applyAlignment="1">
      <alignment/>
    </xf>
    <xf numFmtId="0" fontId="9" fillId="0" borderId="0" xfId="0" applyFont="1" applyFill="1" applyAlignment="1">
      <alignment/>
    </xf>
    <xf numFmtId="38" fontId="8" fillId="0" borderId="0" xfId="16" applyFont="1" applyAlignment="1">
      <alignment/>
    </xf>
    <xf numFmtId="0" fontId="9" fillId="0" borderId="0" xfId="0" applyFont="1" applyAlignment="1">
      <alignment/>
    </xf>
    <xf numFmtId="0" fontId="9" fillId="0" borderId="0" xfId="0" applyFont="1" applyAlignment="1">
      <alignment horizontal="center"/>
    </xf>
    <xf numFmtId="0" fontId="8" fillId="0" borderId="0" xfId="0" applyFont="1" applyBorder="1" applyAlignment="1" applyProtection="1">
      <alignment horizontal="center"/>
      <protection/>
    </xf>
    <xf numFmtId="0" fontId="11" fillId="0" borderId="0" xfId="0" applyFont="1" applyAlignment="1">
      <alignment horizontal="center"/>
    </xf>
    <xf numFmtId="0" fontId="12" fillId="0" borderId="0" xfId="0" applyFont="1" applyAlignment="1">
      <alignment/>
    </xf>
    <xf numFmtId="0" fontId="13" fillId="0" borderId="0" xfId="0" applyFont="1" applyAlignment="1">
      <alignment/>
    </xf>
    <xf numFmtId="0" fontId="3" fillId="0" borderId="0" xfId="0" applyFont="1" applyAlignment="1">
      <alignment/>
    </xf>
    <xf numFmtId="0" fontId="14" fillId="0" borderId="0" xfId="0" applyFont="1" applyAlignment="1">
      <alignment/>
    </xf>
    <xf numFmtId="38" fontId="10" fillId="0" borderId="0" xfId="16" applyFont="1" applyAlignment="1">
      <alignment/>
    </xf>
    <xf numFmtId="38" fontId="11" fillId="0" borderId="0" xfId="16" applyFont="1" applyAlignment="1">
      <alignment/>
    </xf>
    <xf numFmtId="0" fontId="14" fillId="0" borderId="0" xfId="0" applyFont="1" applyAlignment="1">
      <alignment horizontal="center"/>
    </xf>
    <xf numFmtId="38" fontId="14" fillId="0" borderId="0" xfId="16" applyFont="1" applyAlignment="1">
      <alignment/>
    </xf>
    <xf numFmtId="0" fontId="14" fillId="0" borderId="0" xfId="0" applyFont="1" applyBorder="1" applyAlignment="1" applyProtection="1">
      <alignment horizontal="center"/>
      <protection/>
    </xf>
    <xf numFmtId="38" fontId="9" fillId="0" borderId="0" xfId="16" applyFont="1" applyAlignment="1">
      <alignment horizontal="center"/>
    </xf>
    <xf numFmtId="0" fontId="16" fillId="0" borderId="0" xfId="0" applyFont="1" applyAlignment="1">
      <alignment/>
    </xf>
    <xf numFmtId="0" fontId="14" fillId="0" borderId="0" xfId="0" applyFont="1" applyFill="1" applyBorder="1" applyAlignment="1" applyProtection="1">
      <alignment horizontal="center"/>
      <protection/>
    </xf>
    <xf numFmtId="0" fontId="4" fillId="0" borderId="0" xfId="0" applyFont="1" applyBorder="1" applyAlignment="1" applyProtection="1">
      <alignment horizontal="left" wrapText="1"/>
      <protection/>
    </xf>
    <xf numFmtId="38" fontId="12" fillId="0" borderId="0" xfId="16" applyFont="1" applyAlignment="1">
      <alignment/>
    </xf>
    <xf numFmtId="0" fontId="10" fillId="0" borderId="0" xfId="0" applyFont="1" applyFill="1" applyBorder="1" applyAlignment="1" applyProtection="1">
      <alignment horizontal="center"/>
      <protection/>
    </xf>
    <xf numFmtId="0" fontId="0" fillId="0" borderId="2" xfId="0" applyFont="1" applyBorder="1" applyAlignment="1" applyProtection="1">
      <alignment horizontal="right"/>
      <protection/>
    </xf>
    <xf numFmtId="41" fontId="0" fillId="0" borderId="10" xfId="0" applyNumberFormat="1" applyFont="1" applyBorder="1" applyAlignment="1">
      <alignment/>
    </xf>
    <xf numFmtId="41" fontId="0" fillId="0" borderId="0" xfId="0" applyNumberFormat="1" applyFont="1" applyBorder="1" applyAlignment="1">
      <alignment/>
    </xf>
    <xf numFmtId="0" fontId="0" fillId="0" borderId="0" xfId="0" applyFont="1" applyAlignment="1">
      <alignment/>
    </xf>
    <xf numFmtId="41" fontId="5" fillId="0" borderId="0" xfId="0" applyNumberFormat="1" applyFont="1" applyBorder="1" applyAlignment="1" applyProtection="1">
      <alignment horizontal="left"/>
      <protection/>
    </xf>
    <xf numFmtId="41" fontId="3" fillId="0" borderId="8" xfId="0" applyNumberFormat="1" applyFont="1" applyBorder="1" applyAlignment="1" applyProtection="1">
      <alignment/>
      <protection/>
    </xf>
    <xf numFmtId="176" fontId="3" fillId="0" borderId="9" xfId="0" applyNumberFormat="1" applyFont="1" applyBorder="1" applyAlignment="1" applyProtection="1">
      <alignment horizontal="right"/>
      <protection/>
    </xf>
    <xf numFmtId="176" fontId="3" fillId="0" borderId="9" xfId="0" applyNumberFormat="1" applyFont="1" applyBorder="1" applyAlignment="1" applyProtection="1">
      <alignment/>
      <protection/>
    </xf>
    <xf numFmtId="41" fontId="3" fillId="0" borderId="10"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176"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41" fontId="3" fillId="0" borderId="7" xfId="0" applyNumberFormat="1" applyFont="1" applyBorder="1" applyAlignment="1" applyProtection="1">
      <alignment/>
      <protection/>
    </xf>
    <xf numFmtId="176" fontId="3" fillId="0" borderId="11" xfId="0" applyNumberFormat="1" applyFont="1" applyBorder="1" applyAlignment="1" applyProtection="1">
      <alignment horizontal="right"/>
      <protection/>
    </xf>
    <xf numFmtId="176" fontId="3" fillId="0" borderId="11" xfId="0" applyNumberFormat="1" applyFont="1" applyBorder="1" applyAlignment="1" applyProtection="1">
      <alignment/>
      <protection/>
    </xf>
    <xf numFmtId="38" fontId="0" fillId="0" borderId="0" xfId="16" applyAlignment="1">
      <alignment/>
    </xf>
    <xf numFmtId="41" fontId="19" fillId="0" borderId="10" xfId="0" applyNumberFormat="1" applyFont="1" applyBorder="1" applyAlignment="1" applyProtection="1">
      <alignment/>
      <protection/>
    </xf>
    <xf numFmtId="176" fontId="19" fillId="0" borderId="0" xfId="0" applyNumberFormat="1" applyFont="1" applyBorder="1" applyAlignment="1" applyProtection="1">
      <alignment/>
      <protection/>
    </xf>
    <xf numFmtId="41" fontId="3" fillId="0" borderId="0" xfId="0" applyNumberFormat="1" applyFont="1" applyBorder="1" applyAlignment="1" applyProtection="1">
      <alignment/>
      <protection/>
    </xf>
    <xf numFmtId="41" fontId="3" fillId="0" borderId="0" xfId="0" applyNumberFormat="1" applyFont="1" applyBorder="1" applyAlignment="1">
      <alignment/>
    </xf>
    <xf numFmtId="0" fontId="8" fillId="0" borderId="0" xfId="0" applyFont="1" applyAlignment="1">
      <alignment/>
    </xf>
    <xf numFmtId="0" fontId="8" fillId="0" borderId="0" xfId="0" applyFont="1" applyFill="1" applyAlignment="1">
      <alignment/>
    </xf>
    <xf numFmtId="0" fontId="3" fillId="0" borderId="2" xfId="0" applyFont="1" applyBorder="1" applyAlignment="1">
      <alignment horizontal="center"/>
    </xf>
    <xf numFmtId="0" fontId="8" fillId="0" borderId="0" xfId="0" applyFont="1" applyBorder="1" applyAlignment="1" applyProtection="1">
      <alignment horizontal="left"/>
      <protection/>
    </xf>
    <xf numFmtId="41" fontId="3" fillId="0" borderId="12" xfId="0" applyNumberFormat="1" applyFont="1" applyBorder="1" applyAlignment="1" applyProtection="1">
      <alignment/>
      <protection/>
    </xf>
    <xf numFmtId="0" fontId="3" fillId="0" borderId="0" xfId="0" applyFont="1" applyBorder="1" applyAlignment="1">
      <alignment/>
    </xf>
    <xf numFmtId="0" fontId="4" fillId="0" borderId="0" xfId="0" applyFont="1" applyAlignment="1">
      <alignment/>
    </xf>
    <xf numFmtId="38" fontId="0" fillId="0" borderId="0" xfId="16" applyAlignment="1">
      <alignment vertical="center"/>
    </xf>
    <xf numFmtId="0" fontId="0" fillId="0" borderId="2" xfId="0" applyFont="1" applyBorder="1" applyAlignment="1">
      <alignment/>
    </xf>
    <xf numFmtId="0" fontId="0" fillId="0" borderId="6" xfId="0" applyFont="1" applyBorder="1" applyAlignment="1">
      <alignment/>
    </xf>
    <xf numFmtId="0" fontId="0" fillId="0" borderId="7" xfId="0" applyFont="1" applyBorder="1" applyAlignment="1" applyProtection="1">
      <alignment horizontal="center" vertical="center"/>
      <protection/>
    </xf>
    <xf numFmtId="0" fontId="0" fillId="0" borderId="1" xfId="0" applyFont="1" applyBorder="1" applyAlignment="1" applyProtection="1">
      <alignment horizontal="right"/>
      <protection/>
    </xf>
    <xf numFmtId="0" fontId="0" fillId="0" borderId="6" xfId="0" applyFont="1" applyBorder="1" applyAlignment="1" applyProtection="1">
      <alignment horizontal="right"/>
      <protection/>
    </xf>
    <xf numFmtId="0" fontId="0" fillId="0" borderId="1" xfId="0" applyFont="1" applyBorder="1" applyAlignment="1">
      <alignment/>
    </xf>
    <xf numFmtId="176" fontId="0" fillId="0" borderId="7" xfId="0" applyNumberFormat="1" applyFont="1" applyBorder="1" applyAlignment="1" applyProtection="1">
      <alignment horizontal="center" vertical="center"/>
      <protection/>
    </xf>
    <xf numFmtId="41" fontId="3" fillId="0" borderId="10" xfId="0" applyNumberFormat="1" applyFont="1" applyBorder="1" applyAlignment="1" applyProtection="1">
      <alignment horizontal="right"/>
      <protection/>
    </xf>
    <xf numFmtId="0" fontId="0" fillId="0" borderId="2" xfId="0" applyFont="1" applyBorder="1" applyAlignment="1">
      <alignment horizontal="center"/>
    </xf>
    <xf numFmtId="0" fontId="0" fillId="0" borderId="2" xfId="0" applyFont="1" applyBorder="1" applyAlignment="1" applyProtection="1">
      <alignment horizontal="center"/>
      <protection/>
    </xf>
    <xf numFmtId="0" fontId="0" fillId="0" borderId="2" xfId="0" applyFont="1" applyBorder="1" applyAlignment="1" applyProtection="1">
      <alignment horizontal="left"/>
      <protection/>
    </xf>
    <xf numFmtId="0" fontId="0" fillId="0" borderId="3"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Border="1" applyAlignment="1">
      <alignment/>
    </xf>
    <xf numFmtId="0" fontId="4" fillId="0" borderId="0" xfId="0" applyFont="1" applyAlignment="1">
      <alignment horizontal="left"/>
    </xf>
    <xf numFmtId="0" fontId="0" fillId="0" borderId="7" xfId="0"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9" fillId="0" borderId="0" xfId="0" applyFont="1" applyAlignment="1">
      <alignment horizontal="right"/>
    </xf>
    <xf numFmtId="41" fontId="5" fillId="0" borderId="14" xfId="0" applyNumberFormat="1" applyFont="1" applyBorder="1" applyAlignment="1">
      <alignment/>
    </xf>
    <xf numFmtId="41" fontId="5" fillId="0" borderId="0" xfId="0" applyNumberFormat="1" applyFont="1" applyFill="1" applyBorder="1" applyAlignment="1">
      <alignment/>
    </xf>
    <xf numFmtId="176" fontId="5" fillId="0" borderId="0" xfId="0" applyNumberFormat="1" applyFont="1" applyFill="1" applyBorder="1" applyAlignment="1" applyProtection="1">
      <alignment/>
      <protection/>
    </xf>
    <xf numFmtId="38" fontId="8" fillId="3" borderId="0" xfId="16" applyFont="1" applyFill="1" applyAlignment="1">
      <alignment/>
    </xf>
    <xf numFmtId="37" fontId="0" fillId="0" borderId="0" xfId="0" applyNumberFormat="1" applyFont="1" applyFill="1" applyBorder="1" applyAlignment="1" applyProtection="1">
      <alignment/>
      <protection/>
    </xf>
    <xf numFmtId="41" fontId="0" fillId="0" borderId="10" xfId="0" applyNumberFormat="1" applyFont="1" applyFill="1" applyBorder="1" applyAlignment="1" applyProtection="1">
      <alignment horizontal="left"/>
      <protection/>
    </xf>
    <xf numFmtId="41" fontId="0" fillId="0" borderId="0" xfId="0" applyNumberFormat="1" applyFont="1" applyFill="1" applyBorder="1" applyAlignment="1" applyProtection="1">
      <alignment horizontal="left"/>
      <protection/>
    </xf>
    <xf numFmtId="41" fontId="0" fillId="0" borderId="0" xfId="0" applyNumberFormat="1" applyFont="1" applyFill="1" applyBorder="1" applyAlignment="1" applyProtection="1">
      <alignment/>
      <protection/>
    </xf>
    <xf numFmtId="41" fontId="0" fillId="0" borderId="12" xfId="0" applyNumberFormat="1" applyFont="1" applyFill="1" applyBorder="1" applyAlignment="1" applyProtection="1">
      <alignment horizontal="left"/>
      <protection/>
    </xf>
    <xf numFmtId="41" fontId="0" fillId="0" borderId="5" xfId="0" applyNumberFormat="1" applyFont="1" applyFill="1" applyBorder="1" applyAlignment="1" applyProtection="1">
      <alignment horizontal="left"/>
      <protection/>
    </xf>
    <xf numFmtId="0" fontId="0" fillId="0" borderId="13" xfId="0" applyBorder="1" applyAlignment="1">
      <alignment vertical="center"/>
    </xf>
    <xf numFmtId="37" fontId="0" fillId="0" borderId="13" xfId="0" applyNumberFormat="1" applyBorder="1" applyAlignment="1" applyProtection="1">
      <alignment vertical="center"/>
      <protection/>
    </xf>
    <xf numFmtId="176" fontId="3" fillId="0" borderId="0" xfId="0" applyNumberFormat="1" applyFont="1" applyFill="1" applyBorder="1" applyAlignment="1" applyProtection="1">
      <alignment/>
      <protection/>
    </xf>
    <xf numFmtId="176" fontId="3" fillId="0" borderId="0" xfId="0" applyNumberFormat="1" applyFont="1" applyFill="1" applyBorder="1" applyAlignment="1" applyProtection="1">
      <alignment horizontal="right"/>
      <protection/>
    </xf>
    <xf numFmtId="41" fontId="3" fillId="0" borderId="0" xfId="0" applyNumberFormat="1" applyFont="1" applyFill="1" applyBorder="1" applyAlignment="1" applyProtection="1">
      <alignment horizontal="right"/>
      <protection/>
    </xf>
    <xf numFmtId="41" fontId="3" fillId="0" borderId="5" xfId="0" applyNumberFormat="1" applyFont="1" applyFill="1" applyBorder="1" applyAlignment="1" applyProtection="1">
      <alignment horizontal="right"/>
      <protection/>
    </xf>
    <xf numFmtId="0" fontId="11" fillId="0" borderId="0" xfId="0" applyFont="1" applyAlignment="1">
      <alignment horizontal="left" wrapText="1"/>
    </xf>
    <xf numFmtId="38" fontId="9" fillId="0" borderId="0" xfId="16"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0" fillId="0" borderId="15" xfId="0" applyBorder="1" applyAlignment="1" applyProtection="1">
      <alignment horizontal="distributed" vertical="center"/>
      <protection/>
    </xf>
    <xf numFmtId="0" fontId="3" fillId="0" borderId="7" xfId="0" applyFont="1" applyBorder="1" applyAlignment="1" applyProtection="1">
      <alignment horizontal="distributed" vertical="center"/>
      <protection/>
    </xf>
    <xf numFmtId="0" fontId="3" fillId="0" borderId="11" xfId="0" applyFont="1" applyBorder="1" applyAlignment="1">
      <alignment horizontal="distributed" vertical="center"/>
    </xf>
    <xf numFmtId="0" fontId="7" fillId="0" borderId="0" xfId="0" applyFont="1" applyBorder="1" applyAlignment="1" applyProtection="1">
      <alignment horizontal="left"/>
      <protection/>
    </xf>
    <xf numFmtId="0" fontId="0" fillId="0" borderId="15" xfId="0" applyBorder="1" applyAlignment="1" applyProtection="1">
      <alignment horizontal="distributed" vertical="center" wrapText="1"/>
      <protection/>
    </xf>
    <xf numFmtId="0" fontId="0" fillId="0" borderId="4" xfId="0" applyBorder="1" applyAlignment="1">
      <alignment horizontal="distributed" vertical="center"/>
    </xf>
    <xf numFmtId="0" fontId="0" fillId="0" borderId="6" xfId="0" applyBorder="1" applyAlignment="1">
      <alignment horizontal="distributed" vertical="center"/>
    </xf>
    <xf numFmtId="0" fontId="15"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right" vertical="center"/>
      <protection/>
    </xf>
    <xf numFmtId="0" fontId="4" fillId="0" borderId="5" xfId="0" applyFont="1" applyBorder="1" applyAlignment="1" applyProtection="1">
      <alignment horizontal="right"/>
      <protection/>
    </xf>
    <xf numFmtId="41" fontId="3" fillId="0" borderId="0" xfId="0" applyNumberFormat="1" applyFont="1" applyBorder="1" applyAlignment="1" applyProtection="1">
      <alignment horizontal="center"/>
      <protection/>
    </xf>
    <xf numFmtId="0" fontId="4" fillId="0" borderId="0" xfId="0" applyFont="1" applyAlignment="1">
      <alignment horizontal="left"/>
    </xf>
    <xf numFmtId="41" fontId="3" fillId="0" borderId="0" xfId="0" applyNumberFormat="1" applyFont="1" applyFill="1" applyBorder="1" applyAlignment="1" applyProtection="1">
      <alignment horizontal="center"/>
      <protection/>
    </xf>
    <xf numFmtId="0" fontId="7" fillId="0" borderId="5" xfId="0" applyFont="1" applyBorder="1" applyAlignment="1" applyProtection="1">
      <alignment/>
      <protection/>
    </xf>
    <xf numFmtId="41" fontId="3" fillId="0" borderId="5" xfId="0" applyNumberFormat="1" applyFont="1" applyFill="1" applyBorder="1" applyAlignment="1" applyProtection="1">
      <alignment horizont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4" fillId="0" borderId="18" xfId="0" applyFont="1" applyBorder="1" applyAlignment="1" applyProtection="1">
      <alignment horizontal="center" vertical="center" wrapText="1"/>
      <protection/>
    </xf>
    <xf numFmtId="0" fontId="4" fillId="0" borderId="19" xfId="0" applyFont="1" applyBorder="1" applyAlignment="1">
      <alignment horizontal="center" vertical="center" wrapText="1"/>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41" fontId="3" fillId="0" borderId="0" xfId="0" applyNumberFormat="1" applyFont="1" applyBorder="1" applyAlignment="1" applyProtection="1">
      <alignment horizontal="right"/>
      <protection/>
    </xf>
    <xf numFmtId="41" fontId="3" fillId="0" borderId="9" xfId="0" applyNumberFormat="1" applyFont="1" applyBorder="1" applyAlignment="1" applyProtection="1">
      <alignment horizontal="center"/>
      <protection/>
    </xf>
    <xf numFmtId="0" fontId="0" fillId="0" borderId="16"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41" fontId="3" fillId="0" borderId="11" xfId="0" applyNumberFormat="1" applyFont="1" applyBorder="1" applyAlignment="1" applyProtection="1">
      <alignment horizontal="center"/>
      <protection/>
    </xf>
    <xf numFmtId="0" fontId="4" fillId="0" borderId="24" xfId="0" applyFont="1" applyBorder="1" applyAlignment="1" applyProtection="1">
      <alignment horizontal="center" vertical="center" wrapText="1"/>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41" fontId="3" fillId="0" borderId="0" xfId="0" applyNumberFormat="1" applyFont="1" applyFill="1" applyBorder="1" applyAlignment="1" applyProtection="1">
      <alignment/>
      <protection/>
    </xf>
    <xf numFmtId="41" fontId="19" fillId="0" borderId="0" xfId="0" applyNumberFormat="1" applyFont="1" applyBorder="1" applyAlignment="1" applyProtection="1">
      <alignment horizont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1228725</xdr:colOff>
      <xdr:row>31</xdr:row>
      <xdr:rowOff>85725</xdr:rowOff>
    </xdr:from>
    <xdr:to>
      <xdr:col>17</xdr:col>
      <xdr:colOff>133350</xdr:colOff>
      <xdr:row>35</xdr:row>
      <xdr:rowOff>0</xdr:rowOff>
    </xdr:to>
    <xdr:sp>
      <xdr:nvSpPr>
        <xdr:cNvPr id="1" name="Line 19"/>
        <xdr:cNvSpPr>
          <a:spLocks/>
        </xdr:cNvSpPr>
      </xdr:nvSpPr>
      <xdr:spPr>
        <a:xfrm>
          <a:off x="12220575" y="9658350"/>
          <a:ext cx="552450" cy="109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V50"/>
  <sheetViews>
    <sheetView showGridLines="0" tabSelected="1" zoomScale="85" zoomScaleNormal="85" zoomScaleSheetLayoutView="85" workbookViewId="0" topLeftCell="A1">
      <selection activeCell="A1" sqref="A1:P1"/>
    </sheetView>
  </sheetViews>
  <sheetFormatPr defaultColWidth="8.83203125" defaultRowHeight="18"/>
  <cols>
    <col min="1" max="1" width="8.66015625" style="0" customWidth="1"/>
    <col min="2" max="16" width="5.83203125" style="0" customWidth="1"/>
    <col min="17" max="17" width="14.41015625" style="0" bestFit="1" customWidth="1"/>
    <col min="20" max="20" width="14.41015625" style="0" bestFit="1" customWidth="1"/>
    <col min="21" max="21" width="10.41015625" style="74" bestFit="1" customWidth="1"/>
    <col min="22" max="22" width="2.5" style="0" customWidth="1"/>
    <col min="23" max="23" width="14.41015625" style="0" bestFit="1" customWidth="1"/>
    <col min="24" max="24" width="8.83203125" style="74" customWidth="1"/>
  </cols>
  <sheetData>
    <row r="1" spans="1:16" ht="27" customHeight="1">
      <c r="A1" s="136" t="s">
        <v>34</v>
      </c>
      <c r="B1" s="136"/>
      <c r="C1" s="136"/>
      <c r="D1" s="136"/>
      <c r="E1" s="136"/>
      <c r="F1" s="136"/>
      <c r="G1" s="136"/>
      <c r="H1" s="136"/>
      <c r="I1" s="136"/>
      <c r="J1" s="136"/>
      <c r="K1" s="136"/>
      <c r="L1" s="136"/>
      <c r="M1" s="136"/>
      <c r="N1" s="136"/>
      <c r="O1" s="136"/>
      <c r="P1" s="136"/>
    </row>
    <row r="2" ht="18"/>
    <row r="3" spans="1:18" ht="78.75" customHeight="1">
      <c r="A3" s="126" t="s">
        <v>92</v>
      </c>
      <c r="B3" s="126"/>
      <c r="C3" s="126"/>
      <c r="D3" s="126"/>
      <c r="E3" s="126"/>
      <c r="F3" s="126"/>
      <c r="G3" s="126"/>
      <c r="H3" s="126"/>
      <c r="I3" s="126"/>
      <c r="J3" s="126"/>
      <c r="K3" s="126"/>
      <c r="L3" s="126"/>
      <c r="M3" s="126"/>
      <c r="N3" s="126"/>
      <c r="O3" s="126"/>
      <c r="P3" s="126"/>
      <c r="Q3" s="34"/>
      <c r="R3" s="74"/>
    </row>
    <row r="4" spans="17:18" ht="12" customHeight="1">
      <c r="Q4" s="36"/>
      <c r="R4" s="74"/>
    </row>
    <row r="5" spans="1:18" ht="20.25">
      <c r="A5" s="130" t="s">
        <v>90</v>
      </c>
      <c r="B5" s="130"/>
      <c r="C5" s="130"/>
      <c r="D5" s="130"/>
      <c r="E5" s="130"/>
      <c r="F5" s="130"/>
      <c r="G5" s="130"/>
      <c r="H5" s="130"/>
      <c r="I5" s="130"/>
      <c r="J5" s="130"/>
      <c r="K5" s="1"/>
      <c r="L5" s="1"/>
      <c r="M5" s="1"/>
      <c r="N5" s="1"/>
      <c r="Q5" s="34"/>
      <c r="R5" s="74"/>
    </row>
    <row r="6" spans="1:18" ht="18.75" thickBot="1">
      <c r="A6" s="11"/>
      <c r="B6" s="11"/>
      <c r="C6" s="11"/>
      <c r="D6" s="11"/>
      <c r="E6" s="11"/>
      <c r="F6" s="11"/>
      <c r="G6" s="11"/>
      <c r="H6" s="11"/>
      <c r="I6" s="11"/>
      <c r="J6" s="11"/>
      <c r="K6" s="10"/>
      <c r="L6" s="140" t="s">
        <v>93</v>
      </c>
      <c r="M6" s="140"/>
      <c r="N6" s="140"/>
      <c r="O6" s="140"/>
      <c r="P6" s="140"/>
      <c r="Q6" s="34"/>
      <c r="R6" s="74"/>
    </row>
    <row r="7" spans="1:18" ht="22.5" customHeight="1">
      <c r="A7" s="9"/>
      <c r="B7" s="127" t="s">
        <v>10</v>
      </c>
      <c r="C7" s="104"/>
      <c r="D7" s="132"/>
      <c r="E7" s="127" t="s">
        <v>14</v>
      </c>
      <c r="F7" s="132"/>
      <c r="G7" s="127" t="s">
        <v>16</v>
      </c>
      <c r="H7" s="132"/>
      <c r="I7" s="131" t="s">
        <v>97</v>
      </c>
      <c r="J7" s="132"/>
      <c r="K7" s="131" t="s">
        <v>98</v>
      </c>
      <c r="L7" s="132"/>
      <c r="M7" s="127" t="s">
        <v>17</v>
      </c>
      <c r="N7" s="104"/>
      <c r="O7" s="127" t="s">
        <v>37</v>
      </c>
      <c r="P7" s="104"/>
      <c r="Q7" s="34"/>
      <c r="R7" s="74"/>
    </row>
    <row r="8" spans="1:18" ht="22.5" customHeight="1">
      <c r="A8" s="6"/>
      <c r="B8" s="102"/>
      <c r="C8" s="103"/>
      <c r="D8" s="133"/>
      <c r="E8" s="102"/>
      <c r="F8" s="133"/>
      <c r="G8" s="102"/>
      <c r="H8" s="133"/>
      <c r="I8" s="102"/>
      <c r="J8" s="133"/>
      <c r="K8" s="102"/>
      <c r="L8" s="133"/>
      <c r="M8" s="102"/>
      <c r="N8" s="103"/>
      <c r="O8" s="128" t="s">
        <v>38</v>
      </c>
      <c r="P8" s="129"/>
      <c r="Q8" s="34"/>
      <c r="R8" s="74"/>
    </row>
    <row r="9" spans="1:24" s="14" customFormat="1" ht="22.5" customHeight="1">
      <c r="A9" s="12"/>
      <c r="B9" s="13" t="s">
        <v>11</v>
      </c>
      <c r="C9" s="13" t="s">
        <v>12</v>
      </c>
      <c r="D9" s="13" t="s">
        <v>13</v>
      </c>
      <c r="E9" s="13" t="s">
        <v>12</v>
      </c>
      <c r="F9" s="13" t="s">
        <v>13</v>
      </c>
      <c r="G9" s="13" t="s">
        <v>12</v>
      </c>
      <c r="H9" s="13" t="s">
        <v>13</v>
      </c>
      <c r="I9" s="13" t="s">
        <v>12</v>
      </c>
      <c r="J9" s="13" t="s">
        <v>13</v>
      </c>
      <c r="K9" s="13" t="s">
        <v>12</v>
      </c>
      <c r="L9" s="13" t="s">
        <v>13</v>
      </c>
      <c r="M9" s="13" t="s">
        <v>12</v>
      </c>
      <c r="N9" s="13" t="s">
        <v>13</v>
      </c>
      <c r="O9" s="13" t="s">
        <v>39</v>
      </c>
      <c r="P9" s="13" t="s">
        <v>40</v>
      </c>
      <c r="Q9" s="34"/>
      <c r="R9" s="74"/>
      <c r="U9" s="86"/>
      <c r="X9" s="86"/>
    </row>
    <row r="10" spans="1:18" ht="7.5" customHeight="1">
      <c r="A10" s="3"/>
      <c r="B10" s="17"/>
      <c r="C10" s="18"/>
      <c r="D10" s="18"/>
      <c r="E10" s="18"/>
      <c r="F10" s="18"/>
      <c r="G10" s="18"/>
      <c r="H10" s="18"/>
      <c r="I10" s="18"/>
      <c r="J10" s="18"/>
      <c r="K10" s="18"/>
      <c r="L10" s="18"/>
      <c r="M10" s="18"/>
      <c r="N10" s="18"/>
      <c r="O10" s="19"/>
      <c r="P10" s="19"/>
      <c r="Q10" s="34"/>
      <c r="R10" s="74"/>
    </row>
    <row r="11" spans="1:18" ht="24" customHeight="1">
      <c r="A11" s="4" t="s">
        <v>0</v>
      </c>
      <c r="B11" s="20">
        <f aca="true" t="shared" si="0" ref="B11:B17">C11+D11</f>
        <v>77</v>
      </c>
      <c r="C11" s="21">
        <f aca="true" t="shared" si="1" ref="C11:C17">E11+G11+I11+K11+M11</f>
        <v>22</v>
      </c>
      <c r="D11" s="21">
        <f aca="true" t="shared" si="2" ref="D11:D17">F11+H11+J11+L11+N11</f>
        <v>55</v>
      </c>
      <c r="E11" s="21">
        <v>0</v>
      </c>
      <c r="F11" s="21">
        <v>0</v>
      </c>
      <c r="G11" s="21">
        <v>0</v>
      </c>
      <c r="H11" s="21">
        <v>0</v>
      </c>
      <c r="I11" s="21">
        <v>0</v>
      </c>
      <c r="J11" s="21">
        <v>9</v>
      </c>
      <c r="K11" s="21">
        <v>22</v>
      </c>
      <c r="L11" s="21">
        <v>46</v>
      </c>
      <c r="M11" s="21">
        <v>0</v>
      </c>
      <c r="N11" s="21">
        <v>0</v>
      </c>
      <c r="O11" s="22" t="s">
        <v>41</v>
      </c>
      <c r="P11" s="23">
        <v>78.7</v>
      </c>
      <c r="Q11" s="35"/>
      <c r="R11" s="74"/>
    </row>
    <row r="12" spans="1:18" ht="24" customHeight="1">
      <c r="A12" s="4" t="s">
        <v>20</v>
      </c>
      <c r="B12" s="20">
        <f t="shared" si="0"/>
        <v>45</v>
      </c>
      <c r="C12" s="21">
        <f t="shared" si="1"/>
        <v>12</v>
      </c>
      <c r="D12" s="21">
        <f t="shared" si="2"/>
        <v>33</v>
      </c>
      <c r="E12" s="21">
        <v>0</v>
      </c>
      <c r="F12" s="21">
        <v>0</v>
      </c>
      <c r="G12" s="21">
        <v>0</v>
      </c>
      <c r="H12" s="21">
        <v>1</v>
      </c>
      <c r="I12" s="21">
        <v>0</v>
      </c>
      <c r="J12" s="21">
        <v>4</v>
      </c>
      <c r="K12" s="21">
        <v>12</v>
      </c>
      <c r="L12" s="21">
        <v>28</v>
      </c>
      <c r="M12" s="21">
        <v>0</v>
      </c>
      <c r="N12" s="21">
        <v>0</v>
      </c>
      <c r="O12" s="22" t="s">
        <v>41</v>
      </c>
      <c r="P12" s="23">
        <v>49.2</v>
      </c>
      <c r="Q12" s="35"/>
      <c r="R12" s="74"/>
    </row>
    <row r="13" spans="1:18" ht="24" customHeight="1">
      <c r="A13" s="4" t="s">
        <v>21</v>
      </c>
      <c r="B13" s="20">
        <f t="shared" si="0"/>
        <v>22</v>
      </c>
      <c r="C13" s="21">
        <f t="shared" si="1"/>
        <v>6</v>
      </c>
      <c r="D13" s="21">
        <f t="shared" si="2"/>
        <v>16</v>
      </c>
      <c r="E13" s="21">
        <v>0</v>
      </c>
      <c r="F13" s="21">
        <v>0</v>
      </c>
      <c r="G13" s="21">
        <v>0</v>
      </c>
      <c r="H13" s="21">
        <v>0</v>
      </c>
      <c r="I13" s="21">
        <v>0</v>
      </c>
      <c r="J13" s="21">
        <v>4</v>
      </c>
      <c r="K13" s="21">
        <v>6</v>
      </c>
      <c r="L13" s="21">
        <v>12</v>
      </c>
      <c r="M13" s="21">
        <v>0</v>
      </c>
      <c r="N13" s="21">
        <v>0</v>
      </c>
      <c r="O13" s="22" t="s">
        <v>41</v>
      </c>
      <c r="P13" s="23">
        <v>27</v>
      </c>
      <c r="Q13" s="35"/>
      <c r="R13" s="74"/>
    </row>
    <row r="14" spans="1:18" ht="24" customHeight="1">
      <c r="A14" s="4" t="s">
        <v>22</v>
      </c>
      <c r="B14" s="20">
        <f t="shared" si="0"/>
        <v>56</v>
      </c>
      <c r="C14" s="21">
        <f t="shared" si="1"/>
        <v>2</v>
      </c>
      <c r="D14" s="21">
        <f t="shared" si="2"/>
        <v>54</v>
      </c>
      <c r="E14" s="21">
        <v>0</v>
      </c>
      <c r="F14" s="21">
        <v>1</v>
      </c>
      <c r="G14" s="21">
        <v>0</v>
      </c>
      <c r="H14" s="21">
        <v>0</v>
      </c>
      <c r="I14" s="21">
        <v>0</v>
      </c>
      <c r="J14" s="21">
        <v>12</v>
      </c>
      <c r="K14" s="21">
        <v>2</v>
      </c>
      <c r="L14" s="21">
        <v>41</v>
      </c>
      <c r="M14" s="21">
        <v>0</v>
      </c>
      <c r="N14" s="21">
        <v>0</v>
      </c>
      <c r="O14" s="22" t="s">
        <v>41</v>
      </c>
      <c r="P14" s="23">
        <v>16.5</v>
      </c>
      <c r="Q14" s="35"/>
      <c r="R14" s="74"/>
    </row>
    <row r="15" spans="1:18" ht="24" customHeight="1">
      <c r="A15" s="4" t="s">
        <v>23</v>
      </c>
      <c r="B15" s="20">
        <f t="shared" si="0"/>
        <v>41</v>
      </c>
      <c r="C15" s="21">
        <f t="shared" si="1"/>
        <v>0</v>
      </c>
      <c r="D15" s="21">
        <f t="shared" si="2"/>
        <v>41</v>
      </c>
      <c r="E15" s="21">
        <v>0</v>
      </c>
      <c r="F15" s="21">
        <v>0</v>
      </c>
      <c r="G15" s="21">
        <v>0</v>
      </c>
      <c r="H15" s="21">
        <v>0</v>
      </c>
      <c r="I15" s="21">
        <v>0</v>
      </c>
      <c r="J15" s="21">
        <v>9</v>
      </c>
      <c r="K15" s="21">
        <v>0</v>
      </c>
      <c r="L15" s="21">
        <v>32</v>
      </c>
      <c r="M15" s="21">
        <v>0</v>
      </c>
      <c r="N15" s="21">
        <v>0</v>
      </c>
      <c r="O15" s="23">
        <v>6.9</v>
      </c>
      <c r="P15" s="23">
        <v>14.9</v>
      </c>
      <c r="Q15" s="35"/>
      <c r="R15" s="74"/>
    </row>
    <row r="16" spans="1:18" ht="24" customHeight="1">
      <c r="A16" s="4" t="s">
        <v>24</v>
      </c>
      <c r="B16" s="20">
        <f t="shared" si="0"/>
        <v>29</v>
      </c>
      <c r="C16" s="21">
        <f t="shared" si="1"/>
        <v>0</v>
      </c>
      <c r="D16" s="21">
        <f t="shared" si="2"/>
        <v>29</v>
      </c>
      <c r="E16" s="21">
        <v>0</v>
      </c>
      <c r="F16" s="21">
        <v>2</v>
      </c>
      <c r="G16" s="21">
        <v>0</v>
      </c>
      <c r="H16" s="21">
        <v>0</v>
      </c>
      <c r="I16" s="21">
        <v>0</v>
      </c>
      <c r="J16" s="21">
        <v>7</v>
      </c>
      <c r="K16" s="21">
        <v>0</v>
      </c>
      <c r="L16" s="21">
        <v>19</v>
      </c>
      <c r="M16" s="21">
        <v>0</v>
      </c>
      <c r="N16" s="21">
        <v>1</v>
      </c>
      <c r="O16" s="23">
        <v>4.6</v>
      </c>
      <c r="P16" s="23">
        <v>12.3</v>
      </c>
      <c r="Q16" s="35"/>
      <c r="R16" s="74"/>
    </row>
    <row r="17" spans="1:18" ht="24" customHeight="1">
      <c r="A17" s="4" t="s">
        <v>25</v>
      </c>
      <c r="B17" s="20">
        <f t="shared" si="0"/>
        <v>65</v>
      </c>
      <c r="C17" s="21">
        <f t="shared" si="1"/>
        <v>0</v>
      </c>
      <c r="D17" s="21">
        <f t="shared" si="2"/>
        <v>65</v>
      </c>
      <c r="E17" s="21">
        <v>0</v>
      </c>
      <c r="F17" s="21">
        <v>0</v>
      </c>
      <c r="G17" s="21">
        <v>0</v>
      </c>
      <c r="H17" s="21">
        <v>0</v>
      </c>
      <c r="I17" s="21">
        <v>0</v>
      </c>
      <c r="J17" s="21">
        <v>19</v>
      </c>
      <c r="K17" s="21">
        <v>0</v>
      </c>
      <c r="L17" s="21">
        <v>46</v>
      </c>
      <c r="M17" s="21">
        <v>0</v>
      </c>
      <c r="N17" s="21">
        <v>0</v>
      </c>
      <c r="O17" s="23">
        <v>9.7</v>
      </c>
      <c r="P17" s="23">
        <v>10.5</v>
      </c>
      <c r="Q17" s="35"/>
      <c r="R17" s="74"/>
    </row>
    <row r="18" spans="1:18" ht="24" customHeight="1">
      <c r="A18" s="4" t="s">
        <v>26</v>
      </c>
      <c r="B18" s="20">
        <v>55</v>
      </c>
      <c r="C18" s="21">
        <v>0</v>
      </c>
      <c r="D18" s="21">
        <v>55</v>
      </c>
      <c r="E18" s="21">
        <v>0</v>
      </c>
      <c r="F18" s="21">
        <v>0</v>
      </c>
      <c r="G18" s="21">
        <v>0</v>
      </c>
      <c r="H18" s="21">
        <v>0</v>
      </c>
      <c r="I18" s="21">
        <v>0</v>
      </c>
      <c r="J18" s="21">
        <v>19</v>
      </c>
      <c r="K18" s="21">
        <v>0</v>
      </c>
      <c r="L18" s="21">
        <v>35</v>
      </c>
      <c r="M18" s="21">
        <v>0</v>
      </c>
      <c r="N18" s="21">
        <v>1</v>
      </c>
      <c r="O18" s="23">
        <v>8.1</v>
      </c>
      <c r="P18" s="23">
        <v>8.9</v>
      </c>
      <c r="Q18" s="35"/>
      <c r="R18" s="74"/>
    </row>
    <row r="19" spans="1:18" ht="24" customHeight="1">
      <c r="A19" s="4" t="s">
        <v>27</v>
      </c>
      <c r="B19" s="20">
        <v>47</v>
      </c>
      <c r="C19" s="21">
        <v>0</v>
      </c>
      <c r="D19" s="21">
        <v>47</v>
      </c>
      <c r="E19" s="21">
        <v>0</v>
      </c>
      <c r="F19" s="21">
        <v>0</v>
      </c>
      <c r="G19" s="21">
        <v>0</v>
      </c>
      <c r="H19" s="21">
        <v>0</v>
      </c>
      <c r="I19" s="21">
        <v>0</v>
      </c>
      <c r="J19" s="21">
        <v>14</v>
      </c>
      <c r="K19" s="21">
        <v>0</v>
      </c>
      <c r="L19" s="21">
        <v>33</v>
      </c>
      <c r="M19" s="21">
        <v>0</v>
      </c>
      <c r="N19" s="21">
        <v>0</v>
      </c>
      <c r="O19" s="23">
        <v>6.9</v>
      </c>
      <c r="P19" s="23">
        <v>7.9</v>
      </c>
      <c r="Q19" s="37"/>
      <c r="R19" s="74"/>
    </row>
    <row r="20" spans="1:18" ht="24" customHeight="1">
      <c r="A20" s="4" t="s">
        <v>28</v>
      </c>
      <c r="B20" s="20">
        <v>41</v>
      </c>
      <c r="C20" s="21">
        <v>0</v>
      </c>
      <c r="D20" s="21">
        <v>41</v>
      </c>
      <c r="E20" s="21">
        <v>0</v>
      </c>
      <c r="F20" s="21">
        <v>0</v>
      </c>
      <c r="G20" s="21">
        <v>0</v>
      </c>
      <c r="H20" s="21">
        <v>0</v>
      </c>
      <c r="I20" s="21">
        <v>0</v>
      </c>
      <c r="J20" s="21">
        <v>10</v>
      </c>
      <c r="K20" s="21">
        <v>0</v>
      </c>
      <c r="L20" s="21">
        <v>31</v>
      </c>
      <c r="M20" s="21">
        <v>0</v>
      </c>
      <c r="N20" s="21">
        <v>0</v>
      </c>
      <c r="O20" s="23">
        <v>6</v>
      </c>
      <c r="P20" s="23">
        <v>7.1</v>
      </c>
      <c r="Q20" s="37"/>
      <c r="R20" s="74"/>
    </row>
    <row r="21" spans="1:18" ht="24" customHeight="1">
      <c r="A21" s="4" t="s">
        <v>29</v>
      </c>
      <c r="B21" s="20">
        <v>41</v>
      </c>
      <c r="C21" s="21">
        <v>0</v>
      </c>
      <c r="D21" s="21">
        <v>41</v>
      </c>
      <c r="E21" s="21">
        <v>0</v>
      </c>
      <c r="F21" s="21">
        <v>0</v>
      </c>
      <c r="G21" s="21">
        <v>0</v>
      </c>
      <c r="H21" s="21">
        <v>0</v>
      </c>
      <c r="I21" s="21">
        <v>0</v>
      </c>
      <c r="J21" s="21">
        <v>11</v>
      </c>
      <c r="K21" s="21">
        <v>0</v>
      </c>
      <c r="L21" s="21">
        <v>30</v>
      </c>
      <c r="M21" s="21">
        <v>0</v>
      </c>
      <c r="N21" s="21">
        <v>0</v>
      </c>
      <c r="O21" s="23">
        <v>6</v>
      </c>
      <c r="P21" s="23">
        <v>6.7</v>
      </c>
      <c r="Q21" s="37"/>
      <c r="R21" s="74"/>
    </row>
    <row r="22" spans="1:18" ht="24" customHeight="1">
      <c r="A22" s="4" t="s">
        <v>30</v>
      </c>
      <c r="B22" s="20">
        <v>40</v>
      </c>
      <c r="C22" s="21">
        <v>0</v>
      </c>
      <c r="D22" s="21">
        <v>40</v>
      </c>
      <c r="E22" s="21">
        <v>0</v>
      </c>
      <c r="F22" s="21">
        <v>1</v>
      </c>
      <c r="G22" s="21">
        <v>0</v>
      </c>
      <c r="H22" s="21">
        <v>0</v>
      </c>
      <c r="I22" s="21">
        <v>0</v>
      </c>
      <c r="J22" s="21">
        <v>13</v>
      </c>
      <c r="K22" s="21">
        <v>0</v>
      </c>
      <c r="L22" s="21">
        <v>26</v>
      </c>
      <c r="M22" s="21">
        <v>0</v>
      </c>
      <c r="N22" s="21">
        <v>0</v>
      </c>
      <c r="O22" s="23">
        <v>5.8</v>
      </c>
      <c r="P22" s="23">
        <v>6</v>
      </c>
      <c r="Q22" s="37"/>
      <c r="R22" s="74"/>
    </row>
    <row r="23" spans="1:18" ht="24" customHeight="1">
      <c r="A23" s="4" t="s">
        <v>31</v>
      </c>
      <c r="B23" s="20">
        <v>46</v>
      </c>
      <c r="C23" s="21">
        <v>0</v>
      </c>
      <c r="D23" s="21">
        <v>46</v>
      </c>
      <c r="E23" s="21" t="s">
        <v>15</v>
      </c>
      <c r="F23" s="21" t="s">
        <v>15</v>
      </c>
      <c r="G23" s="21" t="s">
        <v>15</v>
      </c>
      <c r="H23" s="21" t="s">
        <v>15</v>
      </c>
      <c r="I23" s="21">
        <v>0</v>
      </c>
      <c r="J23" s="21">
        <v>18</v>
      </c>
      <c r="K23" s="21">
        <v>0</v>
      </c>
      <c r="L23" s="21">
        <v>28</v>
      </c>
      <c r="M23" s="21">
        <v>0</v>
      </c>
      <c r="N23" s="21">
        <v>0</v>
      </c>
      <c r="O23" s="23">
        <v>6.6</v>
      </c>
      <c r="P23" s="23">
        <v>7.1</v>
      </c>
      <c r="Q23" s="37"/>
      <c r="R23" s="74"/>
    </row>
    <row r="24" spans="1:18" ht="24" customHeight="1">
      <c r="A24" s="4" t="s">
        <v>32</v>
      </c>
      <c r="B24" s="20">
        <v>36</v>
      </c>
      <c r="C24" s="21">
        <v>0</v>
      </c>
      <c r="D24" s="21">
        <v>36</v>
      </c>
      <c r="E24" s="24" t="s">
        <v>15</v>
      </c>
      <c r="F24" s="24" t="s">
        <v>15</v>
      </c>
      <c r="G24" s="24" t="s">
        <v>15</v>
      </c>
      <c r="H24" s="24" t="s">
        <v>15</v>
      </c>
      <c r="I24" s="21">
        <v>0</v>
      </c>
      <c r="J24" s="21">
        <v>21</v>
      </c>
      <c r="K24" s="21">
        <v>0</v>
      </c>
      <c r="L24" s="21">
        <v>15</v>
      </c>
      <c r="M24" s="21">
        <v>0</v>
      </c>
      <c r="N24" s="21">
        <v>0</v>
      </c>
      <c r="O24" s="23">
        <v>5.2</v>
      </c>
      <c r="P24" s="23">
        <v>6.9</v>
      </c>
      <c r="Q24" s="37"/>
      <c r="R24" s="74"/>
    </row>
    <row r="25" spans="1:18" ht="24" customHeight="1">
      <c r="A25" s="4" t="s">
        <v>33</v>
      </c>
      <c r="B25" s="20">
        <v>34</v>
      </c>
      <c r="C25" s="21">
        <v>0</v>
      </c>
      <c r="D25" s="21">
        <v>34</v>
      </c>
      <c r="E25" s="24" t="s">
        <v>15</v>
      </c>
      <c r="F25" s="24" t="s">
        <v>15</v>
      </c>
      <c r="G25" s="24" t="s">
        <v>15</v>
      </c>
      <c r="H25" s="24" t="s">
        <v>15</v>
      </c>
      <c r="I25" s="21">
        <v>0</v>
      </c>
      <c r="J25" s="21">
        <v>7</v>
      </c>
      <c r="K25" s="21">
        <v>0</v>
      </c>
      <c r="L25" s="21">
        <v>27</v>
      </c>
      <c r="M25" s="21">
        <v>0</v>
      </c>
      <c r="N25" s="21">
        <v>0</v>
      </c>
      <c r="O25" s="23">
        <v>5.8</v>
      </c>
      <c r="P25" s="23">
        <v>6.6</v>
      </c>
      <c r="Q25" s="37"/>
      <c r="R25" s="74"/>
    </row>
    <row r="26" spans="1:18" ht="24" customHeight="1">
      <c r="A26" s="4" t="s">
        <v>1</v>
      </c>
      <c r="B26" s="20">
        <v>43</v>
      </c>
      <c r="C26" s="21">
        <v>0</v>
      </c>
      <c r="D26" s="21">
        <v>43</v>
      </c>
      <c r="E26" s="24" t="s">
        <v>15</v>
      </c>
      <c r="F26" s="24" t="s">
        <v>15</v>
      </c>
      <c r="G26" s="24" t="s">
        <v>15</v>
      </c>
      <c r="H26" s="24" t="s">
        <v>15</v>
      </c>
      <c r="I26" s="21">
        <v>0</v>
      </c>
      <c r="J26" s="21">
        <v>21</v>
      </c>
      <c r="K26" s="21">
        <v>0</v>
      </c>
      <c r="L26" s="21">
        <v>22</v>
      </c>
      <c r="M26" s="21">
        <v>0</v>
      </c>
      <c r="N26" s="21">
        <v>0</v>
      </c>
      <c r="O26" s="23">
        <v>6.3</v>
      </c>
      <c r="P26" s="23">
        <v>6.4</v>
      </c>
      <c r="Q26" s="37"/>
      <c r="R26" s="74"/>
    </row>
    <row r="27" spans="1:18" ht="24" customHeight="1">
      <c r="A27" s="4" t="s">
        <v>2</v>
      </c>
      <c r="B27" s="20">
        <v>29</v>
      </c>
      <c r="C27" s="21">
        <v>0</v>
      </c>
      <c r="D27" s="21">
        <v>29</v>
      </c>
      <c r="E27" s="24" t="s">
        <v>15</v>
      </c>
      <c r="F27" s="24" t="s">
        <v>15</v>
      </c>
      <c r="G27" s="24" t="s">
        <v>15</v>
      </c>
      <c r="H27" s="24" t="s">
        <v>15</v>
      </c>
      <c r="I27" s="25">
        <v>0</v>
      </c>
      <c r="J27" s="21">
        <v>12</v>
      </c>
      <c r="K27" s="25">
        <v>0</v>
      </c>
      <c r="L27" s="21">
        <v>17</v>
      </c>
      <c r="M27" s="25">
        <v>0</v>
      </c>
      <c r="N27" s="25">
        <v>0</v>
      </c>
      <c r="O27" s="26">
        <v>4.3</v>
      </c>
      <c r="P27" s="26">
        <v>6</v>
      </c>
      <c r="Q27" s="37"/>
      <c r="R27" s="74"/>
    </row>
    <row r="28" spans="1:21" ht="24" customHeight="1">
      <c r="A28" s="4" t="s">
        <v>35</v>
      </c>
      <c r="B28" s="20">
        <v>29</v>
      </c>
      <c r="C28" s="21">
        <v>0</v>
      </c>
      <c r="D28" s="21">
        <v>29</v>
      </c>
      <c r="E28" s="24" t="s">
        <v>15</v>
      </c>
      <c r="F28" s="24" t="s">
        <v>15</v>
      </c>
      <c r="G28" s="24" t="s">
        <v>15</v>
      </c>
      <c r="H28" s="24" t="s">
        <v>15</v>
      </c>
      <c r="I28" s="25">
        <v>0</v>
      </c>
      <c r="J28" s="21">
        <v>11</v>
      </c>
      <c r="K28" s="25">
        <v>0</v>
      </c>
      <c r="L28" s="21">
        <v>18</v>
      </c>
      <c r="M28" s="25" t="s">
        <v>15</v>
      </c>
      <c r="N28" s="25" t="s">
        <v>15</v>
      </c>
      <c r="O28" s="23">
        <v>4.2</v>
      </c>
      <c r="P28" s="23">
        <v>5.5</v>
      </c>
      <c r="T28" s="134"/>
      <c r="U28" s="135"/>
    </row>
    <row r="29" spans="1:25" ht="24" customHeight="1">
      <c r="A29" s="4" t="s">
        <v>36</v>
      </c>
      <c r="B29" s="20">
        <v>24</v>
      </c>
      <c r="C29" s="21">
        <v>0</v>
      </c>
      <c r="D29" s="21">
        <v>24</v>
      </c>
      <c r="E29" s="24" t="s">
        <v>15</v>
      </c>
      <c r="F29" s="24" t="s">
        <v>15</v>
      </c>
      <c r="G29" s="24" t="s">
        <v>15</v>
      </c>
      <c r="H29" s="24" t="s">
        <v>15</v>
      </c>
      <c r="I29" s="25">
        <v>0</v>
      </c>
      <c r="J29" s="21">
        <v>4</v>
      </c>
      <c r="K29" s="25">
        <v>0</v>
      </c>
      <c r="L29" s="21">
        <v>20</v>
      </c>
      <c r="M29" s="24" t="s">
        <v>15</v>
      </c>
      <c r="N29" s="24" t="s">
        <v>15</v>
      </c>
      <c r="O29" s="23">
        <v>3.5162568273986734</v>
      </c>
      <c r="P29" s="23">
        <v>5</v>
      </c>
      <c r="Q29" s="38" t="s">
        <v>85</v>
      </c>
      <c r="R29" s="74"/>
      <c r="T29" s="135"/>
      <c r="U29" s="135"/>
      <c r="W29" s="54"/>
      <c r="Y29" s="47"/>
    </row>
    <row r="30" spans="1:25" ht="24" customHeight="1">
      <c r="A30" s="4" t="s">
        <v>42</v>
      </c>
      <c r="B30" s="20">
        <v>28</v>
      </c>
      <c r="C30" s="21">
        <v>0</v>
      </c>
      <c r="D30" s="21">
        <v>28</v>
      </c>
      <c r="E30" s="24" t="s">
        <v>15</v>
      </c>
      <c r="F30" s="24" t="s">
        <v>15</v>
      </c>
      <c r="G30" s="24" t="s">
        <v>15</v>
      </c>
      <c r="H30" s="24" t="s">
        <v>15</v>
      </c>
      <c r="I30" s="25">
        <v>0</v>
      </c>
      <c r="J30" s="21">
        <v>7</v>
      </c>
      <c r="K30" s="25">
        <v>0</v>
      </c>
      <c r="L30" s="21">
        <v>21</v>
      </c>
      <c r="M30" s="24" t="s">
        <v>15</v>
      </c>
      <c r="N30" s="24" t="s">
        <v>15</v>
      </c>
      <c r="O30" s="23">
        <v>4.1</v>
      </c>
      <c r="P30" s="22" t="s">
        <v>99</v>
      </c>
      <c r="Q30" s="123" t="s">
        <v>94</v>
      </c>
      <c r="R30" s="123"/>
      <c r="S30" s="123"/>
      <c r="T30" s="124"/>
      <c r="U30" s="124"/>
      <c r="V30" s="46"/>
      <c r="W30" s="125"/>
      <c r="X30" s="125"/>
      <c r="Y30" s="44"/>
    </row>
    <row r="31" spans="1:25" s="62" customFormat="1" ht="24" customHeight="1">
      <c r="A31" s="59" t="s">
        <v>45</v>
      </c>
      <c r="B31" s="60">
        <v>30</v>
      </c>
      <c r="C31" s="61">
        <v>0</v>
      </c>
      <c r="D31" s="61">
        <v>30</v>
      </c>
      <c r="E31" s="24" t="s">
        <v>15</v>
      </c>
      <c r="F31" s="24" t="s">
        <v>15</v>
      </c>
      <c r="G31" s="24" t="s">
        <v>15</v>
      </c>
      <c r="H31" s="24" t="s">
        <v>15</v>
      </c>
      <c r="I31" s="61">
        <v>0</v>
      </c>
      <c r="J31" s="61">
        <v>9</v>
      </c>
      <c r="K31" s="61">
        <v>0</v>
      </c>
      <c r="L31" s="61">
        <v>21</v>
      </c>
      <c r="M31" s="24" t="s">
        <v>15</v>
      </c>
      <c r="N31" s="24" t="s">
        <v>15</v>
      </c>
      <c r="O31" s="22">
        <v>4.38747230408108</v>
      </c>
      <c r="P31" s="22" t="s">
        <v>100</v>
      </c>
      <c r="Q31" s="105" t="s">
        <v>87</v>
      </c>
      <c r="R31" s="39"/>
      <c r="T31" s="122"/>
      <c r="U31" s="49"/>
      <c r="W31" s="50"/>
      <c r="X31" s="51"/>
      <c r="Y31" s="44"/>
    </row>
    <row r="32" spans="1:25" ht="23.25" customHeight="1">
      <c r="A32" s="4" t="s">
        <v>46</v>
      </c>
      <c r="B32" s="20">
        <v>24</v>
      </c>
      <c r="C32" s="21">
        <v>0</v>
      </c>
      <c r="D32" s="21">
        <v>24</v>
      </c>
      <c r="E32" s="24" t="s">
        <v>15</v>
      </c>
      <c r="F32" s="24" t="s">
        <v>15</v>
      </c>
      <c r="G32" s="24" t="s">
        <v>15</v>
      </c>
      <c r="H32" s="24" t="s">
        <v>15</v>
      </c>
      <c r="I32" s="25">
        <v>0</v>
      </c>
      <c r="J32" s="21">
        <v>8</v>
      </c>
      <c r="K32" s="25">
        <v>0</v>
      </c>
      <c r="L32" s="21">
        <v>16</v>
      </c>
      <c r="M32" s="24" t="s">
        <v>15</v>
      </c>
      <c r="N32" s="24" t="s">
        <v>15</v>
      </c>
      <c r="O32" s="23">
        <v>3.8814476505920825</v>
      </c>
      <c r="P32" s="23">
        <v>5.4</v>
      </c>
      <c r="Q32" s="53"/>
      <c r="R32" s="53"/>
      <c r="S32" s="53"/>
      <c r="T32" s="122"/>
      <c r="U32" s="43"/>
      <c r="V32" s="46"/>
      <c r="W32" s="50"/>
      <c r="X32" s="50"/>
      <c r="Y32" s="44"/>
    </row>
    <row r="33" spans="1:25" ht="23.25" customHeight="1">
      <c r="A33" s="4" t="s">
        <v>47</v>
      </c>
      <c r="B33" s="20">
        <v>31</v>
      </c>
      <c r="C33" s="21">
        <v>0</v>
      </c>
      <c r="D33" s="21">
        <v>31</v>
      </c>
      <c r="E33" s="24" t="s">
        <v>15</v>
      </c>
      <c r="F33" s="24" t="s">
        <v>15</v>
      </c>
      <c r="G33" s="24" t="s">
        <v>15</v>
      </c>
      <c r="H33" s="24" t="s">
        <v>15</v>
      </c>
      <c r="I33" s="25">
        <v>0</v>
      </c>
      <c r="J33" s="21">
        <v>7</v>
      </c>
      <c r="K33" s="25">
        <v>0</v>
      </c>
      <c r="L33" s="21">
        <v>24</v>
      </c>
      <c r="M33" s="24" t="s">
        <v>15</v>
      </c>
      <c r="N33" s="24" t="s">
        <v>15</v>
      </c>
      <c r="O33" s="23">
        <v>4.985100980456796</v>
      </c>
      <c r="P33" s="23">
        <v>5.5</v>
      </c>
      <c r="Q33" s="53"/>
      <c r="R33" s="53"/>
      <c r="S33" s="53"/>
      <c r="T33" s="122"/>
      <c r="U33" s="43"/>
      <c r="V33" s="46"/>
      <c r="W33" s="50"/>
      <c r="X33" s="50"/>
      <c r="Y33" s="44"/>
    </row>
    <row r="34" spans="1:25" ht="23.25" customHeight="1">
      <c r="A34" s="59" t="s">
        <v>48</v>
      </c>
      <c r="B34" s="60">
        <v>34</v>
      </c>
      <c r="C34" s="61">
        <v>0</v>
      </c>
      <c r="D34" s="61">
        <v>34</v>
      </c>
      <c r="E34" s="24" t="s">
        <v>15</v>
      </c>
      <c r="F34" s="24" t="s">
        <v>15</v>
      </c>
      <c r="G34" s="24" t="s">
        <v>15</v>
      </c>
      <c r="H34" s="24" t="s">
        <v>15</v>
      </c>
      <c r="I34" s="25">
        <v>0</v>
      </c>
      <c r="J34" s="61">
        <v>7</v>
      </c>
      <c r="K34" s="61">
        <v>0</v>
      </c>
      <c r="L34" s="61">
        <v>27</v>
      </c>
      <c r="M34" s="24" t="s">
        <v>15</v>
      </c>
      <c r="N34" s="24" t="s">
        <v>15</v>
      </c>
      <c r="O34" s="23">
        <v>5.459926547929323</v>
      </c>
      <c r="P34" s="23">
        <v>5.9</v>
      </c>
      <c r="Q34" s="53"/>
      <c r="R34" s="53"/>
      <c r="S34" s="53"/>
      <c r="T34" s="122"/>
      <c r="U34" s="43"/>
      <c r="V34" s="46"/>
      <c r="W34" s="50"/>
      <c r="X34" s="50"/>
      <c r="Y34" s="44"/>
    </row>
    <row r="35" spans="1:256" ht="23.25" customHeight="1">
      <c r="A35" s="59" t="s">
        <v>86</v>
      </c>
      <c r="B35" s="60">
        <v>27</v>
      </c>
      <c r="C35" s="61">
        <v>0</v>
      </c>
      <c r="D35" s="61">
        <v>27</v>
      </c>
      <c r="E35" s="24" t="s">
        <v>15</v>
      </c>
      <c r="F35" s="24" t="s">
        <v>15</v>
      </c>
      <c r="G35" s="24" t="s">
        <v>15</v>
      </c>
      <c r="H35" s="24" t="s">
        <v>15</v>
      </c>
      <c r="I35" s="25">
        <v>0</v>
      </c>
      <c r="J35" s="61">
        <v>2</v>
      </c>
      <c r="K35" s="61">
        <v>0</v>
      </c>
      <c r="L35" s="61">
        <v>25</v>
      </c>
      <c r="M35" s="24" t="s">
        <v>15</v>
      </c>
      <c r="N35" s="24" t="s">
        <v>15</v>
      </c>
      <c r="O35" s="23">
        <v>4.32851852445613</v>
      </c>
      <c r="P35" s="23">
        <v>6.1</v>
      </c>
      <c r="Q35" s="5"/>
      <c r="R35" s="106">
        <f>+S35+T35</f>
        <v>0</v>
      </c>
      <c r="S35" s="106">
        <f>+Y35+AA35</f>
        <v>0</v>
      </c>
      <c r="T35" s="122"/>
      <c r="U35" s="24" t="s">
        <v>15</v>
      </c>
      <c r="V35" s="24"/>
      <c r="W35" s="24"/>
      <c r="X35" s="24"/>
      <c r="Y35" s="63"/>
      <c r="Z35" s="15"/>
      <c r="AA35" s="15"/>
      <c r="AB35" s="15"/>
      <c r="AC35" s="24"/>
      <c r="AD35" s="24"/>
      <c r="AE35" s="16"/>
      <c r="AF35" s="16"/>
      <c r="AG35" s="5"/>
      <c r="AH35" s="30"/>
      <c r="AI35" s="15"/>
      <c r="AJ35" s="15"/>
      <c r="AK35" s="24"/>
      <c r="AL35" s="24"/>
      <c r="AM35" s="24"/>
      <c r="AN35" s="24"/>
      <c r="AO35" s="63"/>
      <c r="AP35" s="15"/>
      <c r="AQ35" s="15"/>
      <c r="AR35" s="15"/>
      <c r="AS35" s="24"/>
      <c r="AT35" s="24"/>
      <c r="AU35" s="16"/>
      <c r="AV35" s="16"/>
      <c r="AW35" s="5"/>
      <c r="AX35" s="30"/>
      <c r="AY35" s="15"/>
      <c r="AZ35" s="15"/>
      <c r="BA35" s="24"/>
      <c r="BB35" s="24"/>
      <c r="BC35" s="24"/>
      <c r="BD35" s="24"/>
      <c r="BE35" s="63"/>
      <c r="BF35" s="15"/>
      <c r="BG35" s="15"/>
      <c r="BH35" s="15"/>
      <c r="BI35" s="24"/>
      <c r="BJ35" s="24"/>
      <c r="BK35" s="16"/>
      <c r="BL35" s="16"/>
      <c r="BM35" s="5"/>
      <c r="BN35" s="30"/>
      <c r="BO35" s="15"/>
      <c r="BP35" s="15"/>
      <c r="BQ35" s="24"/>
      <c r="BR35" s="24"/>
      <c r="BS35" s="24"/>
      <c r="BT35" s="24"/>
      <c r="BU35" s="63"/>
      <c r="BV35" s="15"/>
      <c r="BW35" s="15"/>
      <c r="BX35" s="15"/>
      <c r="BY35" s="24"/>
      <c r="BZ35" s="24"/>
      <c r="CA35" s="16"/>
      <c r="CB35" s="16"/>
      <c r="CC35" s="5"/>
      <c r="CD35" s="30"/>
      <c r="CE35" s="15"/>
      <c r="CF35" s="15"/>
      <c r="CG35" s="24"/>
      <c r="CH35" s="24"/>
      <c r="CI35" s="24" t="s">
        <v>15</v>
      </c>
      <c r="CJ35" s="24" t="s">
        <v>15</v>
      </c>
      <c r="CK35" s="63">
        <v>0</v>
      </c>
      <c r="CL35" s="15">
        <f>SUM(CL37:CL44)</f>
        <v>0</v>
      </c>
      <c r="CM35" s="15">
        <f>+SUM(CM40:CM47)</f>
        <v>0</v>
      </c>
      <c r="CN35" s="15">
        <f>SUM(CN37:CN44)</f>
        <v>0</v>
      </c>
      <c r="CO35" s="24" t="s">
        <v>15</v>
      </c>
      <c r="CP35" s="24" t="s">
        <v>15</v>
      </c>
      <c r="CQ35" s="16" t="e">
        <f>+CD35/CT35*100000</f>
        <v>#DIV/0!</v>
      </c>
      <c r="CR35" s="16">
        <v>5.5</v>
      </c>
      <c r="CS35" s="5" t="s">
        <v>47</v>
      </c>
      <c r="CT35" s="30">
        <f>+CU35+CV35</f>
        <v>0</v>
      </c>
      <c r="CU35" s="15">
        <f>+DA35+DC35</f>
        <v>0</v>
      </c>
      <c r="CV35" s="15">
        <f>SUM(DB35,DD35)</f>
        <v>0</v>
      </c>
      <c r="CW35" s="24" t="s">
        <v>15</v>
      </c>
      <c r="CX35" s="24" t="s">
        <v>15</v>
      </c>
      <c r="CY35" s="24" t="s">
        <v>15</v>
      </c>
      <c r="CZ35" s="24" t="s">
        <v>15</v>
      </c>
      <c r="DA35" s="63">
        <v>0</v>
      </c>
      <c r="DB35" s="15">
        <f>SUM(DB37:DB44)</f>
        <v>0</v>
      </c>
      <c r="DC35" s="15">
        <f>+SUM(DC40:DC47)</f>
        <v>0</v>
      </c>
      <c r="DD35" s="15">
        <f>SUM(DD37:DD44)</f>
        <v>0</v>
      </c>
      <c r="DE35" s="24" t="s">
        <v>15</v>
      </c>
      <c r="DF35" s="24" t="s">
        <v>15</v>
      </c>
      <c r="DG35" s="16" t="e">
        <f>+CT35/DJ35*100000</f>
        <v>#DIV/0!</v>
      </c>
      <c r="DH35" s="16">
        <v>5.5</v>
      </c>
      <c r="DI35" s="5" t="s">
        <v>47</v>
      </c>
      <c r="DJ35" s="30">
        <f>+DK35+DL35</f>
        <v>0</v>
      </c>
      <c r="DK35" s="15">
        <f>+DQ35+DS35</f>
        <v>0</v>
      </c>
      <c r="DL35" s="15">
        <f>SUM(DR35,DT35)</f>
        <v>0</v>
      </c>
      <c r="DM35" s="24" t="s">
        <v>15</v>
      </c>
      <c r="DN35" s="24" t="s">
        <v>15</v>
      </c>
      <c r="DO35" s="24" t="s">
        <v>15</v>
      </c>
      <c r="DP35" s="24" t="s">
        <v>15</v>
      </c>
      <c r="DQ35" s="63">
        <v>0</v>
      </c>
      <c r="DR35" s="15">
        <f>SUM(DR37:DR44)</f>
        <v>0</v>
      </c>
      <c r="DS35" s="15">
        <f>+SUM(DS40:DS47)</f>
        <v>0</v>
      </c>
      <c r="DT35" s="15">
        <f>SUM(DT37:DT44)</f>
        <v>0</v>
      </c>
      <c r="DU35" s="24" t="s">
        <v>15</v>
      </c>
      <c r="DV35" s="24" t="s">
        <v>15</v>
      </c>
      <c r="DW35" s="16" t="e">
        <f>+DJ35/DZ35*100000</f>
        <v>#DIV/0!</v>
      </c>
      <c r="DX35" s="16">
        <v>5.5</v>
      </c>
      <c r="DY35" s="5" t="s">
        <v>47</v>
      </c>
      <c r="DZ35" s="30">
        <f>+EA35+EB35</f>
        <v>0</v>
      </c>
      <c r="EA35" s="15">
        <f>+EG35+EI35</f>
        <v>0</v>
      </c>
      <c r="EB35" s="15">
        <f>SUM(EH35,EJ35)</f>
        <v>0</v>
      </c>
      <c r="EC35" s="24" t="s">
        <v>15</v>
      </c>
      <c r="ED35" s="24" t="s">
        <v>15</v>
      </c>
      <c r="EE35" s="24" t="s">
        <v>15</v>
      </c>
      <c r="EF35" s="24" t="s">
        <v>15</v>
      </c>
      <c r="EG35" s="63">
        <v>0</v>
      </c>
      <c r="EH35" s="15">
        <f>SUM(EH37:EH44)</f>
        <v>0</v>
      </c>
      <c r="EI35" s="15">
        <f>+SUM(EI40:EI47)</f>
        <v>0</v>
      </c>
      <c r="EJ35" s="15">
        <f>SUM(EJ37:EJ44)</f>
        <v>0</v>
      </c>
      <c r="EK35" s="24" t="s">
        <v>15</v>
      </c>
      <c r="EL35" s="24" t="s">
        <v>15</v>
      </c>
      <c r="EM35" s="16" t="e">
        <f>+DZ35/EP35*100000</f>
        <v>#DIV/0!</v>
      </c>
      <c r="EN35" s="16">
        <v>5.5</v>
      </c>
      <c r="EO35" s="5" t="s">
        <v>47</v>
      </c>
      <c r="EP35" s="30">
        <f>+EQ35+ER35</f>
        <v>0</v>
      </c>
      <c r="EQ35" s="15">
        <f>+EW35+EY35</f>
        <v>0</v>
      </c>
      <c r="ER35" s="15">
        <f>SUM(EX35,EZ35)</f>
        <v>0</v>
      </c>
      <c r="ES35" s="24" t="s">
        <v>15</v>
      </c>
      <c r="ET35" s="24" t="s">
        <v>15</v>
      </c>
      <c r="EU35" s="24" t="s">
        <v>15</v>
      </c>
      <c r="EV35" s="24" t="s">
        <v>15</v>
      </c>
      <c r="EW35" s="63">
        <v>0</v>
      </c>
      <c r="EX35" s="15">
        <f>SUM(EX37:EX44)</f>
        <v>0</v>
      </c>
      <c r="EY35" s="15">
        <f>+SUM(EY40:EY47)</f>
        <v>0</v>
      </c>
      <c r="EZ35" s="15">
        <f>SUM(EZ37:EZ44)</f>
        <v>0</v>
      </c>
      <c r="FA35" s="24" t="s">
        <v>15</v>
      </c>
      <c r="FB35" s="24" t="s">
        <v>15</v>
      </c>
      <c r="FC35" s="16" t="e">
        <f>+EP35/FF35*100000</f>
        <v>#DIV/0!</v>
      </c>
      <c r="FD35" s="16">
        <v>5.5</v>
      </c>
      <c r="FE35" s="5" t="s">
        <v>47</v>
      </c>
      <c r="FF35" s="30">
        <f>+FG35+FH35</f>
        <v>0</v>
      </c>
      <c r="FG35" s="15">
        <f>+FM35+FO35</f>
        <v>0</v>
      </c>
      <c r="FH35" s="15">
        <f>SUM(FN35,FP35)</f>
        <v>0</v>
      </c>
      <c r="FI35" s="24" t="s">
        <v>15</v>
      </c>
      <c r="FJ35" s="24" t="s">
        <v>15</v>
      </c>
      <c r="FK35" s="24" t="s">
        <v>15</v>
      </c>
      <c r="FL35" s="24" t="s">
        <v>15</v>
      </c>
      <c r="FM35" s="63">
        <v>0</v>
      </c>
      <c r="FN35" s="15">
        <f>SUM(FN37:FN44)</f>
        <v>0</v>
      </c>
      <c r="FO35" s="15">
        <f>+SUM(FO40:FO47)</f>
        <v>0</v>
      </c>
      <c r="FP35" s="15">
        <f>SUM(FP37:FP44)</f>
        <v>0</v>
      </c>
      <c r="FQ35" s="24" t="s">
        <v>15</v>
      </c>
      <c r="FR35" s="24" t="s">
        <v>15</v>
      </c>
      <c r="FS35" s="16" t="e">
        <f>+FF35/FV35*100000</f>
        <v>#DIV/0!</v>
      </c>
      <c r="FT35" s="16">
        <v>5.5</v>
      </c>
      <c r="FU35" s="5" t="s">
        <v>47</v>
      </c>
      <c r="FV35" s="30">
        <f>+FW35+FX35</f>
        <v>0</v>
      </c>
      <c r="FW35" s="15">
        <f>+GC35+GE35</f>
        <v>0</v>
      </c>
      <c r="FX35" s="15">
        <f>SUM(GD35,GF35)</f>
        <v>0</v>
      </c>
      <c r="FY35" s="24" t="s">
        <v>15</v>
      </c>
      <c r="FZ35" s="24" t="s">
        <v>15</v>
      </c>
      <c r="GA35" s="24" t="s">
        <v>15</v>
      </c>
      <c r="GB35" s="24" t="s">
        <v>15</v>
      </c>
      <c r="GC35" s="63">
        <v>0</v>
      </c>
      <c r="GD35" s="15">
        <f>SUM(GD37:GD44)</f>
        <v>0</v>
      </c>
      <c r="GE35" s="15">
        <f>+SUM(GE40:GE47)</f>
        <v>0</v>
      </c>
      <c r="GF35" s="15">
        <f>SUM(GF37:GF44)</f>
        <v>0</v>
      </c>
      <c r="GG35" s="24" t="s">
        <v>15</v>
      </c>
      <c r="GH35" s="24" t="s">
        <v>15</v>
      </c>
      <c r="GI35" s="16" t="e">
        <f>+FV35/GL35*100000</f>
        <v>#DIV/0!</v>
      </c>
      <c r="GJ35" s="16">
        <v>5.5</v>
      </c>
      <c r="GK35" s="5" t="s">
        <v>47</v>
      </c>
      <c r="GL35" s="30">
        <f>+GM35+GN35</f>
        <v>0</v>
      </c>
      <c r="GM35" s="15">
        <f>+GS35+GU35</f>
        <v>0</v>
      </c>
      <c r="GN35" s="15">
        <f>SUM(GT35,GV35)</f>
        <v>0</v>
      </c>
      <c r="GO35" s="24" t="s">
        <v>15</v>
      </c>
      <c r="GP35" s="24" t="s">
        <v>15</v>
      </c>
      <c r="GQ35" s="24" t="s">
        <v>15</v>
      </c>
      <c r="GR35" s="24" t="s">
        <v>15</v>
      </c>
      <c r="GS35" s="63">
        <v>0</v>
      </c>
      <c r="GT35" s="15">
        <f>SUM(GT37:GT44)</f>
        <v>0</v>
      </c>
      <c r="GU35" s="15">
        <f>+SUM(GU40:GU47)</f>
        <v>0</v>
      </c>
      <c r="GV35" s="15">
        <f>SUM(GV37:GV44)</f>
        <v>0</v>
      </c>
      <c r="GW35" s="24" t="s">
        <v>15</v>
      </c>
      <c r="GX35" s="24" t="s">
        <v>15</v>
      </c>
      <c r="GY35" s="16" t="e">
        <f>+GL35/HB35*100000</f>
        <v>#DIV/0!</v>
      </c>
      <c r="GZ35" s="16">
        <v>5.5</v>
      </c>
      <c r="HA35" s="5" t="s">
        <v>47</v>
      </c>
      <c r="HB35" s="30">
        <f>+HC35+HD35</f>
        <v>0</v>
      </c>
      <c r="HC35" s="15">
        <f>+HI35+HK35</f>
        <v>0</v>
      </c>
      <c r="HD35" s="15">
        <f>SUM(HJ35,HL35)</f>
        <v>0</v>
      </c>
      <c r="HE35" s="24" t="s">
        <v>15</v>
      </c>
      <c r="HF35" s="24" t="s">
        <v>15</v>
      </c>
      <c r="HG35" s="24" t="s">
        <v>15</v>
      </c>
      <c r="HH35" s="24" t="s">
        <v>15</v>
      </c>
      <c r="HI35" s="63">
        <v>0</v>
      </c>
      <c r="HJ35" s="15">
        <f>SUM(HJ37:HJ44)</f>
        <v>0</v>
      </c>
      <c r="HK35" s="15">
        <f>+SUM(HK40:HK47)</f>
        <v>0</v>
      </c>
      <c r="HL35" s="15">
        <f>SUM(HL37:HL44)</f>
        <v>0</v>
      </c>
      <c r="HM35" s="24" t="s">
        <v>15</v>
      </c>
      <c r="HN35" s="24" t="s">
        <v>15</v>
      </c>
      <c r="HO35" s="16" t="e">
        <f>+HB35/HR35*100000</f>
        <v>#DIV/0!</v>
      </c>
      <c r="HP35" s="16">
        <v>5.5</v>
      </c>
      <c r="HQ35" s="5" t="s">
        <v>47</v>
      </c>
      <c r="HR35" s="30">
        <f>+HS35+HT35</f>
        <v>0</v>
      </c>
      <c r="HS35" s="15">
        <f>+HY35+IA35</f>
        <v>0</v>
      </c>
      <c r="HT35" s="15">
        <f>SUM(HZ35,IB35)</f>
        <v>0</v>
      </c>
      <c r="HU35" s="24" t="s">
        <v>15</v>
      </c>
      <c r="HV35" s="24" t="s">
        <v>15</v>
      </c>
      <c r="HW35" s="24" t="s">
        <v>15</v>
      </c>
      <c r="HX35" s="24" t="s">
        <v>15</v>
      </c>
      <c r="HY35" s="63">
        <v>0</v>
      </c>
      <c r="HZ35" s="15">
        <f>SUM(HZ37:HZ44)</f>
        <v>0</v>
      </c>
      <c r="IA35" s="15">
        <f>+SUM(IA40:IA47)</f>
        <v>0</v>
      </c>
      <c r="IB35" s="15">
        <f>SUM(IB37:IB44)</f>
        <v>0</v>
      </c>
      <c r="IC35" s="24" t="s">
        <v>15</v>
      </c>
      <c r="ID35" s="24" t="s">
        <v>15</v>
      </c>
      <c r="IE35" s="16" t="e">
        <f>+HR35/IH35*100000</f>
        <v>#DIV/0!</v>
      </c>
      <c r="IF35" s="16">
        <v>5.5</v>
      </c>
      <c r="IG35" s="5" t="s">
        <v>47</v>
      </c>
      <c r="IH35" s="30">
        <f>+II35+IJ35</f>
        <v>0</v>
      </c>
      <c r="II35" s="15">
        <f>+IO35+IQ35</f>
        <v>0</v>
      </c>
      <c r="IJ35" s="15">
        <f>SUM(IP35,IR35)</f>
        <v>0</v>
      </c>
      <c r="IK35" s="24" t="s">
        <v>15</v>
      </c>
      <c r="IL35" s="24" t="s">
        <v>15</v>
      </c>
      <c r="IM35" s="24" t="s">
        <v>15</v>
      </c>
      <c r="IN35" s="24" t="s">
        <v>15</v>
      </c>
      <c r="IO35" s="63">
        <v>0</v>
      </c>
      <c r="IP35" s="15">
        <f>SUM(IP37:IP44)</f>
        <v>0</v>
      </c>
      <c r="IQ35" s="15">
        <f>+SUM(IQ40:IQ47)</f>
        <v>0</v>
      </c>
      <c r="IR35" s="15">
        <f>SUM(IR37:IR44)</f>
        <v>0</v>
      </c>
      <c r="IS35" s="24" t="s">
        <v>15</v>
      </c>
      <c r="IT35" s="24" t="s">
        <v>15</v>
      </c>
      <c r="IU35" s="16" t="e">
        <f>+IH35/#REF!*100000</f>
        <v>#REF!</v>
      </c>
      <c r="IV35" s="16">
        <v>5.5</v>
      </c>
    </row>
    <row r="36" spans="1:25" s="2" customFormat="1" ht="24" customHeight="1">
      <c r="A36" s="5" t="s">
        <v>95</v>
      </c>
      <c r="B36" s="30">
        <f>+C36+D36</f>
        <v>30</v>
      </c>
      <c r="C36" s="15">
        <f>+I36+K36</f>
        <v>0</v>
      </c>
      <c r="D36" s="15">
        <f>SUM(J36,L36)</f>
        <v>30</v>
      </c>
      <c r="E36" s="24" t="s">
        <v>15</v>
      </c>
      <c r="F36" s="24" t="s">
        <v>15</v>
      </c>
      <c r="G36" s="24" t="s">
        <v>15</v>
      </c>
      <c r="H36" s="24" t="s">
        <v>15</v>
      </c>
      <c r="I36" s="107">
        <f>SUM(I38:I45)</f>
        <v>0</v>
      </c>
      <c r="J36" s="107">
        <f>SUM(J38:J45)</f>
        <v>6</v>
      </c>
      <c r="K36" s="107">
        <f>+SUM(K41:K48)</f>
        <v>0</v>
      </c>
      <c r="L36" s="107">
        <f>SUM(L38:L45)</f>
        <v>24</v>
      </c>
      <c r="M36" s="24" t="s">
        <v>15</v>
      </c>
      <c r="N36" s="24" t="s">
        <v>15</v>
      </c>
      <c r="O36" s="16">
        <f>+B36/R36*100000</f>
        <v>4.808092982107484</v>
      </c>
      <c r="P36" s="108">
        <v>6.3</v>
      </c>
      <c r="R36" s="109">
        <f>86784+106818+114597+121837+103523+90389</f>
        <v>623948</v>
      </c>
      <c r="T36" s="122"/>
      <c r="U36" s="49"/>
      <c r="W36" s="50"/>
      <c r="X36" s="51"/>
      <c r="Y36" s="45"/>
    </row>
    <row r="37" spans="1:25" ht="7.5" customHeight="1">
      <c r="A37" s="6"/>
      <c r="B37" s="27"/>
      <c r="C37" s="28"/>
      <c r="D37" s="28"/>
      <c r="E37" s="29"/>
      <c r="F37" s="29"/>
      <c r="G37" s="29"/>
      <c r="H37" s="29"/>
      <c r="I37" s="110"/>
      <c r="J37" s="110"/>
      <c r="K37" s="110"/>
      <c r="L37" s="110"/>
      <c r="M37" s="28"/>
      <c r="N37" s="28"/>
      <c r="O37" s="23"/>
      <c r="P37" s="23"/>
      <c r="Q37" s="40"/>
      <c r="R37" s="39"/>
      <c r="T37" s="122"/>
      <c r="U37" s="48"/>
      <c r="W37" s="47"/>
      <c r="X37" s="51"/>
      <c r="Y37" s="44"/>
    </row>
    <row r="38" spans="1:25" ht="19.5" customHeight="1">
      <c r="A38" s="7" t="s">
        <v>3</v>
      </c>
      <c r="B38" s="111">
        <f aca="true" t="shared" si="3" ref="B38:B45">+C38+D38</f>
        <v>0</v>
      </c>
      <c r="C38" s="25">
        <f aca="true" t="shared" si="4" ref="C38:C45">+E38+G38+I38+K38+M38</f>
        <v>0</v>
      </c>
      <c r="D38" s="15">
        <f>SUM(J38,L38)</f>
        <v>0</v>
      </c>
      <c r="E38" s="24" t="s">
        <v>15</v>
      </c>
      <c r="F38" s="24" t="s">
        <v>15</v>
      </c>
      <c r="G38" s="24" t="s">
        <v>15</v>
      </c>
      <c r="H38" s="24" t="s">
        <v>15</v>
      </c>
      <c r="I38" s="112">
        <v>0</v>
      </c>
      <c r="J38" s="112">
        <v>0</v>
      </c>
      <c r="K38" s="112">
        <v>0</v>
      </c>
      <c r="L38" s="112">
        <v>0</v>
      </c>
      <c r="M38" s="24" t="s">
        <v>15</v>
      </c>
      <c r="N38" s="24" t="s">
        <v>15</v>
      </c>
      <c r="O38" s="22" t="s">
        <v>41</v>
      </c>
      <c r="P38" s="22" t="s">
        <v>41</v>
      </c>
      <c r="Q38" s="42"/>
      <c r="R38" s="39"/>
      <c r="T38" s="122"/>
      <c r="U38" s="49"/>
      <c r="W38" s="52"/>
      <c r="X38" s="51"/>
      <c r="Y38" s="44"/>
    </row>
    <row r="39" spans="1:25" ht="19.5" customHeight="1">
      <c r="A39" s="7" t="s">
        <v>4</v>
      </c>
      <c r="B39" s="111">
        <f t="shared" si="3"/>
        <v>4</v>
      </c>
      <c r="C39" s="25">
        <f t="shared" si="4"/>
        <v>0</v>
      </c>
      <c r="D39" s="61">
        <f aca="true" t="shared" si="5" ref="D39:D45">SUM(J39,L39)</f>
        <v>4</v>
      </c>
      <c r="E39" s="24" t="s">
        <v>15</v>
      </c>
      <c r="F39" s="24" t="s">
        <v>15</v>
      </c>
      <c r="G39" s="24" t="s">
        <v>15</v>
      </c>
      <c r="H39" s="24" t="s">
        <v>15</v>
      </c>
      <c r="I39" s="112">
        <v>0</v>
      </c>
      <c r="J39" s="113">
        <v>2</v>
      </c>
      <c r="K39" s="112">
        <v>0</v>
      </c>
      <c r="L39" s="113">
        <v>2</v>
      </c>
      <c r="M39" s="24" t="s">
        <v>15</v>
      </c>
      <c r="N39" s="24" t="s">
        <v>15</v>
      </c>
      <c r="O39" s="22" t="s">
        <v>41</v>
      </c>
      <c r="P39" s="22" t="s">
        <v>41</v>
      </c>
      <c r="Q39" s="42"/>
      <c r="R39" s="39"/>
      <c r="T39" s="122"/>
      <c r="U39" s="49"/>
      <c r="W39" s="52"/>
      <c r="X39" s="51"/>
      <c r="Y39" s="44"/>
    </row>
    <row r="40" spans="1:25" ht="19.5" customHeight="1">
      <c r="A40" s="7" t="s">
        <v>5</v>
      </c>
      <c r="B40" s="111">
        <f t="shared" si="3"/>
        <v>10</v>
      </c>
      <c r="C40" s="25">
        <f t="shared" si="4"/>
        <v>0</v>
      </c>
      <c r="D40" s="61">
        <f t="shared" si="5"/>
        <v>10</v>
      </c>
      <c r="E40" s="24" t="s">
        <v>15</v>
      </c>
      <c r="F40" s="24" t="s">
        <v>15</v>
      </c>
      <c r="G40" s="24" t="s">
        <v>15</v>
      </c>
      <c r="H40" s="24" t="s">
        <v>15</v>
      </c>
      <c r="I40" s="112">
        <v>0</v>
      </c>
      <c r="J40" s="113">
        <v>0</v>
      </c>
      <c r="K40" s="112">
        <v>0</v>
      </c>
      <c r="L40" s="113">
        <v>10</v>
      </c>
      <c r="M40" s="24" t="s">
        <v>15</v>
      </c>
      <c r="N40" s="24" t="s">
        <v>15</v>
      </c>
      <c r="O40" s="22" t="s">
        <v>41</v>
      </c>
      <c r="P40" s="22" t="s">
        <v>41</v>
      </c>
      <c r="Q40" s="42"/>
      <c r="R40" s="39"/>
      <c r="T40" s="122"/>
      <c r="U40" s="49"/>
      <c r="W40" s="52"/>
      <c r="X40" s="51"/>
      <c r="Y40" s="44"/>
    </row>
    <row r="41" spans="1:25" ht="19.5" customHeight="1">
      <c r="A41" s="7" t="s">
        <v>6</v>
      </c>
      <c r="B41" s="111">
        <f t="shared" si="3"/>
        <v>8</v>
      </c>
      <c r="C41" s="25">
        <f t="shared" si="4"/>
        <v>0</v>
      </c>
      <c r="D41" s="61">
        <f t="shared" si="5"/>
        <v>8</v>
      </c>
      <c r="E41" s="24" t="s">
        <v>15</v>
      </c>
      <c r="F41" s="24" t="s">
        <v>15</v>
      </c>
      <c r="G41" s="24" t="s">
        <v>15</v>
      </c>
      <c r="H41" s="24" t="s">
        <v>15</v>
      </c>
      <c r="I41" s="112">
        <v>0</v>
      </c>
      <c r="J41" s="113">
        <v>2</v>
      </c>
      <c r="K41" s="112">
        <v>0</v>
      </c>
      <c r="L41" s="113">
        <v>6</v>
      </c>
      <c r="M41" s="24" t="s">
        <v>15</v>
      </c>
      <c r="N41" s="24" t="s">
        <v>15</v>
      </c>
      <c r="O41" s="22" t="s">
        <v>41</v>
      </c>
      <c r="P41" s="22" t="s">
        <v>41</v>
      </c>
      <c r="Q41" s="42"/>
      <c r="R41" s="39"/>
      <c r="T41" s="122"/>
      <c r="U41" s="49"/>
      <c r="W41" s="52"/>
      <c r="X41" s="51"/>
      <c r="Y41" s="44"/>
    </row>
    <row r="42" spans="1:25" ht="19.5" customHeight="1">
      <c r="A42" s="7" t="s">
        <v>7</v>
      </c>
      <c r="B42" s="111">
        <f t="shared" si="3"/>
        <v>7</v>
      </c>
      <c r="C42" s="25">
        <f t="shared" si="4"/>
        <v>0</v>
      </c>
      <c r="D42" s="61">
        <f t="shared" si="5"/>
        <v>7</v>
      </c>
      <c r="E42" s="24" t="s">
        <v>15</v>
      </c>
      <c r="F42" s="24" t="s">
        <v>15</v>
      </c>
      <c r="G42" s="24" t="s">
        <v>15</v>
      </c>
      <c r="H42" s="24" t="s">
        <v>15</v>
      </c>
      <c r="I42" s="112">
        <v>0</v>
      </c>
      <c r="J42" s="112">
        <v>1</v>
      </c>
      <c r="K42" s="112">
        <v>0</v>
      </c>
      <c r="L42" s="112">
        <v>6</v>
      </c>
      <c r="M42" s="24" t="s">
        <v>15</v>
      </c>
      <c r="N42" s="24" t="s">
        <v>15</v>
      </c>
      <c r="O42" s="22" t="s">
        <v>41</v>
      </c>
      <c r="P42" s="22" t="s">
        <v>41</v>
      </c>
      <c r="Q42" s="42"/>
      <c r="R42" s="39"/>
      <c r="T42" s="122"/>
      <c r="U42" s="49"/>
      <c r="W42" s="52"/>
      <c r="X42" s="51"/>
      <c r="Y42" s="44"/>
    </row>
    <row r="43" spans="1:24" ht="19.5" customHeight="1">
      <c r="A43" s="7" t="s">
        <v>8</v>
      </c>
      <c r="B43" s="111">
        <f t="shared" si="3"/>
        <v>1</v>
      </c>
      <c r="C43" s="25">
        <f t="shared" si="4"/>
        <v>0</v>
      </c>
      <c r="D43" s="61">
        <f t="shared" si="5"/>
        <v>1</v>
      </c>
      <c r="E43" s="24" t="s">
        <v>15</v>
      </c>
      <c r="F43" s="24" t="s">
        <v>15</v>
      </c>
      <c r="G43" s="24" t="s">
        <v>15</v>
      </c>
      <c r="H43" s="24" t="s">
        <v>15</v>
      </c>
      <c r="I43" s="112">
        <v>0</v>
      </c>
      <c r="J43" s="112">
        <v>1</v>
      </c>
      <c r="K43" s="112">
        <v>0</v>
      </c>
      <c r="L43" s="112">
        <v>0</v>
      </c>
      <c r="M43" s="24" t="s">
        <v>15</v>
      </c>
      <c r="N43" s="24" t="s">
        <v>15</v>
      </c>
      <c r="O43" s="22" t="s">
        <v>41</v>
      </c>
      <c r="P43" s="22" t="s">
        <v>41</v>
      </c>
      <c r="Q43" s="42"/>
      <c r="R43" s="39"/>
      <c r="T43" s="122"/>
      <c r="U43" s="49"/>
      <c r="W43" s="52"/>
      <c r="X43" s="51"/>
    </row>
    <row r="44" spans="1:24" ht="19.5" customHeight="1">
      <c r="A44" s="7" t="s">
        <v>44</v>
      </c>
      <c r="B44" s="111">
        <f>+C44+D44</f>
        <v>0</v>
      </c>
      <c r="C44" s="25">
        <f t="shared" si="4"/>
        <v>0</v>
      </c>
      <c r="D44" s="15">
        <f t="shared" si="5"/>
        <v>0</v>
      </c>
      <c r="E44" s="24" t="s">
        <v>15</v>
      </c>
      <c r="F44" s="24" t="s">
        <v>15</v>
      </c>
      <c r="G44" s="24" t="s">
        <v>15</v>
      </c>
      <c r="H44" s="24" t="s">
        <v>15</v>
      </c>
      <c r="I44" s="112">
        <v>0</v>
      </c>
      <c r="J44" s="112">
        <v>0</v>
      </c>
      <c r="K44" s="112">
        <v>0</v>
      </c>
      <c r="L44" s="112">
        <v>0</v>
      </c>
      <c r="M44" s="24" t="s">
        <v>15</v>
      </c>
      <c r="N44" s="24" t="s">
        <v>15</v>
      </c>
      <c r="O44" s="22" t="s">
        <v>41</v>
      </c>
      <c r="P44" s="22" t="s">
        <v>41</v>
      </c>
      <c r="T44" s="58"/>
      <c r="W44" s="52"/>
      <c r="X44" s="57"/>
    </row>
    <row r="45" spans="1:24" ht="19.5" customHeight="1" thickBot="1">
      <c r="A45" s="8" t="s">
        <v>9</v>
      </c>
      <c r="B45" s="114">
        <f t="shared" si="3"/>
        <v>0</v>
      </c>
      <c r="C45" s="31">
        <f t="shared" si="4"/>
        <v>0</v>
      </c>
      <c r="D45" s="15">
        <f t="shared" si="5"/>
        <v>0</v>
      </c>
      <c r="E45" s="32" t="s">
        <v>15</v>
      </c>
      <c r="F45" s="32" t="s">
        <v>15</v>
      </c>
      <c r="G45" s="32" t="s">
        <v>15</v>
      </c>
      <c r="H45" s="32" t="s">
        <v>15</v>
      </c>
      <c r="I45" s="115">
        <v>0</v>
      </c>
      <c r="J45" s="115">
        <v>0</v>
      </c>
      <c r="K45" s="115">
        <v>0</v>
      </c>
      <c r="L45" s="115">
        <v>0</v>
      </c>
      <c r="M45" s="32" t="s">
        <v>15</v>
      </c>
      <c r="N45" s="32" t="s">
        <v>15</v>
      </c>
      <c r="O45" s="33" t="s">
        <v>91</v>
      </c>
      <c r="P45" s="33" t="s">
        <v>91</v>
      </c>
      <c r="W45" s="55"/>
      <c r="X45" s="51"/>
    </row>
    <row r="46" spans="1:24" s="14" customFormat="1" ht="17.25" customHeight="1">
      <c r="A46" s="116"/>
      <c r="B46" s="117"/>
      <c r="C46" s="117"/>
      <c r="D46" s="117"/>
      <c r="E46" s="117"/>
      <c r="F46" s="117"/>
      <c r="G46" s="117"/>
      <c r="H46" s="117"/>
      <c r="I46" s="117"/>
      <c r="J46" s="117"/>
      <c r="K46" s="117"/>
      <c r="L46" s="139" t="s">
        <v>19</v>
      </c>
      <c r="M46" s="139"/>
      <c r="N46" s="139"/>
      <c r="O46" s="139"/>
      <c r="P46" s="139"/>
      <c r="U46" s="86"/>
      <c r="X46" s="86"/>
    </row>
    <row r="47" spans="1:16" ht="84.75" customHeight="1">
      <c r="A47" s="137" t="s">
        <v>96</v>
      </c>
      <c r="B47" s="137"/>
      <c r="C47" s="137"/>
      <c r="D47" s="137"/>
      <c r="E47" s="137"/>
      <c r="F47" s="137"/>
      <c r="G47" s="137"/>
      <c r="H47" s="137"/>
      <c r="I47" s="137"/>
      <c r="J47" s="137"/>
      <c r="K47" s="137"/>
      <c r="L47" s="137"/>
      <c r="M47" s="137"/>
      <c r="N47" s="137"/>
      <c r="O47" s="137"/>
      <c r="P47" s="137"/>
    </row>
    <row r="48" spans="13:16" ht="23.25" customHeight="1">
      <c r="M48" s="138" t="s">
        <v>18</v>
      </c>
      <c r="N48" s="138"/>
      <c r="O48" s="138"/>
      <c r="P48" s="138"/>
    </row>
    <row r="49" ht="17.25">
      <c r="Q49" s="56"/>
    </row>
    <row r="50" spans="4:16" ht="17.25">
      <c r="D50" s="56"/>
      <c r="E50" s="56"/>
      <c r="F50" s="56"/>
      <c r="G50" s="56"/>
      <c r="H50" s="56"/>
      <c r="I50" s="56"/>
      <c r="J50" s="56"/>
      <c r="K50" s="56"/>
      <c r="L50" s="56"/>
      <c r="M50" s="56"/>
      <c r="N50" s="56"/>
      <c r="O50" s="56"/>
      <c r="P50" s="56"/>
    </row>
  </sheetData>
  <mergeCells count="20">
    <mergeCell ref="T28:U29"/>
    <mergeCell ref="A1:P1"/>
    <mergeCell ref="A47:P47"/>
    <mergeCell ref="M48:P48"/>
    <mergeCell ref="L46:P46"/>
    <mergeCell ref="L6:P6"/>
    <mergeCell ref="B7:D8"/>
    <mergeCell ref="E7:F8"/>
    <mergeCell ref="G7:H8"/>
    <mergeCell ref="I7:J8"/>
    <mergeCell ref="A3:P3"/>
    <mergeCell ref="M7:N8"/>
    <mergeCell ref="O7:P7"/>
    <mergeCell ref="O8:P8"/>
    <mergeCell ref="A5:J5"/>
    <mergeCell ref="K7:L8"/>
    <mergeCell ref="T31:T43"/>
    <mergeCell ref="Q30:S30"/>
    <mergeCell ref="T30:U30"/>
    <mergeCell ref="W30:X3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2" r:id="rId4"/>
  <drawing r:id="rId3"/>
  <legacyDrawing r:id="rId2"/>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B55"/>
  <sheetViews>
    <sheetView showGridLines="0" zoomScale="85" zoomScaleNormal="85" zoomScaleSheetLayoutView="100" workbookViewId="0" topLeftCell="A1">
      <selection activeCell="AC14" sqref="AC14"/>
    </sheetView>
  </sheetViews>
  <sheetFormatPr defaultColWidth="8.83203125" defaultRowHeight="18"/>
  <cols>
    <col min="1" max="1" width="9.91015625" style="0" customWidth="1"/>
    <col min="2" max="2" width="8.66015625" style="0" customWidth="1"/>
    <col min="3" max="22" width="3" style="0" customWidth="1"/>
    <col min="23" max="23" width="8.66015625" style="0" customWidth="1"/>
    <col min="27" max="27" width="8.83203125" style="74" customWidth="1"/>
  </cols>
  <sheetData>
    <row r="1" spans="1:26" ht="22.5" customHeight="1" thickBot="1">
      <c r="A1" s="144" t="s">
        <v>49</v>
      </c>
      <c r="B1" s="144"/>
      <c r="C1" s="144"/>
      <c r="D1" s="144"/>
      <c r="E1" s="144"/>
      <c r="F1" s="144"/>
      <c r="G1" s="144"/>
      <c r="H1" s="144"/>
      <c r="I1" s="144"/>
      <c r="J1" s="144"/>
      <c r="K1" s="144"/>
      <c r="L1" s="144"/>
      <c r="M1" s="144"/>
      <c r="N1" s="144"/>
      <c r="O1" s="144"/>
      <c r="P1" s="144"/>
      <c r="Q1" s="144"/>
      <c r="R1" s="144"/>
      <c r="S1" s="144"/>
      <c r="T1" s="138" t="s">
        <v>93</v>
      </c>
      <c r="U1" s="138"/>
      <c r="V1" s="138"/>
      <c r="W1" s="138"/>
      <c r="X1" s="138"/>
      <c r="Y1" s="36"/>
      <c r="Z1" s="35"/>
    </row>
    <row r="2" spans="1:26" ht="24" customHeight="1">
      <c r="A2" s="87"/>
      <c r="B2" s="163" t="s">
        <v>108</v>
      </c>
      <c r="C2" s="159" t="s">
        <v>50</v>
      </c>
      <c r="D2" s="160"/>
      <c r="E2" s="160"/>
      <c r="F2" s="160"/>
      <c r="G2" s="160"/>
      <c r="H2" s="160"/>
      <c r="I2" s="160"/>
      <c r="J2" s="160"/>
      <c r="K2" s="160"/>
      <c r="L2" s="160"/>
      <c r="M2" s="160"/>
      <c r="N2" s="160"/>
      <c r="O2" s="160"/>
      <c r="P2" s="160"/>
      <c r="Q2" s="160"/>
      <c r="R2" s="160"/>
      <c r="S2" s="160"/>
      <c r="T2" s="160"/>
      <c r="U2" s="160"/>
      <c r="V2" s="161"/>
      <c r="W2" s="164" t="s">
        <v>51</v>
      </c>
      <c r="X2" s="165"/>
      <c r="Y2" s="34"/>
      <c r="Z2" s="35"/>
    </row>
    <row r="3" spans="1:26" ht="24" customHeight="1">
      <c r="A3" s="88"/>
      <c r="B3" s="150"/>
      <c r="C3" s="151" t="s">
        <v>52</v>
      </c>
      <c r="D3" s="152"/>
      <c r="E3" s="152"/>
      <c r="F3" s="152"/>
      <c r="G3" s="153"/>
      <c r="H3" s="151" t="s">
        <v>53</v>
      </c>
      <c r="I3" s="152"/>
      <c r="J3" s="152"/>
      <c r="K3" s="152"/>
      <c r="L3" s="153"/>
      <c r="M3" s="151" t="s">
        <v>54</v>
      </c>
      <c r="N3" s="152"/>
      <c r="O3" s="152"/>
      <c r="P3" s="152"/>
      <c r="Q3" s="153"/>
      <c r="R3" s="151" t="s">
        <v>9</v>
      </c>
      <c r="S3" s="152"/>
      <c r="T3" s="152"/>
      <c r="U3" s="152"/>
      <c r="V3" s="153"/>
      <c r="W3" s="89" t="s">
        <v>39</v>
      </c>
      <c r="X3" s="89" t="s">
        <v>40</v>
      </c>
      <c r="Y3" s="34"/>
      <c r="Z3" s="35"/>
    </row>
    <row r="4" spans="1:26" ht="21.75" customHeight="1">
      <c r="A4" s="90" t="s">
        <v>0</v>
      </c>
      <c r="B4" s="64">
        <v>12922</v>
      </c>
      <c r="C4" s="155">
        <v>11939</v>
      </c>
      <c r="D4" s="155"/>
      <c r="E4" s="155"/>
      <c r="F4" s="155"/>
      <c r="G4" s="155"/>
      <c r="H4" s="155">
        <v>601</v>
      </c>
      <c r="I4" s="155"/>
      <c r="J4" s="155"/>
      <c r="K4" s="155"/>
      <c r="L4" s="155"/>
      <c r="M4" s="155">
        <v>378</v>
      </c>
      <c r="N4" s="155"/>
      <c r="O4" s="155"/>
      <c r="P4" s="155"/>
      <c r="Q4" s="155"/>
      <c r="R4" s="155">
        <v>4</v>
      </c>
      <c r="S4" s="155"/>
      <c r="T4" s="155"/>
      <c r="U4" s="155"/>
      <c r="V4" s="155"/>
      <c r="W4" s="65" t="s">
        <v>41</v>
      </c>
      <c r="X4" s="66">
        <v>42</v>
      </c>
      <c r="Y4" s="34"/>
      <c r="Z4" s="35"/>
    </row>
    <row r="5" spans="1:26" ht="21.75" customHeight="1">
      <c r="A5" s="59" t="s">
        <v>55</v>
      </c>
      <c r="B5" s="67">
        <v>10076</v>
      </c>
      <c r="C5" s="141">
        <v>9478</v>
      </c>
      <c r="D5" s="141"/>
      <c r="E5" s="141"/>
      <c r="F5" s="141"/>
      <c r="G5" s="141"/>
      <c r="H5" s="141">
        <v>397</v>
      </c>
      <c r="I5" s="141"/>
      <c r="J5" s="141"/>
      <c r="K5" s="141"/>
      <c r="L5" s="141"/>
      <c r="M5" s="141">
        <v>201</v>
      </c>
      <c r="N5" s="141"/>
      <c r="O5" s="141"/>
      <c r="P5" s="141"/>
      <c r="Q5" s="141"/>
      <c r="R5" s="141">
        <v>0</v>
      </c>
      <c r="S5" s="141"/>
      <c r="T5" s="141"/>
      <c r="U5" s="141"/>
      <c r="V5" s="141"/>
      <c r="W5" s="69" t="s">
        <v>41</v>
      </c>
      <c r="X5" s="70">
        <v>30.2</v>
      </c>
      <c r="Y5" s="34"/>
      <c r="Z5" s="35"/>
    </row>
    <row r="6" spans="1:26" ht="21.75" customHeight="1">
      <c r="A6" s="59" t="s">
        <v>56</v>
      </c>
      <c r="B6" s="67">
        <v>9236</v>
      </c>
      <c r="C6" s="141">
        <v>8786</v>
      </c>
      <c r="D6" s="141"/>
      <c r="E6" s="141"/>
      <c r="F6" s="141"/>
      <c r="G6" s="141"/>
      <c r="H6" s="141">
        <v>310</v>
      </c>
      <c r="I6" s="141"/>
      <c r="J6" s="141"/>
      <c r="K6" s="141"/>
      <c r="L6" s="141"/>
      <c r="M6" s="141">
        <v>140</v>
      </c>
      <c r="N6" s="141"/>
      <c r="O6" s="141"/>
      <c r="P6" s="141"/>
      <c r="Q6" s="141"/>
      <c r="R6" s="141">
        <v>0</v>
      </c>
      <c r="S6" s="141"/>
      <c r="T6" s="141"/>
      <c r="U6" s="141"/>
      <c r="V6" s="141"/>
      <c r="W6" s="69" t="s">
        <v>41</v>
      </c>
      <c r="X6" s="70">
        <v>24.8</v>
      </c>
      <c r="Y6" s="34"/>
      <c r="Z6" s="35"/>
    </row>
    <row r="7" spans="1:26" ht="21.75" customHeight="1">
      <c r="A7" s="91" t="s">
        <v>57</v>
      </c>
      <c r="B7" s="71">
        <v>9084</v>
      </c>
      <c r="C7" s="162">
        <v>8797</v>
      </c>
      <c r="D7" s="162"/>
      <c r="E7" s="162"/>
      <c r="F7" s="162"/>
      <c r="G7" s="162"/>
      <c r="H7" s="162">
        <v>216</v>
      </c>
      <c r="I7" s="162"/>
      <c r="J7" s="162"/>
      <c r="K7" s="162"/>
      <c r="L7" s="162"/>
      <c r="M7" s="162">
        <v>71</v>
      </c>
      <c r="N7" s="162"/>
      <c r="O7" s="162"/>
      <c r="P7" s="162"/>
      <c r="Q7" s="162"/>
      <c r="R7" s="162">
        <v>0</v>
      </c>
      <c r="S7" s="162"/>
      <c r="T7" s="162"/>
      <c r="U7" s="162"/>
      <c r="V7" s="162"/>
      <c r="W7" s="72" t="s">
        <v>41</v>
      </c>
      <c r="X7" s="73">
        <v>22.1</v>
      </c>
      <c r="Y7" s="34"/>
      <c r="Z7" s="35"/>
    </row>
    <row r="8" spans="1:26" ht="24" customHeight="1">
      <c r="A8" s="92"/>
      <c r="B8" s="149" t="s">
        <v>108</v>
      </c>
      <c r="C8" s="156" t="s">
        <v>58</v>
      </c>
      <c r="D8" s="157"/>
      <c r="E8" s="157"/>
      <c r="F8" s="157"/>
      <c r="G8" s="157"/>
      <c r="H8" s="157"/>
      <c r="I8" s="157"/>
      <c r="J8" s="157"/>
      <c r="K8" s="157"/>
      <c r="L8" s="157"/>
      <c r="M8" s="157"/>
      <c r="N8" s="157"/>
      <c r="O8" s="157"/>
      <c r="P8" s="157"/>
      <c r="Q8" s="157"/>
      <c r="R8" s="157"/>
      <c r="S8" s="157"/>
      <c r="T8" s="157"/>
      <c r="U8" s="157"/>
      <c r="V8" s="158"/>
      <c r="W8" s="146" t="s">
        <v>109</v>
      </c>
      <c r="X8" s="147"/>
      <c r="Y8" s="35"/>
      <c r="Z8" s="35"/>
    </row>
    <row r="9" spans="1:26" ht="24" customHeight="1">
      <c r="A9" s="88"/>
      <c r="B9" s="150"/>
      <c r="C9" s="151" t="s">
        <v>59</v>
      </c>
      <c r="D9" s="152"/>
      <c r="E9" s="152"/>
      <c r="F9" s="153"/>
      <c r="G9" s="151" t="s">
        <v>60</v>
      </c>
      <c r="H9" s="152"/>
      <c r="I9" s="152"/>
      <c r="J9" s="153"/>
      <c r="K9" s="151" t="s">
        <v>61</v>
      </c>
      <c r="L9" s="152"/>
      <c r="M9" s="152"/>
      <c r="N9" s="153"/>
      <c r="O9" s="151" t="s">
        <v>62</v>
      </c>
      <c r="P9" s="152"/>
      <c r="Q9" s="152"/>
      <c r="R9" s="153"/>
      <c r="S9" s="151" t="s">
        <v>63</v>
      </c>
      <c r="T9" s="152"/>
      <c r="U9" s="152"/>
      <c r="V9" s="153"/>
      <c r="W9" s="93" t="s">
        <v>39</v>
      </c>
      <c r="X9" s="93" t="s">
        <v>40</v>
      </c>
      <c r="Y9" s="35"/>
      <c r="Z9" s="35"/>
    </row>
    <row r="10" spans="1:26" ht="22.5" customHeight="1">
      <c r="A10" s="90" t="s">
        <v>64</v>
      </c>
      <c r="B10" s="64">
        <v>9368</v>
      </c>
      <c r="C10" s="155">
        <v>4762</v>
      </c>
      <c r="D10" s="155"/>
      <c r="E10" s="155"/>
      <c r="F10" s="155"/>
      <c r="G10" s="155">
        <v>4069</v>
      </c>
      <c r="H10" s="155"/>
      <c r="I10" s="155"/>
      <c r="J10" s="155"/>
      <c r="K10" s="155">
        <v>355</v>
      </c>
      <c r="L10" s="155"/>
      <c r="M10" s="155"/>
      <c r="N10" s="155"/>
      <c r="O10" s="155">
        <v>111</v>
      </c>
      <c r="P10" s="155"/>
      <c r="Q10" s="155"/>
      <c r="R10" s="155"/>
      <c r="S10" s="155">
        <v>71</v>
      </c>
      <c r="T10" s="155"/>
      <c r="U10" s="155"/>
      <c r="V10" s="155"/>
      <c r="W10" s="66">
        <v>31.5</v>
      </c>
      <c r="X10" s="66">
        <v>19.5</v>
      </c>
      <c r="Y10" s="35"/>
      <c r="Z10" s="35"/>
    </row>
    <row r="11" spans="1:26" ht="22.5" customHeight="1">
      <c r="A11" s="59" t="s">
        <v>65</v>
      </c>
      <c r="B11" s="67">
        <v>8777</v>
      </c>
      <c r="C11" s="141">
        <v>4490</v>
      </c>
      <c r="D11" s="141"/>
      <c r="E11" s="141"/>
      <c r="F11" s="141"/>
      <c r="G11" s="141">
        <v>3678</v>
      </c>
      <c r="H11" s="141"/>
      <c r="I11" s="141"/>
      <c r="J11" s="141"/>
      <c r="K11" s="141">
        <v>338</v>
      </c>
      <c r="L11" s="141"/>
      <c r="M11" s="141"/>
      <c r="N11" s="141"/>
      <c r="O11" s="141">
        <v>143</v>
      </c>
      <c r="P11" s="141"/>
      <c r="Q11" s="141"/>
      <c r="R11" s="141"/>
      <c r="S11" s="141">
        <v>128</v>
      </c>
      <c r="T11" s="141"/>
      <c r="U11" s="141"/>
      <c r="V11" s="141"/>
      <c r="W11" s="70">
        <v>28</v>
      </c>
      <c r="X11" s="70">
        <v>17.8</v>
      </c>
      <c r="Y11" s="35"/>
      <c r="Z11" s="35"/>
    </row>
    <row r="12" spans="1:26" ht="22.5" customHeight="1">
      <c r="A12" s="59" t="s">
        <v>66</v>
      </c>
      <c r="B12" s="67">
        <v>7125</v>
      </c>
      <c r="C12" s="141">
        <v>3866</v>
      </c>
      <c r="D12" s="141"/>
      <c r="E12" s="141"/>
      <c r="F12" s="141"/>
      <c r="G12" s="141">
        <v>2779</v>
      </c>
      <c r="H12" s="141"/>
      <c r="I12" s="141"/>
      <c r="J12" s="141"/>
      <c r="K12" s="141">
        <v>268</v>
      </c>
      <c r="L12" s="141"/>
      <c r="M12" s="141"/>
      <c r="N12" s="141"/>
      <c r="O12" s="141">
        <v>130</v>
      </c>
      <c r="P12" s="141"/>
      <c r="Q12" s="141"/>
      <c r="R12" s="141"/>
      <c r="S12" s="141">
        <v>82</v>
      </c>
      <c r="T12" s="141"/>
      <c r="U12" s="141"/>
      <c r="V12" s="141"/>
      <c r="W12" s="70">
        <v>21.3</v>
      </c>
      <c r="X12" s="70">
        <v>14.5</v>
      </c>
      <c r="Y12" s="35"/>
      <c r="Z12" s="35"/>
    </row>
    <row r="13" spans="1:26" ht="24" customHeight="1">
      <c r="A13" s="92"/>
      <c r="B13" s="149" t="s">
        <v>110</v>
      </c>
      <c r="C13" s="156" t="s">
        <v>58</v>
      </c>
      <c r="D13" s="157"/>
      <c r="E13" s="157"/>
      <c r="F13" s="157"/>
      <c r="G13" s="157"/>
      <c r="H13" s="157"/>
      <c r="I13" s="157"/>
      <c r="J13" s="157"/>
      <c r="K13" s="157"/>
      <c r="L13" s="157"/>
      <c r="M13" s="157"/>
      <c r="N13" s="157"/>
      <c r="O13" s="157"/>
      <c r="P13" s="157"/>
      <c r="Q13" s="157"/>
      <c r="R13" s="157"/>
      <c r="S13" s="157"/>
      <c r="T13" s="157"/>
      <c r="U13" s="157"/>
      <c r="V13" s="158"/>
      <c r="W13" s="146" t="s">
        <v>51</v>
      </c>
      <c r="X13" s="147"/>
      <c r="Y13" s="35"/>
      <c r="Z13" s="35"/>
    </row>
    <row r="14" spans="1:26" ht="24" customHeight="1">
      <c r="A14" s="88"/>
      <c r="B14" s="150"/>
      <c r="C14" s="151" t="s">
        <v>59</v>
      </c>
      <c r="D14" s="152"/>
      <c r="E14" s="152"/>
      <c r="F14" s="153"/>
      <c r="G14" s="151" t="s">
        <v>60</v>
      </c>
      <c r="H14" s="152"/>
      <c r="I14" s="152"/>
      <c r="J14" s="153"/>
      <c r="K14" s="151" t="s">
        <v>61</v>
      </c>
      <c r="L14" s="152"/>
      <c r="M14" s="152"/>
      <c r="N14" s="153"/>
      <c r="O14" s="151" t="s">
        <v>62</v>
      </c>
      <c r="P14" s="152"/>
      <c r="Q14" s="152"/>
      <c r="R14" s="153"/>
      <c r="S14" s="151" t="s">
        <v>111</v>
      </c>
      <c r="T14" s="152"/>
      <c r="U14" s="152"/>
      <c r="V14" s="153"/>
      <c r="W14" s="89" t="s">
        <v>39</v>
      </c>
      <c r="X14" s="89" t="s">
        <v>40</v>
      </c>
      <c r="Y14" s="35"/>
      <c r="Z14" s="35"/>
    </row>
    <row r="15" spans="1:26" ht="22.5" customHeight="1">
      <c r="A15" s="90" t="s">
        <v>67</v>
      </c>
      <c r="B15" s="64">
        <v>5928</v>
      </c>
      <c r="C15" s="155">
        <v>3254</v>
      </c>
      <c r="D15" s="155"/>
      <c r="E15" s="155"/>
      <c r="F15" s="155"/>
      <c r="G15" s="155">
        <v>2245</v>
      </c>
      <c r="H15" s="155"/>
      <c r="I15" s="155"/>
      <c r="J15" s="155"/>
      <c r="K15" s="155">
        <v>243</v>
      </c>
      <c r="L15" s="155"/>
      <c r="M15" s="155"/>
      <c r="N15" s="155"/>
      <c r="O15" s="155">
        <v>127</v>
      </c>
      <c r="P15" s="155"/>
      <c r="Q15" s="155"/>
      <c r="R15" s="155"/>
      <c r="S15" s="155">
        <v>59</v>
      </c>
      <c r="T15" s="155"/>
      <c r="U15" s="155"/>
      <c r="V15" s="155"/>
      <c r="W15" s="66">
        <v>17.4</v>
      </c>
      <c r="X15" s="66">
        <v>13.2</v>
      </c>
      <c r="Y15" s="37"/>
      <c r="Z15" s="35"/>
    </row>
    <row r="16" spans="1:26" ht="22.5" customHeight="1">
      <c r="A16" s="59" t="s">
        <v>68</v>
      </c>
      <c r="B16" s="67">
        <v>5487</v>
      </c>
      <c r="C16" s="141">
        <v>2907</v>
      </c>
      <c r="D16" s="141"/>
      <c r="E16" s="141"/>
      <c r="F16" s="141"/>
      <c r="G16" s="141">
        <v>2145</v>
      </c>
      <c r="H16" s="141"/>
      <c r="I16" s="141"/>
      <c r="J16" s="141"/>
      <c r="K16" s="141">
        <v>251</v>
      </c>
      <c r="L16" s="141"/>
      <c r="M16" s="141"/>
      <c r="N16" s="141"/>
      <c r="O16" s="141">
        <v>127</v>
      </c>
      <c r="P16" s="141"/>
      <c r="Q16" s="141"/>
      <c r="R16" s="141"/>
      <c r="S16" s="141">
        <v>57</v>
      </c>
      <c r="T16" s="141"/>
      <c r="U16" s="141"/>
      <c r="V16" s="141"/>
      <c r="W16" s="70">
        <v>16</v>
      </c>
      <c r="X16" s="70">
        <v>12.4</v>
      </c>
      <c r="Y16" s="37"/>
      <c r="Z16" s="35"/>
    </row>
    <row r="17" spans="1:26" ht="22.5" customHeight="1">
      <c r="A17" s="59" t="s">
        <v>69</v>
      </c>
      <c r="B17" s="67">
        <v>5125</v>
      </c>
      <c r="C17" s="141">
        <v>2874</v>
      </c>
      <c r="D17" s="141"/>
      <c r="E17" s="141"/>
      <c r="F17" s="141"/>
      <c r="G17" s="141">
        <v>1875</v>
      </c>
      <c r="H17" s="141"/>
      <c r="I17" s="141"/>
      <c r="J17" s="141"/>
      <c r="K17" s="141">
        <v>218</v>
      </c>
      <c r="L17" s="141"/>
      <c r="M17" s="141"/>
      <c r="N17" s="141"/>
      <c r="O17" s="141">
        <v>111</v>
      </c>
      <c r="P17" s="141"/>
      <c r="Q17" s="141"/>
      <c r="R17" s="141"/>
      <c r="S17" s="141">
        <v>47</v>
      </c>
      <c r="T17" s="141"/>
      <c r="U17" s="141"/>
      <c r="V17" s="141"/>
      <c r="W17" s="70">
        <v>15</v>
      </c>
      <c r="X17" s="70">
        <v>11.8</v>
      </c>
      <c r="Y17" s="37"/>
      <c r="Z17" s="35"/>
    </row>
    <row r="18" spans="1:26" ht="22.5" customHeight="1">
      <c r="A18" s="59" t="s">
        <v>70</v>
      </c>
      <c r="B18" s="67">
        <v>4978</v>
      </c>
      <c r="C18" s="141">
        <v>2827</v>
      </c>
      <c r="D18" s="141"/>
      <c r="E18" s="141"/>
      <c r="F18" s="141"/>
      <c r="G18" s="141">
        <v>1826</v>
      </c>
      <c r="H18" s="141"/>
      <c r="I18" s="141"/>
      <c r="J18" s="141"/>
      <c r="K18" s="141">
        <v>192</v>
      </c>
      <c r="L18" s="141"/>
      <c r="M18" s="141"/>
      <c r="N18" s="141"/>
      <c r="O18" s="141">
        <v>85</v>
      </c>
      <c r="P18" s="141"/>
      <c r="Q18" s="141"/>
      <c r="R18" s="141"/>
      <c r="S18" s="141">
        <v>48</v>
      </c>
      <c r="T18" s="141"/>
      <c r="U18" s="141"/>
      <c r="V18" s="141"/>
      <c r="W18" s="70">
        <v>14.5</v>
      </c>
      <c r="X18" s="70">
        <v>11.1</v>
      </c>
      <c r="Y18" s="37"/>
      <c r="Z18" s="35"/>
    </row>
    <row r="19" spans="1:26" ht="22.5" customHeight="1">
      <c r="A19" s="59" t="s">
        <v>71</v>
      </c>
      <c r="B19" s="94">
        <v>5284</v>
      </c>
      <c r="C19" s="141">
        <v>3040</v>
      </c>
      <c r="D19" s="141"/>
      <c r="E19" s="141"/>
      <c r="F19" s="141"/>
      <c r="G19" s="141">
        <v>1900</v>
      </c>
      <c r="H19" s="141"/>
      <c r="I19" s="141"/>
      <c r="J19" s="141"/>
      <c r="K19" s="141">
        <v>197</v>
      </c>
      <c r="L19" s="141"/>
      <c r="M19" s="141"/>
      <c r="N19" s="141"/>
      <c r="O19" s="141">
        <v>91</v>
      </c>
      <c r="P19" s="141"/>
      <c r="Q19" s="141"/>
      <c r="R19" s="141"/>
      <c r="S19" s="141">
        <v>56</v>
      </c>
      <c r="T19" s="141"/>
      <c r="U19" s="141"/>
      <c r="V19" s="141"/>
      <c r="W19" s="70">
        <v>15.2</v>
      </c>
      <c r="X19" s="70">
        <v>10.9</v>
      </c>
      <c r="Y19" s="37"/>
      <c r="Z19" s="35"/>
    </row>
    <row r="20" spans="1:26" ht="22.5" customHeight="1">
      <c r="A20" s="59" t="s">
        <v>72</v>
      </c>
      <c r="B20" s="67">
        <v>5218</v>
      </c>
      <c r="C20" s="141">
        <v>3120</v>
      </c>
      <c r="D20" s="141"/>
      <c r="E20" s="141"/>
      <c r="F20" s="141"/>
      <c r="G20" s="141">
        <v>1760</v>
      </c>
      <c r="H20" s="141"/>
      <c r="I20" s="141"/>
      <c r="J20" s="141"/>
      <c r="K20" s="141">
        <v>199</v>
      </c>
      <c r="L20" s="141"/>
      <c r="M20" s="141"/>
      <c r="N20" s="141"/>
      <c r="O20" s="141">
        <v>95</v>
      </c>
      <c r="P20" s="141"/>
      <c r="Q20" s="141"/>
      <c r="R20" s="141"/>
      <c r="S20" s="141">
        <v>44</v>
      </c>
      <c r="T20" s="141"/>
      <c r="U20" s="141"/>
      <c r="V20" s="141"/>
      <c r="W20" s="70">
        <v>15</v>
      </c>
      <c r="X20" s="70">
        <v>11</v>
      </c>
      <c r="Y20" s="37"/>
      <c r="Z20" s="35"/>
    </row>
    <row r="21" spans="1:26" ht="22.5" customHeight="1">
      <c r="A21" s="59" t="s">
        <v>73</v>
      </c>
      <c r="B21" s="67">
        <v>5243</v>
      </c>
      <c r="C21" s="141">
        <v>3071</v>
      </c>
      <c r="D21" s="141"/>
      <c r="E21" s="141"/>
      <c r="F21" s="141"/>
      <c r="G21" s="141">
        <v>1822</v>
      </c>
      <c r="H21" s="141"/>
      <c r="I21" s="141"/>
      <c r="J21" s="141"/>
      <c r="K21" s="141">
        <v>205</v>
      </c>
      <c r="L21" s="141"/>
      <c r="M21" s="141"/>
      <c r="N21" s="141"/>
      <c r="O21" s="141">
        <v>101</v>
      </c>
      <c r="P21" s="141"/>
      <c r="Q21" s="141"/>
      <c r="R21" s="141"/>
      <c r="S21" s="141">
        <v>44</v>
      </c>
      <c r="T21" s="141"/>
      <c r="U21" s="141"/>
      <c r="V21" s="141"/>
      <c r="W21" s="70">
        <v>15.1</v>
      </c>
      <c r="X21" s="70">
        <v>11</v>
      </c>
      <c r="Y21" s="37"/>
      <c r="Z21" s="35"/>
    </row>
    <row r="22" spans="1:26" ht="22.5" customHeight="1">
      <c r="A22" s="59" t="s">
        <v>74</v>
      </c>
      <c r="B22" s="67">
        <v>4700</v>
      </c>
      <c r="C22" s="154">
        <v>2730</v>
      </c>
      <c r="D22" s="154"/>
      <c r="E22" s="154"/>
      <c r="F22" s="154"/>
      <c r="G22" s="154">
        <v>1709</v>
      </c>
      <c r="H22" s="154"/>
      <c r="I22" s="154"/>
      <c r="J22" s="154"/>
      <c r="K22" s="154">
        <v>156</v>
      </c>
      <c r="L22" s="154"/>
      <c r="M22" s="154"/>
      <c r="N22" s="154"/>
      <c r="O22" s="154">
        <v>74</v>
      </c>
      <c r="P22" s="154"/>
      <c r="Q22" s="154"/>
      <c r="R22" s="154"/>
      <c r="S22" s="154">
        <v>31</v>
      </c>
      <c r="T22" s="154"/>
      <c r="U22" s="154"/>
      <c r="V22" s="154"/>
      <c r="W22" s="70">
        <v>13.6</v>
      </c>
      <c r="X22" s="70">
        <v>11.3</v>
      </c>
      <c r="Y22" s="37"/>
      <c r="Z22" s="35"/>
    </row>
    <row r="23" spans="1:26" ht="22.5" customHeight="1">
      <c r="A23" s="59" t="s">
        <v>1</v>
      </c>
      <c r="B23" s="67">
        <v>5857</v>
      </c>
      <c r="C23" s="141">
        <v>3455</v>
      </c>
      <c r="D23" s="141"/>
      <c r="E23" s="141"/>
      <c r="F23" s="141"/>
      <c r="G23" s="141">
        <v>2074</v>
      </c>
      <c r="H23" s="141"/>
      <c r="I23" s="141"/>
      <c r="J23" s="141"/>
      <c r="K23" s="141">
        <v>203</v>
      </c>
      <c r="L23" s="141"/>
      <c r="M23" s="141"/>
      <c r="N23" s="141"/>
      <c r="O23" s="141">
        <v>69</v>
      </c>
      <c r="P23" s="141"/>
      <c r="Q23" s="141"/>
      <c r="R23" s="141"/>
      <c r="S23" s="141">
        <v>56</v>
      </c>
      <c r="T23" s="141"/>
      <c r="U23" s="141"/>
      <c r="V23" s="141"/>
      <c r="W23" s="70">
        <v>17</v>
      </c>
      <c r="X23" s="70">
        <v>11.7</v>
      </c>
      <c r="Y23" s="37"/>
      <c r="Z23" s="35"/>
    </row>
    <row r="24" spans="1:26" ht="22.5" customHeight="1">
      <c r="A24" s="59" t="s">
        <v>75</v>
      </c>
      <c r="B24" s="67">
        <v>6181</v>
      </c>
      <c r="C24" s="141">
        <v>3654</v>
      </c>
      <c r="D24" s="141"/>
      <c r="E24" s="141"/>
      <c r="F24" s="141"/>
      <c r="G24" s="141">
        <v>2160</v>
      </c>
      <c r="H24" s="141"/>
      <c r="I24" s="141"/>
      <c r="J24" s="141"/>
      <c r="K24" s="141">
        <v>222</v>
      </c>
      <c r="L24" s="141"/>
      <c r="M24" s="141"/>
      <c r="N24" s="141"/>
      <c r="O24" s="141">
        <v>77</v>
      </c>
      <c r="P24" s="141"/>
      <c r="Q24" s="141"/>
      <c r="R24" s="141"/>
      <c r="S24" s="141">
        <v>68</v>
      </c>
      <c r="T24" s="141"/>
      <c r="U24" s="141"/>
      <c r="V24" s="141"/>
      <c r="W24" s="70">
        <v>17.9</v>
      </c>
      <c r="X24" s="70">
        <v>11.8</v>
      </c>
      <c r="Y24" s="37"/>
      <c r="Z24" s="35"/>
    </row>
    <row r="25" spans="1:24" ht="22.5" customHeight="1">
      <c r="A25" s="59" t="s">
        <v>35</v>
      </c>
      <c r="B25" s="67">
        <f>SUM(C25:V25)</f>
        <v>6093</v>
      </c>
      <c r="C25" s="141">
        <v>3560</v>
      </c>
      <c r="D25" s="141"/>
      <c r="E25" s="141"/>
      <c r="F25" s="141"/>
      <c r="G25" s="141">
        <v>2176</v>
      </c>
      <c r="H25" s="141"/>
      <c r="I25" s="141"/>
      <c r="J25" s="141"/>
      <c r="K25" s="141">
        <v>228</v>
      </c>
      <c r="L25" s="141"/>
      <c r="M25" s="141"/>
      <c r="N25" s="141"/>
      <c r="O25" s="141">
        <v>76</v>
      </c>
      <c r="P25" s="141"/>
      <c r="Q25" s="141"/>
      <c r="R25" s="141"/>
      <c r="S25" s="141">
        <v>53</v>
      </c>
      <c r="T25" s="141"/>
      <c r="U25" s="141"/>
      <c r="V25" s="141"/>
      <c r="W25" s="70">
        <v>17.6</v>
      </c>
      <c r="X25" s="70">
        <v>11.4</v>
      </c>
    </row>
    <row r="26" spans="1:24" ht="22.5" customHeight="1">
      <c r="A26" s="59" t="s">
        <v>36</v>
      </c>
      <c r="B26" s="67">
        <v>6041</v>
      </c>
      <c r="C26" s="141">
        <v>3495</v>
      </c>
      <c r="D26" s="141"/>
      <c r="E26" s="141"/>
      <c r="F26" s="141"/>
      <c r="G26" s="141">
        <v>2175</v>
      </c>
      <c r="H26" s="141"/>
      <c r="I26" s="141"/>
      <c r="J26" s="141"/>
      <c r="K26" s="141">
        <v>212</v>
      </c>
      <c r="L26" s="141"/>
      <c r="M26" s="141"/>
      <c r="N26" s="141"/>
      <c r="O26" s="141">
        <v>101</v>
      </c>
      <c r="P26" s="141"/>
      <c r="Q26" s="141"/>
      <c r="R26" s="141"/>
      <c r="S26" s="141">
        <v>58</v>
      </c>
      <c r="T26" s="141"/>
      <c r="U26" s="141"/>
      <c r="V26" s="141"/>
      <c r="W26" s="70">
        <v>17.5</v>
      </c>
      <c r="X26" s="70">
        <v>11.2</v>
      </c>
    </row>
    <row r="27" spans="1:24" s="62" customFormat="1" ht="22.5" customHeight="1">
      <c r="A27" s="59" t="s">
        <v>42</v>
      </c>
      <c r="B27" s="67">
        <v>5781</v>
      </c>
      <c r="C27" s="141">
        <v>3405</v>
      </c>
      <c r="D27" s="141"/>
      <c r="E27" s="141"/>
      <c r="F27" s="141"/>
      <c r="G27" s="141">
        <v>2036</v>
      </c>
      <c r="H27" s="141"/>
      <c r="I27" s="141"/>
      <c r="J27" s="141"/>
      <c r="K27" s="141">
        <v>211</v>
      </c>
      <c r="L27" s="141"/>
      <c r="M27" s="141"/>
      <c r="N27" s="141"/>
      <c r="O27" s="141">
        <v>69</v>
      </c>
      <c r="P27" s="141"/>
      <c r="Q27" s="141"/>
      <c r="R27" s="141"/>
      <c r="S27" s="141">
        <v>60</v>
      </c>
      <c r="T27" s="141"/>
      <c r="U27" s="141"/>
      <c r="V27" s="141"/>
      <c r="W27" s="70">
        <v>16.6</v>
      </c>
      <c r="X27" s="70">
        <v>10.6</v>
      </c>
    </row>
    <row r="28" spans="1:24" ht="22.5" customHeight="1">
      <c r="A28" s="59" t="s">
        <v>76</v>
      </c>
      <c r="B28" s="67">
        <v>6005</v>
      </c>
      <c r="C28" s="141">
        <v>3525</v>
      </c>
      <c r="D28" s="141"/>
      <c r="E28" s="141"/>
      <c r="F28" s="141"/>
      <c r="G28" s="141">
        <v>2183</v>
      </c>
      <c r="H28" s="141"/>
      <c r="I28" s="141"/>
      <c r="J28" s="141"/>
      <c r="K28" s="141">
        <v>188</v>
      </c>
      <c r="L28" s="141"/>
      <c r="M28" s="141"/>
      <c r="N28" s="141"/>
      <c r="O28" s="141">
        <v>61</v>
      </c>
      <c r="P28" s="141"/>
      <c r="Q28" s="141"/>
      <c r="R28" s="141"/>
      <c r="S28" s="141">
        <v>48</v>
      </c>
      <c r="T28" s="141"/>
      <c r="U28" s="141"/>
      <c r="V28" s="141"/>
      <c r="W28" s="70">
        <v>17.2</v>
      </c>
      <c r="X28" s="70">
        <v>10.3</v>
      </c>
    </row>
    <row r="29" spans="1:24" ht="22.5" customHeight="1">
      <c r="A29" s="59" t="s">
        <v>46</v>
      </c>
      <c r="B29" s="67">
        <v>5423</v>
      </c>
      <c r="C29" s="141">
        <v>3249</v>
      </c>
      <c r="D29" s="141"/>
      <c r="E29" s="141"/>
      <c r="F29" s="141"/>
      <c r="G29" s="141">
        <v>1893</v>
      </c>
      <c r="H29" s="141"/>
      <c r="I29" s="141"/>
      <c r="J29" s="141"/>
      <c r="K29" s="141">
        <v>175</v>
      </c>
      <c r="L29" s="141"/>
      <c r="M29" s="141"/>
      <c r="N29" s="141"/>
      <c r="O29" s="141">
        <v>59</v>
      </c>
      <c r="P29" s="141"/>
      <c r="Q29" s="141"/>
      <c r="R29" s="141"/>
      <c r="S29" s="141">
        <v>46</v>
      </c>
      <c r="T29" s="141"/>
      <c r="U29" s="141"/>
      <c r="V29" s="141"/>
      <c r="W29" s="70">
        <v>15.483977809058542</v>
      </c>
      <c r="X29" s="70">
        <v>9.9</v>
      </c>
    </row>
    <row r="30" spans="1:24" s="2" customFormat="1" ht="23.25" customHeight="1">
      <c r="A30" s="59" t="s">
        <v>47</v>
      </c>
      <c r="B30" s="67">
        <v>5303</v>
      </c>
      <c r="C30" s="141">
        <v>3196</v>
      </c>
      <c r="D30" s="141"/>
      <c r="E30" s="141"/>
      <c r="F30" s="141"/>
      <c r="G30" s="141">
        <v>1855</v>
      </c>
      <c r="H30" s="141"/>
      <c r="I30" s="141"/>
      <c r="J30" s="141"/>
      <c r="K30" s="141">
        <v>167</v>
      </c>
      <c r="L30" s="141"/>
      <c r="M30" s="141"/>
      <c r="N30" s="141"/>
      <c r="O30" s="141">
        <v>45</v>
      </c>
      <c r="P30" s="141"/>
      <c r="Q30" s="141"/>
      <c r="R30" s="141"/>
      <c r="S30" s="141">
        <v>40</v>
      </c>
      <c r="T30" s="141"/>
      <c r="U30" s="141"/>
      <c r="V30" s="141"/>
      <c r="W30" s="70">
        <v>15.051443979280494</v>
      </c>
      <c r="X30" s="70">
        <v>9.3</v>
      </c>
    </row>
    <row r="31" spans="1:24" s="2" customFormat="1" ht="23.25" customHeight="1">
      <c r="A31" s="59" t="s">
        <v>48</v>
      </c>
      <c r="B31" s="67">
        <v>5003</v>
      </c>
      <c r="C31" s="141">
        <v>2919</v>
      </c>
      <c r="D31" s="141"/>
      <c r="E31" s="141"/>
      <c r="F31" s="141"/>
      <c r="G31" s="141">
        <v>1803</v>
      </c>
      <c r="H31" s="141"/>
      <c r="I31" s="141"/>
      <c r="J31" s="141"/>
      <c r="K31" s="141">
        <v>174</v>
      </c>
      <c r="L31" s="141"/>
      <c r="M31" s="141"/>
      <c r="N31" s="141"/>
      <c r="O31" s="141">
        <v>54</v>
      </c>
      <c r="P31" s="141"/>
      <c r="Q31" s="141"/>
      <c r="R31" s="141"/>
      <c r="S31" s="141">
        <v>53</v>
      </c>
      <c r="T31" s="141"/>
      <c r="U31" s="141"/>
      <c r="V31" s="141"/>
      <c r="W31" s="70">
        <v>14.17372803327129</v>
      </c>
      <c r="X31" s="70">
        <v>8.8</v>
      </c>
    </row>
    <row r="32" spans="1:24" s="2" customFormat="1" ht="23.25" customHeight="1">
      <c r="A32" s="59" t="s">
        <v>86</v>
      </c>
      <c r="B32" s="67">
        <v>4637</v>
      </c>
      <c r="C32" s="141">
        <v>2735</v>
      </c>
      <c r="D32" s="141"/>
      <c r="E32" s="141"/>
      <c r="F32" s="141"/>
      <c r="G32" s="141">
        <v>1671</v>
      </c>
      <c r="H32" s="141"/>
      <c r="I32" s="141"/>
      <c r="J32" s="141"/>
      <c r="K32" s="141">
        <v>137</v>
      </c>
      <c r="L32" s="141"/>
      <c r="M32" s="141"/>
      <c r="N32" s="141"/>
      <c r="O32" s="141">
        <v>45</v>
      </c>
      <c r="P32" s="141"/>
      <c r="Q32" s="141"/>
      <c r="R32" s="141"/>
      <c r="S32" s="141">
        <v>49</v>
      </c>
      <c r="T32" s="141"/>
      <c r="U32" s="141"/>
      <c r="V32" s="141"/>
      <c r="W32" s="70">
        <v>13.1</v>
      </c>
      <c r="X32" s="69" t="s">
        <v>112</v>
      </c>
    </row>
    <row r="33" spans="1:24" s="2" customFormat="1" ht="23.25" customHeight="1">
      <c r="A33" s="5" t="s">
        <v>95</v>
      </c>
      <c r="B33" s="75">
        <f>SUM(B35:B49)-B41</f>
        <v>4450</v>
      </c>
      <c r="C33" s="167">
        <f>SUM(C35:F49)-C41</f>
        <v>2595</v>
      </c>
      <c r="D33" s="167"/>
      <c r="E33" s="167"/>
      <c r="F33" s="167"/>
      <c r="G33" s="167">
        <f>SUM(G35:J49)-G41</f>
        <v>1633</v>
      </c>
      <c r="H33" s="167"/>
      <c r="I33" s="167"/>
      <c r="J33" s="167"/>
      <c r="K33" s="167">
        <f>SUM(K35:N49)-K41</f>
        <v>137</v>
      </c>
      <c r="L33" s="167"/>
      <c r="M33" s="167"/>
      <c r="N33" s="167"/>
      <c r="O33" s="167">
        <f>SUM(O35:R49)-O41</f>
        <v>56</v>
      </c>
      <c r="P33" s="167"/>
      <c r="Q33" s="167"/>
      <c r="R33" s="167"/>
      <c r="S33" s="167">
        <f>SUM(S35:V49)-S41</f>
        <v>29</v>
      </c>
      <c r="T33" s="167"/>
      <c r="U33" s="167"/>
      <c r="V33" s="167"/>
      <c r="W33" s="76">
        <f>+B33/AA40*1000</f>
        <v>12.591251202535227</v>
      </c>
      <c r="X33" s="76">
        <v>7.9</v>
      </c>
    </row>
    <row r="34" spans="1:27" ht="7.5" customHeight="1">
      <c r="A34" s="87"/>
      <c r="B34" s="67"/>
      <c r="C34" s="77"/>
      <c r="D34" s="77"/>
      <c r="E34" s="77"/>
      <c r="F34" s="77"/>
      <c r="G34" s="77"/>
      <c r="H34" s="78"/>
      <c r="I34" s="78"/>
      <c r="J34" s="78"/>
      <c r="K34" s="77"/>
      <c r="L34" s="78"/>
      <c r="M34" s="78"/>
      <c r="N34" s="78"/>
      <c r="O34" s="77"/>
      <c r="P34" s="78"/>
      <c r="Q34" s="78"/>
      <c r="R34" s="78"/>
      <c r="S34" s="77"/>
      <c r="T34" s="78"/>
      <c r="U34" s="78"/>
      <c r="V34" s="78"/>
      <c r="W34" s="70"/>
      <c r="X34" s="70"/>
      <c r="Y34" s="40"/>
      <c r="Z34" s="79"/>
      <c r="AA34" s="39"/>
    </row>
    <row r="35" spans="1:27" ht="22.5" customHeight="1">
      <c r="A35" s="87" t="s">
        <v>77</v>
      </c>
      <c r="B35" s="67">
        <f aca="true" t="shared" si="0" ref="B35:B40">SUM(C35:V35)</f>
        <v>4</v>
      </c>
      <c r="C35" s="143">
        <v>3</v>
      </c>
      <c r="D35" s="143"/>
      <c r="E35" s="143"/>
      <c r="F35" s="143"/>
      <c r="G35" s="143">
        <v>0</v>
      </c>
      <c r="H35" s="143"/>
      <c r="I35" s="143"/>
      <c r="J35" s="143"/>
      <c r="K35" s="143">
        <v>0</v>
      </c>
      <c r="L35" s="143"/>
      <c r="M35" s="143"/>
      <c r="N35" s="143"/>
      <c r="O35" s="143">
        <v>1</v>
      </c>
      <c r="P35" s="143"/>
      <c r="Q35" s="143"/>
      <c r="R35" s="143"/>
      <c r="S35" s="143">
        <v>0</v>
      </c>
      <c r="T35" s="143"/>
      <c r="U35" s="143"/>
      <c r="V35" s="143"/>
      <c r="W35" s="69" t="s">
        <v>41</v>
      </c>
      <c r="X35" s="69" t="s">
        <v>41</v>
      </c>
      <c r="Y35" s="40"/>
      <c r="Z35" s="79"/>
      <c r="AA35" s="39"/>
    </row>
    <row r="36" spans="1:24" ht="22.5" customHeight="1">
      <c r="A36" s="95" t="s">
        <v>78</v>
      </c>
      <c r="B36" s="67">
        <f t="shared" si="0"/>
        <v>11</v>
      </c>
      <c r="C36" s="143">
        <v>4</v>
      </c>
      <c r="D36" s="143"/>
      <c r="E36" s="143"/>
      <c r="F36" s="143"/>
      <c r="G36" s="143">
        <v>7</v>
      </c>
      <c r="H36" s="143"/>
      <c r="I36" s="143"/>
      <c r="J36" s="143"/>
      <c r="K36" s="143">
        <v>0</v>
      </c>
      <c r="L36" s="143"/>
      <c r="M36" s="143"/>
      <c r="N36" s="143"/>
      <c r="O36" s="143">
        <v>0</v>
      </c>
      <c r="P36" s="143"/>
      <c r="Q36" s="143"/>
      <c r="R36" s="143"/>
      <c r="S36" s="143">
        <v>0</v>
      </c>
      <c r="T36" s="143"/>
      <c r="U36" s="143"/>
      <c r="V36" s="143"/>
      <c r="W36" s="69" t="s">
        <v>41</v>
      </c>
      <c r="X36" s="69" t="s">
        <v>41</v>
      </c>
    </row>
    <row r="37" spans="1:27" ht="22.5" customHeight="1">
      <c r="A37" s="95" t="s">
        <v>79</v>
      </c>
      <c r="B37" s="67">
        <f t="shared" si="0"/>
        <v>39</v>
      </c>
      <c r="C37" s="143">
        <v>21</v>
      </c>
      <c r="D37" s="143"/>
      <c r="E37" s="143"/>
      <c r="F37" s="143"/>
      <c r="G37" s="143">
        <v>14</v>
      </c>
      <c r="H37" s="143"/>
      <c r="I37" s="143"/>
      <c r="J37" s="143"/>
      <c r="K37" s="143">
        <v>2</v>
      </c>
      <c r="L37" s="143"/>
      <c r="M37" s="143"/>
      <c r="N37" s="143"/>
      <c r="O37" s="143">
        <v>1</v>
      </c>
      <c r="P37" s="143"/>
      <c r="Q37" s="143"/>
      <c r="R37" s="143"/>
      <c r="S37" s="143">
        <v>1</v>
      </c>
      <c r="T37" s="143"/>
      <c r="U37" s="143"/>
      <c r="V37" s="143"/>
      <c r="W37" s="69" t="s">
        <v>41</v>
      </c>
      <c r="X37" s="69" t="s">
        <v>41</v>
      </c>
      <c r="Y37" s="38" t="s">
        <v>85</v>
      </c>
      <c r="Z37" s="80"/>
      <c r="AA37" s="39" t="s">
        <v>101</v>
      </c>
    </row>
    <row r="38" spans="1:27" ht="22.5" customHeight="1">
      <c r="A38" s="95" t="s">
        <v>80</v>
      </c>
      <c r="B38" s="67">
        <f t="shared" si="0"/>
        <v>70</v>
      </c>
      <c r="C38" s="143">
        <v>29</v>
      </c>
      <c r="D38" s="143"/>
      <c r="E38" s="143"/>
      <c r="F38" s="143"/>
      <c r="G38" s="143">
        <v>33</v>
      </c>
      <c r="H38" s="143"/>
      <c r="I38" s="143"/>
      <c r="J38" s="143"/>
      <c r="K38" s="143">
        <v>7</v>
      </c>
      <c r="L38" s="143"/>
      <c r="M38" s="143"/>
      <c r="N38" s="143"/>
      <c r="O38" s="143">
        <v>1</v>
      </c>
      <c r="P38" s="143"/>
      <c r="Q38" s="143"/>
      <c r="R38" s="143"/>
      <c r="S38" s="143">
        <v>0</v>
      </c>
      <c r="T38" s="143"/>
      <c r="U38" s="143"/>
      <c r="V38" s="143"/>
      <c r="W38" s="69" t="s">
        <v>41</v>
      </c>
      <c r="X38" s="69" t="s">
        <v>41</v>
      </c>
      <c r="Y38" s="40"/>
      <c r="Z38" s="79"/>
      <c r="AA38" s="39"/>
    </row>
    <row r="39" spans="1:27" ht="22.5" customHeight="1">
      <c r="A39" s="95" t="s">
        <v>81</v>
      </c>
      <c r="B39" s="67">
        <f t="shared" si="0"/>
        <v>117</v>
      </c>
      <c r="C39" s="143">
        <v>59</v>
      </c>
      <c r="D39" s="143"/>
      <c r="E39" s="143"/>
      <c r="F39" s="143"/>
      <c r="G39" s="143">
        <v>50</v>
      </c>
      <c r="H39" s="143"/>
      <c r="I39" s="143"/>
      <c r="J39" s="143"/>
      <c r="K39" s="143">
        <v>4</v>
      </c>
      <c r="L39" s="143"/>
      <c r="M39" s="143"/>
      <c r="N39" s="143"/>
      <c r="O39" s="143">
        <v>1</v>
      </c>
      <c r="P39" s="143"/>
      <c r="Q39" s="143"/>
      <c r="R39" s="143"/>
      <c r="S39" s="143">
        <v>3</v>
      </c>
      <c r="T39" s="143"/>
      <c r="U39" s="143"/>
      <c r="V39" s="143"/>
      <c r="W39" s="69" t="s">
        <v>41</v>
      </c>
      <c r="X39" s="69" t="s">
        <v>41</v>
      </c>
      <c r="Y39" s="40"/>
      <c r="Z39" s="79"/>
      <c r="AA39" s="39"/>
    </row>
    <row r="40" spans="1:27" ht="22.5" customHeight="1">
      <c r="A40" s="95" t="s">
        <v>82</v>
      </c>
      <c r="B40" s="67">
        <f t="shared" si="0"/>
        <v>176</v>
      </c>
      <c r="C40" s="143">
        <v>78</v>
      </c>
      <c r="D40" s="143"/>
      <c r="E40" s="143"/>
      <c r="F40" s="143"/>
      <c r="G40" s="143">
        <v>84</v>
      </c>
      <c r="H40" s="143"/>
      <c r="I40" s="143"/>
      <c r="J40" s="143"/>
      <c r="K40" s="143">
        <v>10</v>
      </c>
      <c r="L40" s="143"/>
      <c r="M40" s="143"/>
      <c r="N40" s="143"/>
      <c r="O40" s="143">
        <v>2</v>
      </c>
      <c r="P40" s="143"/>
      <c r="Q40" s="143"/>
      <c r="R40" s="143"/>
      <c r="S40" s="143">
        <v>2</v>
      </c>
      <c r="T40" s="143"/>
      <c r="U40" s="143"/>
      <c r="V40" s="143"/>
      <c r="W40" s="69" t="s">
        <v>41</v>
      </c>
      <c r="X40" s="69" t="s">
        <v>41</v>
      </c>
      <c r="Y40" s="41" t="s">
        <v>88</v>
      </c>
      <c r="Z40" s="79" t="s">
        <v>113</v>
      </c>
      <c r="AA40" s="39">
        <f>+AA41+AA42+AA43+AA44+AA45+AA46+AA47</f>
        <v>353420</v>
      </c>
    </row>
    <row r="41" spans="1:27" ht="22.5" customHeight="1">
      <c r="A41" s="81" t="s">
        <v>83</v>
      </c>
      <c r="B41" s="67">
        <f>+B35+B36+B37+B38+B39+B40</f>
        <v>417</v>
      </c>
      <c r="C41" s="166">
        <f>+C35+C36+C37+C38+C39+C40</f>
        <v>194</v>
      </c>
      <c r="D41" s="166"/>
      <c r="E41" s="166"/>
      <c r="F41" s="166"/>
      <c r="G41" s="143">
        <f>+G35+G36+G37+G38+G39+G40</f>
        <v>188</v>
      </c>
      <c r="H41" s="143">
        <f aca="true" t="shared" si="1" ref="H41:N41">+H35+H36+H37+H38+H39+H40</f>
        <v>0</v>
      </c>
      <c r="I41" s="143">
        <f t="shared" si="1"/>
        <v>0</v>
      </c>
      <c r="J41" s="143">
        <f t="shared" si="1"/>
        <v>0</v>
      </c>
      <c r="K41" s="143">
        <f t="shared" si="1"/>
        <v>23</v>
      </c>
      <c r="L41" s="143">
        <f t="shared" si="1"/>
        <v>0</v>
      </c>
      <c r="M41" s="143">
        <f t="shared" si="1"/>
        <v>0</v>
      </c>
      <c r="N41" s="143">
        <f t="shared" si="1"/>
        <v>0</v>
      </c>
      <c r="O41" s="143">
        <f>+O35+O36+O37+O38+O39+O40</f>
        <v>6</v>
      </c>
      <c r="P41" s="143"/>
      <c r="Q41" s="143"/>
      <c r="R41" s="143"/>
      <c r="S41" s="143">
        <f>+S35+S36+S37+S38+S39+S40</f>
        <v>6</v>
      </c>
      <c r="T41" s="143"/>
      <c r="U41" s="143"/>
      <c r="V41" s="143"/>
      <c r="W41" s="118">
        <f aca="true" t="shared" si="2" ref="W41:W47">+B41/AA41*1000</f>
        <v>12.921417947446704</v>
      </c>
      <c r="X41" s="119">
        <v>7</v>
      </c>
      <c r="Y41" s="41" t="s">
        <v>83</v>
      </c>
      <c r="Z41" s="40" t="s">
        <v>89</v>
      </c>
      <c r="AA41" s="109">
        <v>32272</v>
      </c>
    </row>
    <row r="42" spans="1:28" ht="22.5" customHeight="1">
      <c r="A42" s="96" t="s">
        <v>3</v>
      </c>
      <c r="B42" s="67">
        <f aca="true" t="shared" si="3" ref="B42:B49">SUM(C42:V42)</f>
        <v>1284</v>
      </c>
      <c r="C42" s="143">
        <v>736</v>
      </c>
      <c r="D42" s="143"/>
      <c r="E42" s="143"/>
      <c r="F42" s="143"/>
      <c r="G42" s="143">
        <v>490</v>
      </c>
      <c r="H42" s="143"/>
      <c r="I42" s="143"/>
      <c r="J42" s="143"/>
      <c r="K42" s="143">
        <v>41</v>
      </c>
      <c r="L42" s="143"/>
      <c r="M42" s="143"/>
      <c r="N42" s="143"/>
      <c r="O42" s="143">
        <v>12</v>
      </c>
      <c r="P42" s="143"/>
      <c r="Q42" s="143"/>
      <c r="R42" s="143"/>
      <c r="S42" s="143">
        <v>5</v>
      </c>
      <c r="T42" s="143"/>
      <c r="U42" s="143"/>
      <c r="V42" s="143"/>
      <c r="W42" s="118">
        <f t="shared" si="2"/>
        <v>28.52192456350793</v>
      </c>
      <c r="X42" s="119">
        <v>14.9</v>
      </c>
      <c r="Y42" s="42" t="s">
        <v>3</v>
      </c>
      <c r="Z42" s="79"/>
      <c r="AA42" s="109">
        <v>45018</v>
      </c>
      <c r="AB42" t="s">
        <v>114</v>
      </c>
    </row>
    <row r="43" spans="1:27" ht="22.5" customHeight="1">
      <c r="A43" s="96" t="s">
        <v>4</v>
      </c>
      <c r="B43" s="67">
        <f t="shared" si="3"/>
        <v>1091</v>
      </c>
      <c r="C43" s="143">
        <v>639</v>
      </c>
      <c r="D43" s="143"/>
      <c r="E43" s="143"/>
      <c r="F43" s="143"/>
      <c r="G43" s="143">
        <v>393</v>
      </c>
      <c r="H43" s="143"/>
      <c r="I43" s="143"/>
      <c r="J43" s="143"/>
      <c r="K43" s="143">
        <v>32</v>
      </c>
      <c r="L43" s="143"/>
      <c r="M43" s="143"/>
      <c r="N43" s="143"/>
      <c r="O43" s="143">
        <v>19</v>
      </c>
      <c r="P43" s="143"/>
      <c r="Q43" s="143"/>
      <c r="R43" s="143"/>
      <c r="S43" s="143">
        <v>8</v>
      </c>
      <c r="T43" s="143"/>
      <c r="U43" s="143"/>
      <c r="V43" s="143"/>
      <c r="W43" s="118">
        <f t="shared" si="2"/>
        <v>19.447068679702678</v>
      </c>
      <c r="X43" s="119">
        <v>12.7</v>
      </c>
      <c r="Y43" s="42" t="s">
        <v>4</v>
      </c>
      <c r="Z43" s="79"/>
      <c r="AA43" s="109">
        <v>56101</v>
      </c>
    </row>
    <row r="44" spans="1:27" ht="22.5" customHeight="1">
      <c r="A44" s="96" t="s">
        <v>5</v>
      </c>
      <c r="B44" s="67">
        <f>SUM(C44:V44)</f>
        <v>736</v>
      </c>
      <c r="C44" s="143">
        <v>463</v>
      </c>
      <c r="D44" s="143"/>
      <c r="E44" s="143"/>
      <c r="F44" s="143"/>
      <c r="G44" s="143">
        <v>240</v>
      </c>
      <c r="H44" s="143"/>
      <c r="I44" s="143"/>
      <c r="J44" s="143"/>
      <c r="K44" s="143">
        <v>19</v>
      </c>
      <c r="L44" s="143"/>
      <c r="M44" s="143"/>
      <c r="N44" s="143"/>
      <c r="O44" s="143">
        <v>11</v>
      </c>
      <c r="P44" s="143"/>
      <c r="Q44" s="143"/>
      <c r="R44" s="143"/>
      <c r="S44" s="143">
        <v>3</v>
      </c>
      <c r="T44" s="143"/>
      <c r="U44" s="143"/>
      <c r="V44" s="143"/>
      <c r="W44" s="119">
        <f t="shared" si="2"/>
        <v>12.470982937119812</v>
      </c>
      <c r="X44" s="119">
        <v>10.2</v>
      </c>
      <c r="Y44" s="42" t="s">
        <v>5</v>
      </c>
      <c r="Z44" s="79"/>
      <c r="AA44" s="109">
        <v>59017</v>
      </c>
    </row>
    <row r="45" spans="1:27" ht="22.5" customHeight="1">
      <c r="A45" s="96" t="s">
        <v>6</v>
      </c>
      <c r="B45" s="67">
        <f t="shared" si="3"/>
        <v>644</v>
      </c>
      <c r="C45" s="143">
        <v>389</v>
      </c>
      <c r="D45" s="143"/>
      <c r="E45" s="143"/>
      <c r="F45" s="143"/>
      <c r="G45" s="143">
        <v>229</v>
      </c>
      <c r="H45" s="143"/>
      <c r="I45" s="143"/>
      <c r="J45" s="143"/>
      <c r="K45" s="143">
        <v>16</v>
      </c>
      <c r="L45" s="143"/>
      <c r="M45" s="143"/>
      <c r="N45" s="143"/>
      <c r="O45" s="143">
        <v>7</v>
      </c>
      <c r="P45" s="143"/>
      <c r="Q45" s="143"/>
      <c r="R45" s="143"/>
      <c r="S45" s="143">
        <v>3</v>
      </c>
      <c r="T45" s="143"/>
      <c r="U45" s="143"/>
      <c r="V45" s="143"/>
      <c r="W45" s="119">
        <f t="shared" si="2"/>
        <v>10.393634705701974</v>
      </c>
      <c r="X45" s="119">
        <v>8.3</v>
      </c>
      <c r="Y45" s="42" t="s">
        <v>6</v>
      </c>
      <c r="Z45" s="79"/>
      <c r="AA45" s="109">
        <v>61961</v>
      </c>
    </row>
    <row r="46" spans="1:27" ht="22.5" customHeight="1">
      <c r="A46" s="96" t="s">
        <v>7</v>
      </c>
      <c r="B46" s="67">
        <f t="shared" si="3"/>
        <v>260</v>
      </c>
      <c r="C46" s="143">
        <v>165</v>
      </c>
      <c r="D46" s="143"/>
      <c r="E46" s="143"/>
      <c r="F46" s="143"/>
      <c r="G46" s="143">
        <v>85</v>
      </c>
      <c r="H46" s="143"/>
      <c r="I46" s="143"/>
      <c r="J46" s="143"/>
      <c r="K46" s="143">
        <v>5</v>
      </c>
      <c r="L46" s="143"/>
      <c r="M46" s="143"/>
      <c r="N46" s="143"/>
      <c r="O46" s="143">
        <v>1</v>
      </c>
      <c r="P46" s="143"/>
      <c r="Q46" s="143"/>
      <c r="R46" s="143"/>
      <c r="S46" s="143">
        <v>4</v>
      </c>
      <c r="T46" s="143"/>
      <c r="U46" s="143"/>
      <c r="V46" s="143"/>
      <c r="W46" s="119">
        <f t="shared" si="2"/>
        <v>4.923403207786552</v>
      </c>
      <c r="X46" s="119">
        <v>3.7</v>
      </c>
      <c r="Y46" s="42" t="s">
        <v>7</v>
      </c>
      <c r="Z46" s="79"/>
      <c r="AA46" s="109">
        <v>52809</v>
      </c>
    </row>
    <row r="47" spans="1:27" ht="22.5" customHeight="1">
      <c r="A47" s="96" t="s">
        <v>8</v>
      </c>
      <c r="B47" s="67">
        <f t="shared" si="3"/>
        <v>18</v>
      </c>
      <c r="C47" s="143">
        <v>9</v>
      </c>
      <c r="D47" s="143"/>
      <c r="E47" s="143"/>
      <c r="F47" s="143"/>
      <c r="G47" s="143">
        <v>8</v>
      </c>
      <c r="H47" s="143"/>
      <c r="I47" s="143"/>
      <c r="J47" s="143"/>
      <c r="K47" s="143">
        <v>1</v>
      </c>
      <c r="L47" s="143"/>
      <c r="M47" s="143"/>
      <c r="N47" s="143"/>
      <c r="O47" s="143">
        <v>0</v>
      </c>
      <c r="P47" s="143"/>
      <c r="Q47" s="143"/>
      <c r="R47" s="143"/>
      <c r="S47" s="143">
        <v>0</v>
      </c>
      <c r="T47" s="143"/>
      <c r="U47" s="143"/>
      <c r="V47" s="143"/>
      <c r="W47" s="119">
        <f t="shared" si="2"/>
        <v>0.38925652004671074</v>
      </c>
      <c r="X47" s="119">
        <v>0.3</v>
      </c>
      <c r="Y47" s="42" t="s">
        <v>8</v>
      </c>
      <c r="Z47" s="79"/>
      <c r="AA47" s="109">
        <v>46242</v>
      </c>
    </row>
    <row r="48" spans="1:27" ht="22.5" customHeight="1">
      <c r="A48" s="97" t="s">
        <v>84</v>
      </c>
      <c r="B48" s="67">
        <f t="shared" si="3"/>
        <v>0</v>
      </c>
      <c r="C48" s="143">
        <v>0</v>
      </c>
      <c r="D48" s="143"/>
      <c r="E48" s="143"/>
      <c r="F48" s="143"/>
      <c r="G48" s="143">
        <v>0</v>
      </c>
      <c r="H48" s="143"/>
      <c r="I48" s="143"/>
      <c r="J48" s="143"/>
      <c r="K48" s="143">
        <v>0</v>
      </c>
      <c r="L48" s="143"/>
      <c r="M48" s="143"/>
      <c r="N48" s="143"/>
      <c r="O48" s="143">
        <v>0</v>
      </c>
      <c r="P48" s="143"/>
      <c r="Q48" s="143"/>
      <c r="R48" s="143"/>
      <c r="S48" s="143">
        <v>0</v>
      </c>
      <c r="T48" s="143"/>
      <c r="U48" s="143"/>
      <c r="V48" s="143"/>
      <c r="W48" s="120">
        <v>0</v>
      </c>
      <c r="X48" s="120">
        <v>0</v>
      </c>
      <c r="Y48" s="82"/>
      <c r="Z48" s="79"/>
      <c r="AA48" s="39"/>
    </row>
    <row r="49" spans="1:27" ht="22.5" customHeight="1" thickBot="1">
      <c r="A49" s="98" t="s">
        <v>43</v>
      </c>
      <c r="B49" s="83">
        <f t="shared" si="3"/>
        <v>0</v>
      </c>
      <c r="C49" s="145">
        <v>0</v>
      </c>
      <c r="D49" s="145"/>
      <c r="E49" s="145"/>
      <c r="F49" s="145"/>
      <c r="G49" s="145">
        <v>0</v>
      </c>
      <c r="H49" s="145"/>
      <c r="I49" s="145"/>
      <c r="J49" s="145"/>
      <c r="K49" s="145">
        <v>0</v>
      </c>
      <c r="L49" s="145"/>
      <c r="M49" s="145"/>
      <c r="N49" s="145"/>
      <c r="O49" s="145">
        <v>0</v>
      </c>
      <c r="P49" s="145"/>
      <c r="Q49" s="145"/>
      <c r="R49" s="145"/>
      <c r="S49" s="145">
        <v>0</v>
      </c>
      <c r="T49" s="145"/>
      <c r="U49" s="145"/>
      <c r="V49" s="145"/>
      <c r="W49" s="121">
        <v>0</v>
      </c>
      <c r="X49" s="121">
        <v>0</v>
      </c>
      <c r="Y49" s="42"/>
      <c r="Z49" s="79"/>
      <c r="AA49" s="39"/>
    </row>
    <row r="50" spans="1:25" ht="6" customHeight="1">
      <c r="A50" s="99"/>
      <c r="B50" s="77"/>
      <c r="C50" s="68"/>
      <c r="D50" s="68"/>
      <c r="E50" s="68"/>
      <c r="F50" s="68"/>
      <c r="G50" s="68"/>
      <c r="H50" s="68"/>
      <c r="I50" s="68"/>
      <c r="J50" s="68"/>
      <c r="K50" s="68"/>
      <c r="L50" s="68"/>
      <c r="M50" s="68"/>
      <c r="N50" s="68"/>
      <c r="O50" s="68"/>
      <c r="P50" s="68"/>
      <c r="Q50" s="68"/>
      <c r="R50" s="68"/>
      <c r="S50" s="68"/>
      <c r="T50" s="68"/>
      <c r="U50" s="68"/>
      <c r="V50" s="68"/>
      <c r="W50" s="84"/>
      <c r="X50" s="84"/>
      <c r="Y50" s="46"/>
    </row>
    <row r="51" spans="1:24" ht="15" customHeight="1">
      <c r="A51" s="148" t="s">
        <v>102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ht="15" customHeight="1">
      <c r="A52" s="142" t="s">
        <v>103</v>
      </c>
      <c r="B52" s="142"/>
      <c r="C52" s="142"/>
      <c r="D52" s="142"/>
      <c r="E52" s="142"/>
      <c r="F52" s="142"/>
      <c r="G52" s="142"/>
      <c r="H52" s="142"/>
      <c r="I52" s="142"/>
      <c r="J52" s="142"/>
      <c r="K52" s="142"/>
      <c r="L52" s="142"/>
      <c r="M52" s="142"/>
      <c r="N52" s="142"/>
      <c r="O52" s="142"/>
      <c r="P52" s="142"/>
      <c r="Q52" s="85"/>
      <c r="R52" s="85"/>
      <c r="S52" s="85"/>
      <c r="T52" s="85"/>
      <c r="U52" s="85"/>
      <c r="V52" s="62"/>
      <c r="W52" s="62"/>
      <c r="X52" s="62"/>
    </row>
    <row r="53" spans="1:24" ht="15" customHeight="1">
      <c r="A53" s="142" t="s">
        <v>104</v>
      </c>
      <c r="B53" s="142"/>
      <c r="C53" s="142"/>
      <c r="D53" s="142"/>
      <c r="E53" s="142"/>
      <c r="F53" s="142"/>
      <c r="G53" s="142"/>
      <c r="H53" s="142"/>
      <c r="I53" s="142"/>
      <c r="J53" s="142"/>
      <c r="K53" s="142"/>
      <c r="L53" s="142"/>
      <c r="M53" s="142"/>
      <c r="N53" s="142"/>
      <c r="O53" s="142"/>
      <c r="P53" s="142"/>
      <c r="Q53" s="100"/>
      <c r="R53" s="100"/>
      <c r="S53" s="100"/>
      <c r="T53" s="100"/>
      <c r="U53" s="100"/>
      <c r="V53" s="138"/>
      <c r="W53" s="138"/>
      <c r="X53" s="138"/>
    </row>
    <row r="54" spans="1:21" ht="14.25" customHeight="1">
      <c r="A54" s="142" t="s">
        <v>105</v>
      </c>
      <c r="B54" s="142"/>
      <c r="C54" s="142"/>
      <c r="D54" s="142"/>
      <c r="E54" s="142"/>
      <c r="F54" s="142"/>
      <c r="G54" s="142"/>
      <c r="H54" s="142"/>
      <c r="I54" s="142"/>
      <c r="J54" s="142"/>
      <c r="K54" s="142"/>
      <c r="L54" s="142"/>
      <c r="M54" s="142"/>
      <c r="N54" s="142"/>
      <c r="O54" s="142"/>
      <c r="P54" s="142"/>
      <c r="Q54" s="62"/>
      <c r="R54" s="62"/>
      <c r="S54" s="62"/>
      <c r="T54" s="62"/>
      <c r="U54" s="62"/>
    </row>
    <row r="55" spans="1:24" ht="15" customHeight="1">
      <c r="A55" s="101" t="s">
        <v>106</v>
      </c>
      <c r="B55" s="101"/>
      <c r="C55" s="101"/>
      <c r="D55" s="101"/>
      <c r="E55" s="101"/>
      <c r="F55" s="101"/>
      <c r="G55" s="101"/>
      <c r="H55" s="101"/>
      <c r="I55" s="101"/>
      <c r="J55" s="101"/>
      <c r="K55" s="101"/>
      <c r="L55" s="101"/>
      <c r="M55" s="101"/>
      <c r="N55" s="101"/>
      <c r="O55" s="101"/>
      <c r="P55" s="101"/>
      <c r="V55" s="138" t="s">
        <v>107</v>
      </c>
      <c r="W55" s="138"/>
      <c r="X55" s="138"/>
    </row>
  </sheetData>
  <mergeCells count="232">
    <mergeCell ref="O32:R32"/>
    <mergeCell ref="S32:V32"/>
    <mergeCell ref="C32:F32"/>
    <mergeCell ref="G32:J32"/>
    <mergeCell ref="K32:N32"/>
    <mergeCell ref="S31:V31"/>
    <mergeCell ref="C31:F31"/>
    <mergeCell ref="G31:J31"/>
    <mergeCell ref="K31:N31"/>
    <mergeCell ref="O31:R31"/>
    <mergeCell ref="C29:F29"/>
    <mergeCell ref="G29:J29"/>
    <mergeCell ref="K29:N29"/>
    <mergeCell ref="O29:R29"/>
    <mergeCell ref="V55:X55"/>
    <mergeCell ref="S28:V28"/>
    <mergeCell ref="C28:F28"/>
    <mergeCell ref="G28:J28"/>
    <mergeCell ref="K28:N28"/>
    <mergeCell ref="O28:R28"/>
    <mergeCell ref="G33:J33"/>
    <mergeCell ref="K33:N33"/>
    <mergeCell ref="O33:R33"/>
    <mergeCell ref="S33:V33"/>
    <mergeCell ref="T1:X1"/>
    <mergeCell ref="W2:X2"/>
    <mergeCell ref="C41:F41"/>
    <mergeCell ref="S26:V26"/>
    <mergeCell ref="C26:F26"/>
    <mergeCell ref="G26:J26"/>
    <mergeCell ref="K26:N26"/>
    <mergeCell ref="O26:R26"/>
    <mergeCell ref="C33:F33"/>
    <mergeCell ref="S29:V29"/>
    <mergeCell ref="C3:G3"/>
    <mergeCell ref="H3:L3"/>
    <mergeCell ref="M3:Q3"/>
    <mergeCell ref="R3:V3"/>
    <mergeCell ref="B2:B3"/>
    <mergeCell ref="M7:Q7"/>
    <mergeCell ref="R7:V7"/>
    <mergeCell ref="R5:V5"/>
    <mergeCell ref="C6:G6"/>
    <mergeCell ref="H6:L6"/>
    <mergeCell ref="M6:Q6"/>
    <mergeCell ref="R6:V6"/>
    <mergeCell ref="C5:G5"/>
    <mergeCell ref="H5:L5"/>
    <mergeCell ref="O14:R14"/>
    <mergeCell ref="K12:N12"/>
    <mergeCell ref="O12:R12"/>
    <mergeCell ref="G12:J12"/>
    <mergeCell ref="C7:G7"/>
    <mergeCell ref="H7:L7"/>
    <mergeCell ref="C4:G4"/>
    <mergeCell ref="M5:Q5"/>
    <mergeCell ref="H4:L4"/>
    <mergeCell ref="M4:Q4"/>
    <mergeCell ref="G9:J9"/>
    <mergeCell ref="K9:N9"/>
    <mergeCell ref="O9:R9"/>
    <mergeCell ref="S9:V9"/>
    <mergeCell ref="C8:V8"/>
    <mergeCell ref="C13:V13"/>
    <mergeCell ref="C2:V2"/>
    <mergeCell ref="C10:F10"/>
    <mergeCell ref="C11:F11"/>
    <mergeCell ref="G11:J11"/>
    <mergeCell ref="K11:N11"/>
    <mergeCell ref="O11:R11"/>
    <mergeCell ref="S11:V11"/>
    <mergeCell ref="R4:V4"/>
    <mergeCell ref="S12:V12"/>
    <mergeCell ref="O15:R15"/>
    <mergeCell ref="G10:J10"/>
    <mergeCell ref="K10:N10"/>
    <mergeCell ref="O10:R10"/>
    <mergeCell ref="S10:V10"/>
    <mergeCell ref="S15:V15"/>
    <mergeCell ref="S14:V14"/>
    <mergeCell ref="G14:J14"/>
    <mergeCell ref="K14:N14"/>
    <mergeCell ref="S16:V16"/>
    <mergeCell ref="C15:F15"/>
    <mergeCell ref="G15:J15"/>
    <mergeCell ref="K15:N15"/>
    <mergeCell ref="C16:F16"/>
    <mergeCell ref="G16:J16"/>
    <mergeCell ref="K16:N16"/>
    <mergeCell ref="O16:R16"/>
    <mergeCell ref="S17:V17"/>
    <mergeCell ref="C18:F18"/>
    <mergeCell ref="G18:J18"/>
    <mergeCell ref="K18:N18"/>
    <mergeCell ref="O18:R18"/>
    <mergeCell ref="S18:V18"/>
    <mergeCell ref="C17:F17"/>
    <mergeCell ref="G17:J17"/>
    <mergeCell ref="K17:N17"/>
    <mergeCell ref="O17:R17"/>
    <mergeCell ref="S19:V19"/>
    <mergeCell ref="C20:F20"/>
    <mergeCell ref="G20:J20"/>
    <mergeCell ref="K20:N20"/>
    <mergeCell ref="O20:R20"/>
    <mergeCell ref="S20:V20"/>
    <mergeCell ref="C19:F19"/>
    <mergeCell ref="G19:J19"/>
    <mergeCell ref="K19:N19"/>
    <mergeCell ref="O19:R19"/>
    <mergeCell ref="S21:V21"/>
    <mergeCell ref="C22:F22"/>
    <mergeCell ref="G22:J22"/>
    <mergeCell ref="K22:N22"/>
    <mergeCell ref="O22:R22"/>
    <mergeCell ref="S22:V22"/>
    <mergeCell ref="C21:F21"/>
    <mergeCell ref="G21:J21"/>
    <mergeCell ref="K21:N21"/>
    <mergeCell ref="O21:R21"/>
    <mergeCell ref="S23:V23"/>
    <mergeCell ref="C24:F24"/>
    <mergeCell ref="G24:J24"/>
    <mergeCell ref="K24:N24"/>
    <mergeCell ref="O24:R24"/>
    <mergeCell ref="S24:V24"/>
    <mergeCell ref="C23:F23"/>
    <mergeCell ref="G23:J23"/>
    <mergeCell ref="K23:N23"/>
    <mergeCell ref="O23:R23"/>
    <mergeCell ref="C42:F42"/>
    <mergeCell ref="G42:J42"/>
    <mergeCell ref="K42:N42"/>
    <mergeCell ref="O42:R42"/>
    <mergeCell ref="C43:F43"/>
    <mergeCell ref="G43:J43"/>
    <mergeCell ref="K43:N43"/>
    <mergeCell ref="O43:R43"/>
    <mergeCell ref="C44:F44"/>
    <mergeCell ref="G44:J44"/>
    <mergeCell ref="K44:N44"/>
    <mergeCell ref="O44:R44"/>
    <mergeCell ref="C14:F14"/>
    <mergeCell ref="C9:F9"/>
    <mergeCell ref="G49:J49"/>
    <mergeCell ref="K49:N49"/>
    <mergeCell ref="C47:F47"/>
    <mergeCell ref="G47:J47"/>
    <mergeCell ref="K47:N47"/>
    <mergeCell ref="C46:F46"/>
    <mergeCell ref="G46:J46"/>
    <mergeCell ref="K46:N46"/>
    <mergeCell ref="W8:X8"/>
    <mergeCell ref="W13:X13"/>
    <mergeCell ref="A51:X51"/>
    <mergeCell ref="C49:F49"/>
    <mergeCell ref="B8:B9"/>
    <mergeCell ref="B13:B14"/>
    <mergeCell ref="C25:F25"/>
    <mergeCell ref="C12:F12"/>
    <mergeCell ref="C27:F27"/>
    <mergeCell ref="G27:J27"/>
    <mergeCell ref="V53:X53"/>
    <mergeCell ref="S25:V25"/>
    <mergeCell ref="G25:J25"/>
    <mergeCell ref="K25:N25"/>
    <mergeCell ref="O25:R25"/>
    <mergeCell ref="S47:V47"/>
    <mergeCell ref="O49:R49"/>
    <mergeCell ref="S49:V49"/>
    <mergeCell ref="O47:R47"/>
    <mergeCell ref="S45:V45"/>
    <mergeCell ref="K27:N27"/>
    <mergeCell ref="O27:R27"/>
    <mergeCell ref="S27:V27"/>
    <mergeCell ref="S48:V48"/>
    <mergeCell ref="S40:V40"/>
    <mergeCell ref="O46:R46"/>
    <mergeCell ref="S46:V46"/>
    <mergeCell ref="O37:R37"/>
    <mergeCell ref="S37:V37"/>
    <mergeCell ref="K45:N45"/>
    <mergeCell ref="C40:F40"/>
    <mergeCell ref="G40:J40"/>
    <mergeCell ref="K40:N40"/>
    <mergeCell ref="O40:R40"/>
    <mergeCell ref="C45:F45"/>
    <mergeCell ref="G45:J45"/>
    <mergeCell ref="A1:S1"/>
    <mergeCell ref="C35:F35"/>
    <mergeCell ref="C36:F36"/>
    <mergeCell ref="C37:F37"/>
    <mergeCell ref="O35:R35"/>
    <mergeCell ref="S35:V35"/>
    <mergeCell ref="O36:R36"/>
    <mergeCell ref="S36:V36"/>
    <mergeCell ref="C38:F38"/>
    <mergeCell ref="C39:F39"/>
    <mergeCell ref="G35:J35"/>
    <mergeCell ref="K35:N35"/>
    <mergeCell ref="G36:J36"/>
    <mergeCell ref="K36:N36"/>
    <mergeCell ref="G37:J37"/>
    <mergeCell ref="K37:N37"/>
    <mergeCell ref="G38:J38"/>
    <mergeCell ref="K38:N38"/>
    <mergeCell ref="G39:J39"/>
    <mergeCell ref="K39:N39"/>
    <mergeCell ref="O39:R39"/>
    <mergeCell ref="S39:V39"/>
    <mergeCell ref="S41:V41"/>
    <mergeCell ref="O38:R38"/>
    <mergeCell ref="S38:V38"/>
    <mergeCell ref="O45:R45"/>
    <mergeCell ref="S43:V43"/>
    <mergeCell ref="S44:V44"/>
    <mergeCell ref="S42:V42"/>
    <mergeCell ref="A54:P54"/>
    <mergeCell ref="A52:P52"/>
    <mergeCell ref="A53:P53"/>
    <mergeCell ref="G41:J41"/>
    <mergeCell ref="K41:N41"/>
    <mergeCell ref="O41:R41"/>
    <mergeCell ref="C48:F48"/>
    <mergeCell ref="G48:J48"/>
    <mergeCell ref="K48:N48"/>
    <mergeCell ref="O48:R48"/>
    <mergeCell ref="S30:V30"/>
    <mergeCell ref="C30:F30"/>
    <mergeCell ref="G30:J30"/>
    <mergeCell ref="K30:N30"/>
    <mergeCell ref="O30:R30"/>
  </mergeCells>
  <printOptions horizontalCentered="1"/>
  <pageMargins left="0.3937007874015748" right="0.3937007874015748" top="0.5905511811023623" bottom="0.66" header="0.5118110236220472" footer="0.3937007874015748"/>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2012-04-20T02:51:16Z</cp:lastPrinted>
  <dcterms:created xsi:type="dcterms:W3CDTF">2004-04-03T07:08:08Z</dcterms:created>
  <dcterms:modified xsi:type="dcterms:W3CDTF">2012-04-20T02:52:35Z</dcterms:modified>
  <cp:category/>
  <cp:version/>
  <cp:contentType/>
  <cp:contentStatus/>
</cp:coreProperties>
</file>