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5049\Desktop\"/>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BE40" i="10"/>
  <c r="AM40" i="10"/>
  <c r="U40" i="10"/>
  <c r="BE39" i="10"/>
  <c r="AM39" i="10"/>
  <c r="U39" i="10"/>
  <c r="BE38" i="10"/>
  <c r="U38" i="10"/>
  <c r="C35" i="10"/>
  <c r="C36" i="10" s="1"/>
  <c r="C34" i="10"/>
  <c r="C37" i="10" l="1"/>
  <c r="C38" i="10"/>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c r="AM35" i="10" s="1"/>
  <c r="AM36" i="10" s="1"/>
  <c r="AM37" i="10" s="1"/>
  <c r="AM38" i="10" s="1"/>
  <c r="BE34" i="10" l="1"/>
  <c r="BE35" i="10" s="1"/>
  <c r="BE36" i="10" s="1"/>
  <c r="BE37" i="10" s="1"/>
  <c r="BW34" i="10" l="1"/>
  <c r="BW35" i="10" s="1"/>
  <c r="BW36" i="10" s="1"/>
  <c r="BW37" i="10" s="1"/>
  <c r="BW38" i="10" s="1"/>
  <c r="BW39" i="10" s="1"/>
  <c r="BW40" i="10" s="1"/>
  <c r="BW41" i="10" s="1"/>
  <c r="BW42"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<sst xmlns="http://schemas.openxmlformats.org/spreadsheetml/2006/main" count="1103" uniqueCount="658">
  <si>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</si>
  <si>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</si>
  <si>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</si>
  <si>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</si>
  <si>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</si>
  <si>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</si>
  <si>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</si>
  <si>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</si>
  <si>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</si>
  <si>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</si>
  <si>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</si>
  <si>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</si>
  <si>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</si>
  <si>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</si>
  <si>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</si>
  <si>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</si>
  <si>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</si>
  <si>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</si>
  <si>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</si>
  <si>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</si>
  <si>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</si>
  <si>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</si>
  <si>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</si>
  <si>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</si>
  <si>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</si>
  <si>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</si>
  <si>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</si>
  <si>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</si>
  <si>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</si>
  <si>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</si>
  <si>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</si>
  <si>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</si>
  <si>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</si>
  <si>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</si>
  <si>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</si>
  <si>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</si>
  <si>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</si>
  <si>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</si>
  <si>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</si>
  <si>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</si>
  <si>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</si>
  <si>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</si>
  <si>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</si>
  <si>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</si>
  <si>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</si>
  <si>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</si>
  <si>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</si>
  <si>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</si>
  <si>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</si>
  <si>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</si>
  <si>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</si>
  <si>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</si>
  <si>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</si>
  <si>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</si>
  <si>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</si>
  <si>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</si>
  <si>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</si>
  <si>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</si>
  <si>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</si>
  <si>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</si>
  <si>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</si>
  <si>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</si>
  <si>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</si>
  <si>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</si>
  <si>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</si>
  <si>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</si>
  <si>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</si>
  <si>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</si>
  <si>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</si>
  <si>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</si>
  <si>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</si>
  <si>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</si>
  <si>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</si>
  <si>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</si>
  <si>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</si>
  <si>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</si>
  <si>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</si>
  <si>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</si>
  <si>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</si>
  <si>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</si>
  <si>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</si>
  <si>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</si>
  <si>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</si>
  <si>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</si>
  <si>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政令指定都市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</si>
  <si>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</si>
  <si>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</si>
  <si>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</si>
  <si>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</si>
  <si>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</si>
  <si>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</si>
  <si>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</si>
  <si>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</si>
  <si>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</si>
  <si>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</si>
  <si>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</si>
  <si>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</si>
  <si>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福岡市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</si>
  <si>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</si>
  <si>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</si>
  <si>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</si>
  <si>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</si>
  <si>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</si>
  <si>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</si>
  <si>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</si>
  <si>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</si>
  <si>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</si>
  <si>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</si>
  <si>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</si>
  <si>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</si>
  <si>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</si>
  <si>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</si>
  <si>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</si>
  <si>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</si>
  <si>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</si>
  <si>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</si>
  <si>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</si>
  <si>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</si>
  <si>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</si>
  <si>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</si>
  <si>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</si>
  <si>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</si>
  <si>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</si>
  <si>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</si>
  <si>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</si>
  <si>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</si>
  <si>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</si>
  <si>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</si>
  <si>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</si>
  <si>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</si>
  <si>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</si>
  <si>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</si>
  <si>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</si>
  <si>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</si>
  <si>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</si>
  <si>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</si>
  <si>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</si>
  <si>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</si>
  <si>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</si>
  <si>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</si>
  <si>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</si>
  <si>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</si>
  <si>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</si>
  <si>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</si>
  <si>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</si>
  <si>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</si>
  <si>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</si>
  <si>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</si>
  <si>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</si>
  <si>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</si>
  <si>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</si>
  <si>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</si>
  <si>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</si>
  <si>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</si>
  <si>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</si>
  <si>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</si>
  <si>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</si>
  <si>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</si>
  <si>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</si>
  <si>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</si>
  <si>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</si>
  <si>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</si>
  <si>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</si>
  <si>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</si>
  <si>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</si>
  <si>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</si>
  <si>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</si>
  <si>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</si>
  <si>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</si>
  <si>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</si>
  <si>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</si>
  <si>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</si>
  <si>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</si>
  <si>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</si>
  <si>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</si>
  <si>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</si>
  <si>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</si>
  <si>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</si>
  <si>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</si>
  <si>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</si>
  <si>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</si>
  <si>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</si>
  <si>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</si>
  <si>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</si>
  <si>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</si>
  <si>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</si>
  <si>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</si>
  <si>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</si>
  <si>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</si>
  <si>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</si>
  <si>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</si>
  <si>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</si>
  <si>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</si>
  <si>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</si>
  <si>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</si>
  <si>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</si>
  <si>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</si>
  <si>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</si>
  <si>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</si>
  <si>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</si>
  <si>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</si>
  <si>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</si>
  <si>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</si>
  <si>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</si>
  <si>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</si>
  <si>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</si>
  <si>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</si>
  <si>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</si>
  <si>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</si>
  <si>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</si>
  <si>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福岡県福岡市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</si>
  <si>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</si>
  <si>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</si>
  <si>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</si>
  <si>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</si>
  <si>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</si>
  <si>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</si>
  <si>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</si>
  <si>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</si>
  <si>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</si>
  <si>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</si>
  <si>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</si>
  <si>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</si>
  <si>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</si>
  <si>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</si>
  <si>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</si>
  <si>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</si>
  <si>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</si>
  <si>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</si>
  <si>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</si>
  <si>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</si>
  <si>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</si>
  <si>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</si>
  <si>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</si>
  <si>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</si>
  <si>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</si>
  <si>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</si>
  <si>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</si>
  <si>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</si>
  <si>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</si>
  <si>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</si>
  <si>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</si>
  <si>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</si>
  <si>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</si>
  <si>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</si>
  <si>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</si>
  <si>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</si>
  <si>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</si>
  <si>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</si>
  <si>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</si>
  <si>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</si>
  <si>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</si>
  <si>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</si>
  <si>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</si>
  <si>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</si>
  <si>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</si>
  <si>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</si>
  <si>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</si>
  <si>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</si>
  <si>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</si>
  <si>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</si>
  <si>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</si>
  <si>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</si>
  <si>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</si>
  <si>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</si>
  <si>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</si>
  <si>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</si>
  <si>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</si>
  <si>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</si>
  <si>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</si>
  <si>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</si>
  <si>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</si>
  <si>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</si>
  <si>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</si>
  <si>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</si>
  <si>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</si>
  <si>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</si>
  <si>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</si>
  <si>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</si>
  <si>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</si>
  <si>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</si>
  <si>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</si>
  <si>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</si>
  <si>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</si>
  <si>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</si>
  <si>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</si>
  <si>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</si>
  <si>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</si>
  <si>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</si>
  <si>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</si>
  <si>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</si>
  <si>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</si>
  <si>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</si>
  <si>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</si>
  <si>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</si>
  <si>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</si>
  <si>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</si>
  <si>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</si>
  <si>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</si>
  <si>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</si>
  <si>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</si>
  <si>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</si>
  <si>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</si>
  <si>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</si>
  <si>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</si>
  <si>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</si>
  <si>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</si>
  <si>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</si>
  <si>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</si>
  <si>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</si>
  <si>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</si>
  <si>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</si>
  <si>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</si>
  <si>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</si>
  <si>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</si>
  <si>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</si>
  <si>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</si>
  <si>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</si>
  <si>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</si>
  <si>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</si>
  <si>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</si>
  <si>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</si>
  <si>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</si>
  <si>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</si>
  <si>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</si>
  <si>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</si>
  <si>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</si>
  <si>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</si>
  <si>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</si>
  <si>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</si>
  <si>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</si>
  <si>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</si>
  <si>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</si>
  <si>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</si>
  <si>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交通</t>
    <phoneticPr fontId="5"/>
  </si>
  <si>
    <t>加入世帯数(世帯)</t>
  </si>
  <si>
    <t>　繰出金</t>
    <phoneticPr fontId="5"/>
  </si>
  <si>
    <t>諸収入</t>
  </si>
  <si>
    <t>市場</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</si>
  <si>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</si>
  <si>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</si>
  <si>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</si>
  <si>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</si>
  <si>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</si>
  <si>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</si>
  <si>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</si>
  <si>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</si>
  <si>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</si>
  <si>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</si>
  <si>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</si>
  <si>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</si>
  <si>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</si>
  <si>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</si>
  <si>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</si>
  <si>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</si>
  <si>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</si>
  <si>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</si>
  <si>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</si>
  <si>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</si>
  <si>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</si>
  <si>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</si>
  <si>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</si>
  <si>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</si>
  <si>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</si>
  <si>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</si>
  <si>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</si>
  <si>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</si>
  <si>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</si>
  <si>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福岡県福岡市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</si>
  <si>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</si>
  <si>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</si>
  <si>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</si>
  <si>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</si>
  <si>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</si>
  <si>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</si>
  <si>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</si>
  <si>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</si>
  <si>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</si>
  <si>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</si>
  <si>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</si>
  <si>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</si>
  <si>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</si>
  <si>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</si>
  <si>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</si>
  <si>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</si>
  <si>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</si>
  <si>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</si>
  <si>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</si>
  <si>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</si>
  <si>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</si>
  <si>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伊都土地区画整理事業特別会計</t>
    <phoneticPr fontId="5"/>
  </si>
  <si>
    <t>-</t>
    <phoneticPr fontId="5"/>
  </si>
  <si>
    <t>香椎駅周辺土地区画整理事業特別会計</t>
    <phoneticPr fontId="5"/>
  </si>
  <si>
    <t>貝塚駅周辺土地区画整理事業特別会計</t>
    <phoneticPr fontId="5"/>
  </si>
  <si>
    <t>-</t>
    <phoneticPr fontId="5"/>
  </si>
  <si>
    <t>公共用地先行取得事業特別会計</t>
    <phoneticPr fontId="5"/>
  </si>
  <si>
    <t>-</t>
    <phoneticPr fontId="5"/>
  </si>
  <si>
    <t>市立病院機構病院事業債管理特別会計</t>
    <phoneticPr fontId="5"/>
  </si>
  <si>
    <t>市債管理特別会計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</si>
  <si>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</si>
  <si>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</si>
  <si>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</si>
  <si>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</si>
  <si>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</si>
  <si>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</si>
  <si>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</si>
  <si>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</si>
  <si>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</si>
  <si>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</si>
  <si>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</si>
  <si>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</si>
  <si>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</si>
  <si>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</si>
  <si>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</si>
  <si>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</si>
  <si>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国民健康保険事業特別会計</t>
    <phoneticPr fontId="5"/>
  </si>
  <si>
    <t>介護保険事業特別会計</t>
    <phoneticPr fontId="5"/>
  </si>
  <si>
    <t>駐車場特別会計</t>
    <phoneticPr fontId="5"/>
  </si>
  <si>
    <t>-</t>
    <phoneticPr fontId="5"/>
  </si>
  <si>
    <t>モーターボート競走事業会計</t>
    <phoneticPr fontId="5"/>
  </si>
  <si>
    <t>法適用企業</t>
    <phoneticPr fontId="5"/>
  </si>
  <si>
    <t>下水道事業会計</t>
    <phoneticPr fontId="5"/>
  </si>
  <si>
    <t>法適用企業</t>
    <phoneticPr fontId="5"/>
  </si>
  <si>
    <t>水道事業会計</t>
    <phoneticPr fontId="5"/>
  </si>
  <si>
    <t>法適用企業</t>
    <phoneticPr fontId="5"/>
  </si>
  <si>
    <t>工業用水道事業会計</t>
    <phoneticPr fontId="5"/>
  </si>
  <si>
    <t>法適用企業</t>
    <phoneticPr fontId="5"/>
  </si>
  <si>
    <t>高速鉄道事業会計</t>
    <phoneticPr fontId="5"/>
  </si>
  <si>
    <t>法適用企業</t>
    <phoneticPr fontId="5"/>
  </si>
  <si>
    <t>集落排水事業特別会計</t>
    <phoneticPr fontId="5"/>
  </si>
  <si>
    <t>-</t>
    <phoneticPr fontId="5"/>
  </si>
  <si>
    <t>法非適用企業</t>
    <phoneticPr fontId="5"/>
  </si>
  <si>
    <t>中央卸売市場特別会計</t>
    <phoneticPr fontId="5"/>
  </si>
  <si>
    <t>-</t>
    <phoneticPr fontId="5"/>
  </si>
  <si>
    <t>市営渡船事業特別会計</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</si>
  <si>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</si>
  <si>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</si>
  <si>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</si>
  <si>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</si>
  <si>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</si>
  <si>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</si>
  <si>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</si>
  <si>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</si>
  <si>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</si>
  <si>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</si>
  <si>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</si>
  <si>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</si>
  <si>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</si>
  <si>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</si>
  <si>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</si>
  <si>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</si>
  <si>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</si>
  <si>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</si>
  <si>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</si>
  <si>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</si>
  <si>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</si>
  <si>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</si>
  <si>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</si>
  <si>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</si>
  <si>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</si>
  <si>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</si>
  <si>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</si>
  <si>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</si>
  <si>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</si>
  <si>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</si>
  <si>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</si>
  <si>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</si>
  <si>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</si>
  <si>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</si>
  <si>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</si>
  <si>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</si>
  <si>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</si>
  <si>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</si>
  <si>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</si>
  <si>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</si>
  <si>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</si>
  <si>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</si>
  <si>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</si>
  <si>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</si>
  <si>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</si>
  <si>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</si>
  <si>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</si>
  <si>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</si>
  <si>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</si>
  <si>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</si>
  <si>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</si>
  <si>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</si>
  <si>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</si>
  <si>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</si>
  <si>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</si>
  <si>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</si>
  <si>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</si>
  <si>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</si>
  <si>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</si>
  <si>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</si>
  <si>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</si>
  <si>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</si>
  <si>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</si>
  <si>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</si>
  <si>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</si>
  <si>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高速鉄道事業会計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</si>
  <si>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</si>
  <si>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中央卸売市場特別会計</t>
    <phoneticPr fontId="5"/>
  </si>
  <si>
    <t>-</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</si>
  <si>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</si>
  <si>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</si>
  <si>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</si>
  <si>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</si>
  <si>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</si>
  <si>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</si>
  <si>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</si>
  <si>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</si>
  <si>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</si>
  <si>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</si>
  <si>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</si>
  <si>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</si>
  <si>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</si>
  <si>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</si>
  <si>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</si>
  <si>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</si>
  <si>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</si>
  <si>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</si>
  <si>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</si>
  <si>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</si>
  <si>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</si>
  <si>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</si>
  <si>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</si>
  <si>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</si>
  <si>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</si>
  <si>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</si>
  <si>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</si>
  <si>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</si>
  <si>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</si>
  <si>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</si>
  <si>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</si>
  <si>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</si>
  <si>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</si>
  <si>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</si>
  <si>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</si>
  <si>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</si>
  <si>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</si>
  <si>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</si>
  <si>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</si>
  <si>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</si>
  <si>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</si>
  <si>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</si>
  <si>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</si>
  <si>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</si>
  <si>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</si>
  <si>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</si>
  <si>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</si>
  <si>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</si>
  <si>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</si>
  <si>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</si>
  <si>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</si>
  <si>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</si>
  <si>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</si>
  <si>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</si>
  <si>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</si>
  <si>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</si>
  <si>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</si>
  <si>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</si>
  <si>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</si>
  <si>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</si>
  <si>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</si>
  <si>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</si>
  <si>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</si>
  <si>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</si>
  <si>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</si>
  <si>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</si>
  <si>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</si>
  <si>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</si>
  <si>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</si>
  <si>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</si>
  <si>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</si>
  <si>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</si>
  <si>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</si>
  <si>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</si>
  <si>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</si>
  <si>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</si>
  <si>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</si>
  <si>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</si>
  <si>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</si>
  <si>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</si>
  <si>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</si>
  <si>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</si>
  <si>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</si>
  <si>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</si>
  <si>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</si>
  <si>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</si>
  <si>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</si>
  <si>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</si>
  <si>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</si>
  <si>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</si>
  <si>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モーターボート競走事業会計</t>
  </si>
  <si>
    <t>下水道事業会計</t>
  </si>
  <si>
    <t>水道事業会計</t>
  </si>
  <si>
    <t>一般会計</t>
  </si>
  <si>
    <t>国民健康保険事業特別会計</t>
  </si>
  <si>
    <t>香椎駅周辺土地区画整理事業特別会計</t>
  </si>
  <si>
    <t>介護保険事業特別会計</t>
  </si>
  <si>
    <t>工業用水道事業会計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</si>
  <si>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</si>
  <si>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</si>
  <si>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</si>
  <si>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</si>
  <si>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</si>
  <si>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</si>
  <si>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</si>
  <si>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</si>
  <si>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福岡都市圏広域行政事業組合（普通会計）</t>
    <rPh sb="0" eb="2">
      <t>フクオカ</t>
    </rPh>
    <rPh sb="2" eb="5">
      <t>トシケン</t>
    </rPh>
    <rPh sb="5" eb="7">
      <t>コウイキ</t>
    </rPh>
    <rPh sb="7" eb="9">
      <t>ギョウセイ</t>
    </rPh>
    <rPh sb="9" eb="11">
      <t>ジギョウ</t>
    </rPh>
    <rPh sb="11" eb="13">
      <t>クミアイ</t>
    </rPh>
    <rPh sb="14" eb="18">
      <t>フツウカイケイ</t>
    </rPh>
    <phoneticPr fontId="2"/>
  </si>
  <si>
    <t>福岡都市圏広域行政事業組合（事業会計）</t>
    <rPh sb="0" eb="2">
      <t>フクオカ</t>
    </rPh>
    <rPh sb="2" eb="5">
      <t>トシケン</t>
    </rPh>
    <rPh sb="5" eb="7">
      <t>コウイキ</t>
    </rPh>
    <rPh sb="7" eb="9">
      <t>ギョウセイ</t>
    </rPh>
    <rPh sb="9" eb="11">
      <t>ジギョウ</t>
    </rPh>
    <rPh sb="11" eb="13">
      <t>クミアイ</t>
    </rPh>
    <rPh sb="14" eb="16">
      <t>ジギョウ</t>
    </rPh>
    <rPh sb="16" eb="18">
      <t>カイケイ</t>
    </rPh>
    <phoneticPr fontId="2"/>
  </si>
  <si>
    <t>福岡県自治振興組合</t>
    <rPh sb="0" eb="3">
      <t>フクオカケン</t>
    </rPh>
    <rPh sb="3" eb="9">
      <t>ジチシンコウクミアイ</t>
    </rPh>
    <phoneticPr fontId="2"/>
  </si>
  <si>
    <t>糟屋郡篠栗町外一市五町財産組合</t>
    <rPh sb="0" eb="3">
      <t>カスヤグン</t>
    </rPh>
    <rPh sb="3" eb="15">
      <t>ササグリマチホカイッシゴチョウザイサンクミアイ</t>
    </rPh>
    <phoneticPr fontId="2"/>
  </si>
  <si>
    <t>北筑昇華苑組合</t>
    <rPh sb="0" eb="2">
      <t>ホクチク</t>
    </rPh>
    <rPh sb="2" eb="5">
      <t>ショウカエン</t>
    </rPh>
    <rPh sb="5" eb="7">
      <t>クミアイ</t>
    </rPh>
    <phoneticPr fontId="2"/>
  </si>
  <si>
    <t>福岡都市圏南部環境事業組合</t>
    <rPh sb="0" eb="13">
      <t>フク</t>
    </rPh>
    <phoneticPr fontId="2"/>
  </si>
  <si>
    <t>粕屋郡粕屋町外1市水利組合</t>
  </si>
  <si>
    <t>福岡県後期高齢者医療広域連合</t>
    <rPh sb="0" eb="3">
      <t>フクオカケン</t>
    </rPh>
    <rPh sb="3" eb="8">
      <t>コウキコウレイシャ</t>
    </rPh>
    <rPh sb="8" eb="14">
      <t>イリョウコウイキレンゴウ</t>
    </rPh>
    <phoneticPr fontId="2"/>
  </si>
  <si>
    <t>福岡地区水道企業団</t>
    <rPh sb="0" eb="2">
      <t>フクオカ</t>
    </rPh>
    <rPh sb="2" eb="4">
      <t>チク</t>
    </rPh>
    <rPh sb="4" eb="6">
      <t>スイドウ</t>
    </rPh>
    <rPh sb="6" eb="8">
      <t>キギョウ</t>
    </rPh>
    <rPh sb="8" eb="9">
      <t>ダン</t>
    </rPh>
    <phoneticPr fontId="2"/>
  </si>
  <si>
    <t>法適用企業</t>
    <rPh sb="0" eb="3">
      <t>ホウテキヨウ</t>
    </rPh>
    <rPh sb="3" eb="5">
      <t>キギョウ</t>
    </rPh>
    <phoneticPr fontId="2"/>
  </si>
  <si>
    <t>（公財）福岡市緑のまちづくり協会</t>
  </si>
  <si>
    <t>（一財）福岡コンベンションセンター</t>
  </si>
  <si>
    <t>（公財）福岡市中小企業従業員福祉協会</t>
  </si>
  <si>
    <t>（公財）福岡観光コンベンションビューロー</t>
  </si>
  <si>
    <t>（公財）福岡市水道サービス公社</t>
  </si>
  <si>
    <t>（公財）福岡市教育振興会</t>
  </si>
  <si>
    <t>福岡市教育振興会</t>
  </si>
  <si>
    <t>（公財）福岡市スポーツ協会</t>
  </si>
  <si>
    <t>（公財）福岡市文化芸術振興財団</t>
  </si>
  <si>
    <t>（公財）福岡市学校給食公社</t>
  </si>
  <si>
    <t>（公財）九州先端科学技術研究所</t>
  </si>
  <si>
    <t>（公財）福岡よかトピア国際交流財団</t>
  </si>
  <si>
    <t>（公財）福岡アジア都市研究所</t>
  </si>
  <si>
    <t>（公財）博多駅地区土地区画整理記念会館</t>
  </si>
  <si>
    <t>（公財）福岡市施設整備公社</t>
  </si>
  <si>
    <t>博多港開発（株）</t>
  </si>
  <si>
    <t>福岡タワー（株）</t>
  </si>
  <si>
    <t>（株）福岡ソフトリサーチパーク</t>
  </si>
  <si>
    <t>（株）福岡クリーンエナジー</t>
  </si>
  <si>
    <t>博多港ふ頭（株）</t>
  </si>
  <si>
    <t>（株）博多座</t>
  </si>
  <si>
    <t>サンセルコビル管理（株）</t>
  </si>
  <si>
    <t>福岡地下街開発（株）</t>
  </si>
  <si>
    <t>福岡市住宅供給公社</t>
  </si>
  <si>
    <t>（公財）ふくおか環境財団</t>
  </si>
  <si>
    <t>（一財）博多海員会館</t>
  </si>
  <si>
    <t>（地独）福岡市立病院機構</t>
  </si>
  <si>
    <t>福岡北九州高速道路公社</t>
  </si>
  <si>
    <t>福岡県道路公社</t>
  </si>
  <si>
    <t>福岡市社会福祉事業団</t>
  </si>
  <si>
    <t>アクロス福岡</t>
  </si>
  <si>
    <t>○</t>
  </si>
  <si>
    <t>庁舎建設等資金積立金</t>
    <phoneticPr fontId="5"/>
  </si>
  <si>
    <t>高速鉄道建設基金</t>
    <phoneticPr fontId="5"/>
  </si>
  <si>
    <t>ユニバーシアード福岡大会記念スポーツ振興基金</t>
    <phoneticPr fontId="5"/>
  </si>
  <si>
    <t>市営住宅敷金基金</t>
    <phoneticPr fontId="5"/>
  </si>
  <si>
    <t>こども未来基金</t>
    <phoneticPr fontId="5"/>
  </si>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</sst>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52897</c:v>
                </c:pt>
                <c:pt idx="1">
                  <c:v>54945</c:v>
                </c:pt>
                <c:pt idx="2">
                  <c:v>57132</c:v>
                </c:pt>
                <c:pt idx="3">
                  <c:v>58766</c:v>
                </c:pt>
                <c:pt idx="4">
                  <c:v>62482</c:v>
                </c:pt>
              </c:numCache>
            </c:numRef>
          </c:val>
          <c:smooth val="0"/>
          <c:extLst>
            <c:ext xmlns:c16="http://schemas.microsoft.com/office/drawing/2014/chart" uri="{C3380CC4-5D6E-409C-BE32-E72D297353CC}">
              <c16:uniqueId val="{00000000-0F30-4BB8-99C0-FB885573BA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58222</c:v>
                </c:pt>
                <c:pt idx="1">
                  <c:v>52788</c:v>
                </c:pt>
                <c:pt idx="2">
                  <c:v>55470</c:v>
                </c:pt>
                <c:pt idx="3">
                  <c:v>60226</c:v>
                </c:pt>
                <c:pt idx="4">
                  <c:v>61693</c:v>
                </c:pt>
              </c:numCache>
            </c:numRef>
          </c:val>
          <c:smooth val="0"/>
          <c:extLst>
            <c:ext xmlns:c16="http://schemas.microsoft.com/office/drawing/2014/chart" uri="{C3380CC4-5D6E-409C-BE32-E72D297353CC}">
              <c16:uniqueId val="{00000001-0F30-4BB8-99C0-FB885573BAF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66000"/>
          <c:min val="46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2.19</c:v>
                </c:pt>
                <c:pt idx="1">
                  <c:v>2.38</c:v>
                </c:pt>
                <c:pt idx="2">
                  <c:v>2.2200000000000002</c:v>
                </c:pt>
                <c:pt idx="3">
                  <c:v>2.02</c:v>
                </c:pt>
                <c:pt idx="4">
                  <c:v>2.42</c:v>
                </c:pt>
              </c:numCache>
            </c:numRef>
          </c:val>
          <c:extLst>
            <c:ext xmlns:c16="http://schemas.microsoft.com/office/drawing/2014/chart" uri="{C3380CC4-5D6E-409C-BE32-E72D297353CC}">
              <c16:uniqueId val="{00000000-AA1B-42F0-A213-B4200DB348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6.71</c:v>
                </c:pt>
                <c:pt idx="1">
                  <c:v>7.59</c:v>
                </c:pt>
                <c:pt idx="2">
                  <c:v>8.08</c:v>
                </c:pt>
                <c:pt idx="3">
                  <c:v>8.6199999999999992</c:v>
                </c:pt>
                <c:pt idx="4">
                  <c:v>7.88</c:v>
                </c:pt>
              </c:numCache>
            </c:numRef>
          </c:val>
          <c:extLst>
            <c:ext xmlns:c16="http://schemas.microsoft.com/office/drawing/2014/chart" uri="{C3380CC4-5D6E-409C-BE32-E72D297353CC}">
              <c16:uniqueId val="{00000001-AA1B-42F0-A213-B4200DB348E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0.77</c:v>
                </c:pt>
                <c:pt idx="1">
                  <c:v>1.17</c:v>
                </c:pt>
                <c:pt idx="2">
                  <c:v>0.39</c:v>
                </c:pt>
                <c:pt idx="3">
                  <c:v>0.49</c:v>
                </c:pt>
                <c:pt idx="4">
                  <c:v>0.22</c:v>
                </c:pt>
              </c:numCache>
            </c:numRef>
          </c:val>
          <c:smooth val="0"/>
          <c:extLst>
            <c:ext xmlns:c16="http://schemas.microsoft.com/office/drawing/2014/chart" uri="{C3380CC4-5D6E-409C-BE32-E72D297353CC}">
              <c16:uniqueId val="{00000002-AA1B-42F0-A213-B4200DB348E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0.03</c:v>
                </c:pt>
                <c:pt idx="4">
                  <c:v>#N/A</c:v>
                </c:pt>
                <c:pt idx="5">
                  <c:v>0.02</c:v>
                </c:pt>
                <c:pt idx="6">
                  <c:v>#N/A</c:v>
                </c:pt>
                <c:pt idx="7">
                  <c:v>0.01</c:v>
                </c:pt>
                <c:pt idx="8">
                  <c:v>#N/A</c:v>
                </c:pt>
                <c:pt idx="9">
                  <c:v>0.03</c:v>
                </c:pt>
              </c:numCache>
            </c:numRef>
          </c:val>
          <c:extLst>
            <c:ext xmlns:c16="http://schemas.microsoft.com/office/drawing/2014/chart" uri="{C3380CC4-5D6E-409C-BE32-E72D297353CC}">
              <c16:uniqueId val="{00000000-5E7C-44BA-8E4A-BEFAFECCB1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7C-44BA-8E4A-BEFAFECCB1D1}"/>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0.06</c:v>
                </c:pt>
                <c:pt idx="2">
                  <c:v>#N/A</c:v>
                </c:pt>
                <c:pt idx="3">
                  <c:v>7.0000000000000007E-2</c:v>
                </c:pt>
                <c:pt idx="4">
                  <c:v>#N/A</c:v>
                </c:pt>
                <c:pt idx="5">
                  <c:v>0.08</c:v>
                </c:pt>
                <c:pt idx="6">
                  <c:v>#N/A</c:v>
                </c:pt>
                <c:pt idx="7">
                  <c:v>0.1</c:v>
                </c:pt>
                <c:pt idx="8">
                  <c:v>#N/A</c:v>
                </c:pt>
                <c:pt idx="9">
                  <c:v>0.11</c:v>
                </c:pt>
              </c:numCache>
            </c:numRef>
          </c:val>
          <c:extLst>
            <c:ext xmlns:c16="http://schemas.microsoft.com/office/drawing/2014/chart" uri="{C3380CC4-5D6E-409C-BE32-E72D297353CC}">
              <c16:uniqueId val="{00000002-5E7C-44BA-8E4A-BEFAFECCB1D1}"/>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0.16</c:v>
                </c:pt>
                <c:pt idx="2">
                  <c:v>#N/A</c:v>
                </c:pt>
                <c:pt idx="3">
                  <c:v>0.16</c:v>
                </c:pt>
                <c:pt idx="4">
                  <c:v>#N/A</c:v>
                </c:pt>
                <c:pt idx="5">
                  <c:v>0.11</c:v>
                </c:pt>
                <c:pt idx="6">
                  <c:v>#N/A</c:v>
                </c:pt>
                <c:pt idx="7">
                  <c:v>0.35</c:v>
                </c:pt>
                <c:pt idx="8">
                  <c:v>#N/A</c:v>
                </c:pt>
                <c:pt idx="9">
                  <c:v>0.24</c:v>
                </c:pt>
              </c:numCache>
            </c:numRef>
          </c:val>
          <c:extLst>
            <c:ext xmlns:c16="http://schemas.microsoft.com/office/drawing/2014/chart" uri="{C3380CC4-5D6E-409C-BE32-E72D297353CC}">
              <c16:uniqueId val="{00000003-5E7C-44BA-8E4A-BEFAFECCB1D1}"/>
            </c:ext>
          </c:extLst>
        </c:ser>
        <c:ser>
          <c:idx val="4"/>
          <c:order val="4"/>
          <c:tx>
            <c:strRef>
              <c:f>データシート!$A$31</c:f>
              <c:strCache>
                <c:ptCount val="1"/>
                <c:pt idx="0">
                  <c:v>香椎駅周辺土地区画整理事業特別会計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0.34</c:v>
                </c:pt>
              </c:numCache>
            </c:numRef>
          </c:val>
          <c:extLst>
            <c:ext xmlns:c16="http://schemas.microsoft.com/office/drawing/2014/chart" uri="{C3380CC4-5D6E-409C-BE32-E72D297353CC}">
              <c16:uniqueId val="{00000004-5E7C-44BA-8E4A-BEFAFECCB1D1}"/>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1.17</c:v>
                </c:pt>
                <c:pt idx="2">
                  <c:v>#N/A</c:v>
                </c:pt>
                <c:pt idx="3">
                  <c:v>0.89</c:v>
                </c:pt>
                <c:pt idx="4">
                  <c:v>#N/A</c:v>
                </c:pt>
                <c:pt idx="5">
                  <c:v>0.55000000000000004</c:v>
                </c:pt>
                <c:pt idx="6">
                  <c:v>#N/A</c:v>
                </c:pt>
                <c:pt idx="7">
                  <c:v>0.85</c:v>
                </c:pt>
                <c:pt idx="8">
                  <c:v>#N/A</c:v>
                </c:pt>
                <c:pt idx="9">
                  <c:v>0.73</c:v>
                </c:pt>
              </c:numCache>
            </c:numRef>
          </c:val>
          <c:extLst>
            <c:ext xmlns:c16="http://schemas.microsoft.com/office/drawing/2014/chart" uri="{C3380CC4-5D6E-409C-BE32-E72D297353CC}">
              <c16:uniqueId val="{00000005-5E7C-44BA-8E4A-BEFAFECCB1D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2.1800000000000002</c:v>
                </c:pt>
                <c:pt idx="2">
                  <c:v>#N/A</c:v>
                </c:pt>
                <c:pt idx="3">
                  <c:v>2.37</c:v>
                </c:pt>
                <c:pt idx="4">
                  <c:v>#N/A</c:v>
                </c:pt>
                <c:pt idx="5">
                  <c:v>2.21</c:v>
                </c:pt>
                <c:pt idx="6">
                  <c:v>#N/A</c:v>
                </c:pt>
                <c:pt idx="7">
                  <c:v>2.0099999999999998</c:v>
                </c:pt>
                <c:pt idx="8">
                  <c:v>#N/A</c:v>
                </c:pt>
                <c:pt idx="9">
                  <c:v>2.0699999999999998</c:v>
                </c:pt>
              </c:numCache>
            </c:numRef>
          </c:val>
          <c:extLst>
            <c:ext xmlns:c16="http://schemas.microsoft.com/office/drawing/2014/chart" uri="{C3380CC4-5D6E-409C-BE32-E72D297353CC}">
              <c16:uniqueId val="{00000006-5E7C-44BA-8E4A-BEFAFECCB1D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1.69</c:v>
                </c:pt>
                <c:pt idx="2">
                  <c:v>#N/A</c:v>
                </c:pt>
                <c:pt idx="3">
                  <c:v>1.95</c:v>
                </c:pt>
                <c:pt idx="4">
                  <c:v>#N/A</c:v>
                </c:pt>
                <c:pt idx="5">
                  <c:v>2.1800000000000002</c:v>
                </c:pt>
                <c:pt idx="6">
                  <c:v>#N/A</c:v>
                </c:pt>
                <c:pt idx="7">
                  <c:v>2.71</c:v>
                </c:pt>
                <c:pt idx="8">
                  <c:v>#N/A</c:v>
                </c:pt>
                <c:pt idx="9">
                  <c:v>2.4700000000000002</c:v>
                </c:pt>
              </c:numCache>
            </c:numRef>
          </c:val>
          <c:extLst>
            <c:ext xmlns:c16="http://schemas.microsoft.com/office/drawing/2014/chart" uri="{C3380CC4-5D6E-409C-BE32-E72D297353CC}">
              <c16:uniqueId val="{00000007-5E7C-44BA-8E4A-BEFAFECCB1D1}"/>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3.41</c:v>
                </c:pt>
                <c:pt idx="2">
                  <c:v>#N/A</c:v>
                </c:pt>
                <c:pt idx="3">
                  <c:v>3.51</c:v>
                </c:pt>
                <c:pt idx="4">
                  <c:v>#N/A</c:v>
                </c:pt>
                <c:pt idx="5">
                  <c:v>3.76</c:v>
                </c:pt>
                <c:pt idx="6">
                  <c:v>#N/A</c:v>
                </c:pt>
                <c:pt idx="7">
                  <c:v>3.72</c:v>
                </c:pt>
                <c:pt idx="8">
                  <c:v>#N/A</c:v>
                </c:pt>
                <c:pt idx="9">
                  <c:v>3.07</c:v>
                </c:pt>
              </c:numCache>
            </c:numRef>
          </c:val>
          <c:extLst>
            <c:ext xmlns:c16="http://schemas.microsoft.com/office/drawing/2014/chart" uri="{C3380CC4-5D6E-409C-BE32-E72D297353CC}">
              <c16:uniqueId val="{00000008-5E7C-44BA-8E4A-BEFAFECCB1D1}"/>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2.3199999999999998</c:v>
                </c:pt>
                <c:pt idx="2">
                  <c:v>#N/A</c:v>
                </c:pt>
                <c:pt idx="3">
                  <c:v>2.52</c:v>
                </c:pt>
                <c:pt idx="4">
                  <c:v>#N/A</c:v>
                </c:pt>
                <c:pt idx="5">
                  <c:v>2.58</c:v>
                </c:pt>
                <c:pt idx="6">
                  <c:v>#N/A</c:v>
                </c:pt>
                <c:pt idx="7">
                  <c:v>2.88</c:v>
                </c:pt>
                <c:pt idx="8">
                  <c:v>#N/A</c:v>
                </c:pt>
                <c:pt idx="9">
                  <c:v>4.04</c:v>
                </c:pt>
              </c:numCache>
            </c:numRef>
          </c:val>
          <c:extLst>
            <c:ext xmlns:c16="http://schemas.microsoft.com/office/drawing/2014/chart" uri="{C3380CC4-5D6E-409C-BE32-E72D297353CC}">
              <c16:uniqueId val="{00000009-5E7C-44BA-8E4A-BEFAFECCB1D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91577</c:v>
                </c:pt>
                <c:pt idx="5">
                  <c:v>90643</c:v>
                </c:pt>
                <c:pt idx="8">
                  <c:v>96042</c:v>
                </c:pt>
                <c:pt idx="11">
                  <c:v>93445</c:v>
                </c:pt>
                <c:pt idx="14">
                  <c:v>88434</c:v>
                </c:pt>
              </c:numCache>
            </c:numRef>
          </c:val>
          <c:extLst>
            <c:ext xmlns:c16="http://schemas.microsoft.com/office/drawing/2014/chart" uri="{C3380CC4-5D6E-409C-BE32-E72D297353CC}">
              <c16:uniqueId val="{00000000-CB02-422F-AB2C-C62CFE0944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11</c:v>
                </c:pt>
                <c:pt idx="3">
                  <c:v>8</c:v>
                </c:pt>
                <c:pt idx="6">
                  <c:v>3</c:v>
                </c:pt>
                <c:pt idx="9">
                  <c:v>9</c:v>
                </c:pt>
                <c:pt idx="12">
                  <c:v>9</c:v>
                </c:pt>
              </c:numCache>
            </c:numRef>
          </c:val>
          <c:extLst>
            <c:ext xmlns:c16="http://schemas.microsoft.com/office/drawing/2014/chart" uri="{C3380CC4-5D6E-409C-BE32-E72D297353CC}">
              <c16:uniqueId val="{00000001-CB02-422F-AB2C-C62CFE0944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2897</c:v>
                </c:pt>
                <c:pt idx="3">
                  <c:v>4050</c:v>
                </c:pt>
                <c:pt idx="6">
                  <c:v>4202</c:v>
                </c:pt>
                <c:pt idx="9">
                  <c:v>4172</c:v>
                </c:pt>
                <c:pt idx="12">
                  <c:v>4382</c:v>
                </c:pt>
              </c:numCache>
            </c:numRef>
          </c:val>
          <c:extLst>
            <c:ext xmlns:c16="http://schemas.microsoft.com/office/drawing/2014/chart" uri="{C3380CC4-5D6E-409C-BE32-E72D297353CC}">
              <c16:uniqueId val="{00000002-CB02-422F-AB2C-C62CFE0944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70</c:v>
                </c:pt>
                <c:pt idx="3">
                  <c:v>203</c:v>
                </c:pt>
                <c:pt idx="6">
                  <c:v>348</c:v>
                </c:pt>
                <c:pt idx="9">
                  <c:v>362</c:v>
                </c:pt>
                <c:pt idx="12">
                  <c:v>357</c:v>
                </c:pt>
              </c:numCache>
            </c:numRef>
          </c:val>
          <c:extLst>
            <c:ext xmlns:c16="http://schemas.microsoft.com/office/drawing/2014/chart" uri="{C3380CC4-5D6E-409C-BE32-E72D297353CC}">
              <c16:uniqueId val="{00000003-CB02-422F-AB2C-C62CFE0944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26073</c:v>
                </c:pt>
                <c:pt idx="3">
                  <c:v>25284</c:v>
                </c:pt>
                <c:pt idx="6">
                  <c:v>23629</c:v>
                </c:pt>
                <c:pt idx="9">
                  <c:v>22987</c:v>
                </c:pt>
                <c:pt idx="12">
                  <c:v>22883</c:v>
                </c:pt>
              </c:numCache>
            </c:numRef>
          </c:val>
          <c:extLst>
            <c:ext xmlns:c16="http://schemas.microsoft.com/office/drawing/2014/chart" uri="{C3380CC4-5D6E-409C-BE32-E72D297353CC}">
              <c16:uniqueId val="{00000004-CB02-422F-AB2C-C62CFE0944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43099</c:v>
                </c:pt>
                <c:pt idx="3">
                  <c:v>41622</c:v>
                </c:pt>
                <c:pt idx="6">
                  <c:v>41165</c:v>
                </c:pt>
                <c:pt idx="9">
                  <c:v>41895</c:v>
                </c:pt>
                <c:pt idx="12">
                  <c:v>43385</c:v>
                </c:pt>
              </c:numCache>
            </c:numRef>
          </c:val>
          <c:extLst>
            <c:ext xmlns:c16="http://schemas.microsoft.com/office/drawing/2014/chart" uri="{C3380CC4-5D6E-409C-BE32-E72D297353CC}">
              <c16:uniqueId val="{00000005-CB02-422F-AB2C-C62CFE0944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2773</c:v>
                </c:pt>
                <c:pt idx="3">
                  <c:v>2261</c:v>
                </c:pt>
                <c:pt idx="6">
                  <c:v>606</c:v>
                </c:pt>
                <c:pt idx="9">
                  <c:v>299</c:v>
                </c:pt>
                <c:pt idx="12">
                  <c:v>0</c:v>
                </c:pt>
              </c:numCache>
            </c:numRef>
          </c:val>
          <c:extLst>
            <c:ext xmlns:c16="http://schemas.microsoft.com/office/drawing/2014/chart" uri="{C3380CC4-5D6E-409C-BE32-E72D297353CC}">
              <c16:uniqueId val="{00000006-CB02-422F-AB2C-C62CFE0944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53912</c:v>
                </c:pt>
                <c:pt idx="3">
                  <c:v>54737</c:v>
                </c:pt>
                <c:pt idx="6">
                  <c:v>60635</c:v>
                </c:pt>
                <c:pt idx="9">
                  <c:v>57519</c:v>
                </c:pt>
                <c:pt idx="12">
                  <c:v>48439</c:v>
                </c:pt>
              </c:numCache>
            </c:numRef>
          </c:val>
          <c:extLst>
            <c:ext xmlns:c16="http://schemas.microsoft.com/office/drawing/2014/chart" uri="{C3380CC4-5D6E-409C-BE32-E72D297353CC}">
              <c16:uniqueId val="{00000007-CB02-422F-AB2C-C62CFE09448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37258</c:v>
                </c:pt>
                <c:pt idx="2">
                  <c:v>#N/A</c:v>
                </c:pt>
                <c:pt idx="3">
                  <c:v>#N/A</c:v>
                </c:pt>
                <c:pt idx="4">
                  <c:v>37522</c:v>
                </c:pt>
                <c:pt idx="5">
                  <c:v>#N/A</c:v>
                </c:pt>
                <c:pt idx="6">
                  <c:v>#N/A</c:v>
                </c:pt>
                <c:pt idx="7">
                  <c:v>34546</c:v>
                </c:pt>
                <c:pt idx="8">
                  <c:v>#N/A</c:v>
                </c:pt>
                <c:pt idx="9">
                  <c:v>#N/A</c:v>
                </c:pt>
                <c:pt idx="10">
                  <c:v>33798</c:v>
                </c:pt>
                <c:pt idx="11">
                  <c:v>#N/A</c:v>
                </c:pt>
                <c:pt idx="12">
                  <c:v>#N/A</c:v>
                </c:pt>
                <c:pt idx="13">
                  <c:v>31021</c:v>
                </c:pt>
                <c:pt idx="14">
                  <c:v>#N/A</c:v>
                </c:pt>
              </c:numCache>
            </c:numRef>
          </c:val>
          <c:smooth val="0"/>
          <c:extLst>
            <c:ext xmlns:c16="http://schemas.microsoft.com/office/drawing/2014/chart" uri="{C3380CC4-5D6E-409C-BE32-E72D297353CC}">
              <c16:uniqueId val="{00000008-CB02-422F-AB2C-C62CFE09448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848787</c:v>
                </c:pt>
                <c:pt idx="5">
                  <c:v>851506</c:v>
                </c:pt>
                <c:pt idx="8">
                  <c:v>845402</c:v>
                </c:pt>
                <c:pt idx="11">
                  <c:v>843488</c:v>
                </c:pt>
                <c:pt idx="14">
                  <c:v>847439</c:v>
                </c:pt>
              </c:numCache>
            </c:numRef>
          </c:val>
          <c:extLst>
            <c:ext xmlns:c16="http://schemas.microsoft.com/office/drawing/2014/chart" uri="{C3380CC4-5D6E-409C-BE32-E72D297353CC}">
              <c16:uniqueId val="{00000000-1A4D-4ABA-AAC0-C96FBFE974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295295</c:v>
                </c:pt>
                <c:pt idx="5">
                  <c:v>293342</c:v>
                </c:pt>
                <c:pt idx="8">
                  <c:v>283458</c:v>
                </c:pt>
                <c:pt idx="11">
                  <c:v>266110</c:v>
                </c:pt>
                <c:pt idx="14">
                  <c:v>278154</c:v>
                </c:pt>
              </c:numCache>
            </c:numRef>
          </c:val>
          <c:extLst>
            <c:ext xmlns:c16="http://schemas.microsoft.com/office/drawing/2014/chart" uri="{C3380CC4-5D6E-409C-BE32-E72D297353CC}">
              <c16:uniqueId val="{00000001-1A4D-4ABA-AAC0-C96FBFE974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239456</c:v>
                </c:pt>
                <c:pt idx="5">
                  <c:v>256370</c:v>
                </c:pt>
                <c:pt idx="8">
                  <c:v>282212</c:v>
                </c:pt>
                <c:pt idx="11">
                  <c:v>295511</c:v>
                </c:pt>
                <c:pt idx="14">
                  <c:v>336218</c:v>
                </c:pt>
              </c:numCache>
            </c:numRef>
          </c:val>
          <c:extLst>
            <c:ext xmlns:c16="http://schemas.microsoft.com/office/drawing/2014/chart" uri="{C3380CC4-5D6E-409C-BE32-E72D297353CC}">
              <c16:uniqueId val="{00000002-1A4D-4ABA-AAC0-C96FBFE974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4D-4ABA-AAC0-C96FBFE974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4D-4ABA-AAC0-C96FBFE974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17356</c:v>
                </c:pt>
                <c:pt idx="3">
                  <c:v>18602</c:v>
                </c:pt>
                <c:pt idx="6">
                  <c:v>15476</c:v>
                </c:pt>
                <c:pt idx="9">
                  <c:v>19326</c:v>
                </c:pt>
                <c:pt idx="12">
                  <c:v>9955</c:v>
                </c:pt>
              </c:numCache>
            </c:numRef>
          </c:val>
          <c:extLst>
            <c:ext xmlns:c16="http://schemas.microsoft.com/office/drawing/2014/chart" uri="{C3380CC4-5D6E-409C-BE32-E72D297353CC}">
              <c16:uniqueId val="{00000005-1A4D-4ABA-AAC0-C96FBFE974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103136</c:v>
                </c:pt>
                <c:pt idx="3">
                  <c:v>92791</c:v>
                </c:pt>
                <c:pt idx="6">
                  <c:v>91931</c:v>
                </c:pt>
                <c:pt idx="9">
                  <c:v>90696</c:v>
                </c:pt>
                <c:pt idx="12">
                  <c:v>88203</c:v>
                </c:pt>
              </c:numCache>
            </c:numRef>
          </c:val>
          <c:extLst>
            <c:ext xmlns:c16="http://schemas.microsoft.com/office/drawing/2014/chart" uri="{C3380CC4-5D6E-409C-BE32-E72D297353CC}">
              <c16:uniqueId val="{00000006-1A4D-4ABA-AAC0-C96FBFE974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3919</c:v>
                </c:pt>
                <c:pt idx="3">
                  <c:v>3747</c:v>
                </c:pt>
                <c:pt idx="6">
                  <c:v>3458</c:v>
                </c:pt>
                <c:pt idx="9">
                  <c:v>3162</c:v>
                </c:pt>
                <c:pt idx="12">
                  <c:v>2824</c:v>
                </c:pt>
              </c:numCache>
            </c:numRef>
          </c:val>
          <c:extLst>
            <c:ext xmlns:c16="http://schemas.microsoft.com/office/drawing/2014/chart" uri="{C3380CC4-5D6E-409C-BE32-E72D297353CC}">
              <c16:uniqueId val="{00000007-1A4D-4ABA-AAC0-C96FBFE974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300919</c:v>
                </c:pt>
                <c:pt idx="3">
                  <c:v>285198</c:v>
                </c:pt>
                <c:pt idx="6">
                  <c:v>269493</c:v>
                </c:pt>
                <c:pt idx="9">
                  <c:v>256858</c:v>
                </c:pt>
                <c:pt idx="12">
                  <c:v>251685</c:v>
                </c:pt>
              </c:numCache>
            </c:numRef>
          </c:val>
          <c:extLst>
            <c:ext xmlns:c16="http://schemas.microsoft.com/office/drawing/2014/chart" uri="{C3380CC4-5D6E-409C-BE32-E72D297353CC}">
              <c16:uniqueId val="{00000008-1A4D-4ABA-AAC0-C96FBFE974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22028</c:v>
                </c:pt>
                <c:pt idx="3">
                  <c:v>32524</c:v>
                </c:pt>
                <c:pt idx="6">
                  <c:v>26964</c:v>
                </c:pt>
                <c:pt idx="9">
                  <c:v>29129</c:v>
                </c:pt>
                <c:pt idx="12">
                  <c:v>33552</c:v>
                </c:pt>
              </c:numCache>
            </c:numRef>
          </c:val>
          <c:extLst>
            <c:ext xmlns:c16="http://schemas.microsoft.com/office/drawing/2014/chart" uri="{C3380CC4-5D6E-409C-BE32-E72D297353CC}">
              <c16:uniqueId val="{00000009-1A4D-4ABA-AAC0-C96FBFE974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1413133</c:v>
                </c:pt>
                <c:pt idx="3">
                  <c:v>1409307</c:v>
                </c:pt>
                <c:pt idx="6">
                  <c:v>1408879</c:v>
                </c:pt>
                <c:pt idx="9">
                  <c:v>1400373</c:v>
                </c:pt>
                <c:pt idx="12">
                  <c:v>1401546</c:v>
                </c:pt>
              </c:numCache>
            </c:numRef>
          </c:val>
          <c:extLst>
            <c:ext xmlns:c16="http://schemas.microsoft.com/office/drawing/2014/chart" uri="{C3380CC4-5D6E-409C-BE32-E72D297353CC}">
              <c16:uniqueId val="{0000000A-1A4D-4ABA-AAC0-C96FBFE974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476954</c:v>
                </c:pt>
                <c:pt idx="2">
                  <c:v>#N/A</c:v>
                </c:pt>
                <c:pt idx="3">
                  <c:v>#N/A</c:v>
                </c:pt>
                <c:pt idx="4">
                  <c:v>440952</c:v>
                </c:pt>
                <c:pt idx="5">
                  <c:v>#N/A</c:v>
                </c:pt>
                <c:pt idx="6">
                  <c:v>#N/A</c:v>
                </c:pt>
                <c:pt idx="7">
                  <c:v>405131</c:v>
                </c:pt>
                <c:pt idx="8">
                  <c:v>#N/A</c:v>
                </c:pt>
                <c:pt idx="9">
                  <c:v>#N/A</c:v>
                </c:pt>
                <c:pt idx="10">
                  <c:v>394436</c:v>
                </c:pt>
                <c:pt idx="11">
                  <c:v>#N/A</c:v>
                </c:pt>
                <c:pt idx="12">
                  <c:v>#N/A</c:v>
                </c:pt>
                <c:pt idx="13">
                  <c:v>325955</c:v>
                </c:pt>
                <c:pt idx="14">
                  <c:v>#N/A</c:v>
                </c:pt>
              </c:numCache>
            </c:numRef>
          </c:val>
          <c:smooth val="0"/>
          <c:extLst>
            <c:ext xmlns:c16="http://schemas.microsoft.com/office/drawing/2014/chart" uri="{C3380CC4-5D6E-409C-BE32-E72D297353CC}">
              <c16:uniqueId val="{0000000B-1A4D-4ABA-AAC0-C96FBFE974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34066</c:v>
                </c:pt>
                <c:pt idx="1">
                  <c:v>36870</c:v>
                </c:pt>
                <c:pt idx="2">
                  <c:v>35597</c:v>
                </c:pt>
              </c:numCache>
            </c:numRef>
          </c:val>
          <c:extLst>
            <c:ext xmlns:c16="http://schemas.microsoft.com/office/drawing/2014/chart" uri="{C3380CC4-5D6E-409C-BE32-E72D297353CC}">
              <c16:uniqueId val="{00000000-971F-4127-B3DD-B9606F4E428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5455</c:v>
                </c:pt>
                <c:pt idx="1">
                  <c:v>5471</c:v>
                </c:pt>
                <c:pt idx="2">
                  <c:v>19035</c:v>
                </c:pt>
              </c:numCache>
            </c:numRef>
          </c:val>
          <c:extLst>
            <c:ext xmlns:c16="http://schemas.microsoft.com/office/drawing/2014/chart" uri="{C3380CC4-5D6E-409C-BE32-E72D297353CC}">
              <c16:uniqueId val="{00000001-971F-4127-B3DD-B9606F4E428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30708</c:v>
                </c:pt>
                <c:pt idx="1">
                  <c:v>31964</c:v>
                </c:pt>
                <c:pt idx="2">
                  <c:v>40261</c:v>
                </c:pt>
              </c:numCache>
            </c:numRef>
          </c:val>
          <c:extLst>
            <c:ext xmlns:c16="http://schemas.microsoft.com/office/drawing/2014/chart" uri="{C3380CC4-5D6E-409C-BE32-E72D297353CC}">
              <c16:uniqueId val="{00000002-971F-4127-B3DD-B9606F4E428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前年度との比較において、</a:t>
          </a:r>
          <a:r>
            <a:rPr kumimoji="1" lang="en-US" altLang="ja-JP" sz="1100">
              <a:solidFill>
                <a:schemeClr val="dk1"/>
              </a:solidFill>
              <a:effectLst/>
              <a:latin typeface="+mn-lt"/>
              <a:ea typeface="+mn-ea"/>
              <a:cs typeface="+mn-cs"/>
            </a:rPr>
            <a:t>(A)-(B)</a:t>
          </a:r>
          <a:r>
            <a:rPr kumimoji="1" lang="ja-JP" altLang="ja-JP" sz="1100">
              <a:solidFill>
                <a:schemeClr val="dk1"/>
              </a:solidFill>
              <a:effectLst/>
              <a:latin typeface="+mn-lt"/>
              <a:ea typeface="+mn-ea"/>
              <a:cs typeface="+mn-cs"/>
            </a:rPr>
            <a:t>が約</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億円の減となっている主な要因としては、「満期一括償還地方債に係る年度割相当額」が約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億円の増、「算入公債費等」が約</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億円の減（増要因）となった一方、「元利償還金」が約</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億円の減となったこと等によるもの。</a:t>
          </a:r>
          <a:endParaRPr lang="ja-JP" altLang="ja-JP" sz="1400">
            <a:effectLst/>
          </a:endParaRPr>
        </a:p>
        <a:p>
          <a:r>
            <a:rPr kumimoji="1" lang="ja-JP" altLang="ja-JP" sz="1100">
              <a:solidFill>
                <a:schemeClr val="dk1"/>
              </a:solidFill>
              <a:effectLst/>
              <a:latin typeface="+mn-lt"/>
              <a:ea typeface="+mn-ea"/>
              <a:cs typeface="+mn-cs"/>
            </a:rPr>
            <a:t>　財政運営プランの取組みを進め、地方債現在高の縮減を図るなど、財政健全化に努めていく。</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表数値修正（</a:t>
          </a:r>
          <a:r>
            <a:rPr kumimoji="1" lang="en-US" altLang="ja-JP" sz="1100">
              <a:solidFill>
                <a:schemeClr val="dk1"/>
              </a:solidFill>
              <a:effectLst/>
              <a:latin typeface="+mn-lt"/>
              <a:ea typeface="+mn-ea"/>
              <a:cs typeface="+mn-cs"/>
            </a:rPr>
            <a:t>R01</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・算入公債費等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＝（総括表③の⑧＋⑨＋⑩＋⑪）</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96,040,621</a:t>
          </a:r>
          <a:r>
            <a:rPr kumimoji="1" lang="ja-JP" altLang="ja-JP" sz="1100" baseline="0">
              <a:solidFill>
                <a:schemeClr val="dk1"/>
              </a:solidFill>
              <a:effectLst/>
              <a:latin typeface="+mn-lt"/>
              <a:ea typeface="+mn-ea"/>
              <a:cs typeface="+mn-cs"/>
            </a:rPr>
            <a:t>千円＝</a:t>
          </a:r>
          <a:r>
            <a:rPr kumimoji="1" lang="en-US" altLang="ja-JP" sz="1100" baseline="0">
              <a:solidFill>
                <a:schemeClr val="dk1"/>
              </a:solidFill>
              <a:effectLst/>
              <a:latin typeface="+mn-lt"/>
              <a:ea typeface="+mn-ea"/>
              <a:cs typeface="+mn-cs"/>
            </a:rPr>
            <a:t>96,041</a:t>
          </a:r>
          <a:r>
            <a:rPr kumimoji="1" lang="ja-JP" altLang="ja-JP" sz="1100" baseline="0">
              <a:solidFill>
                <a:schemeClr val="dk1"/>
              </a:solidFill>
              <a:effectLst/>
              <a:latin typeface="+mn-lt"/>
              <a:ea typeface="+mn-ea"/>
              <a:cs typeface="+mn-cs"/>
            </a:rPr>
            <a:t>百万円</a:t>
          </a:r>
          <a:endParaRPr lang="ja-JP" altLang="ja-JP" sz="1400">
            <a:effectLst/>
          </a:endParaRPr>
        </a:p>
        <a:p>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(A)</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(B)</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130,588</a:t>
          </a:r>
          <a:r>
            <a:rPr kumimoji="1" lang="ja-JP" altLang="ja-JP" sz="1100" baseline="0">
              <a:solidFill>
                <a:schemeClr val="dk1"/>
              </a:solidFill>
              <a:effectLst/>
              <a:latin typeface="+mn-lt"/>
              <a:ea typeface="+mn-ea"/>
              <a:cs typeface="+mn-cs"/>
            </a:rPr>
            <a:t>百万円－</a:t>
          </a:r>
          <a:r>
            <a:rPr kumimoji="1" lang="en-US" altLang="ja-JP" sz="1100" baseline="0">
              <a:solidFill>
                <a:schemeClr val="dk1"/>
              </a:solidFill>
              <a:effectLst/>
              <a:latin typeface="+mn-lt"/>
              <a:ea typeface="+mn-ea"/>
              <a:cs typeface="+mn-cs"/>
            </a:rPr>
            <a:t>96,041</a:t>
          </a:r>
          <a:r>
            <a:rPr kumimoji="1" lang="ja-JP" altLang="ja-JP" sz="1100" baseline="0">
              <a:solidFill>
                <a:schemeClr val="dk1"/>
              </a:solidFill>
              <a:effectLst/>
              <a:latin typeface="+mn-lt"/>
              <a:ea typeface="+mn-ea"/>
              <a:cs typeface="+mn-cs"/>
            </a:rPr>
            <a:t>百万円</a:t>
          </a:r>
          <a:endParaRPr lang="ja-JP" altLang="ja-JP" sz="1400">
            <a:effectLst/>
          </a:endParaRPr>
        </a:p>
        <a:p>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34,547</a:t>
          </a:r>
          <a:r>
            <a:rPr kumimoji="1" lang="ja-JP" altLang="ja-JP" sz="1100" baseline="0">
              <a:solidFill>
                <a:schemeClr val="dk1"/>
              </a:solidFill>
              <a:effectLst/>
              <a:latin typeface="+mn-lt"/>
              <a:ea typeface="+mn-ea"/>
              <a:cs typeface="+mn-cs"/>
            </a:rPr>
            <a:t>百万円</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700">
              <a:solidFill>
                <a:schemeClr val="dk1"/>
              </a:solidFill>
              <a:effectLst/>
              <a:latin typeface="+mn-lt"/>
              <a:ea typeface="+mn-ea"/>
              <a:cs typeface="+mn-cs"/>
            </a:rPr>
            <a:t>　減債基金積立相当額の積立ルールが、</a:t>
          </a:r>
          <a:r>
            <a:rPr kumimoji="1" lang="en-US" altLang="ja-JP" sz="700">
              <a:solidFill>
                <a:schemeClr val="dk1"/>
              </a:solidFill>
              <a:effectLst/>
              <a:latin typeface="+mn-lt"/>
              <a:ea typeface="+mn-ea"/>
              <a:cs typeface="+mn-cs"/>
            </a:rPr>
            <a:t>30</a:t>
          </a:r>
          <a:r>
            <a:rPr kumimoji="1" lang="ja-JP" altLang="ja-JP" sz="700">
              <a:solidFill>
                <a:schemeClr val="dk1"/>
              </a:solidFill>
              <a:effectLst/>
              <a:latin typeface="+mn-lt"/>
              <a:ea typeface="+mn-ea"/>
              <a:cs typeface="+mn-cs"/>
            </a:rPr>
            <a:t>年償還で毎年度の積立額を発行額の</a:t>
          </a:r>
          <a:r>
            <a:rPr kumimoji="1" lang="en-US" altLang="ja-JP" sz="700">
              <a:solidFill>
                <a:schemeClr val="dk1"/>
              </a:solidFill>
              <a:effectLst/>
              <a:latin typeface="+mn-lt"/>
              <a:ea typeface="+mn-ea"/>
              <a:cs typeface="+mn-cs"/>
            </a:rPr>
            <a:t>30</a:t>
          </a:r>
          <a:r>
            <a:rPr kumimoji="1" lang="ja-JP" altLang="ja-JP" sz="700">
              <a:solidFill>
                <a:schemeClr val="dk1"/>
              </a:solidFill>
              <a:effectLst/>
              <a:latin typeface="+mn-lt"/>
              <a:ea typeface="+mn-ea"/>
              <a:cs typeface="+mn-cs"/>
            </a:rPr>
            <a:t>分の</a:t>
          </a:r>
          <a:r>
            <a:rPr kumimoji="1" lang="en-US" altLang="ja-JP" sz="700">
              <a:solidFill>
                <a:schemeClr val="dk1"/>
              </a:solidFill>
              <a:effectLst/>
              <a:latin typeface="+mn-lt"/>
              <a:ea typeface="+mn-ea"/>
              <a:cs typeface="+mn-cs"/>
            </a:rPr>
            <a:t>1</a:t>
          </a:r>
          <a:r>
            <a:rPr kumimoji="1" lang="ja-JP" altLang="ja-JP" sz="700">
              <a:solidFill>
                <a:schemeClr val="dk1"/>
              </a:solidFill>
              <a:effectLst/>
              <a:latin typeface="+mn-lt"/>
              <a:ea typeface="+mn-ea"/>
              <a:cs typeface="+mn-cs"/>
            </a:rPr>
            <a:t>として設定しているのに対して、本市においては平成</a:t>
          </a:r>
          <a:r>
            <a:rPr kumimoji="1" lang="en-US" altLang="ja-JP" sz="700">
              <a:solidFill>
                <a:schemeClr val="dk1"/>
              </a:solidFill>
              <a:effectLst/>
              <a:latin typeface="+mn-lt"/>
              <a:ea typeface="+mn-ea"/>
              <a:cs typeface="+mn-cs"/>
            </a:rPr>
            <a:t>17</a:t>
          </a:r>
          <a:r>
            <a:rPr kumimoji="1" lang="ja-JP" altLang="ja-JP" sz="700">
              <a:solidFill>
                <a:schemeClr val="dk1"/>
              </a:solidFill>
              <a:effectLst/>
              <a:latin typeface="+mn-lt"/>
              <a:ea typeface="+mn-ea"/>
              <a:cs typeface="+mn-cs"/>
            </a:rPr>
            <a:t>年度まで借入後</a:t>
          </a:r>
          <a:r>
            <a:rPr kumimoji="1" lang="en-US" altLang="ja-JP" sz="700">
              <a:solidFill>
                <a:schemeClr val="dk1"/>
              </a:solidFill>
              <a:effectLst/>
              <a:latin typeface="+mn-lt"/>
              <a:ea typeface="+mn-ea"/>
              <a:cs typeface="+mn-cs"/>
            </a:rPr>
            <a:t>3</a:t>
          </a:r>
          <a:r>
            <a:rPr kumimoji="1" lang="ja-JP" altLang="ja-JP" sz="700">
              <a:solidFill>
                <a:schemeClr val="dk1"/>
              </a:solidFill>
              <a:effectLst/>
              <a:latin typeface="+mn-lt"/>
              <a:ea typeface="+mn-ea"/>
              <a:cs typeface="+mn-cs"/>
            </a:rPr>
            <a:t>年据置いてから積立てるルールを適用していたため、減債基金残高と減債基金積立相当額に乖離が生じていた。</a:t>
          </a:r>
          <a:endParaRPr lang="ja-JP" altLang="ja-JP" sz="500">
            <a:effectLst/>
          </a:endParaRPr>
        </a:p>
        <a:p>
          <a:pPr eaLnBrk="1" fontAlgn="auto" latinLnBrk="0" hangingPunct="1"/>
          <a:r>
            <a:rPr kumimoji="1" lang="ja-JP" altLang="ja-JP" sz="700">
              <a:solidFill>
                <a:schemeClr val="dk1"/>
              </a:solidFill>
              <a:effectLst/>
              <a:latin typeface="+mn-lt"/>
              <a:ea typeface="+mn-ea"/>
              <a:cs typeface="+mn-cs"/>
            </a:rPr>
            <a:t>　しかし、平成</a:t>
          </a:r>
          <a:r>
            <a:rPr kumimoji="1" lang="en-US" altLang="ja-JP" sz="700">
              <a:solidFill>
                <a:schemeClr val="dk1"/>
              </a:solidFill>
              <a:effectLst/>
              <a:latin typeface="+mn-lt"/>
              <a:ea typeface="+mn-ea"/>
              <a:cs typeface="+mn-cs"/>
            </a:rPr>
            <a:t>18</a:t>
          </a:r>
          <a:r>
            <a:rPr kumimoji="1" lang="ja-JP" altLang="ja-JP" sz="700">
              <a:solidFill>
                <a:schemeClr val="dk1"/>
              </a:solidFill>
              <a:effectLst/>
              <a:latin typeface="+mn-lt"/>
              <a:ea typeface="+mn-ea"/>
              <a:cs typeface="+mn-cs"/>
            </a:rPr>
            <a:t>年度以降は借入後据置なしで毎年度の積立額を発行額の残年数分の</a:t>
          </a:r>
          <a:r>
            <a:rPr kumimoji="1" lang="en-US" altLang="ja-JP" sz="700">
              <a:solidFill>
                <a:schemeClr val="dk1"/>
              </a:solidFill>
              <a:effectLst/>
              <a:latin typeface="+mn-lt"/>
              <a:ea typeface="+mn-ea"/>
              <a:cs typeface="+mn-cs"/>
            </a:rPr>
            <a:t>1</a:t>
          </a:r>
          <a:r>
            <a:rPr kumimoji="1" lang="ja-JP" altLang="ja-JP" sz="700">
              <a:solidFill>
                <a:schemeClr val="dk1"/>
              </a:solidFill>
              <a:effectLst/>
              <a:latin typeface="+mn-lt"/>
              <a:ea typeface="+mn-ea"/>
              <a:cs typeface="+mn-cs"/>
            </a:rPr>
            <a:t>とした結果、令和</a:t>
          </a:r>
          <a:r>
            <a:rPr kumimoji="1" lang="en-US" altLang="ja-JP" sz="700">
              <a:solidFill>
                <a:schemeClr val="dk1"/>
              </a:solidFill>
              <a:effectLst/>
              <a:latin typeface="+mn-lt"/>
              <a:ea typeface="+mn-ea"/>
              <a:cs typeface="+mn-cs"/>
            </a:rPr>
            <a:t>2</a:t>
          </a:r>
          <a:r>
            <a:rPr kumimoji="1" lang="ja-JP" altLang="ja-JP" sz="700">
              <a:solidFill>
                <a:schemeClr val="dk1"/>
              </a:solidFill>
              <a:effectLst/>
              <a:latin typeface="+mn-lt"/>
              <a:ea typeface="+mn-ea"/>
              <a:cs typeface="+mn-cs"/>
            </a:rPr>
            <a:t>年度末において積立不足が解消されている。</a:t>
          </a:r>
          <a:endParaRPr lang="ja-JP" altLang="ja-JP" sz="5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令和３年度において、減債基金（満期一括償還分）の増等により、充当可能基金が対前年度比</a:t>
          </a:r>
          <a:r>
            <a:rPr kumimoji="1" lang="en-US" altLang="ja-JP" sz="1100">
              <a:solidFill>
                <a:schemeClr val="dk1"/>
              </a:solidFill>
              <a:effectLst/>
              <a:latin typeface="+mn-lt"/>
              <a:ea typeface="+mn-ea"/>
              <a:cs typeface="+mn-cs"/>
            </a:rPr>
            <a:t>407</a:t>
          </a:r>
          <a:r>
            <a:rPr kumimoji="1" lang="ja-JP" altLang="ja-JP" sz="1100">
              <a:solidFill>
                <a:schemeClr val="dk1"/>
              </a:solidFill>
              <a:effectLst/>
              <a:latin typeface="+mn-lt"/>
              <a:ea typeface="+mn-ea"/>
              <a:cs typeface="+mn-cs"/>
            </a:rPr>
            <a:t>億円の増となったことが、将来負担比率の減少要因となっている。</a:t>
          </a:r>
          <a:endParaRPr lang="ja-JP" altLang="ja-JP" sz="1400">
            <a:effectLst/>
          </a:endParaRPr>
        </a:p>
        <a:p>
          <a:r>
            <a:rPr kumimoji="1" lang="ja-JP" altLang="ja-JP" sz="1100">
              <a:solidFill>
                <a:schemeClr val="dk1"/>
              </a:solidFill>
              <a:effectLst/>
              <a:latin typeface="+mn-lt"/>
              <a:ea typeface="+mn-ea"/>
              <a:cs typeface="+mn-cs"/>
            </a:rPr>
            <a:t>　また、設立法人の負債額等負担見込額の減等により、将来負担額は対前年度比で</a:t>
          </a:r>
          <a:r>
            <a:rPr kumimoji="1" lang="en-US" altLang="ja-JP" sz="1100">
              <a:solidFill>
                <a:schemeClr val="dk1"/>
              </a:solidFill>
              <a:effectLst/>
              <a:latin typeface="+mn-lt"/>
              <a:ea typeface="+mn-ea"/>
              <a:cs typeface="+mn-cs"/>
            </a:rPr>
            <a:t>118</a:t>
          </a:r>
          <a:r>
            <a:rPr kumimoji="1" lang="ja-JP" altLang="ja-JP" sz="1100">
              <a:solidFill>
                <a:schemeClr val="dk1"/>
              </a:solidFill>
              <a:effectLst/>
              <a:latin typeface="+mn-lt"/>
              <a:ea typeface="+mn-ea"/>
              <a:cs typeface="+mn-cs"/>
            </a:rPr>
            <a:t>億円の減となっている。</a:t>
          </a:r>
          <a:endParaRPr lang="ja-JP" altLang="ja-JP" sz="1400">
            <a:effectLst/>
          </a:endParaRPr>
        </a:p>
        <a:p>
          <a:r>
            <a:rPr kumimoji="1" lang="ja-JP" altLang="ja-JP" sz="1100">
              <a:solidFill>
                <a:schemeClr val="dk1"/>
              </a:solidFill>
              <a:effectLst/>
              <a:latin typeface="+mn-lt"/>
              <a:ea typeface="+mn-ea"/>
              <a:cs typeface="+mn-cs"/>
            </a:rPr>
            <a:t>　今後も財政運営プランの取り組みを進め、地方債現在高の縮減を図るなど、財政健全化に努めていく。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福岡県福岡市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・近年の基金残高の増加要因は主に財政調整基金の増加によるものである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が、令和３年度の前年度増減理由については、主に減債基金の増加によるものである。減債基金については、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令和３年度に発行した臨時財政対策債の元利償還金相当の一部が前倒しで財源措置されたことに伴い、将来の公債費負担に備えるため積み立てを行ったのが要因</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・基金については、より適切かつ有効な運用を図ることを目的として、平成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年度より、各基金の状況、今後の見通し等について市のホームページで公表している。引き続き、財政状況等を踏まえ、条例の趣旨に沿った適切な運用を行っていく。</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・庁舎建設等資金積立金：市役所本庁舎及び出先総合庁舎等公共施設の建設等に必要な費用に充てる。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・高速鉄道建設基金：高速鉄道の建設に係る一般会計負担の平準化を図るため、一般会計繰出金及び市債元利償還金の財源に充てる。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・ユニバーシアード福岡大会記念スポーツ振興基金：本市で開催される国際スポーツ大会に必要な費用等に充てる。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・こども未来基金：子ども施策の推進に資する事業に充てる。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・市営住宅敷金基金：市営住宅の敷金の返還金並びに未納の家賃、割増賃料及び損害賠償金に充てる。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建設等資金積立金：今後一般財源の大幅な伸びが期待できない一方、高度経済成長期や政令市移行期に集中的に整備した市有施設等の改修・修繕等に係る経費が大きく増加する見込みであることから、その財源として積み立てを行っ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建設等敷金積立金：令和３年６月に策定した、福岡市アセットマネジメント推進プランや、市全体の財政状況を踏まえながら、投資規模が大きな案件などで、活用可能な国、県補助金や市債を活用してもなお資金需要が発生する場合などに活用するも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・ユニバーシアード福岡大会記念スポーツ振興基金：今後、世界水泳選手権福岡大会の開催に伴う、組織委員会への負担金の財源としての活用を予定している。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各基金の積立や取崩し額の決定にあたっては、当該基金に係る事業の需要のみではなく、財政状況を的確に踏まえる必要があり、将来に渡る計画を予め作成することは困難であるが、一方で、より適切かつ有効な運用を図ることを目的として、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年度より、各基金の状況、今後の見通し等について市のホームページで公表している。引き続き、財政状況等を踏まえ、条例の趣旨に沿った適切な運用を行っていく。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年度決算においては、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新型コロナウイルス感染症対応地方創生臨時交付金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の充当額が前年度から減少したこともあり、新型コロナウイルス感染症</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関連経費に係る一般財源が増加したため、結果として財政調整基金の取り崩し額が増え、残高が減少に転じたもの。</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の適正な残高については、将来の経済情勢や予期し得ない災害等の発生などにより大きく異なってくるものであり、具体的な金額を示すことは困難であるが、将来にわたる貴重な調整財源として、可能な限り確保する必要があると考えている。近年では、新型コロナウイルス感染症の影響に伴う市税収入の大幅減等へ対応</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するために活用しているが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、今後も、決算剰余金を中心とした積み立て、必要最低限の取崩しに努めていく。</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・令和３年度に前年比で基金残高が増となっている理由は、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令和３年度に発行した臨時財政対策債の元利償還金相当の一部が前倒しで財源措置されたことに伴い、将来の公債費負担に備えるため積み立てを行った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ためである。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市債の償還財源に充てるもの。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1,568,265
1,532,866
343.46
1,177,937,693
1,161,028,164
10,906,850
451,517,796
1,162,080,782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財政力指数の分母となる基準財政需要額が増加し、分子となる基準財政収入額が市税収入の減等により減少したため、財政力指数は前年度から</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0.88</a:t>
          </a:r>
          <a:r>
            <a:rPr kumimoji="1" lang="ja-JP" altLang="ja-JP" sz="1100">
              <a:solidFill>
                <a:schemeClr val="dk1"/>
              </a:solidFill>
              <a:effectLst/>
              <a:latin typeface="+mn-lt"/>
              <a:ea typeface="+mn-ea"/>
              <a:cs typeface="+mn-cs"/>
            </a:rPr>
            <a:t>」となった。	</a:t>
          </a:r>
          <a:endParaRPr lang="ja-JP" altLang="ja-JP" sz="1400">
            <a:effectLst/>
          </a:endParaRPr>
        </a:p>
        <a:p>
          <a:r>
            <a:rPr kumimoji="1" lang="ja-JP" altLang="ja-JP" sz="1100">
              <a:solidFill>
                <a:schemeClr val="dk1"/>
              </a:solidFill>
              <a:effectLst/>
              <a:latin typeface="+mn-lt"/>
              <a:ea typeface="+mn-ea"/>
              <a:cs typeface="+mn-cs"/>
            </a:rPr>
            <a:t>　今後も財政運営プランの取り組みを進め、財政基盤の強化に努めていく。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43</xdr:row>
      <xdr:rowOff>135467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107544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135467</xdr:rowOff>
    </xdr:from>
    <xdr:to>
      <xdr:col>24</xdr:col>
      <xdr:colOff>12700</xdr:colOff>
      <xdr:row>43</xdr:row>
      <xdr:rowOff>135467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107950</xdr:rowOff>
    </xdr:from>
    <xdr:to>
      <xdr:col>23</xdr:col>
      <xdr:colOff>133350</xdr:colOff>
      <xdr:row>38</xdr:row>
      <xdr:rowOff>148167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6230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58860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107950</xdr:rowOff>
    </xdr:from>
    <xdr:to>
      <xdr:col>19</xdr:col>
      <xdr:colOff>133350</xdr:colOff>
      <xdr:row>38</xdr:row>
      <xdr:rowOff>107950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6350</xdr:rowOff>
    </xdr:from>
    <xdr:to>
      <xdr:col>19</xdr:col>
      <xdr:colOff>184150</xdr:colOff>
      <xdr:row>39</xdr:row>
      <xdr:rowOff>107950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92727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38</xdr:row>
      <xdr:rowOff>107950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107950</xdr:rowOff>
    </xdr:from>
    <xdr:to>
      <xdr:col>11</xdr:col>
      <xdr:colOff>31750</xdr:colOff>
      <xdr:row>38</xdr:row>
      <xdr:rowOff>107950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52510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57150</xdr:rowOff>
    </xdr:from>
    <xdr:to>
      <xdr:col>19</xdr:col>
      <xdr:colOff>184150</xdr:colOff>
      <xdr:row>38</xdr:row>
      <xdr:rowOff>158750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168927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経常収支比率は、令和</a:t>
          </a:r>
          <a:r>
            <a:rPr kumimoji="1" lang="ja-JP" altLang="en-US" sz="1000">
              <a:solidFill>
                <a:schemeClr val="dk1"/>
              </a:solidFill>
              <a:effectLst/>
              <a:latin typeface="+mn-lt"/>
              <a:ea typeface="+mn-ea"/>
              <a:cs typeface="+mn-cs"/>
            </a:rPr>
            <a:t>２</a:t>
          </a:r>
          <a:r>
            <a:rPr kumimoji="1" lang="ja-JP" altLang="ja-JP" sz="1000">
              <a:solidFill>
                <a:schemeClr val="dk1"/>
              </a:solidFill>
              <a:effectLst/>
              <a:latin typeface="+mn-lt"/>
              <a:ea typeface="+mn-ea"/>
              <a:cs typeface="+mn-cs"/>
            </a:rPr>
            <a:t>年度決算額と比較して、</a:t>
          </a:r>
          <a:r>
            <a:rPr kumimoji="1" lang="en-US" altLang="ja-JP" sz="1000">
              <a:solidFill>
                <a:schemeClr val="dk1"/>
              </a:solidFill>
              <a:effectLst/>
              <a:latin typeface="+mn-lt"/>
              <a:ea typeface="+mn-ea"/>
              <a:cs typeface="+mn-cs"/>
            </a:rPr>
            <a:t>3.5</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の</a:t>
          </a:r>
          <a:r>
            <a:rPr kumimoji="1" lang="en-US" altLang="ja-JP" sz="1000">
              <a:solidFill>
                <a:schemeClr val="dk1"/>
              </a:solidFill>
              <a:effectLst/>
              <a:latin typeface="+mn-lt"/>
              <a:ea typeface="+mn-ea"/>
              <a:cs typeface="+mn-cs"/>
            </a:rPr>
            <a:t>90.3%</a:t>
          </a:r>
          <a:r>
            <a:rPr kumimoji="1" lang="ja-JP" altLang="ja-JP" sz="1000">
              <a:solidFill>
                <a:schemeClr val="dk1"/>
              </a:solidFill>
              <a:effectLst/>
              <a:latin typeface="+mn-lt"/>
              <a:ea typeface="+mn-ea"/>
              <a:cs typeface="+mn-cs"/>
            </a:rPr>
            <a:t>とな</a:t>
          </a:r>
          <a:r>
            <a:rPr kumimoji="1" lang="ja-JP" altLang="en-US" sz="1000">
              <a:solidFill>
                <a:schemeClr val="dk1"/>
              </a:solidFill>
              <a:effectLst/>
              <a:latin typeface="+mn-lt"/>
              <a:ea typeface="+mn-ea"/>
              <a:cs typeface="+mn-cs"/>
            </a:rPr>
            <a:t>り</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引き続き</a:t>
          </a:r>
          <a:r>
            <a:rPr kumimoji="1" lang="ja-JP" altLang="ja-JP" sz="1000">
              <a:solidFill>
                <a:schemeClr val="dk1"/>
              </a:solidFill>
              <a:effectLst/>
              <a:latin typeface="+mn-lt"/>
              <a:ea typeface="+mn-ea"/>
              <a:cs typeface="+mn-cs"/>
            </a:rPr>
            <a:t>類似団体の平均を下回っている。</a:t>
          </a:r>
          <a:endParaRPr lang="ja-JP" altLang="ja-JP" sz="1100">
            <a:effectLst/>
          </a:endParaRPr>
        </a:p>
        <a:p>
          <a:r>
            <a:rPr kumimoji="1" lang="ja-JP" altLang="ja-JP" sz="10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公債費などの経常経費に充当する一般財源が</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億円増加したが、</a:t>
          </a:r>
          <a:r>
            <a:rPr kumimoji="1" lang="ja-JP" altLang="ja-JP" sz="1000">
              <a:solidFill>
                <a:schemeClr val="dk1"/>
              </a:solidFill>
              <a:effectLst/>
              <a:latin typeface="+mn-lt"/>
              <a:ea typeface="+mn-ea"/>
              <a:cs typeface="+mn-cs"/>
            </a:rPr>
            <a:t>経常一般財源（臨時財政対策債を含む）が</a:t>
          </a:r>
          <a:r>
            <a:rPr kumimoji="1" lang="en-US" altLang="ja-JP" sz="1000">
              <a:solidFill>
                <a:schemeClr val="dk1"/>
              </a:solidFill>
              <a:effectLst/>
              <a:latin typeface="+mn-lt"/>
              <a:ea typeface="+mn-ea"/>
              <a:cs typeface="+mn-cs"/>
            </a:rPr>
            <a:t>228</a:t>
          </a:r>
          <a:r>
            <a:rPr kumimoji="1" lang="ja-JP" altLang="ja-JP" sz="1000">
              <a:solidFill>
                <a:schemeClr val="dk1"/>
              </a:solidFill>
              <a:effectLst/>
              <a:latin typeface="+mn-lt"/>
              <a:ea typeface="+mn-ea"/>
              <a:cs typeface="+mn-cs"/>
            </a:rPr>
            <a:t>億円</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a:t>
          </a:r>
          <a:r>
            <a:rPr kumimoji="1" lang="ja-JP" altLang="en-US" sz="1000">
              <a:solidFill>
                <a:schemeClr val="dk1"/>
              </a:solidFill>
              <a:effectLst/>
              <a:latin typeface="+mn-lt"/>
              <a:ea typeface="+mn-ea"/>
              <a:cs typeface="+mn-cs"/>
            </a:rPr>
            <a:t>たことにより</a:t>
          </a:r>
          <a:r>
            <a:rPr kumimoji="1" lang="ja-JP" altLang="ja-JP" sz="1000">
              <a:solidFill>
                <a:schemeClr val="dk1"/>
              </a:solidFill>
              <a:effectLst/>
              <a:latin typeface="+mn-lt"/>
              <a:ea typeface="+mn-ea"/>
              <a:cs typeface="+mn-cs"/>
            </a:rPr>
            <a:t>、経常収支比率</a:t>
          </a:r>
          <a:r>
            <a:rPr kumimoji="1" lang="ja-JP" altLang="en-US" sz="1000">
              <a:solidFill>
                <a:schemeClr val="dk1"/>
              </a:solidFill>
              <a:effectLst/>
              <a:latin typeface="+mn-lt"/>
              <a:ea typeface="+mn-ea"/>
              <a:cs typeface="+mn-cs"/>
            </a:rPr>
            <a:t>は減少して</a:t>
          </a:r>
          <a:r>
            <a:rPr kumimoji="1" lang="ja-JP" altLang="ja-JP" sz="1000">
              <a:solidFill>
                <a:schemeClr val="dk1"/>
              </a:solidFill>
              <a:effectLst/>
              <a:latin typeface="+mn-lt"/>
              <a:ea typeface="+mn-ea"/>
              <a:cs typeface="+mn-cs"/>
            </a:rPr>
            <a:t>いる。</a:t>
          </a:r>
          <a:endParaRPr lang="ja-JP" altLang="ja-JP" sz="1100">
            <a:effectLst/>
          </a:endParaRPr>
        </a:p>
        <a:p>
          <a:r>
            <a:rPr kumimoji="1" lang="ja-JP" altLang="ja-JP" sz="1000">
              <a:solidFill>
                <a:schemeClr val="dk1"/>
              </a:solidFill>
              <a:effectLst/>
              <a:latin typeface="+mn-lt"/>
              <a:ea typeface="+mn-ea"/>
              <a:cs typeface="+mn-cs"/>
            </a:rPr>
            <a:t>　政令市の中では、</a:t>
          </a:r>
          <a:r>
            <a:rPr kumimoji="1" lang="en-US" altLang="ja-JP" sz="1000">
              <a:solidFill>
                <a:schemeClr val="dk1"/>
              </a:solidFill>
              <a:effectLst/>
              <a:latin typeface="+mn-lt"/>
              <a:ea typeface="+mn-ea"/>
              <a:cs typeface="+mn-cs"/>
            </a:rPr>
            <a:t>20</a:t>
          </a:r>
          <a:r>
            <a:rPr kumimoji="1" lang="ja-JP" altLang="ja-JP" sz="1000">
              <a:solidFill>
                <a:schemeClr val="dk1"/>
              </a:solidFill>
              <a:effectLst/>
              <a:latin typeface="+mn-lt"/>
              <a:ea typeface="+mn-ea"/>
              <a:cs typeface="+mn-cs"/>
            </a:rPr>
            <a:t>都市中低い方から</a:t>
          </a:r>
          <a:r>
            <a:rPr kumimoji="1" lang="ja-JP" altLang="en-US" sz="1000">
              <a:solidFill>
                <a:schemeClr val="dk1"/>
              </a:solidFill>
              <a:effectLst/>
              <a:latin typeface="+mn-lt"/>
              <a:ea typeface="+mn-ea"/>
              <a:cs typeface="+mn-cs"/>
            </a:rPr>
            <a:t>５</a:t>
          </a:r>
          <a:r>
            <a:rPr kumimoji="1" lang="ja-JP" altLang="ja-JP" sz="1000">
              <a:solidFill>
                <a:schemeClr val="dk1"/>
              </a:solidFill>
              <a:effectLst/>
              <a:latin typeface="+mn-lt"/>
              <a:ea typeface="+mn-ea"/>
              <a:cs typeface="+mn-cs"/>
            </a:rPr>
            <a:t>番目であり、相対的に財政の弾力性、健全性は保たれていると考えているが、この指標の比率は低いほど財政構造が弾力性に富んでいることを示すため、財政構造の弾力性の拡大に向けて、引き続き健全な財政運営に取り組んでいく。</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115509</xdr:rowOff>
    </xdr:from>
    <xdr:to>
      <xdr:col>23</xdr:col>
      <xdr:colOff>133350</xdr:colOff>
      <xdr:row>66</xdr:row>
      <xdr:rowOff>157238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9609"/>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129315</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4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157238</xdr:rowOff>
    </xdr:from>
    <xdr:to>
      <xdr:col>24</xdr:col>
      <xdr:colOff>12700</xdr:colOff>
      <xdr:row>66</xdr:row>
      <xdr:rowOff>157238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7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30436</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115509</xdr:rowOff>
    </xdr:from>
    <xdr:to>
      <xdr:col>24</xdr:col>
      <xdr:colOff>12700</xdr:colOff>
      <xdr:row>58</xdr:row>
      <xdr:rowOff>115509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27215</xdr:rowOff>
    </xdr:from>
    <xdr:to>
      <xdr:col>23</xdr:col>
      <xdr:colOff>133350</xdr:colOff>
      <xdr:row>64</xdr:row>
      <xdr:rowOff>86481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657115"/>
          <a:ext cx="8382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52812</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5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154517</xdr:rowOff>
    </xdr:from>
    <xdr:to>
      <xdr:col>19</xdr:col>
      <xdr:colOff>133350</xdr:colOff>
      <xdr:row>64</xdr:row>
      <xdr:rowOff>86481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95586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94948</xdr:rowOff>
    </xdr:from>
    <xdr:to>
      <xdr:col>19</xdr:col>
      <xdr:colOff>184150</xdr:colOff>
      <xdr:row>67</xdr:row>
      <xdr:rowOff>25098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9875</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49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39612</xdr:rowOff>
    </xdr:from>
    <xdr:to>
      <xdr:col>15</xdr:col>
      <xdr:colOff>82550</xdr:colOff>
      <xdr:row>63</xdr:row>
      <xdr:rowOff>154517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84096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94948</xdr:rowOff>
    </xdr:from>
    <xdr:to>
      <xdr:col>15</xdr:col>
      <xdr:colOff>133350</xdr:colOff>
      <xdr:row>67</xdr:row>
      <xdr:rowOff>25098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9875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49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39612</xdr:rowOff>
    </xdr:from>
    <xdr:to>
      <xdr:col>11</xdr:col>
      <xdr:colOff>31750</xdr:colOff>
      <xdr:row>63</xdr:row>
      <xdr:rowOff>108555</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8409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26005</xdr:rowOff>
    </xdr:from>
    <xdr:to>
      <xdr:col>11</xdr:col>
      <xdr:colOff>82550</xdr:colOff>
      <xdr:row>66</xdr:row>
      <xdr:rowOff>127605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34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112382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42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48985</xdr:rowOff>
    </xdr:from>
    <xdr:to>
      <xdr:col>7</xdr:col>
      <xdr:colOff>31750</xdr:colOff>
      <xdr:row>66</xdr:row>
      <xdr:rowOff>150585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36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135362</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45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147865</xdr:rowOff>
    </xdr:from>
    <xdr:to>
      <xdr:col>23</xdr:col>
      <xdr:colOff>184150</xdr:colOff>
      <xdr:row>62</xdr:row>
      <xdr:rowOff>78015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164392</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35681</xdr:rowOff>
    </xdr:from>
    <xdr:to>
      <xdr:col>19</xdr:col>
      <xdr:colOff>184150</xdr:colOff>
      <xdr:row>64</xdr:row>
      <xdr:rowOff>137281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0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147458</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77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103717</xdr:rowOff>
    </xdr:from>
    <xdr:to>
      <xdr:col>15</xdr:col>
      <xdr:colOff>133350</xdr:colOff>
      <xdr:row>64</xdr:row>
      <xdr:rowOff>33867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160262</xdr:rowOff>
    </xdr:from>
    <xdr:to>
      <xdr:col>11</xdr:col>
      <xdr:colOff>82550</xdr:colOff>
      <xdr:row>63</xdr:row>
      <xdr:rowOff>90412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79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100589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5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57755</xdr:rowOff>
    </xdr:from>
    <xdr:to>
      <xdr:col>7</xdr:col>
      <xdr:colOff>31750</xdr:colOff>
      <xdr:row>63</xdr:row>
      <xdr:rowOff>159355</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169532</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6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[166,456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人件費、物件費及び維持補修費の合計額の人口１人あたりの決算額は、令和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年度決算額と比較して増加しているが、類似団体の平均を下回っている。</a:t>
          </a:r>
          <a:endParaRPr lang="ja-JP" altLang="ja-JP" sz="1400">
            <a:effectLst/>
          </a:endParaRPr>
        </a:p>
        <a:p>
          <a:r>
            <a:rPr kumimoji="1" lang="ja-JP" altLang="ja-JP" sz="1100">
              <a:solidFill>
                <a:schemeClr val="dk1"/>
              </a:solidFill>
              <a:effectLst/>
              <a:latin typeface="+mn-lt"/>
              <a:ea typeface="+mn-ea"/>
              <a:cs typeface="+mn-cs"/>
            </a:rPr>
            <a:t>　人件費については、</a:t>
          </a:r>
          <a:r>
            <a:rPr kumimoji="1" lang="ja-JP" altLang="en-US" sz="1100">
              <a:solidFill>
                <a:schemeClr val="dk1"/>
              </a:solidFill>
              <a:effectLst/>
              <a:latin typeface="+mn-lt"/>
              <a:ea typeface="+mn-ea"/>
              <a:cs typeface="+mn-cs"/>
            </a:rPr>
            <a:t>職員給の増</a:t>
          </a:r>
          <a:r>
            <a:rPr kumimoji="1" lang="ja-JP" altLang="ja-JP" sz="1100">
              <a:solidFill>
                <a:schemeClr val="dk1"/>
              </a:solidFill>
              <a:effectLst/>
              <a:latin typeface="+mn-lt"/>
              <a:ea typeface="+mn-ea"/>
              <a:cs typeface="+mn-cs"/>
            </a:rPr>
            <a:t>等により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億円の増となっている。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物件費については、感染症対策費の増や</a:t>
          </a:r>
          <a:r>
            <a:rPr kumimoji="1" lang="ja-JP" altLang="en-US" sz="1100">
              <a:solidFill>
                <a:schemeClr val="dk1"/>
              </a:solidFill>
              <a:effectLst/>
              <a:latin typeface="+mn-lt"/>
              <a:ea typeface="+mn-ea"/>
              <a:cs typeface="+mn-cs"/>
            </a:rPr>
            <a:t>情報化推進費</a:t>
          </a:r>
          <a:r>
            <a:rPr kumimoji="1" lang="ja-JP" altLang="ja-JP" sz="1100">
              <a:solidFill>
                <a:schemeClr val="dk1"/>
              </a:solidFill>
              <a:effectLst/>
              <a:latin typeface="+mn-lt"/>
              <a:ea typeface="+mn-ea"/>
              <a:cs typeface="+mn-cs"/>
            </a:rPr>
            <a:t>の増等により</a:t>
          </a:r>
          <a:r>
            <a:rPr kumimoji="1" lang="en-US" altLang="ja-JP" sz="1100">
              <a:solidFill>
                <a:schemeClr val="dk1"/>
              </a:solidFill>
              <a:effectLst/>
              <a:latin typeface="+mn-lt"/>
              <a:ea typeface="+mn-ea"/>
              <a:cs typeface="+mn-cs"/>
            </a:rPr>
            <a:t>201</a:t>
          </a:r>
          <a:r>
            <a:rPr kumimoji="1" lang="ja-JP" altLang="ja-JP" sz="1100">
              <a:solidFill>
                <a:schemeClr val="dk1"/>
              </a:solidFill>
              <a:effectLst/>
              <a:latin typeface="+mn-lt"/>
              <a:ea typeface="+mn-ea"/>
              <a:cs typeface="+mn-cs"/>
            </a:rPr>
            <a:t>億円の増となっている。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今後とも、適切な定数管理による人件費の抑制を図ることなどにより、柔軟な財政構造の維持に努める。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168804</xdr:rowOff>
    </xdr:from>
    <xdr:to>
      <xdr:col>23</xdr:col>
      <xdr:colOff>133350</xdr:colOff>
      <xdr:row>89</xdr:row>
      <xdr:rowOff>29288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227704"/>
          <a:ext cx="0" cy="1060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1365</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6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29288</xdr:rowOff>
    </xdr:from>
    <xdr:to>
      <xdr:col>24</xdr:col>
      <xdr:colOff>12700</xdr:colOff>
      <xdr:row>89</xdr:row>
      <xdr:rowOff>29288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8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83731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9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168804</xdr:rowOff>
    </xdr:from>
    <xdr:to>
      <xdr:col>24</xdr:col>
      <xdr:colOff>12700</xdr:colOff>
      <xdr:row>82</xdr:row>
      <xdr:rowOff>168804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22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142501</xdr:rowOff>
    </xdr:from>
    <xdr:to>
      <xdr:col>23</xdr:col>
      <xdr:colOff>133350</xdr:colOff>
      <xdr:row>84</xdr:row>
      <xdr:rowOff>117683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01401"/>
          <a:ext cx="838200" cy="31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29182</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60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57105</xdr:rowOff>
    </xdr:from>
    <xdr:to>
      <xdr:col>23</xdr:col>
      <xdr:colOff>184150</xdr:colOff>
      <xdr:row>85</xdr:row>
      <xdr:rowOff>158705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63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26339</xdr:rowOff>
    </xdr:from>
    <xdr:to>
      <xdr:col>19</xdr:col>
      <xdr:colOff>133350</xdr:colOff>
      <xdr:row>82</xdr:row>
      <xdr:rowOff>142501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85239"/>
          <a:ext cx="889000" cy="1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90343</xdr:rowOff>
    </xdr:from>
    <xdr:to>
      <xdr:col>19</xdr:col>
      <xdr:colOff>184150</xdr:colOff>
      <xdr:row>84</xdr:row>
      <xdr:rowOff>20493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5270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07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156021</xdr:rowOff>
    </xdr:from>
    <xdr:to>
      <xdr:col>15</xdr:col>
      <xdr:colOff>82550</xdr:colOff>
      <xdr:row>82</xdr:row>
      <xdr:rowOff>26339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43471"/>
          <a:ext cx="889000" cy="4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84534</xdr:rowOff>
    </xdr:from>
    <xdr:to>
      <xdr:col>15</xdr:col>
      <xdr:colOff>133350</xdr:colOff>
      <xdr:row>83</xdr:row>
      <xdr:rowOff>14684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4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170911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132759</xdr:rowOff>
    </xdr:from>
    <xdr:to>
      <xdr:col>11</xdr:col>
      <xdr:colOff>31750</xdr:colOff>
      <xdr:row>81</xdr:row>
      <xdr:rowOff>156021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20209"/>
          <a:ext cx="889000" cy="2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29663</xdr:rowOff>
    </xdr:from>
    <xdr:to>
      <xdr:col>11</xdr:col>
      <xdr:colOff>82550</xdr:colOff>
      <xdr:row>82</xdr:row>
      <xdr:rowOff>131263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8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116040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7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28697</xdr:rowOff>
    </xdr:from>
    <xdr:to>
      <xdr:col>7</xdr:col>
      <xdr:colOff>31750</xdr:colOff>
      <xdr:row>82</xdr:row>
      <xdr:rowOff>130297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8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115074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7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66883</xdr:rowOff>
    </xdr:from>
    <xdr:to>
      <xdr:col>23</xdr:col>
      <xdr:colOff>184150</xdr:colOff>
      <xdr:row>84</xdr:row>
      <xdr:rowOff>168483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6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83410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91701</xdr:rowOff>
    </xdr:from>
    <xdr:to>
      <xdr:col>19</xdr:col>
      <xdr:colOff>184150</xdr:colOff>
      <xdr:row>83</xdr:row>
      <xdr:rowOff>21851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5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32028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19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146989</xdr:rowOff>
    </xdr:from>
    <xdr:to>
      <xdr:col>15</xdr:col>
      <xdr:colOff>133350</xdr:colOff>
      <xdr:row>82</xdr:row>
      <xdr:rowOff>77139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3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87316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105221</xdr:rowOff>
    </xdr:from>
    <xdr:to>
      <xdr:col>11</xdr:col>
      <xdr:colOff>82550</xdr:colOff>
      <xdr:row>82</xdr:row>
      <xdr:rowOff>35371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9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45548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6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81959</xdr:rowOff>
    </xdr:from>
    <xdr:to>
      <xdr:col>7</xdr:col>
      <xdr:colOff>31750</xdr:colOff>
      <xdr:row>82</xdr:row>
      <xdr:rowOff>12109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6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22286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3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本市職員の給与は、人事委員会の勧告に基づく給与改定により、市内民間給与との均衡が図られており、適正な水準となっているが、類似団体内平均値を上回っていることなどを踏まえ、平成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年度から、一部の級において、号給カットを実施するとともに、昇格した場合の給料月額の増加額の縮減について国を上回る見直しを実施したことなどもあり、平成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年度の指数（平成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年ラスパイレス指数）は平成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年度から</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ポイント低下している。また、平成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からは、中堅層の給料上昇を抑制するための昇給制度の見直しも実施しており、これらの見直しは中・長期的に効果が表れるものであるため、引き続き、指数に与える効果を分析していく必要があると考えている。</a:t>
          </a:r>
          <a:endParaRPr lang="ja-JP" altLang="ja-JP" sz="1050">
            <a:effectLst/>
          </a:endParaRPr>
        </a:p>
        <a:p>
          <a:r>
            <a:rPr kumimoji="1" lang="ja-JP" altLang="ja-JP" sz="900">
              <a:solidFill>
                <a:schemeClr val="dk1"/>
              </a:solidFill>
              <a:effectLst/>
              <a:latin typeface="+mn-lt"/>
              <a:ea typeface="+mn-ea"/>
              <a:cs typeface="+mn-cs"/>
            </a:rPr>
            <a:t>　 職員給与については、今後も、人事委員会の勧告を尊重し、市内民間給与との均衡が図られるよう措置するとともに、より一層市民の理解が得られるよう、必要な見直しに努めていく。</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グラフの</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R02</a:t>
          </a:r>
          <a:r>
            <a:rPr kumimoji="1" lang="ja-JP" altLang="ja-JP" sz="1100">
              <a:solidFill>
                <a:schemeClr val="dk1"/>
              </a:solidFill>
              <a:effectLst/>
              <a:latin typeface="+mn-lt"/>
              <a:ea typeface="+mn-ea"/>
              <a:cs typeface="+mn-cs"/>
            </a:rPr>
            <a:t>までの数値は、それぞれの年度の翌年のものである。</a:t>
          </a:r>
          <a:endParaRPr lang="ja-JP" altLang="ja-JP" sz="105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168911</xdr:rowOff>
    </xdr:from>
    <xdr:to>
      <xdr:col>81</xdr:col>
      <xdr:colOff>44450</xdr:colOff>
      <xdr:row>88</xdr:row>
      <xdr:rowOff>168911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2565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168911</xdr:rowOff>
    </xdr:from>
    <xdr:to>
      <xdr:col>77</xdr:col>
      <xdr:colOff>44450</xdr:colOff>
      <xdr:row>89</xdr:row>
      <xdr:rowOff>45720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2565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21589</xdr:rowOff>
    </xdr:from>
    <xdr:to>
      <xdr:col>72</xdr:col>
      <xdr:colOff>203200</xdr:colOff>
      <xdr:row>89</xdr:row>
      <xdr:rowOff>45720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2806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21589</xdr:rowOff>
    </xdr:from>
    <xdr:to>
      <xdr:col>68</xdr:col>
      <xdr:colOff>152400</xdr:colOff>
      <xdr:row>89</xdr:row>
      <xdr:rowOff>118111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2806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26670</xdr:rowOff>
    </xdr:from>
    <xdr:to>
      <xdr:col>68</xdr:col>
      <xdr:colOff>203200</xdr:colOff>
      <xdr:row>86</xdr:row>
      <xdr:rowOff>128270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118111</xdr:rowOff>
    </xdr:from>
    <xdr:to>
      <xdr:col>81</xdr:col>
      <xdr:colOff>95250</xdr:colOff>
      <xdr:row>89</xdr:row>
      <xdr:rowOff>48261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90188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17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118111</xdr:rowOff>
    </xdr:from>
    <xdr:to>
      <xdr:col>77</xdr:col>
      <xdr:colOff>95250</xdr:colOff>
      <xdr:row>89</xdr:row>
      <xdr:rowOff>48261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33038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292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166370</xdr:rowOff>
    </xdr:from>
    <xdr:to>
      <xdr:col>73</xdr:col>
      <xdr:colOff>44450</xdr:colOff>
      <xdr:row>89</xdr:row>
      <xdr:rowOff>96520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81297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142239</xdr:rowOff>
    </xdr:from>
    <xdr:to>
      <xdr:col>68</xdr:col>
      <xdr:colOff>203200</xdr:colOff>
      <xdr:row>89</xdr:row>
      <xdr:rowOff>72389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57166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67311</xdr:rowOff>
    </xdr:from>
    <xdr:to>
      <xdr:col>64</xdr:col>
      <xdr:colOff>152400</xdr:colOff>
      <xdr:row>89</xdr:row>
      <xdr:rowOff>168911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153688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定員管理の目標を設定したのは、平成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人削減の目標を掲げた集中改革プランと、平成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9,800</a:t>
          </a:r>
          <a:r>
            <a:rPr kumimoji="1" lang="ja-JP" altLang="ja-JP" sz="1100">
              <a:solidFill>
                <a:schemeClr val="dk1"/>
              </a:solidFill>
              <a:effectLst/>
              <a:latin typeface="+mn-lt"/>
              <a:ea typeface="+mn-ea"/>
              <a:cs typeface="+mn-cs"/>
            </a:rPr>
            <a:t>人体制とする目標を掲げた行政改革プランがあるが、いずれの目標も達成済み（集中改革プラン：</a:t>
          </a:r>
          <a:r>
            <a:rPr kumimoji="1" lang="en-US" altLang="ja-JP" sz="1100">
              <a:solidFill>
                <a:schemeClr val="dk1"/>
              </a:solidFill>
              <a:effectLst/>
              <a:latin typeface="+mn-lt"/>
              <a:ea typeface="+mn-ea"/>
              <a:cs typeface="+mn-cs"/>
            </a:rPr>
            <a:t>941</a:t>
          </a:r>
          <a:r>
            <a:rPr kumimoji="1" lang="ja-JP" altLang="ja-JP" sz="1100">
              <a:solidFill>
                <a:schemeClr val="dk1"/>
              </a:solidFill>
              <a:effectLst/>
              <a:latin typeface="+mn-lt"/>
              <a:ea typeface="+mn-ea"/>
              <a:cs typeface="+mn-cs"/>
            </a:rPr>
            <a:t>人削減、行政改革プラン：</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に達成（</a:t>
          </a:r>
          <a:r>
            <a:rPr kumimoji="1" lang="en-US" altLang="ja-JP" sz="1100">
              <a:solidFill>
                <a:schemeClr val="dk1"/>
              </a:solidFill>
              <a:effectLst/>
              <a:latin typeface="+mn-lt"/>
              <a:ea typeface="+mn-ea"/>
              <a:cs typeface="+mn-cs"/>
            </a:rPr>
            <a:t>9,784</a:t>
          </a:r>
          <a:r>
            <a:rPr kumimoji="1" lang="ja-JP" altLang="ja-JP" sz="1100">
              <a:solidFill>
                <a:schemeClr val="dk1"/>
              </a:solidFill>
              <a:effectLst/>
              <a:latin typeface="+mn-lt"/>
              <a:ea typeface="+mn-ea"/>
              <a:cs typeface="+mn-cs"/>
            </a:rPr>
            <a:t>人））。</a:t>
          </a:r>
          <a:endParaRPr lang="ja-JP" altLang="ja-JP" sz="1400">
            <a:effectLst/>
          </a:endParaRPr>
        </a:p>
        <a:p>
          <a:r>
            <a:rPr kumimoji="1" lang="ja-JP" altLang="ja-JP" sz="1100">
              <a:solidFill>
                <a:schemeClr val="dk1"/>
              </a:solidFill>
              <a:effectLst/>
              <a:latin typeface="+mn-lt"/>
              <a:ea typeface="+mn-ea"/>
              <a:cs typeface="+mn-cs"/>
            </a:rPr>
            <a:t>　令和３年度についても、行政需要の増大に対応しつつ、業務のアウトソーシングや執行体制の見直しを進めた結果、類似団体の中でも特に少ない数字となっている。</a:t>
          </a:r>
          <a:endParaRPr lang="ja-JP" altLang="ja-JP" sz="1400">
            <a:effectLst/>
          </a:endParaRPr>
        </a:p>
        <a:p>
          <a:r>
            <a:rPr kumimoji="1" lang="ja-JP" altLang="ja-JP" sz="1100">
              <a:solidFill>
                <a:schemeClr val="dk1"/>
              </a:solidFill>
              <a:effectLst/>
              <a:latin typeface="+mn-lt"/>
              <a:ea typeface="+mn-ea"/>
              <a:cs typeface="+mn-cs"/>
            </a:rPr>
            <a:t>　今後も市民サービスの低下を招かないよう留意しながら事務事業や執行体制の見直しを行い、簡素で効率的な市役所の構築に努めていく。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61595</xdr:rowOff>
    </xdr:from>
    <xdr:to>
      <xdr:col>81</xdr:col>
      <xdr:colOff>44450</xdr:colOff>
      <xdr:row>66</xdr:row>
      <xdr:rowOff>122767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48595"/>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147972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9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61595</xdr:rowOff>
    </xdr:from>
    <xdr:to>
      <xdr:col>81</xdr:col>
      <xdr:colOff>133350</xdr:colOff>
      <xdr:row>60</xdr:row>
      <xdr:rowOff>61595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4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101812</xdr:rowOff>
    </xdr:from>
    <xdr:to>
      <xdr:col>81</xdr:col>
      <xdr:colOff>44450</xdr:colOff>
      <xdr:row>60</xdr:row>
      <xdr:rowOff>113877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38881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39598</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84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67521</xdr:rowOff>
    </xdr:from>
    <xdr:to>
      <xdr:col>81</xdr:col>
      <xdr:colOff>95250</xdr:colOff>
      <xdr:row>63</xdr:row>
      <xdr:rowOff>169121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112395</xdr:rowOff>
    </xdr:from>
    <xdr:to>
      <xdr:col>77</xdr:col>
      <xdr:colOff>44450</xdr:colOff>
      <xdr:row>60</xdr:row>
      <xdr:rowOff>113877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227945"/>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55456</xdr:rowOff>
    </xdr:from>
    <xdr:to>
      <xdr:col>77</xdr:col>
      <xdr:colOff>95250</xdr:colOff>
      <xdr:row>63</xdr:row>
      <xdr:rowOff>157056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141833</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104352</xdr:rowOff>
    </xdr:from>
    <xdr:to>
      <xdr:col>72</xdr:col>
      <xdr:colOff>203200</xdr:colOff>
      <xdr:row>59</xdr:row>
      <xdr:rowOff>112395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21990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70062</xdr:rowOff>
    </xdr:from>
    <xdr:to>
      <xdr:col>73</xdr:col>
      <xdr:colOff>44450</xdr:colOff>
      <xdr:row>63</xdr:row>
      <xdr:rowOff>212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156439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104352</xdr:rowOff>
    </xdr:from>
    <xdr:to>
      <xdr:col>68</xdr:col>
      <xdr:colOff>152400</xdr:colOff>
      <xdr:row>59</xdr:row>
      <xdr:rowOff>152612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21990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9737</xdr:rowOff>
    </xdr:from>
    <xdr:to>
      <xdr:col>68</xdr:col>
      <xdr:colOff>203200</xdr:colOff>
      <xdr:row>62</xdr:row>
      <xdr:rowOff>111337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96114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1694</xdr:rowOff>
    </xdr:from>
    <xdr:to>
      <xdr:col>64</xdr:col>
      <xdr:colOff>152400</xdr:colOff>
      <xdr:row>62</xdr:row>
      <xdr:rowOff>103294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88071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51012</xdr:rowOff>
    </xdr:from>
    <xdr:to>
      <xdr:col>81</xdr:col>
      <xdr:colOff>95250</xdr:colOff>
      <xdr:row>60</xdr:row>
      <xdr:rowOff>152612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143739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5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63077</xdr:rowOff>
    </xdr:from>
    <xdr:to>
      <xdr:col>77</xdr:col>
      <xdr:colOff>95250</xdr:colOff>
      <xdr:row>60</xdr:row>
      <xdr:rowOff>164677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3404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1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61595</xdr:rowOff>
    </xdr:from>
    <xdr:to>
      <xdr:col>73</xdr:col>
      <xdr:colOff>44450</xdr:colOff>
      <xdr:row>59</xdr:row>
      <xdr:rowOff>163195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1922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53552</xdr:rowOff>
    </xdr:from>
    <xdr:to>
      <xdr:col>68</xdr:col>
      <xdr:colOff>203200</xdr:colOff>
      <xdr:row>59</xdr:row>
      <xdr:rowOff>155152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165329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101812</xdr:rowOff>
    </xdr:from>
    <xdr:to>
      <xdr:col>64</xdr:col>
      <xdr:colOff>152400</xdr:colOff>
      <xdr:row>60</xdr:row>
      <xdr:rowOff>31962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42139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令和３年度は</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％となり、対前年度比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ポイント改善している。</a:t>
          </a:r>
          <a:endParaRPr lang="ja-JP" altLang="ja-JP" sz="1400">
            <a:effectLst/>
          </a:endParaRPr>
        </a:p>
        <a:p>
          <a:r>
            <a:rPr kumimoji="1" lang="ja-JP" altLang="ja-JP" sz="1100">
              <a:solidFill>
                <a:schemeClr val="dk1"/>
              </a:solidFill>
              <a:effectLst/>
              <a:latin typeface="+mn-lt"/>
              <a:ea typeface="+mn-ea"/>
              <a:cs typeface="+mn-cs"/>
            </a:rPr>
            <a:t>　類似団体内順位は、依然として低位ではあるが、市債発行額の抑制等による市債残高の着実な減少等により、今後とも起債に許可が不要となる</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％未満の基準を下回り、トレンドとして比率は改善していく見込みである。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47272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42196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19349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47272</xdr:rowOff>
    </xdr:from>
    <xdr:to>
      <xdr:col>81</xdr:col>
      <xdr:colOff>133350</xdr:colOff>
      <xdr:row>45</xdr:row>
      <xdr:rowOff>47272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159455</xdr:rowOff>
    </xdr:from>
    <xdr:to>
      <xdr:col>81</xdr:col>
      <xdr:colOff>44450</xdr:colOff>
      <xdr:row>43</xdr:row>
      <xdr:rowOff>108655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36035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68738</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52211</xdr:rowOff>
    </xdr:from>
    <xdr:to>
      <xdr:col>81</xdr:col>
      <xdr:colOff>95250</xdr:colOff>
      <xdr:row>41</xdr:row>
      <xdr:rowOff>153811</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108655</xdr:rowOff>
    </xdr:from>
    <xdr:to>
      <xdr:col>77</xdr:col>
      <xdr:colOff>44450</xdr:colOff>
      <xdr:row>44</xdr:row>
      <xdr:rowOff>4233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481005"/>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79022</xdr:rowOff>
    </xdr:from>
    <xdr:to>
      <xdr:col>77</xdr:col>
      <xdr:colOff>95250</xdr:colOff>
      <xdr:row>42</xdr:row>
      <xdr:rowOff>9172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19349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111478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548033"/>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19349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111478</xdr:rowOff>
    </xdr:from>
    <xdr:to>
      <xdr:col>68</xdr:col>
      <xdr:colOff>152400</xdr:colOff>
      <xdr:row>45</xdr:row>
      <xdr:rowOff>33867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655278"/>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1411</xdr:rowOff>
    </xdr:from>
    <xdr:to>
      <xdr:col>68</xdr:col>
      <xdr:colOff>203200</xdr:colOff>
      <xdr:row>42</xdr:row>
      <xdr:rowOff>103011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113188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75794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108655</xdr:rowOff>
    </xdr:from>
    <xdr:to>
      <xdr:col>81</xdr:col>
      <xdr:colOff>95250</xdr:colOff>
      <xdr:row>43</xdr:row>
      <xdr:rowOff>38805</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80732</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57855</xdr:rowOff>
    </xdr:from>
    <xdr:to>
      <xdr:col>77</xdr:col>
      <xdr:colOff>95250</xdr:colOff>
      <xdr:row>43</xdr:row>
      <xdr:rowOff>159455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144232</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124883</xdr:rowOff>
    </xdr:from>
    <xdr:to>
      <xdr:col>73</xdr:col>
      <xdr:colOff>44450</xdr:colOff>
      <xdr:row>44</xdr:row>
      <xdr:rowOff>55033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39810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60678</xdr:rowOff>
    </xdr:from>
    <xdr:to>
      <xdr:col>68</xdr:col>
      <xdr:colOff>203200</xdr:colOff>
      <xdr:row>44</xdr:row>
      <xdr:rowOff>162278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147055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154517</xdr:rowOff>
    </xdr:from>
    <xdr:to>
      <xdr:col>64</xdr:col>
      <xdr:colOff>152400</xdr:colOff>
      <xdr:row>45</xdr:row>
      <xdr:rowOff>84667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69444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類似団体の平均値より依然として高水準にあるが、令和３年度においては、設立法人負債額等負担見込額の減少（対前年度比</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億円の減）等により着実に改善を続けている。	</a:t>
          </a:r>
          <a:endParaRPr lang="ja-JP" altLang="ja-JP" sz="1400">
            <a:effectLst/>
          </a:endParaRPr>
        </a:p>
        <a:p>
          <a:r>
            <a:rPr kumimoji="1" lang="ja-JP" altLang="ja-JP" sz="1100">
              <a:solidFill>
                <a:schemeClr val="dk1"/>
              </a:solidFill>
              <a:effectLst/>
              <a:latin typeface="+mn-lt"/>
              <a:ea typeface="+mn-ea"/>
              <a:cs typeface="+mn-cs"/>
            </a:rPr>
            <a:t>　今後も地方債現在高の縮減を図るなど、財政健全化に努めていく。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140801</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370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112878</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1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140801</xdr:rowOff>
    </xdr:from>
    <xdr:to>
      <xdr:col>81</xdr:col>
      <xdr:colOff>133350</xdr:colOff>
      <xdr:row>21</xdr:row>
      <xdr:rowOff>140801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122809</xdr:rowOff>
    </xdr:from>
    <xdr:to>
      <xdr:col>81</xdr:col>
      <xdr:colOff>44450</xdr:colOff>
      <xdr:row>18</xdr:row>
      <xdr:rowOff>146008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037459"/>
          <a:ext cx="838200" cy="19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7298</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750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162221</xdr:rowOff>
    </xdr:from>
    <xdr:to>
      <xdr:col>81</xdr:col>
      <xdr:colOff>95250</xdr:colOff>
      <xdr:row>17</xdr:row>
      <xdr:rowOff>92371</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146008</xdr:rowOff>
    </xdr:from>
    <xdr:to>
      <xdr:col>77</xdr:col>
      <xdr:colOff>44450</xdr:colOff>
      <xdr:row>19</xdr:row>
      <xdr:rowOff>16383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232108"/>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96943</xdr:rowOff>
    </xdr:from>
    <xdr:to>
      <xdr:col>77</xdr:col>
      <xdr:colOff>95250</xdr:colOff>
      <xdr:row>18</xdr:row>
      <xdr:rowOff>27093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37270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78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16383</xdr:rowOff>
    </xdr:from>
    <xdr:to>
      <xdr:col>72</xdr:col>
      <xdr:colOff>203200</xdr:colOff>
      <xdr:row>19</xdr:row>
      <xdr:rowOff>104055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273933"/>
          <a:ext cx="8890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144399</xdr:rowOff>
    </xdr:from>
    <xdr:to>
      <xdr:col>73</xdr:col>
      <xdr:colOff>44450</xdr:colOff>
      <xdr:row>18</xdr:row>
      <xdr:rowOff>74549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84726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82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104055</xdr:rowOff>
    </xdr:from>
    <xdr:to>
      <xdr:col>68</xdr:col>
      <xdr:colOff>152400</xdr:colOff>
      <xdr:row>20</xdr:row>
      <xdr:rowOff>31538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361605"/>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18796</xdr:rowOff>
    </xdr:from>
    <xdr:to>
      <xdr:col>68</xdr:col>
      <xdr:colOff>203200</xdr:colOff>
      <xdr:row>18</xdr:row>
      <xdr:rowOff>120396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130573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86360</xdr:rowOff>
    </xdr:from>
    <xdr:to>
      <xdr:col>64</xdr:col>
      <xdr:colOff>152400</xdr:colOff>
      <xdr:row>19</xdr:row>
      <xdr:rowOff>16510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26687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72009</xdr:rowOff>
    </xdr:from>
    <xdr:to>
      <xdr:col>81</xdr:col>
      <xdr:colOff>95250</xdr:colOff>
      <xdr:row>18</xdr:row>
      <xdr:rowOff>2159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9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44086</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95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95208</xdr:rowOff>
    </xdr:from>
    <xdr:to>
      <xdr:col>77</xdr:col>
      <xdr:colOff>95250</xdr:colOff>
      <xdr:row>19</xdr:row>
      <xdr:rowOff>25358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18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10135</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267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137033</xdr:rowOff>
    </xdr:from>
    <xdr:to>
      <xdr:col>73</xdr:col>
      <xdr:colOff>44450</xdr:colOff>
      <xdr:row>19</xdr:row>
      <xdr:rowOff>67183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2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51960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30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53255</xdr:rowOff>
    </xdr:from>
    <xdr:to>
      <xdr:col>68</xdr:col>
      <xdr:colOff>203200</xdr:colOff>
      <xdr:row>19</xdr:row>
      <xdr:rowOff>154855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31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139632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39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152188</xdr:rowOff>
    </xdr:from>
    <xdr:to>
      <xdr:col>64</xdr:col>
      <xdr:colOff>152400</xdr:colOff>
      <xdr:row>20</xdr:row>
      <xdr:rowOff>82338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67115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49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90713</xdr:rowOff>
    </xdr:from>
    <xdr:ext cx="9099176" cy="425758"/>
    <xdr:sp macro="" textlink="">
      <xdr:nvSpPr>
        <xdr:cNvPr id="471" name="テキスト ボックス 470">
          <a:extLst>
            <a:ext uri="{FF2B5EF4-FFF2-40B4-BE49-F238E27FC236}">
              <a16:creationId xmlns:a16="http://schemas.microsoft.com/office/drawing/2014/main" id="{2B167CAA-FC42-4D0E-A22B-F1ACB53F4EA0}"/>
            </a:ext>
          </a:extLst>
        </xdr:cNvPr>
        <xdr:cNvSpPr txBox="1"/>
      </xdr:nvSpPr>
      <xdr:spPr>
        <a:xfrm>
          <a:off x="707572" y="4336142"/>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1,568,265
1,532,866
343.46
1,177,937,693
1,161,028,164
10,906,850
451,517,796
1,162,080,782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業務のアウトソーシングや業務の実施体制の見直しなどに早くから取り組んできた結果、類似団体と比較して人口</a:t>
          </a:r>
          <a:r>
            <a:rPr kumimoji="1" lang="en-US" altLang="ja-JP" sz="900">
              <a:solidFill>
                <a:schemeClr val="dk1"/>
              </a:solidFill>
              <a:effectLst/>
              <a:latin typeface="+mn-lt"/>
              <a:ea typeface="+mn-ea"/>
              <a:cs typeface="+mn-cs"/>
            </a:rPr>
            <a:t>1,000</a:t>
          </a:r>
          <a:r>
            <a:rPr kumimoji="1" lang="ja-JP" altLang="ja-JP" sz="900">
              <a:solidFill>
                <a:schemeClr val="dk1"/>
              </a:solidFill>
              <a:effectLst/>
              <a:latin typeface="+mn-lt"/>
              <a:ea typeface="+mn-ea"/>
              <a:cs typeface="+mn-cs"/>
            </a:rPr>
            <a:t>人当たり職員数が少ないことや、退職手当の段階的引き下げ（平成</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年度で段階的に実施し、平均で</a:t>
          </a:r>
          <a:r>
            <a:rPr kumimoji="1" lang="en-US" altLang="ja-JP" sz="900">
              <a:solidFill>
                <a:schemeClr val="dk1"/>
              </a:solidFill>
              <a:effectLst/>
              <a:latin typeface="+mn-lt"/>
              <a:ea typeface="+mn-ea"/>
              <a:cs typeface="+mn-cs"/>
            </a:rPr>
            <a:t>15.4</a:t>
          </a:r>
          <a:r>
            <a:rPr kumimoji="1" lang="ja-JP" altLang="ja-JP" sz="900">
              <a:solidFill>
                <a:schemeClr val="dk1"/>
              </a:solidFill>
              <a:effectLst/>
              <a:latin typeface="+mn-lt"/>
              <a:ea typeface="+mn-ea"/>
              <a:cs typeface="+mn-cs"/>
            </a:rPr>
            <a:t>％の水準引き</a:t>
          </a:r>
          <a:r>
            <a:rPr kumimoji="1" lang="ja-JP" altLang="en-US" sz="900">
              <a:solidFill>
                <a:schemeClr val="dk1"/>
              </a:solidFill>
              <a:effectLst/>
              <a:latin typeface="+mn-lt"/>
              <a:ea typeface="+mn-ea"/>
              <a:cs typeface="+mn-cs"/>
            </a:rPr>
            <a:t>下</a:t>
          </a:r>
          <a:r>
            <a:rPr kumimoji="1" lang="ja-JP" altLang="ja-JP" sz="900">
              <a:solidFill>
                <a:schemeClr val="dk1"/>
              </a:solidFill>
              <a:effectLst/>
              <a:latin typeface="+mn-lt"/>
              <a:ea typeface="+mn-ea"/>
              <a:cs typeface="+mn-cs"/>
            </a:rPr>
            <a:t>げ）、平成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年度からの給料水準の平均</a:t>
          </a:r>
          <a:r>
            <a:rPr kumimoji="1" lang="en-US" altLang="ja-JP" sz="900">
              <a:solidFill>
                <a:schemeClr val="dk1"/>
              </a:solidFill>
              <a:effectLst/>
              <a:latin typeface="+mn-lt"/>
              <a:ea typeface="+mn-ea"/>
              <a:cs typeface="+mn-cs"/>
            </a:rPr>
            <a:t>1.5</a:t>
          </a:r>
          <a:r>
            <a:rPr kumimoji="1" lang="ja-JP" altLang="ja-JP" sz="900">
              <a:solidFill>
                <a:schemeClr val="dk1"/>
              </a:solidFill>
              <a:effectLst/>
              <a:latin typeface="+mn-lt"/>
              <a:ea typeface="+mn-ea"/>
              <a:cs typeface="+mn-cs"/>
            </a:rPr>
            <a:t>％の引き下げ等により、人件費に係る経常収支比率は類似団体内で</a:t>
          </a:r>
          <a:r>
            <a:rPr kumimoji="1" lang="ja-JP" altLang="en-US" sz="900">
              <a:solidFill>
                <a:schemeClr val="dk1"/>
              </a:solidFill>
              <a:effectLst/>
              <a:latin typeface="+mn-lt"/>
              <a:ea typeface="+mn-ea"/>
              <a:cs typeface="+mn-cs"/>
            </a:rPr>
            <a:t>２番目に</a:t>
          </a:r>
          <a:r>
            <a:rPr kumimoji="1" lang="ja-JP" altLang="ja-JP" sz="900">
              <a:solidFill>
                <a:schemeClr val="dk1"/>
              </a:solidFill>
              <a:effectLst/>
              <a:latin typeface="+mn-lt"/>
              <a:ea typeface="+mn-ea"/>
              <a:cs typeface="+mn-cs"/>
            </a:rPr>
            <a:t>低くなっている。</a:t>
          </a:r>
          <a:endParaRPr lang="ja-JP" altLang="ja-JP" sz="900">
            <a:effectLst/>
          </a:endParaRPr>
        </a:p>
        <a:p>
          <a:r>
            <a:rPr kumimoji="1" lang="ja-JP" altLang="ja-JP" sz="900">
              <a:solidFill>
                <a:schemeClr val="dk1"/>
              </a:solidFill>
              <a:effectLst/>
              <a:latin typeface="+mn-lt"/>
              <a:ea typeface="+mn-ea"/>
              <a:cs typeface="+mn-cs"/>
            </a:rPr>
            <a:t>　従来の手法や仕組みにとらわれることなく、</a:t>
          </a:r>
          <a:r>
            <a:rPr kumimoji="1" lang="en-US" altLang="ja-JP" sz="900">
              <a:solidFill>
                <a:schemeClr val="dk1"/>
              </a:solidFill>
              <a:effectLst/>
              <a:latin typeface="+mn-lt"/>
              <a:ea typeface="+mn-ea"/>
              <a:cs typeface="+mn-cs"/>
            </a:rPr>
            <a:t>ICT</a:t>
          </a:r>
          <a:r>
            <a:rPr kumimoji="1" lang="ja-JP" altLang="ja-JP" sz="900">
              <a:solidFill>
                <a:schemeClr val="dk1"/>
              </a:solidFill>
              <a:effectLst/>
              <a:latin typeface="+mn-lt"/>
              <a:ea typeface="+mn-ea"/>
              <a:cs typeface="+mn-cs"/>
            </a:rPr>
            <a:t>の活用や業務の見直しなどにより業務の効率性と生産性を高めるとともに、最適な組織体制の</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構築を図っていく。</a:t>
          </a:r>
          <a:endParaRPr lang="ja-JP" altLang="ja-JP" sz="9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102507</xdr:rowOff>
    </xdr:from>
    <xdr:to>
      <xdr:col>24</xdr:col>
      <xdr:colOff>25400</xdr:colOff>
      <xdr:row>34</xdr:row>
      <xdr:rowOff>94343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7603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121755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34</xdr:row>
      <xdr:rowOff>94343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8420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133350</xdr:rowOff>
    </xdr:from>
    <xdr:to>
      <xdr:col>20</xdr:col>
      <xdr:colOff>38100</xdr:colOff>
      <xdr:row>40</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61686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8420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68035</xdr:rowOff>
    </xdr:from>
    <xdr:to>
      <xdr:col>15</xdr:col>
      <xdr:colOff>149225</xdr:colOff>
      <xdr:row>39</xdr:row>
      <xdr:rowOff>169635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154412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61686</xdr:rowOff>
    </xdr:from>
    <xdr:to>
      <xdr:col>11</xdr:col>
      <xdr:colOff>9525</xdr:colOff>
      <xdr:row>34</xdr:row>
      <xdr:rowOff>110672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8909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68035</xdr:rowOff>
    </xdr:from>
    <xdr:to>
      <xdr:col>11</xdr:col>
      <xdr:colOff>60325</xdr:colOff>
      <xdr:row>39</xdr:row>
      <xdr:rowOff>169635</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154412</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100693</xdr:rowOff>
    </xdr:from>
    <xdr:to>
      <xdr:col>6</xdr:col>
      <xdr:colOff>171450</xdr:colOff>
      <xdr:row>40</xdr:row>
      <xdr:rowOff>30843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15620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51707</xdr:rowOff>
    </xdr:from>
    <xdr:to>
      <xdr:col>24</xdr:col>
      <xdr:colOff>76200</xdr:colOff>
      <xdr:row>33</xdr:row>
      <xdr:rowOff>153307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68234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43543</xdr:rowOff>
    </xdr:from>
    <xdr:to>
      <xdr:col>20</xdr:col>
      <xdr:colOff>38100</xdr:colOff>
      <xdr:row>34</xdr:row>
      <xdr:rowOff>145143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155320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4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133350</xdr:rowOff>
    </xdr:from>
    <xdr:to>
      <xdr:col>15</xdr:col>
      <xdr:colOff>149225</xdr:colOff>
      <xdr:row>34</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10886</xdr:rowOff>
    </xdr:from>
    <xdr:to>
      <xdr:col>11</xdr:col>
      <xdr:colOff>60325</xdr:colOff>
      <xdr:row>34</xdr:row>
      <xdr:rowOff>112486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122663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59872</xdr:rowOff>
    </xdr:from>
    <xdr:to>
      <xdr:col>6</xdr:col>
      <xdr:colOff>171450</xdr:colOff>
      <xdr:row>34</xdr:row>
      <xdr:rowOff>161472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199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5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物件</a:t>
          </a:r>
          <a:r>
            <a:rPr kumimoji="1" lang="ja-JP" altLang="ja-JP" sz="1100">
              <a:solidFill>
                <a:schemeClr val="dk1"/>
              </a:solidFill>
              <a:effectLst/>
              <a:latin typeface="+mn-lt"/>
              <a:ea typeface="+mn-ea"/>
              <a:cs typeface="+mn-cs"/>
            </a:rPr>
            <a:t>費に係る経常的経費充当一般財源について、令和２年度決算と比較し微増となっているが、それ以上に経常一般財源等歳入合計が増となったことで、経常収支比率はやや減少となっている。</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指定管理者制度の活用などにより、施設の維持管理コストの縮減に努めていく。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33386"/>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78014</xdr:rowOff>
    </xdr:from>
    <xdr:to>
      <xdr:col>82</xdr:col>
      <xdr:colOff>107950</xdr:colOff>
      <xdr:row>16</xdr:row>
      <xdr:rowOff>159657</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82121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159657</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870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43543</xdr:rowOff>
    </xdr:from>
    <xdr:to>
      <xdr:col>78</xdr:col>
      <xdr:colOff>120650</xdr:colOff>
      <xdr:row>16</xdr:row>
      <xdr:rowOff>145143</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155320</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5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94343</xdr:rowOff>
    </xdr:from>
    <xdr:to>
      <xdr:col>73</xdr:col>
      <xdr:colOff>180975</xdr:colOff>
      <xdr:row>16</xdr:row>
      <xdr:rowOff>127000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837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94343</xdr:rowOff>
    </xdr:from>
    <xdr:to>
      <xdr:col>69</xdr:col>
      <xdr:colOff>92075</xdr:colOff>
      <xdr:row>16</xdr:row>
      <xdr:rowOff>110671</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8375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149679</xdr:rowOff>
    </xdr:from>
    <xdr:to>
      <xdr:col>65</xdr:col>
      <xdr:colOff>53975</xdr:colOff>
      <xdr:row>16</xdr:row>
      <xdr:rowOff>79829</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90006</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170741</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108857</xdr:rowOff>
    </xdr:from>
    <xdr:to>
      <xdr:col>78</xdr:col>
      <xdr:colOff>120650</xdr:colOff>
      <xdr:row>17</xdr:row>
      <xdr:rowOff>39007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23784</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93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43543</xdr:rowOff>
    </xdr:from>
    <xdr:to>
      <xdr:col>69</xdr:col>
      <xdr:colOff>142875</xdr:colOff>
      <xdr:row>16</xdr:row>
      <xdr:rowOff>145143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7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129920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扶助</a:t>
          </a:r>
          <a:r>
            <a:rPr kumimoji="1" lang="ja-JP" altLang="ja-JP" sz="1100">
              <a:solidFill>
                <a:schemeClr val="dk1"/>
              </a:solidFill>
              <a:effectLst/>
              <a:latin typeface="+mn-lt"/>
              <a:ea typeface="+mn-ea"/>
              <a:cs typeface="+mn-cs"/>
            </a:rPr>
            <a:t>費に係る</a:t>
          </a:r>
          <a:r>
            <a:rPr kumimoji="1" lang="ja-JP" altLang="en-US" sz="1100">
              <a:solidFill>
                <a:schemeClr val="dk1"/>
              </a:solidFill>
              <a:effectLst/>
              <a:latin typeface="+mn-lt"/>
              <a:ea typeface="+mn-ea"/>
              <a:cs typeface="+mn-cs"/>
            </a:rPr>
            <a:t>経常的経費充当一般財源について、令和２年度決算と比較し微増</a:t>
          </a:r>
          <a:r>
            <a:rPr kumimoji="1" lang="ja-JP" altLang="ja-JP" sz="1100">
              <a:solidFill>
                <a:schemeClr val="dk1"/>
              </a:solidFill>
              <a:effectLst/>
              <a:latin typeface="+mn-lt"/>
              <a:ea typeface="+mn-ea"/>
              <a:cs typeface="+mn-cs"/>
            </a:rPr>
            <a:t>となっているが、</a:t>
          </a:r>
          <a:r>
            <a:rPr kumimoji="1" lang="ja-JP" altLang="en-US" sz="1100">
              <a:solidFill>
                <a:schemeClr val="dk1"/>
              </a:solidFill>
              <a:effectLst/>
              <a:latin typeface="+mn-lt"/>
              <a:ea typeface="+mn-ea"/>
              <a:cs typeface="+mn-cs"/>
            </a:rPr>
            <a:t>それ以上に</a:t>
          </a:r>
          <a:r>
            <a:rPr kumimoji="1" lang="ja-JP" altLang="ja-JP" sz="1100">
              <a:solidFill>
                <a:schemeClr val="dk1"/>
              </a:solidFill>
              <a:effectLst/>
              <a:latin typeface="+mn-lt"/>
              <a:ea typeface="+mn-ea"/>
              <a:cs typeface="+mn-cs"/>
            </a:rPr>
            <a:t>経常一般財源等歳入合計が</a:t>
          </a:r>
          <a:r>
            <a:rPr kumimoji="1" lang="ja-JP" altLang="en-US" sz="1100">
              <a:solidFill>
                <a:schemeClr val="dk1"/>
              </a:solidFill>
              <a:effectLst/>
              <a:latin typeface="+mn-lt"/>
              <a:ea typeface="+mn-ea"/>
              <a:cs typeface="+mn-cs"/>
            </a:rPr>
            <a:t>増となった</a:t>
          </a:r>
          <a:r>
            <a:rPr kumimoji="1" lang="ja-JP" altLang="ja-JP" sz="1100">
              <a:solidFill>
                <a:schemeClr val="dk1"/>
              </a:solidFill>
              <a:effectLst/>
              <a:latin typeface="+mn-lt"/>
              <a:ea typeface="+mn-ea"/>
              <a:cs typeface="+mn-cs"/>
            </a:rPr>
            <a:t>こと</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経常収支比率</a:t>
          </a:r>
          <a:r>
            <a:rPr kumimoji="1" lang="ja-JP" altLang="en-US" sz="1100">
              <a:solidFill>
                <a:schemeClr val="dk1"/>
              </a:solidFill>
              <a:effectLst/>
              <a:latin typeface="+mn-lt"/>
              <a:ea typeface="+mn-ea"/>
              <a:cs typeface="+mn-cs"/>
            </a:rPr>
            <a:t>はやや減少</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高齢化の進行や障がい福祉サービスの利用増、保育所入所児童数の増加等により、扶助費については今後も増加が見込まれる。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1567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110672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9568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133549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734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110672</xdr:rowOff>
    </xdr:from>
    <xdr:to>
      <xdr:col>19</xdr:col>
      <xdr:colOff>187325</xdr:colOff>
      <xdr:row>58</xdr:row>
      <xdr:rowOff>110672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10054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10885</xdr:rowOff>
    </xdr:from>
    <xdr:to>
      <xdr:col>20</xdr:col>
      <xdr:colOff>38100</xdr:colOff>
      <xdr:row>58</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122662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58</xdr:row>
      <xdr:rowOff>110672</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8751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159657</xdr:rowOff>
    </xdr:from>
    <xdr:to>
      <xdr:col>11</xdr:col>
      <xdr:colOff>9525</xdr:colOff>
      <xdr:row>57</xdr:row>
      <xdr:rowOff>102507</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7608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59872</xdr:rowOff>
    </xdr:from>
    <xdr:to>
      <xdr:col>20</xdr:col>
      <xdr:colOff>38100</xdr:colOff>
      <xdr:row>58</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146249</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0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59872</xdr:rowOff>
    </xdr:from>
    <xdr:to>
      <xdr:col>15</xdr:col>
      <xdr:colOff>149225</xdr:colOff>
      <xdr:row>58</xdr:row>
      <xdr:rowOff>161472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163484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49184</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その他に係る経常収支比率の</a:t>
          </a:r>
          <a:r>
            <a:rPr kumimoji="1" lang="ja-JP" altLang="en-US" sz="1050">
              <a:solidFill>
                <a:schemeClr val="dk1"/>
              </a:solidFill>
              <a:effectLst/>
              <a:latin typeface="+mn-lt"/>
              <a:ea typeface="+mn-ea"/>
              <a:cs typeface="+mn-cs"/>
            </a:rPr>
            <a:t>減少</a:t>
          </a:r>
          <a:r>
            <a:rPr kumimoji="1" lang="ja-JP" altLang="ja-JP" sz="1050">
              <a:solidFill>
                <a:schemeClr val="dk1"/>
              </a:solidFill>
              <a:effectLst/>
              <a:latin typeface="+mn-lt"/>
              <a:ea typeface="+mn-ea"/>
              <a:cs typeface="+mn-cs"/>
            </a:rPr>
            <a:t>は</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老年人口の増加等に伴う介護保険事業</a:t>
          </a:r>
          <a:r>
            <a:rPr kumimoji="1" lang="ja-JP" altLang="en-US" sz="1050">
              <a:solidFill>
                <a:schemeClr val="dk1"/>
              </a:solidFill>
              <a:effectLst/>
              <a:latin typeface="+mn-lt"/>
              <a:ea typeface="+mn-ea"/>
              <a:cs typeface="+mn-cs"/>
            </a:rPr>
            <a:t>及び</a:t>
          </a:r>
          <a:r>
            <a:rPr kumimoji="1" lang="ja-JP" altLang="ja-JP" sz="1050">
              <a:solidFill>
                <a:schemeClr val="dk1"/>
              </a:solidFill>
              <a:effectLst/>
              <a:latin typeface="+mn-lt"/>
              <a:ea typeface="+mn-ea"/>
              <a:cs typeface="+mn-cs"/>
            </a:rPr>
            <a:t>後期高齢者医療事業への繰出金の増</a:t>
          </a:r>
          <a:r>
            <a:rPr kumimoji="1" lang="ja-JP" altLang="en-US" sz="1050">
              <a:solidFill>
                <a:schemeClr val="dk1"/>
              </a:solidFill>
              <a:effectLst/>
              <a:latin typeface="+mn-lt"/>
              <a:ea typeface="+mn-ea"/>
              <a:cs typeface="+mn-cs"/>
            </a:rPr>
            <a:t>に対し経常一般財源等歳入合計の増が上回ったことや、維持補修費が減となったため等である。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住民基本台帳に基づく</a:t>
          </a:r>
          <a:r>
            <a:rPr kumimoji="1" lang="en-US" altLang="ja-JP" sz="1050">
              <a:solidFill>
                <a:schemeClr val="dk1"/>
              </a:solidFill>
              <a:effectLst/>
              <a:latin typeface="+mn-lt"/>
              <a:ea typeface="+mn-ea"/>
              <a:cs typeface="+mn-cs"/>
            </a:rPr>
            <a:t>65</a:t>
          </a:r>
          <a:r>
            <a:rPr kumimoji="1" lang="ja-JP" altLang="ja-JP" sz="1050">
              <a:solidFill>
                <a:schemeClr val="dk1"/>
              </a:solidFill>
              <a:effectLst/>
              <a:latin typeface="+mn-lt"/>
              <a:ea typeface="+mn-ea"/>
              <a:cs typeface="+mn-cs"/>
            </a:rPr>
            <a:t>歳以上の高齢者が総人口に占める割合について、</a:t>
          </a:r>
          <a:r>
            <a:rPr kumimoji="1" lang="ja-JP" altLang="en-US"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月</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日現在は</a:t>
          </a:r>
          <a:r>
            <a:rPr kumimoji="1" lang="en-US" altLang="ja-JP" sz="1050">
              <a:solidFill>
                <a:schemeClr val="dk1"/>
              </a:solidFill>
              <a:effectLst/>
              <a:latin typeface="+mn-lt"/>
              <a:ea typeface="+mn-ea"/>
              <a:cs typeface="+mn-cs"/>
            </a:rPr>
            <a:t>21.8</a:t>
          </a:r>
          <a:r>
            <a:rPr kumimoji="1" lang="ja-JP" altLang="ja-JP" sz="1050">
              <a:solidFill>
                <a:schemeClr val="dk1"/>
              </a:solidFill>
              <a:effectLst/>
              <a:latin typeface="+mn-lt"/>
              <a:ea typeface="+mn-ea"/>
              <a:cs typeface="+mn-cs"/>
            </a:rPr>
            <a:t>％であったのに対し、令和</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月</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日現在では</a:t>
          </a:r>
          <a:r>
            <a:rPr kumimoji="1" lang="en-US" altLang="ja-JP" sz="1050">
              <a:solidFill>
                <a:schemeClr val="dk1"/>
              </a:solidFill>
              <a:effectLst/>
              <a:latin typeface="+mn-lt"/>
              <a:ea typeface="+mn-ea"/>
              <a:cs typeface="+mn-cs"/>
            </a:rPr>
            <a:t>22.0</a:t>
          </a:r>
          <a:r>
            <a:rPr kumimoji="1" lang="ja-JP" altLang="ja-JP" sz="1050">
              <a:solidFill>
                <a:schemeClr val="dk1"/>
              </a:solidFill>
              <a:effectLst/>
              <a:latin typeface="+mn-lt"/>
              <a:ea typeface="+mn-ea"/>
              <a:cs typeface="+mn-cs"/>
            </a:rPr>
            <a:t>％と増加している。今後も高齢化に伴い、介護保険事業や後期高齢者医療事業への繰出金は増加するものと考えられる。</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757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56</xdr:row>
      <xdr:rowOff>69850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5758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86377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1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114300</xdr:rowOff>
    </xdr:from>
    <xdr:to>
      <xdr:col>82</xdr:col>
      <xdr:colOff>158750</xdr:colOff>
      <xdr:row>56</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69850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537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57150</xdr:rowOff>
    </xdr:from>
    <xdr:to>
      <xdr:col>78</xdr:col>
      <xdr:colOff>120650</xdr:colOff>
      <xdr:row>56</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143527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107950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152400</xdr:rowOff>
    </xdr:from>
    <xdr:to>
      <xdr:col>74</xdr:col>
      <xdr:colOff>31750</xdr:colOff>
      <xdr:row>56</xdr:row>
      <xdr:rowOff>82550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67327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127000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19050</xdr:rowOff>
    </xdr:from>
    <xdr:to>
      <xdr:col>78</xdr:col>
      <xdr:colOff>120650</xdr:colOff>
      <xdr:row>56</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130827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76200</xdr:rowOff>
    </xdr:from>
    <xdr:to>
      <xdr:col>65</xdr:col>
      <xdr:colOff>53975</xdr:colOff>
      <xdr:row>56</xdr:row>
      <xdr:rowOff>6350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補助費等に係る経常収支比率が類似団体平均を下回っているのは、補助金に関して、毎年度の予算編成において、事業目的、事業内容、補助金の使途等を精査するとともに、補助対象範囲、補助対象経費について不断の見直しを行っていること等が考えられる。また、長期にわたる補助金への対応や補助金の公募化に係る全市的なルールを定めた「補助金ガイドライン」を策定（平成</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月）し、それに伴い補助金交付規則も改正（平成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月</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日施行）し、更なる適正化を図っている。</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734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46990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344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82567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115570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390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30480</xdr:rowOff>
    </xdr:from>
    <xdr:to>
      <xdr:col>78</xdr:col>
      <xdr:colOff>120650</xdr:colOff>
      <xdr:row>38</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161290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45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99060</xdr:rowOff>
    </xdr:from>
    <xdr:to>
      <xdr:col>74</xdr:col>
      <xdr:colOff>31750</xdr:colOff>
      <xdr:row>39</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35560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50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144780</xdr:rowOff>
    </xdr:from>
    <xdr:to>
      <xdr:col>69</xdr:col>
      <xdr:colOff>142875</xdr:colOff>
      <xdr:row>39</xdr:row>
      <xdr:rowOff>74930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138447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107967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50817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156210</xdr:rowOff>
    </xdr:from>
    <xdr:to>
      <xdr:col>65</xdr:col>
      <xdr:colOff>53975</xdr:colOff>
      <xdr:row>38</xdr:row>
      <xdr:rowOff>86360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96537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公債</a:t>
          </a:r>
          <a:r>
            <a:rPr kumimoji="1" lang="ja-JP" altLang="ja-JP" sz="1000">
              <a:solidFill>
                <a:schemeClr val="dk1"/>
              </a:solidFill>
              <a:effectLst/>
              <a:latin typeface="+mn-lt"/>
              <a:ea typeface="+mn-ea"/>
              <a:cs typeface="+mn-cs"/>
            </a:rPr>
            <a:t>費に係る経常的経費充当一般財源について、令和２年度決算と比較し微増となっているが、それ以上に経常一般財源等歳入合計が増となったことで、経常収支比率はやや減少となっている。</a:t>
          </a:r>
          <a:endParaRPr lang="ja-JP" altLang="ja-JP" sz="1000">
            <a:effectLst/>
          </a:endParaRPr>
        </a:p>
        <a:p>
          <a:r>
            <a:rPr kumimoji="1" lang="ja-JP" altLang="en-US" sz="1000">
              <a:solidFill>
                <a:schemeClr val="dk1"/>
              </a:solidFill>
              <a:effectLst/>
              <a:latin typeface="+mn-lt"/>
              <a:ea typeface="+mn-ea"/>
              <a:cs typeface="+mn-cs"/>
            </a:rPr>
            <a:t>　その中でも、</a:t>
          </a:r>
          <a:r>
            <a:rPr kumimoji="1" lang="ja-JP" altLang="ja-JP" sz="1000">
              <a:solidFill>
                <a:schemeClr val="dk1"/>
              </a:solidFill>
              <a:effectLst/>
              <a:latin typeface="+mn-lt"/>
              <a:ea typeface="+mn-ea"/>
              <a:cs typeface="+mn-cs"/>
            </a:rPr>
            <a:t>利子の償還は経常的経費充当一般財源</a:t>
          </a:r>
          <a:r>
            <a:rPr kumimoji="1" lang="ja-JP" altLang="en-US" sz="1000">
              <a:solidFill>
                <a:schemeClr val="dk1"/>
              </a:solidFill>
              <a:effectLst/>
              <a:latin typeface="+mn-lt"/>
              <a:ea typeface="+mn-ea"/>
              <a:cs typeface="+mn-cs"/>
            </a:rPr>
            <a:t>が</a:t>
          </a:r>
          <a:r>
            <a:rPr kumimoji="1" lang="en-US" altLang="ja-JP" sz="1000">
              <a:solidFill>
                <a:schemeClr val="dk1"/>
              </a:solidFill>
              <a:effectLst/>
              <a:latin typeface="+mn-lt"/>
              <a:ea typeface="+mn-ea"/>
              <a:cs typeface="+mn-cs"/>
            </a:rPr>
            <a:t>6</a:t>
          </a:r>
          <a:r>
            <a:rPr kumimoji="1" lang="ja-JP" altLang="ja-JP" sz="1000">
              <a:solidFill>
                <a:schemeClr val="dk1"/>
              </a:solidFill>
              <a:effectLst/>
              <a:latin typeface="+mn-lt"/>
              <a:ea typeface="+mn-ea"/>
              <a:cs typeface="+mn-cs"/>
            </a:rPr>
            <a:t>億円減となっており、高利率での利子償還が完了したために、平均利率が下がっていることが影響していると考えられる。</a:t>
          </a:r>
          <a:endParaRPr lang="ja-JP" altLang="ja-JP" sz="1100">
            <a:effectLst/>
          </a:endParaRPr>
        </a:p>
        <a:p>
          <a:r>
            <a:rPr kumimoji="1" lang="ja-JP" altLang="ja-JP" sz="1000">
              <a:solidFill>
                <a:schemeClr val="dk1"/>
              </a:solidFill>
              <a:effectLst/>
              <a:latin typeface="+mn-lt"/>
              <a:ea typeface="+mn-ea"/>
              <a:cs typeface="+mn-cs"/>
            </a:rPr>
            <a:t>　今後の公債費は、市債発行額の抑制により中長期的には減少していく見込みであるが、当面は</a:t>
          </a:r>
          <a:r>
            <a:rPr kumimoji="1" lang="en-US" altLang="ja-JP" sz="1000">
              <a:solidFill>
                <a:schemeClr val="dk1"/>
              </a:solidFill>
              <a:effectLst/>
              <a:latin typeface="+mn-lt"/>
              <a:ea typeface="+mn-ea"/>
              <a:cs typeface="+mn-cs"/>
            </a:rPr>
            <a:t>900</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1,000</a:t>
          </a:r>
          <a:r>
            <a:rPr kumimoji="1" lang="ja-JP" altLang="ja-JP" sz="1000">
              <a:solidFill>
                <a:schemeClr val="dk1"/>
              </a:solidFill>
              <a:effectLst/>
              <a:latin typeface="+mn-lt"/>
              <a:ea typeface="+mn-ea"/>
              <a:cs typeface="+mn-cs"/>
            </a:rPr>
            <a:t>億円程度で高止まりとなる見込みである。</a:t>
          </a:r>
          <a:endParaRPr lang="ja-JP" altLang="ja-JP" sz="11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81</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47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22877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50800</xdr:rowOff>
    </xdr:from>
    <xdr:to>
      <xdr:col>24</xdr:col>
      <xdr:colOff>114300</xdr:colOff>
      <xdr:row>81</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165100</xdr:rowOff>
    </xdr:from>
    <xdr:to>
      <xdr:col>24</xdr:col>
      <xdr:colOff>25400</xdr:colOff>
      <xdr:row>80</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7096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127000</xdr:rowOff>
    </xdr:from>
    <xdr:to>
      <xdr:col>19</xdr:col>
      <xdr:colOff>187325</xdr:colOff>
      <xdr:row>80</xdr:row>
      <xdr:rowOff>165100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84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76200</xdr:rowOff>
    </xdr:from>
    <xdr:to>
      <xdr:col>20</xdr:col>
      <xdr:colOff>38100</xdr:colOff>
      <xdr:row>78</xdr:row>
      <xdr:rowOff>6350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16527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165100</xdr:rowOff>
    </xdr:from>
    <xdr:to>
      <xdr:col>15</xdr:col>
      <xdr:colOff>98425</xdr:colOff>
      <xdr:row>80</xdr:row>
      <xdr:rowOff>165100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88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114300</xdr:rowOff>
    </xdr:from>
    <xdr:to>
      <xdr:col>15</xdr:col>
      <xdr:colOff>149225</xdr:colOff>
      <xdr:row>78</xdr:row>
      <xdr:rowOff>44450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54627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165100</xdr:rowOff>
    </xdr:from>
    <xdr:to>
      <xdr:col>11</xdr:col>
      <xdr:colOff>9525</xdr:colOff>
      <xdr:row>81</xdr:row>
      <xdr:rowOff>69850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88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57150</xdr:rowOff>
    </xdr:from>
    <xdr:to>
      <xdr:col>6</xdr:col>
      <xdr:colOff>171450</xdr:colOff>
      <xdr:row>78</xdr:row>
      <xdr:rowOff>158750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168927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114300</xdr:rowOff>
    </xdr:from>
    <xdr:to>
      <xdr:col>24</xdr:col>
      <xdr:colOff>76200</xdr:colOff>
      <xdr:row>80</xdr:row>
      <xdr:rowOff>44450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86377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76200</xdr:rowOff>
    </xdr:from>
    <xdr:to>
      <xdr:col>20</xdr:col>
      <xdr:colOff>38100</xdr:colOff>
      <xdr:row>81</xdr:row>
      <xdr:rowOff>6350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162577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114300</xdr:rowOff>
    </xdr:from>
    <xdr:to>
      <xdr:col>15</xdr:col>
      <xdr:colOff>149225</xdr:colOff>
      <xdr:row>81</xdr:row>
      <xdr:rowOff>44450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29227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114300</xdr:rowOff>
    </xdr:from>
    <xdr:to>
      <xdr:col>11</xdr:col>
      <xdr:colOff>60325</xdr:colOff>
      <xdr:row>81</xdr:row>
      <xdr:rowOff>44450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29227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19050</xdr:rowOff>
    </xdr:from>
    <xdr:to>
      <xdr:col>6</xdr:col>
      <xdr:colOff>171450</xdr:colOff>
      <xdr:row>81</xdr:row>
      <xdr:rowOff>120650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105427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令和３年度決算は経常一般財源等歳入合計が</a:t>
          </a:r>
          <a:r>
            <a:rPr kumimoji="1" lang="ja-JP" altLang="ja-JP" sz="900">
              <a:solidFill>
                <a:schemeClr val="dk1"/>
              </a:solidFill>
              <a:effectLst/>
              <a:latin typeface="+mn-lt"/>
              <a:ea typeface="+mn-ea"/>
              <a:cs typeface="+mn-cs"/>
            </a:rPr>
            <a:t>人件費や扶助費、繰出金の増加</a:t>
          </a:r>
          <a:r>
            <a:rPr kumimoji="1" lang="ja-JP" altLang="en-US" sz="900">
              <a:solidFill>
                <a:schemeClr val="dk1"/>
              </a:solidFill>
              <a:effectLst/>
              <a:latin typeface="+mn-lt"/>
              <a:ea typeface="+mn-ea"/>
              <a:cs typeface="+mn-cs"/>
            </a:rPr>
            <a:t>等を上回ったため経常収支比率が減少しているが、</a:t>
          </a:r>
          <a:r>
            <a:rPr kumimoji="1" lang="ja-JP" altLang="ja-JP" sz="900">
              <a:solidFill>
                <a:schemeClr val="dk1"/>
              </a:solidFill>
              <a:effectLst/>
              <a:latin typeface="+mn-lt"/>
              <a:ea typeface="+mn-ea"/>
              <a:cs typeface="+mn-cs"/>
            </a:rPr>
            <a:t>今後も福祉サービスの利用者の増に伴う扶助費の増や、老年人口の増加に伴う後期高齢者医療、介護保険事業への公費負担の大幅な増加が見込まれる。</a:t>
          </a:r>
          <a:endParaRPr lang="ja-JP" altLang="ja-JP" sz="1050">
            <a:effectLst/>
          </a:endParaRPr>
        </a:p>
        <a:p>
          <a:r>
            <a:rPr kumimoji="1" lang="ja-JP" altLang="ja-JP" sz="900">
              <a:solidFill>
                <a:schemeClr val="dk1"/>
              </a:solidFill>
              <a:effectLst/>
              <a:latin typeface="+mn-lt"/>
              <a:ea typeface="+mn-ea"/>
              <a:cs typeface="+mn-cs"/>
            </a:rPr>
            <a:t>　本市では、令和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6</a:t>
          </a:r>
          <a:r>
            <a:rPr kumimoji="1" lang="ja-JP" altLang="ja-JP" sz="900">
              <a:solidFill>
                <a:schemeClr val="dk1"/>
              </a:solidFill>
              <a:effectLst/>
              <a:latin typeface="+mn-lt"/>
              <a:ea typeface="+mn-ea"/>
              <a:cs typeface="+mn-cs"/>
            </a:rPr>
            <a:t>月に策定した「財政運営プラン」に基づき、市民生活に必要な行政サービスを安定的に提供しつつ、重要施策の推進や新たな課題に対応するために必要な財源を確保できるよう、投資の選択と集中を図るとともに、歳入の積極的な確保や行政運営の効率化、既存事業の見直しなどの不断の改善に取り組んでいく。</a:t>
          </a:r>
          <a:endParaRPr lang="ja-JP" altLang="ja-JP" sz="105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107950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547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120650</xdr:rowOff>
    </xdr:from>
    <xdr:to>
      <xdr:col>82</xdr:col>
      <xdr:colOff>107950</xdr:colOff>
      <xdr:row>75</xdr:row>
      <xdr:rowOff>133350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2636500"/>
          <a:ext cx="8382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3827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20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31750</xdr:rowOff>
    </xdr:from>
    <xdr:to>
      <xdr:col>82</xdr:col>
      <xdr:colOff>158750</xdr:colOff>
      <xdr:row>77</xdr:row>
      <xdr:rowOff>133350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165100</xdr:rowOff>
    </xdr:from>
    <xdr:to>
      <xdr:col>78</xdr:col>
      <xdr:colOff>69850</xdr:colOff>
      <xdr:row>75</xdr:row>
      <xdr:rowOff>133350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2852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12700</xdr:rowOff>
    </xdr:from>
    <xdr:to>
      <xdr:col>78</xdr:col>
      <xdr:colOff>120650</xdr:colOff>
      <xdr:row>80</xdr:row>
      <xdr:rowOff>114300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99077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81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38100</xdr:rowOff>
    </xdr:from>
    <xdr:to>
      <xdr:col>73</xdr:col>
      <xdr:colOff>180975</xdr:colOff>
      <xdr:row>74</xdr:row>
      <xdr:rowOff>165100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2725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158750</xdr:rowOff>
    </xdr:from>
    <xdr:to>
      <xdr:col>74</xdr:col>
      <xdr:colOff>31750</xdr:colOff>
      <xdr:row>80</xdr:row>
      <xdr:rowOff>88900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73677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7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38100</xdr:rowOff>
    </xdr:from>
    <xdr:to>
      <xdr:col>69</xdr:col>
      <xdr:colOff>92075</xdr:colOff>
      <xdr:row>74</xdr:row>
      <xdr:rowOff>63500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3004800" y="1272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69850</xdr:rowOff>
    </xdr:from>
    <xdr:to>
      <xdr:col>69</xdr:col>
      <xdr:colOff>142875</xdr:colOff>
      <xdr:row>80</xdr:row>
      <xdr:rowOff>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61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156227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31750</xdr:rowOff>
    </xdr:from>
    <xdr:to>
      <xdr:col>65</xdr:col>
      <xdr:colOff>53975</xdr:colOff>
      <xdr:row>79</xdr:row>
      <xdr:rowOff>133350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5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118127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69850</xdr:rowOff>
    </xdr:from>
    <xdr:to>
      <xdr:col>82</xdr:col>
      <xdr:colOff>158750</xdr:colOff>
      <xdr:row>74</xdr:row>
      <xdr:rowOff>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25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149877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82550</xdr:rowOff>
    </xdr:from>
    <xdr:to>
      <xdr:col>78</xdr:col>
      <xdr:colOff>120650</xdr:colOff>
      <xdr:row>76</xdr:row>
      <xdr:rowOff>12700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22877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271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114300</xdr:rowOff>
    </xdr:from>
    <xdr:to>
      <xdr:col>74</xdr:col>
      <xdr:colOff>31750</xdr:colOff>
      <xdr:row>75</xdr:row>
      <xdr:rowOff>44450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54627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158750</xdr:rowOff>
    </xdr:from>
    <xdr:to>
      <xdr:col>69</xdr:col>
      <xdr:colOff>142875</xdr:colOff>
      <xdr:row>74</xdr:row>
      <xdr:rowOff>88900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26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99077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12700</xdr:rowOff>
    </xdr:from>
    <xdr:to>
      <xdr:col>65</xdr:col>
      <xdr:colOff>53975</xdr:colOff>
      <xdr:row>74</xdr:row>
      <xdr:rowOff>114300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270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124477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46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54648</xdr:rowOff>
    </xdr:from>
    <xdr:to>
      <xdr:col>29</xdr:col>
      <xdr:colOff>127000</xdr:colOff>
      <xdr:row>20</xdr:row>
      <xdr:rowOff>11824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59673"/>
          <a:ext cx="0" cy="1328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11824</xdr:rowOff>
    </xdr:from>
    <xdr:to>
      <xdr:col>30</xdr:col>
      <xdr:colOff>25400</xdr:colOff>
      <xdr:row>20</xdr:row>
      <xdr:rowOff>11824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84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141025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0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54648</xdr:rowOff>
    </xdr:from>
    <xdr:to>
      <xdr:col>30</xdr:col>
      <xdr:colOff>25400</xdr:colOff>
      <xdr:row>12</xdr:row>
      <xdr:rowOff>54648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596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95644</xdr:rowOff>
    </xdr:from>
    <xdr:to>
      <xdr:col>29</xdr:col>
      <xdr:colOff>127000</xdr:colOff>
      <xdr:row>18</xdr:row>
      <xdr:rowOff>123457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29369"/>
          <a:ext cx="647700" cy="27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47464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495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30937</xdr:rowOff>
    </xdr:from>
    <xdr:to>
      <xdr:col>29</xdr:col>
      <xdr:colOff>177800</xdr:colOff>
      <xdr:row>15</xdr:row>
      <xdr:rowOff>132537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123457</xdr:rowOff>
    </xdr:from>
    <xdr:to>
      <xdr:col>26</xdr:col>
      <xdr:colOff>50800</xdr:colOff>
      <xdr:row>18</xdr:row>
      <xdr:rowOff>158814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57182"/>
          <a:ext cx="698500" cy="35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38138</xdr:rowOff>
    </xdr:from>
    <xdr:to>
      <xdr:col>26</xdr:col>
      <xdr:colOff>101600</xdr:colOff>
      <xdr:row>15</xdr:row>
      <xdr:rowOff>139738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149915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26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134620</xdr:rowOff>
    </xdr:from>
    <xdr:to>
      <xdr:col>22</xdr:col>
      <xdr:colOff>114300</xdr:colOff>
      <xdr:row>18</xdr:row>
      <xdr:rowOff>158814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68345"/>
          <a:ext cx="698500" cy="24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71285</xdr:rowOff>
    </xdr:from>
    <xdr:to>
      <xdr:col>22</xdr:col>
      <xdr:colOff>165100</xdr:colOff>
      <xdr:row>16</xdr:row>
      <xdr:rowOff>1435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11612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4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134620</xdr:rowOff>
    </xdr:from>
    <xdr:to>
      <xdr:col>18</xdr:col>
      <xdr:colOff>177800</xdr:colOff>
      <xdr:row>18</xdr:row>
      <xdr:rowOff>142773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68345"/>
          <a:ext cx="698500" cy="8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77686</xdr:rowOff>
    </xdr:from>
    <xdr:to>
      <xdr:col>19</xdr:col>
      <xdr:colOff>38100</xdr:colOff>
      <xdr:row>16</xdr:row>
      <xdr:rowOff>7836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18013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6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85649</xdr:rowOff>
    </xdr:from>
    <xdr:to>
      <xdr:col>15</xdr:col>
      <xdr:colOff>101600</xdr:colOff>
      <xdr:row>16</xdr:row>
      <xdr:rowOff>15799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05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25976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7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44844</xdr:rowOff>
    </xdr:from>
    <xdr:to>
      <xdr:col>29</xdr:col>
      <xdr:colOff>177800</xdr:colOff>
      <xdr:row>18</xdr:row>
      <xdr:rowOff>146444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7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16921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5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72657</xdr:rowOff>
    </xdr:from>
    <xdr:to>
      <xdr:col>26</xdr:col>
      <xdr:colOff>101600</xdr:colOff>
      <xdr:row>19</xdr:row>
      <xdr:rowOff>2807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06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159034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92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108014</xdr:rowOff>
    </xdr:from>
    <xdr:to>
      <xdr:col>22</xdr:col>
      <xdr:colOff>165100</xdr:colOff>
      <xdr:row>19</xdr:row>
      <xdr:rowOff>38164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41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22941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28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83820</xdr:rowOff>
    </xdr:from>
    <xdr:to>
      <xdr:col>19</xdr:col>
      <xdr:colOff>38100</xdr:colOff>
      <xdr:row>19</xdr:row>
      <xdr:rowOff>13970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17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170197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0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91973</xdr:rowOff>
    </xdr:from>
    <xdr:to>
      <xdr:col>15</xdr:col>
      <xdr:colOff>101600</xdr:colOff>
      <xdr:row>19</xdr:row>
      <xdr:rowOff>22123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25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6900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12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67975</xdr:rowOff>
    </xdr:from>
    <xdr:to>
      <xdr:col>29</xdr:col>
      <xdr:colOff>127000</xdr:colOff>
      <xdr:row>37</xdr:row>
      <xdr:rowOff>173909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92525"/>
          <a:ext cx="0" cy="1306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145986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7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173909</xdr:rowOff>
    </xdr:from>
    <xdr:to>
      <xdr:col>30</xdr:col>
      <xdr:colOff>25400</xdr:colOff>
      <xdr:row>37</xdr:row>
      <xdr:rowOff>173909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325802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3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67975</xdr:rowOff>
    </xdr:from>
    <xdr:to>
      <xdr:col>30</xdr:col>
      <xdr:colOff>25400</xdr:colOff>
      <xdr:row>33</xdr:row>
      <xdr:rowOff>67975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925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224063</xdr:rowOff>
    </xdr:from>
    <xdr:to>
      <xdr:col>29</xdr:col>
      <xdr:colOff>127000</xdr:colOff>
      <xdr:row>34</xdr:row>
      <xdr:rowOff>308508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491513"/>
          <a:ext cx="647700" cy="84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336130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3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21153</xdr:rowOff>
    </xdr:from>
    <xdr:to>
      <xdr:col>29</xdr:col>
      <xdr:colOff>177800</xdr:colOff>
      <xdr:row>35</xdr:row>
      <xdr:rowOff>122753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631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196586</xdr:rowOff>
    </xdr:from>
    <xdr:to>
      <xdr:col>26</xdr:col>
      <xdr:colOff>50800</xdr:colOff>
      <xdr:row>34</xdr:row>
      <xdr:rowOff>224063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464036"/>
          <a:ext cx="698500" cy="27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11735</xdr:rowOff>
    </xdr:from>
    <xdr:to>
      <xdr:col>26</xdr:col>
      <xdr:colOff>101600</xdr:colOff>
      <xdr:row>35</xdr:row>
      <xdr:rowOff>113335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98112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0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99568</xdr:rowOff>
    </xdr:from>
    <xdr:to>
      <xdr:col>22</xdr:col>
      <xdr:colOff>114300</xdr:colOff>
      <xdr:row>34</xdr:row>
      <xdr:rowOff>196586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367018"/>
          <a:ext cx="698500" cy="97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30114</xdr:rowOff>
    </xdr:from>
    <xdr:to>
      <xdr:col>22</xdr:col>
      <xdr:colOff>165100</xdr:colOff>
      <xdr:row>35</xdr:row>
      <xdr:rowOff>131714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4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116491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2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98837</xdr:rowOff>
    </xdr:from>
    <xdr:to>
      <xdr:col>18</xdr:col>
      <xdr:colOff>177800</xdr:colOff>
      <xdr:row>34</xdr:row>
      <xdr:rowOff>99568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366287"/>
          <a:ext cx="698500" cy="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16718</xdr:rowOff>
    </xdr:from>
    <xdr:to>
      <xdr:col>19</xdr:col>
      <xdr:colOff>38100</xdr:colOff>
      <xdr:row>35</xdr:row>
      <xdr:rowOff>118318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103095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1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48082</xdr:rowOff>
    </xdr:from>
    <xdr:to>
      <xdr:col>15</xdr:col>
      <xdr:colOff>101600</xdr:colOff>
      <xdr:row>35</xdr:row>
      <xdr:rowOff>149682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134459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257708</xdr:rowOff>
    </xdr:from>
    <xdr:to>
      <xdr:col>29</xdr:col>
      <xdr:colOff>177800</xdr:colOff>
      <xdr:row>35</xdr:row>
      <xdr:rowOff>16408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25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102785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70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173263</xdr:rowOff>
    </xdr:from>
    <xdr:to>
      <xdr:col>26</xdr:col>
      <xdr:colOff>101600</xdr:colOff>
      <xdr:row>34</xdr:row>
      <xdr:rowOff>274864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44071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285040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09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145786</xdr:rowOff>
    </xdr:from>
    <xdr:to>
      <xdr:col>22</xdr:col>
      <xdr:colOff>165100</xdr:colOff>
      <xdr:row>34</xdr:row>
      <xdr:rowOff>247386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413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257563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48768</xdr:rowOff>
    </xdr:from>
    <xdr:to>
      <xdr:col>19</xdr:col>
      <xdr:colOff>38100</xdr:colOff>
      <xdr:row>34</xdr:row>
      <xdr:rowOff>150368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316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160545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08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48037</xdr:rowOff>
    </xdr:from>
    <xdr:to>
      <xdr:col>15</xdr:col>
      <xdr:colOff>101600</xdr:colOff>
      <xdr:row>34</xdr:row>
      <xdr:rowOff>149637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315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159814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08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1,568,265
1,532,866
343.46
1,177,937,693
1,161,028,164
10,906,850
451,517,796
1,162,080,782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4788</xdr:rowOff>
    </xdr:from>
    <xdr:to>
      <xdr:col>24</xdr:col>
      <xdr:colOff>62865</xdr:colOff>
      <xdr:row>38</xdr:row>
      <xdr:rowOff>56756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288"/>
          <a:ext cx="1270" cy="1423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60583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56756</xdr:rowOff>
    </xdr:from>
    <xdr:to>
      <xdr:col>24</xdr:col>
      <xdr:colOff>152400</xdr:colOff>
      <xdr:row>38</xdr:row>
      <xdr:rowOff>56756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122915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4788</xdr:rowOff>
    </xdr:from>
    <xdr:to>
      <xdr:col>24</xdr:col>
      <xdr:colOff>152400</xdr:colOff>
      <xdr:row>30</xdr:row>
      <xdr:rowOff>4788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101867</xdr:rowOff>
    </xdr:from>
    <xdr:to>
      <xdr:col>24</xdr:col>
      <xdr:colOff>63500</xdr:colOff>
      <xdr:row>36</xdr:row>
      <xdr:rowOff>130594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74067"/>
          <a:ext cx="8382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76420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562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53543</xdr:rowOff>
    </xdr:from>
    <xdr:to>
      <xdr:col>24</xdr:col>
      <xdr:colOff>114300</xdr:colOff>
      <xdr:row>33</xdr:row>
      <xdr:rowOff>155143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130594</xdr:rowOff>
    </xdr:from>
    <xdr:to>
      <xdr:col>19</xdr:col>
      <xdr:colOff>177800</xdr:colOff>
      <xdr:row>37</xdr:row>
      <xdr:rowOff>19571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02794"/>
          <a:ext cx="889000" cy="6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64592</xdr:rowOff>
    </xdr:from>
    <xdr:to>
      <xdr:col>20</xdr:col>
      <xdr:colOff>38100</xdr:colOff>
      <xdr:row>33</xdr:row>
      <xdr:rowOff>166192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11269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49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137033</xdr:rowOff>
    </xdr:from>
    <xdr:to>
      <xdr:col>15</xdr:col>
      <xdr:colOff>50800</xdr:colOff>
      <xdr:row>37</xdr:row>
      <xdr:rowOff>19571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09233"/>
          <a:ext cx="889000" cy="5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136030</xdr:rowOff>
    </xdr:from>
    <xdr:to>
      <xdr:col>15</xdr:col>
      <xdr:colOff>101600</xdr:colOff>
      <xdr:row>34</xdr:row>
      <xdr:rowOff>66180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82707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5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137033</xdr:rowOff>
    </xdr:from>
    <xdr:to>
      <xdr:col>10</xdr:col>
      <xdr:colOff>114300</xdr:colOff>
      <xdr:row>36</xdr:row>
      <xdr:rowOff>143091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09233"/>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141364</xdr:rowOff>
    </xdr:from>
    <xdr:to>
      <xdr:col>10</xdr:col>
      <xdr:colOff>165100</xdr:colOff>
      <xdr:row>34</xdr:row>
      <xdr:rowOff>71514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88041</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57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136944</xdr:rowOff>
    </xdr:from>
    <xdr:to>
      <xdr:col>6</xdr:col>
      <xdr:colOff>38100</xdr:colOff>
      <xdr:row>34</xdr:row>
      <xdr:rowOff>67094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83621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57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51067</xdr:rowOff>
    </xdr:from>
    <xdr:to>
      <xdr:col>24</xdr:col>
      <xdr:colOff>114300</xdr:colOff>
      <xdr:row>36</xdr:row>
      <xdr:rowOff>152667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2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29494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79794</xdr:rowOff>
    </xdr:from>
    <xdr:to>
      <xdr:col>20</xdr:col>
      <xdr:colOff>38100</xdr:colOff>
      <xdr:row>37</xdr:row>
      <xdr:rowOff>9944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1071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140221</xdr:rowOff>
    </xdr:from>
    <xdr:to>
      <xdr:col>15</xdr:col>
      <xdr:colOff>101600</xdr:colOff>
      <xdr:row>37</xdr:row>
      <xdr:rowOff>70371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1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61498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0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86233</xdr:rowOff>
    </xdr:from>
    <xdr:to>
      <xdr:col>10</xdr:col>
      <xdr:colOff>165100</xdr:colOff>
      <xdr:row>37</xdr:row>
      <xdr:rowOff>16383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7510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5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92291</xdr:rowOff>
    </xdr:from>
    <xdr:to>
      <xdr:col>6</xdr:col>
      <xdr:colOff>38100</xdr:colOff>
      <xdr:row>37</xdr:row>
      <xdr:rowOff>22441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6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5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2736</xdr:rowOff>
    </xdr:from>
    <xdr:to>
      <xdr:col>24</xdr:col>
      <xdr:colOff>62865</xdr:colOff>
      <xdr:row>56</xdr:row>
      <xdr:rowOff>160209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46686"/>
          <a:ext cx="1270" cy="1014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164036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160209</xdr:rowOff>
    </xdr:from>
    <xdr:to>
      <xdr:col>24</xdr:col>
      <xdr:colOff>152400</xdr:colOff>
      <xdr:row>56</xdr:row>
      <xdr:rowOff>160209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6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120863</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2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2736</xdr:rowOff>
    </xdr:from>
    <xdr:to>
      <xdr:col>24</xdr:col>
      <xdr:colOff>152400</xdr:colOff>
      <xdr:row>51</xdr:row>
      <xdr:rowOff>2736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4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58678</xdr:rowOff>
    </xdr:from>
    <xdr:to>
      <xdr:col>24</xdr:col>
      <xdr:colOff>63500</xdr:colOff>
      <xdr:row>55</xdr:row>
      <xdr:rowOff>127650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145528"/>
          <a:ext cx="838200" cy="41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21770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80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43343</xdr:rowOff>
    </xdr:from>
    <xdr:to>
      <xdr:col>24</xdr:col>
      <xdr:colOff>114300</xdr:colOff>
      <xdr:row>54</xdr:row>
      <xdr:rowOff>144943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127650</xdr:rowOff>
    </xdr:from>
    <xdr:to>
      <xdr:col>19</xdr:col>
      <xdr:colOff>177800</xdr:colOff>
      <xdr:row>56</xdr:row>
      <xdr:rowOff>54040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57400"/>
          <a:ext cx="889000" cy="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108429</xdr:rowOff>
    </xdr:from>
    <xdr:to>
      <xdr:col>20</xdr:col>
      <xdr:colOff>38100</xdr:colOff>
      <xdr:row>57</xdr:row>
      <xdr:rowOff>38579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29706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54040</xdr:rowOff>
    </xdr:from>
    <xdr:to>
      <xdr:col>15</xdr:col>
      <xdr:colOff>50800</xdr:colOff>
      <xdr:row>56</xdr:row>
      <xdr:rowOff>122588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55240"/>
          <a:ext cx="889000" cy="6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86353</xdr:rowOff>
    </xdr:from>
    <xdr:to>
      <xdr:col>15</xdr:col>
      <xdr:colOff>101600</xdr:colOff>
      <xdr:row>58</xdr:row>
      <xdr:rowOff>16503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7630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122588</xdr:rowOff>
    </xdr:from>
    <xdr:to>
      <xdr:col>10</xdr:col>
      <xdr:colOff>114300</xdr:colOff>
      <xdr:row>56</xdr:row>
      <xdr:rowOff>164356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23788"/>
          <a:ext cx="889000" cy="4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158068</xdr:rowOff>
    </xdr:from>
    <xdr:to>
      <xdr:col>10</xdr:col>
      <xdr:colOff>165100</xdr:colOff>
      <xdr:row>58</xdr:row>
      <xdr:rowOff>88218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79345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138343</xdr:rowOff>
    </xdr:from>
    <xdr:to>
      <xdr:col>6</xdr:col>
      <xdr:colOff>38100</xdr:colOff>
      <xdr:row>58</xdr:row>
      <xdr:rowOff>68493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59620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0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7878</xdr:rowOff>
    </xdr:from>
    <xdr:to>
      <xdr:col>24</xdr:col>
      <xdr:colOff>114300</xdr:colOff>
      <xdr:row>53</xdr:row>
      <xdr:rowOff>109478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0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30755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94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76850</xdr:rowOff>
    </xdr:from>
    <xdr:to>
      <xdr:col>20</xdr:col>
      <xdr:colOff>38100</xdr:colOff>
      <xdr:row>56</xdr:row>
      <xdr:rowOff>7000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23527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8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3240</xdr:rowOff>
    </xdr:from>
    <xdr:to>
      <xdr:col>15</xdr:col>
      <xdr:colOff>101600</xdr:colOff>
      <xdr:row>56</xdr:row>
      <xdr:rowOff>104840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0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121367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71788</xdr:rowOff>
    </xdr:from>
    <xdr:to>
      <xdr:col>10</xdr:col>
      <xdr:colOff>165100</xdr:colOff>
      <xdr:row>57</xdr:row>
      <xdr:rowOff>1938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18465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4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113556</xdr:rowOff>
    </xdr:from>
    <xdr:to>
      <xdr:col>6</xdr:col>
      <xdr:colOff>38100</xdr:colOff>
      <xdr:row>57</xdr:row>
      <xdr:rowOff>43706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60233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8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131166</xdr:rowOff>
    </xdr:from>
    <xdr:to>
      <xdr:col>24</xdr:col>
      <xdr:colOff>62865</xdr:colOff>
      <xdr:row>77</xdr:row>
      <xdr:rowOff>126061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2666"/>
          <a:ext cx="1270" cy="119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129888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33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126061</xdr:rowOff>
    </xdr:from>
    <xdr:to>
      <xdr:col>24</xdr:col>
      <xdr:colOff>152400</xdr:colOff>
      <xdr:row>77</xdr:row>
      <xdr:rowOff>126061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32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77843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131166</xdr:rowOff>
    </xdr:from>
    <xdr:to>
      <xdr:col>24</xdr:col>
      <xdr:colOff>152400</xdr:colOff>
      <xdr:row>70</xdr:row>
      <xdr:rowOff>131166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84379</xdr:rowOff>
    </xdr:from>
    <xdr:to>
      <xdr:col>24</xdr:col>
      <xdr:colOff>63500</xdr:colOff>
      <xdr:row>76</xdr:row>
      <xdr:rowOff>95962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114579"/>
          <a:ext cx="8382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131818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1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108941</xdr:rowOff>
    </xdr:from>
    <xdr:to>
      <xdr:col>24</xdr:col>
      <xdr:colOff>114300</xdr:colOff>
      <xdr:row>76</xdr:row>
      <xdr:rowOff>39091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45822</xdr:rowOff>
    </xdr:from>
    <xdr:to>
      <xdr:col>19</xdr:col>
      <xdr:colOff>177800</xdr:colOff>
      <xdr:row>76</xdr:row>
      <xdr:rowOff>84379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076022"/>
          <a:ext cx="8890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116027</xdr:rowOff>
    </xdr:from>
    <xdr:to>
      <xdr:col>20</xdr:col>
      <xdr:colOff>38100</xdr:colOff>
      <xdr:row>76</xdr:row>
      <xdr:rowOff>46177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7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62704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5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45822</xdr:rowOff>
    </xdr:from>
    <xdr:to>
      <xdr:col>15</xdr:col>
      <xdr:colOff>50800</xdr:colOff>
      <xdr:row>76</xdr:row>
      <xdr:rowOff>75388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076022"/>
          <a:ext cx="889000" cy="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148183</xdr:rowOff>
    </xdr:from>
    <xdr:to>
      <xdr:col>15</xdr:col>
      <xdr:colOff>101600</xdr:colOff>
      <xdr:row>76</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94861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8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61519</xdr:rowOff>
    </xdr:from>
    <xdr:to>
      <xdr:col>10</xdr:col>
      <xdr:colOff>114300</xdr:colOff>
      <xdr:row>76</xdr:row>
      <xdr:rowOff>75388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091719"/>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139649</xdr:rowOff>
    </xdr:from>
    <xdr:to>
      <xdr:col>10</xdr:col>
      <xdr:colOff>165100</xdr:colOff>
      <xdr:row>76</xdr:row>
      <xdr:rowOff>69799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86326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7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167920</xdr:rowOff>
    </xdr:from>
    <xdr:to>
      <xdr:col>6</xdr:col>
      <xdr:colOff>38100</xdr:colOff>
      <xdr:row>76</xdr:row>
      <xdr:rowOff>98070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2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114596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0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45162</xdr:rowOff>
    </xdr:from>
    <xdr:to>
      <xdr:col>24</xdr:col>
      <xdr:colOff>114300</xdr:colOff>
      <xdr:row>76</xdr:row>
      <xdr:rowOff>146762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23589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5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33579</xdr:rowOff>
    </xdr:from>
    <xdr:to>
      <xdr:col>20</xdr:col>
      <xdr:colOff>38100</xdr:colOff>
      <xdr:row>76</xdr:row>
      <xdr:rowOff>135179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0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126306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15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166472</xdr:rowOff>
    </xdr:from>
    <xdr:to>
      <xdr:col>15</xdr:col>
      <xdr:colOff>101600</xdr:colOff>
      <xdr:row>76</xdr:row>
      <xdr:rowOff>96622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87749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1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24588</xdr:rowOff>
    </xdr:from>
    <xdr:to>
      <xdr:col>10</xdr:col>
      <xdr:colOff>165100</xdr:colOff>
      <xdr:row>76</xdr:row>
      <xdr:rowOff>126188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0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117315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4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10719</xdr:rowOff>
    </xdr:from>
    <xdr:to>
      <xdr:col>6</xdr:col>
      <xdr:colOff>38100</xdr:colOff>
      <xdr:row>76</xdr:row>
      <xdr:rowOff>112319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04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103446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144056</xdr:rowOff>
    </xdr:from>
    <xdr:to>
      <xdr:col>24</xdr:col>
      <xdr:colOff>62865</xdr:colOff>
      <xdr:row>99</xdr:row>
      <xdr:rowOff>28981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03106"/>
          <a:ext cx="1270" cy="1599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32808</xdr:rowOff>
    </xdr:from>
    <xdr:ext cx="599010"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0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28981</xdr:rowOff>
    </xdr:from>
    <xdr:to>
      <xdr:col>24</xdr:col>
      <xdr:colOff>152400</xdr:colOff>
      <xdr:row>99</xdr:row>
      <xdr:rowOff>28981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0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90733</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144056</xdr:rowOff>
    </xdr:from>
    <xdr:to>
      <xdr:col>24</xdr:col>
      <xdr:colOff>152400</xdr:colOff>
      <xdr:row>89</xdr:row>
      <xdr:rowOff>144056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0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70701</xdr:rowOff>
    </xdr:from>
    <xdr:to>
      <xdr:col>24</xdr:col>
      <xdr:colOff>63500</xdr:colOff>
      <xdr:row>97</xdr:row>
      <xdr:rowOff>9410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58451"/>
          <a:ext cx="838200" cy="28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13137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008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34710</xdr:rowOff>
    </xdr:from>
    <xdr:to>
      <xdr:col>24</xdr:col>
      <xdr:colOff>114300</xdr:colOff>
      <xdr:row>95</xdr:row>
      <xdr:rowOff>136310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2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9410</xdr:rowOff>
    </xdr:from>
    <xdr:to>
      <xdr:col>19</xdr:col>
      <xdr:colOff>177800</xdr:colOff>
      <xdr:row>97</xdr:row>
      <xdr:rowOff>56655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40060"/>
          <a:ext cx="889000" cy="4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32538</xdr:rowOff>
    </xdr:from>
    <xdr:to>
      <xdr:col>20</xdr:col>
      <xdr:colOff>38100</xdr:colOff>
      <xdr:row>97</xdr:row>
      <xdr:rowOff>134138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6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125265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75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56655</xdr:rowOff>
    </xdr:from>
    <xdr:to>
      <xdr:col>15</xdr:col>
      <xdr:colOff>50800</xdr:colOff>
      <xdr:row>97</xdr:row>
      <xdr:rowOff>123431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87305"/>
          <a:ext cx="889000" cy="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98806</xdr:rowOff>
    </xdr:from>
    <xdr:to>
      <xdr:col>15</xdr:col>
      <xdr:colOff>101600</xdr:colOff>
      <xdr:row>98</xdr:row>
      <xdr:rowOff>28956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20083</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8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123431</xdr:rowOff>
    </xdr:from>
    <xdr:to>
      <xdr:col>10</xdr:col>
      <xdr:colOff>114300</xdr:colOff>
      <xdr:row>97</xdr:row>
      <xdr:rowOff>128448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54081"/>
          <a:ext cx="8890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1321</xdr:rowOff>
    </xdr:from>
    <xdr:to>
      <xdr:col>10</xdr:col>
      <xdr:colOff>165100</xdr:colOff>
      <xdr:row>98</xdr:row>
      <xdr:rowOff>102921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0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94048</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89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21628</xdr:rowOff>
    </xdr:from>
    <xdr:to>
      <xdr:col>6</xdr:col>
      <xdr:colOff>38100</xdr:colOff>
      <xdr:row>98</xdr:row>
      <xdr:rowOff>123228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2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114355</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91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19901</xdr:rowOff>
    </xdr:from>
    <xdr:to>
      <xdr:col>24</xdr:col>
      <xdr:colOff>114300</xdr:colOff>
      <xdr:row>95</xdr:row>
      <xdr:rowOff>121501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42778</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5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130060</xdr:rowOff>
    </xdr:from>
    <xdr:to>
      <xdr:col>20</xdr:col>
      <xdr:colOff>38100</xdr:colOff>
      <xdr:row>97</xdr:row>
      <xdr:rowOff>60210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76737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36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5855</xdr:rowOff>
    </xdr:from>
    <xdr:to>
      <xdr:col>15</xdr:col>
      <xdr:colOff>101600</xdr:colOff>
      <xdr:row>97</xdr:row>
      <xdr:rowOff>107455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3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123982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41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72631</xdr:rowOff>
    </xdr:from>
    <xdr:to>
      <xdr:col>10</xdr:col>
      <xdr:colOff>165100</xdr:colOff>
      <xdr:row>98</xdr:row>
      <xdr:rowOff>2781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0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19308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47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77648</xdr:rowOff>
    </xdr:from>
    <xdr:to>
      <xdr:col>6</xdr:col>
      <xdr:colOff>38100</xdr:colOff>
      <xdr:row>98</xdr:row>
      <xdr:rowOff>7798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0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24325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48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167983</xdr:rowOff>
    </xdr:from>
    <xdr:to>
      <xdr:col>54</xdr:col>
      <xdr:colOff>189865</xdr:colOff>
      <xdr:row>39</xdr:row>
      <xdr:rowOff>135051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6168733"/>
          <a:ext cx="1270" cy="65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138878</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2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135051</xdr:rowOff>
    </xdr:from>
    <xdr:to>
      <xdr:col>55</xdr:col>
      <xdr:colOff>88900</xdr:colOff>
      <xdr:row>39</xdr:row>
      <xdr:rowOff>135051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2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114660</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94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167983</xdr:rowOff>
    </xdr:from>
    <xdr:to>
      <xdr:col>55</xdr:col>
      <xdr:colOff>88900</xdr:colOff>
      <xdr:row>35</xdr:row>
      <xdr:rowOff>167983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16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143802</xdr:rowOff>
    </xdr:from>
    <xdr:to>
      <xdr:col>55</xdr:col>
      <xdr:colOff>0</xdr:colOff>
      <xdr:row>38</xdr:row>
      <xdr:rowOff>20854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287302"/>
          <a:ext cx="838200" cy="124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158030</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33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135153</xdr:rowOff>
    </xdr:from>
    <xdr:to>
      <xdr:col>55</xdr:col>
      <xdr:colOff>50800</xdr:colOff>
      <xdr:row>38</xdr:row>
      <xdr:rowOff>65303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143802</xdr:rowOff>
    </xdr:from>
    <xdr:to>
      <xdr:col>50</xdr:col>
      <xdr:colOff>114300</xdr:colOff>
      <xdr:row>38</xdr:row>
      <xdr:rowOff>118414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287302"/>
          <a:ext cx="889000" cy="134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113246</xdr:rowOff>
    </xdr:from>
    <xdr:to>
      <xdr:col>50</xdr:col>
      <xdr:colOff>165100</xdr:colOff>
      <xdr:row>31</xdr:row>
      <xdr:rowOff>43396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34523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34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118414</xdr:rowOff>
    </xdr:from>
    <xdr:to>
      <xdr:col>45</xdr:col>
      <xdr:colOff>177800</xdr:colOff>
      <xdr:row>38</xdr:row>
      <xdr:rowOff>151816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633514"/>
          <a:ext cx="889000" cy="3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91072</xdr:rowOff>
    </xdr:from>
    <xdr:to>
      <xdr:col>46</xdr:col>
      <xdr:colOff>38100</xdr:colOff>
      <xdr:row>39</xdr:row>
      <xdr:rowOff>21222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12349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6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137922</xdr:rowOff>
    </xdr:from>
    <xdr:to>
      <xdr:col>41</xdr:col>
      <xdr:colOff>50800</xdr:colOff>
      <xdr:row>38</xdr:row>
      <xdr:rowOff>151816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653022"/>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97015</xdr:rowOff>
    </xdr:from>
    <xdr:to>
      <xdr:col>41</xdr:col>
      <xdr:colOff>101600</xdr:colOff>
      <xdr:row>39</xdr:row>
      <xdr:rowOff>27165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43692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3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101968</xdr:rowOff>
    </xdr:from>
    <xdr:to>
      <xdr:col>36</xdr:col>
      <xdr:colOff>165100</xdr:colOff>
      <xdr:row>39</xdr:row>
      <xdr:rowOff>32118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23245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70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141503</xdr:rowOff>
    </xdr:from>
    <xdr:to>
      <xdr:col>55</xdr:col>
      <xdr:colOff>50800</xdr:colOff>
      <xdr:row>38</xdr:row>
      <xdr:rowOff>71653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8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119930</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46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93002</xdr:rowOff>
    </xdr:from>
    <xdr:to>
      <xdr:col>50</xdr:col>
      <xdr:colOff>165100</xdr:colOff>
      <xdr:row>31</xdr:row>
      <xdr:rowOff>23152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2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39679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01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67614</xdr:rowOff>
    </xdr:from>
    <xdr:to>
      <xdr:col>46</xdr:col>
      <xdr:colOff>38100</xdr:colOff>
      <xdr:row>38</xdr:row>
      <xdr:rowOff>169214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58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14292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35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101016</xdr:rowOff>
    </xdr:from>
    <xdr:to>
      <xdr:col>41</xdr:col>
      <xdr:colOff>101600</xdr:colOff>
      <xdr:row>39</xdr:row>
      <xdr:rowOff>31166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6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22293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70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87122</xdr:rowOff>
    </xdr:from>
    <xdr:to>
      <xdr:col>36</xdr:col>
      <xdr:colOff>165100</xdr:colOff>
      <xdr:row>39</xdr:row>
      <xdr:rowOff>17272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33799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37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45745</xdr:rowOff>
    </xdr:from>
    <xdr:to>
      <xdr:col>54</xdr:col>
      <xdr:colOff>189865</xdr:colOff>
      <xdr:row>58</xdr:row>
      <xdr:rowOff>40670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18245"/>
          <a:ext cx="1270" cy="136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44497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8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40670</xdr:rowOff>
    </xdr:from>
    <xdr:to>
      <xdr:col>55</xdr:col>
      <xdr:colOff>88900</xdr:colOff>
      <xdr:row>58</xdr:row>
      <xdr:rowOff>40670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163872</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45745</xdr:rowOff>
    </xdr:from>
    <xdr:to>
      <xdr:col>55</xdr:col>
      <xdr:colOff>88900</xdr:colOff>
      <xdr:row>50</xdr:row>
      <xdr:rowOff>45745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1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43848</xdr:rowOff>
    </xdr:from>
    <xdr:to>
      <xdr:col>55</xdr:col>
      <xdr:colOff>0</xdr:colOff>
      <xdr:row>53</xdr:row>
      <xdr:rowOff>77384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130698"/>
          <a:ext cx="838200" cy="3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169339</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891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146462</xdr:rowOff>
    </xdr:from>
    <xdr:to>
      <xdr:col>55</xdr:col>
      <xdr:colOff>50800</xdr:colOff>
      <xdr:row>53</xdr:row>
      <xdr:rowOff>76612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77384</xdr:rowOff>
    </xdr:from>
    <xdr:to>
      <xdr:col>50</xdr:col>
      <xdr:colOff>114300</xdr:colOff>
      <xdr:row>54</xdr:row>
      <xdr:rowOff>14656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164234"/>
          <a:ext cx="889000" cy="10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59959</xdr:rowOff>
    </xdr:from>
    <xdr:to>
      <xdr:col>50</xdr:col>
      <xdr:colOff>165100</xdr:colOff>
      <xdr:row>53</xdr:row>
      <xdr:rowOff>161559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152686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23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14656</xdr:rowOff>
    </xdr:from>
    <xdr:to>
      <xdr:col>45</xdr:col>
      <xdr:colOff>177800</xdr:colOff>
      <xdr:row>54</xdr:row>
      <xdr:rowOff>75967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272956"/>
          <a:ext cx="889000" cy="6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97313</xdr:rowOff>
    </xdr:from>
    <xdr:to>
      <xdr:col>46</xdr:col>
      <xdr:colOff>38100</xdr:colOff>
      <xdr:row>54</xdr:row>
      <xdr:rowOff>27463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43990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123195</xdr:rowOff>
    </xdr:from>
    <xdr:to>
      <xdr:col>41</xdr:col>
      <xdr:colOff>50800</xdr:colOff>
      <xdr:row>54</xdr:row>
      <xdr:rowOff>75967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210045"/>
          <a:ext cx="889000" cy="12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147307</xdr:rowOff>
    </xdr:from>
    <xdr:to>
      <xdr:col>41</xdr:col>
      <xdr:colOff>101600</xdr:colOff>
      <xdr:row>54</xdr:row>
      <xdr:rowOff>77457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93984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22675</xdr:rowOff>
    </xdr:from>
    <xdr:to>
      <xdr:col>36</xdr:col>
      <xdr:colOff>165100</xdr:colOff>
      <xdr:row>54</xdr:row>
      <xdr:rowOff>124275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2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115402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3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164498</xdr:rowOff>
    </xdr:from>
    <xdr:to>
      <xdr:col>55</xdr:col>
      <xdr:colOff>50800</xdr:colOff>
      <xdr:row>53</xdr:row>
      <xdr:rowOff>94648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07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142925</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05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26584</xdr:rowOff>
    </xdr:from>
    <xdr:to>
      <xdr:col>50</xdr:col>
      <xdr:colOff>165100</xdr:colOff>
      <xdr:row>53</xdr:row>
      <xdr:rowOff>128184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11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144711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888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135306</xdr:rowOff>
    </xdr:from>
    <xdr:to>
      <xdr:col>46</xdr:col>
      <xdr:colOff>38100</xdr:colOff>
      <xdr:row>54</xdr:row>
      <xdr:rowOff>65456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22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56583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31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25167</xdr:rowOff>
    </xdr:from>
    <xdr:to>
      <xdr:col>41</xdr:col>
      <xdr:colOff>101600</xdr:colOff>
      <xdr:row>54</xdr:row>
      <xdr:rowOff>126767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28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117894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37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72395</xdr:rowOff>
    </xdr:from>
    <xdr:to>
      <xdr:col>36</xdr:col>
      <xdr:colOff>165100</xdr:colOff>
      <xdr:row>54</xdr:row>
      <xdr:rowOff>2545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1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19072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89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125207</xdr:rowOff>
    </xdr:from>
    <xdr:to>
      <xdr:col>54</xdr:col>
      <xdr:colOff>189865</xdr:colOff>
      <xdr:row>77</xdr:row>
      <xdr:rowOff>105821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26707"/>
          <a:ext cx="1270" cy="118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109648</xdr:rowOff>
    </xdr:from>
    <xdr:ext cx="469744"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31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105821</xdr:rowOff>
    </xdr:from>
    <xdr:to>
      <xdr:col>55</xdr:col>
      <xdr:colOff>88900</xdr:colOff>
      <xdr:row>77</xdr:row>
      <xdr:rowOff>105821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30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71884</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125207</xdr:rowOff>
    </xdr:from>
    <xdr:to>
      <xdr:col>55</xdr:col>
      <xdr:colOff>88900</xdr:colOff>
      <xdr:row>70</xdr:row>
      <xdr:rowOff>125207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2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120634</xdr:rowOff>
    </xdr:from>
    <xdr:to>
      <xdr:col>55</xdr:col>
      <xdr:colOff>0</xdr:colOff>
      <xdr:row>75</xdr:row>
      <xdr:rowOff>63210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2636484"/>
          <a:ext cx="838200" cy="28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31940</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271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53513</xdr:rowOff>
    </xdr:from>
    <xdr:to>
      <xdr:col>55</xdr:col>
      <xdr:colOff>50800</xdr:colOff>
      <xdr:row>74</xdr:row>
      <xdr:rowOff>155113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166994</xdr:rowOff>
    </xdr:from>
    <xdr:to>
      <xdr:col>50</xdr:col>
      <xdr:colOff>114300</xdr:colOff>
      <xdr:row>75</xdr:row>
      <xdr:rowOff>63210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854294"/>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42037</xdr:rowOff>
    </xdr:from>
    <xdr:to>
      <xdr:col>50</xdr:col>
      <xdr:colOff>165100</xdr:colOff>
      <xdr:row>74</xdr:row>
      <xdr:rowOff>143637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160164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5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166994</xdr:rowOff>
    </xdr:from>
    <xdr:to>
      <xdr:col>45</xdr:col>
      <xdr:colOff>177800</xdr:colOff>
      <xdr:row>75</xdr:row>
      <xdr:rowOff>98872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2854294"/>
          <a:ext cx="889000" cy="10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156017</xdr:rowOff>
    </xdr:from>
    <xdr:to>
      <xdr:col>46</xdr:col>
      <xdr:colOff>38100</xdr:colOff>
      <xdr:row>74</xdr:row>
      <xdr:rowOff>86167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102694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33218</xdr:rowOff>
    </xdr:from>
    <xdr:to>
      <xdr:col>41</xdr:col>
      <xdr:colOff>50800</xdr:colOff>
      <xdr:row>75</xdr:row>
      <xdr:rowOff>98872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2891968"/>
          <a:ext cx="889000" cy="6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109748</xdr:rowOff>
    </xdr:from>
    <xdr:to>
      <xdr:col>41</xdr:col>
      <xdr:colOff>101600</xdr:colOff>
      <xdr:row>74</xdr:row>
      <xdr:rowOff>39898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56425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166395</xdr:rowOff>
    </xdr:from>
    <xdr:to>
      <xdr:col>36</xdr:col>
      <xdr:colOff>165100</xdr:colOff>
      <xdr:row>74</xdr:row>
      <xdr:rowOff>96545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113072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4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69834</xdr:rowOff>
    </xdr:from>
    <xdr:to>
      <xdr:col>55</xdr:col>
      <xdr:colOff>50800</xdr:colOff>
      <xdr:row>73</xdr:row>
      <xdr:rowOff>171434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58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92711</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43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12410</xdr:rowOff>
    </xdr:from>
    <xdr:to>
      <xdr:col>50</xdr:col>
      <xdr:colOff>165100</xdr:colOff>
      <xdr:row>75</xdr:row>
      <xdr:rowOff>114010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87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105137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96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116194</xdr:rowOff>
    </xdr:from>
    <xdr:to>
      <xdr:col>46</xdr:col>
      <xdr:colOff>38100</xdr:colOff>
      <xdr:row>75</xdr:row>
      <xdr:rowOff>46344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8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37471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89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48072</xdr:rowOff>
    </xdr:from>
    <xdr:to>
      <xdr:col>41</xdr:col>
      <xdr:colOff>101600</xdr:colOff>
      <xdr:row>75</xdr:row>
      <xdr:rowOff>149671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9068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140798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99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153868</xdr:rowOff>
    </xdr:from>
    <xdr:to>
      <xdr:col>36</xdr:col>
      <xdr:colOff>165100</xdr:colOff>
      <xdr:row>75</xdr:row>
      <xdr:rowOff>84018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84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75145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9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47299</xdr:rowOff>
    </xdr:from>
    <xdr:to>
      <xdr:col>54</xdr:col>
      <xdr:colOff>189865</xdr:colOff>
      <xdr:row>98</xdr:row>
      <xdr:rowOff>4528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49249"/>
          <a:ext cx="1270" cy="115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8355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4528</xdr:rowOff>
    </xdr:from>
    <xdr:to>
      <xdr:col>55</xdr:col>
      <xdr:colOff>88900</xdr:colOff>
      <xdr:row>98</xdr:row>
      <xdr:rowOff>4528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165426</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47299</xdr:rowOff>
    </xdr:from>
    <xdr:to>
      <xdr:col>55</xdr:col>
      <xdr:colOff>88900</xdr:colOff>
      <xdr:row>91</xdr:row>
      <xdr:rowOff>47299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76972</xdr:rowOff>
    </xdr:from>
    <xdr:to>
      <xdr:col>55</xdr:col>
      <xdr:colOff>0</xdr:colOff>
      <xdr:row>94</xdr:row>
      <xdr:rowOff>85613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193272"/>
          <a:ext cx="8382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39141</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15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60714</xdr:rowOff>
    </xdr:from>
    <xdr:to>
      <xdr:col>55</xdr:col>
      <xdr:colOff>50800</xdr:colOff>
      <xdr:row>94</xdr:row>
      <xdr:rowOff>162314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17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76972</xdr:rowOff>
    </xdr:from>
    <xdr:to>
      <xdr:col>50</xdr:col>
      <xdr:colOff>114300</xdr:colOff>
      <xdr:row>94</xdr:row>
      <xdr:rowOff>131401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193272"/>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77082</xdr:rowOff>
    </xdr:from>
    <xdr:to>
      <xdr:col>50</xdr:col>
      <xdr:colOff>165100</xdr:colOff>
      <xdr:row>95</xdr:row>
      <xdr:rowOff>7232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1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169809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8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122555</xdr:rowOff>
    </xdr:from>
    <xdr:to>
      <xdr:col>45</xdr:col>
      <xdr:colOff>177800</xdr:colOff>
      <xdr:row>94</xdr:row>
      <xdr:rowOff>131401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238855"/>
          <a:ext cx="889000" cy="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129408</xdr:rowOff>
    </xdr:from>
    <xdr:to>
      <xdr:col>46</xdr:col>
      <xdr:colOff>38100</xdr:colOff>
      <xdr:row>95</xdr:row>
      <xdr:rowOff>59558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24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50685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3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47597</xdr:rowOff>
    </xdr:from>
    <xdr:to>
      <xdr:col>41</xdr:col>
      <xdr:colOff>50800</xdr:colOff>
      <xdr:row>94</xdr:row>
      <xdr:rowOff>122555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163897"/>
          <a:ext cx="889000" cy="7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26446</xdr:rowOff>
    </xdr:from>
    <xdr:to>
      <xdr:col>41</xdr:col>
      <xdr:colOff>101600</xdr:colOff>
      <xdr:row>95</xdr:row>
      <xdr:rowOff>128046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3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119173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0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66680</xdr:rowOff>
    </xdr:from>
    <xdr:to>
      <xdr:col>36</xdr:col>
      <xdr:colOff>165100</xdr:colOff>
      <xdr:row>95</xdr:row>
      <xdr:rowOff>168280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35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159407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4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34813</xdr:rowOff>
    </xdr:from>
    <xdr:to>
      <xdr:col>55</xdr:col>
      <xdr:colOff>50800</xdr:colOff>
      <xdr:row>94</xdr:row>
      <xdr:rowOff>136413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15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57690</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00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26172</xdr:rowOff>
    </xdr:from>
    <xdr:to>
      <xdr:col>50</xdr:col>
      <xdr:colOff>165100</xdr:colOff>
      <xdr:row>94</xdr:row>
      <xdr:rowOff>127772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14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144299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91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80601</xdr:rowOff>
    </xdr:from>
    <xdr:to>
      <xdr:col>46</xdr:col>
      <xdr:colOff>38100</xdr:colOff>
      <xdr:row>95</xdr:row>
      <xdr:rowOff>10751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19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27278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597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71755</xdr:rowOff>
    </xdr:from>
    <xdr:to>
      <xdr:col>41</xdr:col>
      <xdr:colOff>101600</xdr:colOff>
      <xdr:row>95</xdr:row>
      <xdr:rowOff>1905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18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18432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596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168247</xdr:rowOff>
    </xdr:from>
    <xdr:to>
      <xdr:col>36</xdr:col>
      <xdr:colOff>165100</xdr:colOff>
      <xdr:row>94</xdr:row>
      <xdr:rowOff>98397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11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114924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588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136499</xdr:rowOff>
    </xdr:from>
    <xdr:to>
      <xdr:col>85</xdr:col>
      <xdr:colOff>126364</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79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83176</xdr:rowOff>
    </xdr:from>
    <xdr:ext cx="469744"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136499</xdr:rowOff>
    </xdr:from>
    <xdr:to>
      <xdr:col>86</xdr:col>
      <xdr:colOff>25400</xdr:colOff>
      <xdr:row>30</xdr:row>
      <xdr:rowOff>136499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79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45059</xdr:rowOff>
    </xdr:from>
    <xdr:to>
      <xdr:col>85</xdr:col>
      <xdr:colOff>127000</xdr:colOff>
      <xdr:row>38</xdr:row>
      <xdr:rowOff>106782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560159"/>
          <a:ext cx="838200" cy="6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74972</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2471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52095</xdr:rowOff>
    </xdr:from>
    <xdr:to>
      <xdr:col>85</xdr:col>
      <xdr:colOff>177800</xdr:colOff>
      <xdr:row>37</xdr:row>
      <xdr:rowOff>153695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3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18999</xdr:rowOff>
    </xdr:from>
    <xdr:to>
      <xdr:col>81</xdr:col>
      <xdr:colOff>50800</xdr:colOff>
      <xdr:row>38</xdr:row>
      <xdr:rowOff>106782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534099"/>
          <a:ext cx="8890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125247</xdr:rowOff>
    </xdr:from>
    <xdr:to>
      <xdr:col>81</xdr:col>
      <xdr:colOff>101600</xdr:colOff>
      <xdr:row>37</xdr:row>
      <xdr:rowOff>55397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2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71924</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0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18999</xdr:rowOff>
    </xdr:from>
    <xdr:to>
      <xdr:col>76</xdr:col>
      <xdr:colOff>114300</xdr:colOff>
      <xdr:row>38</xdr:row>
      <xdr:rowOff>74549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534099"/>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50267</xdr:rowOff>
    </xdr:from>
    <xdr:to>
      <xdr:col>76</xdr:col>
      <xdr:colOff>165100</xdr:colOff>
      <xdr:row>36</xdr:row>
      <xdr:rowOff>151867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168394</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599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74549</xdr:rowOff>
    </xdr:from>
    <xdr:to>
      <xdr:col>71</xdr:col>
      <xdr:colOff>177800</xdr:colOff>
      <xdr:row>38</xdr:row>
      <xdr:rowOff>138557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589649"/>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100787</xdr:rowOff>
    </xdr:from>
    <xdr:to>
      <xdr:col>72</xdr:col>
      <xdr:colOff>38100</xdr:colOff>
      <xdr:row>37</xdr:row>
      <xdr:rowOff>30937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47464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0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74498</xdr:rowOff>
    </xdr:from>
    <xdr:to>
      <xdr:col>67</xdr:col>
      <xdr:colOff>101600</xdr:colOff>
      <xdr:row>38</xdr:row>
      <xdr:rowOff>4648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4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21175</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19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165709</xdr:rowOff>
    </xdr:from>
    <xdr:to>
      <xdr:col>85</xdr:col>
      <xdr:colOff>177800</xdr:colOff>
      <xdr:row>38</xdr:row>
      <xdr:rowOff>95859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50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80637</xdr:rowOff>
    </xdr:from>
    <xdr:ext cx="378565"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424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55982</xdr:rowOff>
    </xdr:from>
    <xdr:to>
      <xdr:col>81</xdr:col>
      <xdr:colOff>101600</xdr:colOff>
      <xdr:row>38</xdr:row>
      <xdr:rowOff>157582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5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148709</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663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139649</xdr:rowOff>
    </xdr:from>
    <xdr:to>
      <xdr:col>76</xdr:col>
      <xdr:colOff>165100</xdr:colOff>
      <xdr:row>38</xdr:row>
      <xdr:rowOff>69799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4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60926</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576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23749</xdr:rowOff>
    </xdr:from>
    <xdr:to>
      <xdr:col>72</xdr:col>
      <xdr:colOff>38100</xdr:colOff>
      <xdr:row>38</xdr:row>
      <xdr:rowOff>125349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5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116476</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631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87757</xdr:rowOff>
    </xdr:from>
    <xdr:to>
      <xdr:col>67</xdr:col>
      <xdr:colOff>101600</xdr:colOff>
      <xdr:row>39</xdr:row>
      <xdr:rowOff>17907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9034</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695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86589</xdr:rowOff>
    </xdr:from>
    <xdr:to>
      <xdr:col>85</xdr:col>
      <xdr:colOff>126364</xdr:colOff>
      <xdr:row>79</xdr:row>
      <xdr:rowOff>123470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59539"/>
          <a:ext cx="1269" cy="1408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127297</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67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123470</xdr:rowOff>
    </xdr:from>
    <xdr:to>
      <xdr:col>86</xdr:col>
      <xdr:colOff>25400</xdr:colOff>
      <xdr:row>79</xdr:row>
      <xdr:rowOff>123470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66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33266</xdr:rowOff>
    </xdr:from>
    <xdr:ext cx="534377"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0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86589</xdr:rowOff>
    </xdr:from>
    <xdr:to>
      <xdr:col>86</xdr:col>
      <xdr:colOff>25400</xdr:colOff>
      <xdr:row>71</xdr:row>
      <xdr:rowOff>86589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59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70396</xdr:rowOff>
    </xdr:from>
    <xdr:to>
      <xdr:col>85</xdr:col>
      <xdr:colOff>127000</xdr:colOff>
      <xdr:row>73</xdr:row>
      <xdr:rowOff>168961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2586246"/>
          <a:ext cx="838200" cy="9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146880</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834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168453</xdr:rowOff>
    </xdr:from>
    <xdr:to>
      <xdr:col>85</xdr:col>
      <xdr:colOff>177800</xdr:colOff>
      <xdr:row>75</xdr:row>
      <xdr:rowOff>98603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167704</xdr:rowOff>
    </xdr:from>
    <xdr:to>
      <xdr:col>81</xdr:col>
      <xdr:colOff>50800</xdr:colOff>
      <xdr:row>73</xdr:row>
      <xdr:rowOff>70396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2512104"/>
          <a:ext cx="889000" cy="7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88595</xdr:rowOff>
    </xdr:from>
    <xdr:to>
      <xdr:col>81</xdr:col>
      <xdr:colOff>101600</xdr:colOff>
      <xdr:row>76</xdr:row>
      <xdr:rowOff>18746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9872</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0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167704</xdr:rowOff>
    </xdr:from>
    <xdr:to>
      <xdr:col>76</xdr:col>
      <xdr:colOff>114300</xdr:colOff>
      <xdr:row>73</xdr:row>
      <xdr:rowOff>114744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2512104"/>
          <a:ext cx="889000" cy="11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28131</xdr:rowOff>
    </xdr:from>
    <xdr:to>
      <xdr:col>76</xdr:col>
      <xdr:colOff>165100</xdr:colOff>
      <xdr:row>75</xdr:row>
      <xdr:rowOff>129731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120857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7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91961</xdr:rowOff>
    </xdr:from>
    <xdr:to>
      <xdr:col>71</xdr:col>
      <xdr:colOff>177800</xdr:colOff>
      <xdr:row>73</xdr:row>
      <xdr:rowOff>114744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2607811"/>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143611</xdr:rowOff>
    </xdr:from>
    <xdr:to>
      <xdr:col>72</xdr:col>
      <xdr:colOff>38100</xdr:colOff>
      <xdr:row>75</xdr:row>
      <xdr:rowOff>73761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64888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165557</xdr:rowOff>
    </xdr:from>
    <xdr:to>
      <xdr:col>67</xdr:col>
      <xdr:colOff>101600</xdr:colOff>
      <xdr:row>75</xdr:row>
      <xdr:rowOff>95707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86834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118161</xdr:rowOff>
    </xdr:from>
    <xdr:to>
      <xdr:col>85</xdr:col>
      <xdr:colOff>177800</xdr:colOff>
      <xdr:row>74</xdr:row>
      <xdr:rowOff>48311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6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141038</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48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19596</xdr:rowOff>
    </xdr:from>
    <xdr:to>
      <xdr:col>81</xdr:col>
      <xdr:colOff>101600</xdr:colOff>
      <xdr:row>73</xdr:row>
      <xdr:rowOff>121196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53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137723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31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116904</xdr:rowOff>
    </xdr:from>
    <xdr:to>
      <xdr:col>76</xdr:col>
      <xdr:colOff>165100</xdr:colOff>
      <xdr:row>73</xdr:row>
      <xdr:rowOff>47054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4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63581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23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63944</xdr:rowOff>
    </xdr:from>
    <xdr:to>
      <xdr:col>72</xdr:col>
      <xdr:colOff>38100</xdr:colOff>
      <xdr:row>73</xdr:row>
      <xdr:rowOff>165544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5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10621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35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41161</xdr:rowOff>
    </xdr:from>
    <xdr:to>
      <xdr:col>67</xdr:col>
      <xdr:colOff>101600</xdr:colOff>
      <xdr:row>73</xdr:row>
      <xdr:rowOff>142761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55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159288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3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96769</xdr:rowOff>
    </xdr:from>
    <xdr:to>
      <xdr:col>85</xdr:col>
      <xdr:colOff>126364</xdr:colOff>
      <xdr:row>98</xdr:row>
      <xdr:rowOff>45608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27269"/>
          <a:ext cx="1269" cy="1320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49435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85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45608</xdr:rowOff>
    </xdr:from>
    <xdr:to>
      <xdr:col>86</xdr:col>
      <xdr:colOff>25400</xdr:colOff>
      <xdr:row>98</xdr:row>
      <xdr:rowOff>45608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43446</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96769</xdr:rowOff>
    </xdr:from>
    <xdr:to>
      <xdr:col>86</xdr:col>
      <xdr:colOff>25400</xdr:colOff>
      <xdr:row>90</xdr:row>
      <xdr:rowOff>96769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122417</xdr:rowOff>
    </xdr:from>
    <xdr:to>
      <xdr:col>85</xdr:col>
      <xdr:colOff>127000</xdr:colOff>
      <xdr:row>96</xdr:row>
      <xdr:rowOff>158125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5895817"/>
          <a:ext cx="838200" cy="72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46342</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33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67915</xdr:rowOff>
    </xdr:from>
    <xdr:to>
      <xdr:col>85</xdr:col>
      <xdr:colOff>177800</xdr:colOff>
      <xdr:row>95</xdr:row>
      <xdr:rowOff>169515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3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70069</xdr:rowOff>
    </xdr:from>
    <xdr:to>
      <xdr:col>81</xdr:col>
      <xdr:colOff>50800</xdr:colOff>
      <xdr:row>96</xdr:row>
      <xdr:rowOff>158125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529269"/>
          <a:ext cx="889000" cy="8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79344</xdr:rowOff>
    </xdr:from>
    <xdr:to>
      <xdr:col>81</xdr:col>
      <xdr:colOff>101600</xdr:colOff>
      <xdr:row>98</xdr:row>
      <xdr:rowOff>9494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621</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8" y="1680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70069</xdr:rowOff>
    </xdr:from>
    <xdr:to>
      <xdr:col>76</xdr:col>
      <xdr:colOff>114300</xdr:colOff>
      <xdr:row>96</xdr:row>
      <xdr:rowOff>109068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529269"/>
          <a:ext cx="8890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25440</xdr:rowOff>
    </xdr:from>
    <xdr:to>
      <xdr:col>76</xdr:col>
      <xdr:colOff>165100</xdr:colOff>
      <xdr:row>97</xdr:row>
      <xdr:rowOff>127040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65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118167</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428" y="167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109068</xdr:rowOff>
    </xdr:from>
    <xdr:to>
      <xdr:col>71</xdr:col>
      <xdr:colOff>177800</xdr:colOff>
      <xdr:row>96</xdr:row>
      <xdr:rowOff>135037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568268"/>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60691</xdr:rowOff>
    </xdr:from>
    <xdr:to>
      <xdr:col>72</xdr:col>
      <xdr:colOff>38100</xdr:colOff>
      <xdr:row>97</xdr:row>
      <xdr:rowOff>162291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9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153418</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78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168590</xdr:rowOff>
    </xdr:from>
    <xdr:to>
      <xdr:col>67</xdr:col>
      <xdr:colOff>101600</xdr:colOff>
      <xdr:row>97</xdr:row>
      <xdr:rowOff>98740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62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89867</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72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71617</xdr:rowOff>
    </xdr:from>
    <xdr:to>
      <xdr:col>85</xdr:col>
      <xdr:colOff>177800</xdr:colOff>
      <xdr:row>93</xdr:row>
      <xdr:rowOff>1767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584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94494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56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107325</xdr:rowOff>
    </xdr:from>
    <xdr:to>
      <xdr:col>81</xdr:col>
      <xdr:colOff>101600</xdr:colOff>
      <xdr:row>97</xdr:row>
      <xdr:rowOff>37475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56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54002</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34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19269</xdr:rowOff>
    </xdr:from>
    <xdr:to>
      <xdr:col>76</xdr:col>
      <xdr:colOff>165100</xdr:colOff>
      <xdr:row>96</xdr:row>
      <xdr:rowOff>120869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47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137396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25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58268</xdr:rowOff>
    </xdr:from>
    <xdr:to>
      <xdr:col>72</xdr:col>
      <xdr:colOff>38100</xdr:colOff>
      <xdr:row>96</xdr:row>
      <xdr:rowOff>159868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51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4945</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29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84237</xdr:rowOff>
    </xdr:from>
    <xdr:to>
      <xdr:col>67</xdr:col>
      <xdr:colOff>101600</xdr:colOff>
      <xdr:row>97</xdr:row>
      <xdr:rowOff>14387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54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30914</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31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90932</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34432"/>
          <a:ext cx="1269"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37609</xdr:rowOff>
    </xdr:from>
    <xdr:ext cx="469744"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00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90932</xdr:rowOff>
    </xdr:from>
    <xdr:to>
      <xdr:col>116</xdr:col>
      <xdr:colOff>152400</xdr:colOff>
      <xdr:row>30</xdr:row>
      <xdr:rowOff>90932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3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77597</xdr:rowOff>
    </xdr:from>
    <xdr:to>
      <xdr:col>116</xdr:col>
      <xdr:colOff>63500</xdr:colOff>
      <xdr:row>33</xdr:row>
      <xdr:rowOff>133985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5563997"/>
          <a:ext cx="838200" cy="22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59707</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81280</xdr:rowOff>
    </xdr:from>
    <xdr:to>
      <xdr:col>116</xdr:col>
      <xdr:colOff>114300</xdr:colOff>
      <xdr:row>36</xdr:row>
      <xdr:rowOff>11430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133985</xdr:rowOff>
    </xdr:from>
    <xdr:to>
      <xdr:col>111</xdr:col>
      <xdr:colOff>177800</xdr:colOff>
      <xdr:row>34</xdr:row>
      <xdr:rowOff>71882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5791835"/>
          <a:ext cx="8890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147574</xdr:rowOff>
    </xdr:from>
    <xdr:to>
      <xdr:col>112</xdr:col>
      <xdr:colOff>38100</xdr:colOff>
      <xdr:row>35</xdr:row>
      <xdr:rowOff>77724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68851</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06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68072</xdr:rowOff>
    </xdr:from>
    <xdr:to>
      <xdr:col>107</xdr:col>
      <xdr:colOff>50800</xdr:colOff>
      <xdr:row>34</xdr:row>
      <xdr:rowOff>71882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589737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80899</xdr:rowOff>
    </xdr:from>
    <xdr:to>
      <xdr:col>107</xdr:col>
      <xdr:colOff>101600</xdr:colOff>
      <xdr:row>35</xdr:row>
      <xdr:rowOff>11049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2176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00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68072</xdr:rowOff>
    </xdr:from>
    <xdr:to>
      <xdr:col>102</xdr:col>
      <xdr:colOff>114300</xdr:colOff>
      <xdr:row>34</xdr:row>
      <xdr:rowOff>93218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589737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80518</xdr:rowOff>
    </xdr:from>
    <xdr:to>
      <xdr:col>102</xdr:col>
      <xdr:colOff>165100</xdr:colOff>
      <xdr:row>35</xdr:row>
      <xdr:rowOff>10668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1795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00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1651</xdr:rowOff>
    </xdr:from>
    <xdr:to>
      <xdr:col>98</xdr:col>
      <xdr:colOff>38100</xdr:colOff>
      <xdr:row>34</xdr:row>
      <xdr:rowOff>103251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119778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26797</xdr:rowOff>
    </xdr:from>
    <xdr:to>
      <xdr:col>116</xdr:col>
      <xdr:colOff>114300</xdr:colOff>
      <xdr:row>32</xdr:row>
      <xdr:rowOff>128397</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551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49674</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536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83185</xdr:rowOff>
    </xdr:from>
    <xdr:to>
      <xdr:col>112</xdr:col>
      <xdr:colOff>38100</xdr:colOff>
      <xdr:row>34</xdr:row>
      <xdr:rowOff>13335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574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29862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551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21082</xdr:rowOff>
    </xdr:from>
    <xdr:to>
      <xdr:col>107</xdr:col>
      <xdr:colOff>101600</xdr:colOff>
      <xdr:row>34</xdr:row>
      <xdr:rowOff>122682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585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139209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562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17272</xdr:rowOff>
    </xdr:from>
    <xdr:to>
      <xdr:col>102</xdr:col>
      <xdr:colOff>165100</xdr:colOff>
      <xdr:row>34</xdr:row>
      <xdr:rowOff>118872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584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135399</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562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42418</xdr:rowOff>
    </xdr:from>
    <xdr:to>
      <xdr:col>98</xdr:col>
      <xdr:colOff>38100</xdr:colOff>
      <xdr:row>34</xdr:row>
      <xdr:rowOff>144018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58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135145</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596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8986</xdr:rowOff>
    </xdr:from>
    <xdr:to>
      <xdr:col>116</xdr:col>
      <xdr:colOff>62864</xdr:colOff>
      <xdr:row>59</xdr:row>
      <xdr:rowOff>42156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924386"/>
          <a:ext cx="1269" cy="1233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45983</xdr:rowOff>
    </xdr:from>
    <xdr:ext cx="378565"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161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42156</xdr:rowOff>
    </xdr:from>
    <xdr:to>
      <xdr:col>116</xdr:col>
      <xdr:colOff>152400</xdr:colOff>
      <xdr:row>59</xdr:row>
      <xdr:rowOff>42156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1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127113</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69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8986</xdr:rowOff>
    </xdr:from>
    <xdr:to>
      <xdr:col>116</xdr:col>
      <xdr:colOff>152400</xdr:colOff>
      <xdr:row>52</xdr:row>
      <xdr:rowOff>8986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92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83190</xdr:rowOff>
    </xdr:from>
    <xdr:to>
      <xdr:col>116</xdr:col>
      <xdr:colOff>63500</xdr:colOff>
      <xdr:row>52</xdr:row>
      <xdr:rowOff>8986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8827140"/>
          <a:ext cx="838200" cy="9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15739</xdr:rowOff>
    </xdr:from>
    <xdr:ext cx="534377"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88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37312</xdr:rowOff>
    </xdr:from>
    <xdr:to>
      <xdr:col>116</xdr:col>
      <xdr:colOff>114300</xdr:colOff>
      <xdr:row>57</xdr:row>
      <xdr:rowOff>138912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80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83190</xdr:rowOff>
    </xdr:from>
    <xdr:to>
      <xdr:col>111</xdr:col>
      <xdr:colOff>177800</xdr:colOff>
      <xdr:row>57</xdr:row>
      <xdr:rowOff>14305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8827140"/>
          <a:ext cx="889000" cy="95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39964</xdr:rowOff>
    </xdr:from>
    <xdr:to>
      <xdr:col>112</xdr:col>
      <xdr:colOff>38100</xdr:colOff>
      <xdr:row>57</xdr:row>
      <xdr:rowOff>141564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81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132691</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56111" y="990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149027</xdr:rowOff>
    </xdr:from>
    <xdr:to>
      <xdr:col>107</xdr:col>
      <xdr:colOff>50800</xdr:colOff>
      <xdr:row>57</xdr:row>
      <xdr:rowOff>14305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9750227"/>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9873</xdr:rowOff>
    </xdr:from>
    <xdr:to>
      <xdr:col>107</xdr:col>
      <xdr:colOff>101600</xdr:colOff>
      <xdr:row>58</xdr:row>
      <xdr:rowOff>111473</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5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102600</xdr:rowOff>
    </xdr:from>
    <xdr:ext cx="534377"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67111" y="1004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94163</xdr:rowOff>
    </xdr:from>
    <xdr:to>
      <xdr:col>102</xdr:col>
      <xdr:colOff>114300</xdr:colOff>
      <xdr:row>56</xdr:row>
      <xdr:rowOff>149027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9695363"/>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5888</xdr:rowOff>
    </xdr:from>
    <xdr:to>
      <xdr:col>102</xdr:col>
      <xdr:colOff>165100</xdr:colOff>
      <xdr:row>58</xdr:row>
      <xdr:rowOff>107488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4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98615</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278111" y="1004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160421</xdr:rowOff>
    </xdr:from>
    <xdr:to>
      <xdr:col>98</xdr:col>
      <xdr:colOff>38100</xdr:colOff>
      <xdr:row>58</xdr:row>
      <xdr:rowOff>90571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3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81698</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1002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129636</xdr:rowOff>
    </xdr:from>
    <xdr:to>
      <xdr:col>116</xdr:col>
      <xdr:colOff>114300</xdr:colOff>
      <xdr:row>52</xdr:row>
      <xdr:rowOff>59786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88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82663</xdr:rowOff>
    </xdr:from>
    <xdr:ext cx="599010"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882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32390</xdr:rowOff>
    </xdr:from>
    <xdr:to>
      <xdr:col>112</xdr:col>
      <xdr:colOff>38100</xdr:colOff>
      <xdr:row>51</xdr:row>
      <xdr:rowOff>133990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87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49</xdr:row>
      <xdr:rowOff>150517</xdr:rowOff>
    </xdr:from>
    <xdr:ext cx="59901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23795" y="855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134955</xdr:rowOff>
    </xdr:from>
    <xdr:to>
      <xdr:col>107</xdr:col>
      <xdr:colOff>101600</xdr:colOff>
      <xdr:row>57</xdr:row>
      <xdr:rowOff>65105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7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81632</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67111" y="951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98227</xdr:rowOff>
    </xdr:from>
    <xdr:to>
      <xdr:col>102</xdr:col>
      <xdr:colOff>165100</xdr:colOff>
      <xdr:row>57</xdr:row>
      <xdr:rowOff>28377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69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44904</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278111" y="947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43363</xdr:rowOff>
    </xdr:from>
    <xdr:to>
      <xdr:col>98</xdr:col>
      <xdr:colOff>38100</xdr:colOff>
      <xdr:row>56</xdr:row>
      <xdr:rowOff>144963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64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161490</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389111" y="941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114783</xdr:rowOff>
    </xdr:from>
    <xdr:to>
      <xdr:col>116</xdr:col>
      <xdr:colOff>62864</xdr:colOff>
      <xdr:row>78</xdr:row>
      <xdr:rowOff>330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16283"/>
          <a:ext cx="1269" cy="1257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4157</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37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330</xdr:rowOff>
    </xdr:from>
    <xdr:to>
      <xdr:col>116</xdr:col>
      <xdr:colOff>152400</xdr:colOff>
      <xdr:row>78</xdr:row>
      <xdr:rowOff>330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37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61460</xdr:rowOff>
    </xdr:from>
    <xdr:ext cx="534377"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9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114783</xdr:rowOff>
    </xdr:from>
    <xdr:to>
      <xdr:col>116</xdr:col>
      <xdr:colOff>152400</xdr:colOff>
      <xdr:row>70</xdr:row>
      <xdr:rowOff>114783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1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32868</xdr:rowOff>
    </xdr:from>
    <xdr:to>
      <xdr:col>116</xdr:col>
      <xdr:colOff>63500</xdr:colOff>
      <xdr:row>75</xdr:row>
      <xdr:rowOff>109715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2891618"/>
          <a:ext cx="838200" cy="7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6252</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865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27825</xdr:rowOff>
    </xdr:from>
    <xdr:to>
      <xdr:col>116</xdr:col>
      <xdr:colOff>114300</xdr:colOff>
      <xdr:row>75</xdr:row>
      <xdr:rowOff>129425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72720</xdr:rowOff>
    </xdr:from>
    <xdr:to>
      <xdr:col>111</xdr:col>
      <xdr:colOff>177800</xdr:colOff>
      <xdr:row>75</xdr:row>
      <xdr:rowOff>109715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2931470"/>
          <a:ext cx="8890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68935</xdr:rowOff>
    </xdr:from>
    <xdr:to>
      <xdr:col>112</xdr:col>
      <xdr:colOff>38100</xdr:colOff>
      <xdr:row>75</xdr:row>
      <xdr:rowOff>170535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161662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0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72720</xdr:rowOff>
    </xdr:from>
    <xdr:to>
      <xdr:col>107</xdr:col>
      <xdr:colOff>50800</xdr:colOff>
      <xdr:row>75</xdr:row>
      <xdr:rowOff>75502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2931470"/>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61735</xdr:rowOff>
    </xdr:from>
    <xdr:to>
      <xdr:col>107</xdr:col>
      <xdr:colOff>101600</xdr:colOff>
      <xdr:row>75</xdr:row>
      <xdr:rowOff>163336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154461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01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75502</xdr:rowOff>
    </xdr:from>
    <xdr:to>
      <xdr:col>102</xdr:col>
      <xdr:colOff>114300</xdr:colOff>
      <xdr:row>75</xdr:row>
      <xdr:rowOff>97447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934252"/>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104940</xdr:rowOff>
    </xdr:from>
    <xdr:to>
      <xdr:col>102</xdr:col>
      <xdr:colOff>165100</xdr:colOff>
      <xdr:row>76</xdr:row>
      <xdr:rowOff>35089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26216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117246</xdr:rowOff>
    </xdr:from>
    <xdr:to>
      <xdr:col>98</xdr:col>
      <xdr:colOff>38100</xdr:colOff>
      <xdr:row>76</xdr:row>
      <xdr:rowOff>47396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38524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153518</xdr:rowOff>
    </xdr:from>
    <xdr:to>
      <xdr:col>116</xdr:col>
      <xdr:colOff>114300</xdr:colOff>
      <xdr:row>75</xdr:row>
      <xdr:rowOff>83668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8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4945</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6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58915</xdr:rowOff>
    </xdr:from>
    <xdr:to>
      <xdr:col>112</xdr:col>
      <xdr:colOff>38100</xdr:colOff>
      <xdr:row>75</xdr:row>
      <xdr:rowOff>160514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917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5592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69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21920</xdr:rowOff>
    </xdr:from>
    <xdr:to>
      <xdr:col>107</xdr:col>
      <xdr:colOff>101600</xdr:colOff>
      <xdr:row>75</xdr:row>
      <xdr:rowOff>123520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8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140047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6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24702</xdr:rowOff>
    </xdr:from>
    <xdr:to>
      <xdr:col>102</xdr:col>
      <xdr:colOff>165100</xdr:colOff>
      <xdr:row>75</xdr:row>
      <xdr:rowOff>126302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88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142829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6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46647</xdr:rowOff>
    </xdr:from>
    <xdr:to>
      <xdr:col>98</xdr:col>
      <xdr:colOff>38100</xdr:colOff>
      <xdr:row>75</xdr:row>
      <xdr:rowOff>148247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90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164774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68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・住民一人当たりの歳出決算総額は、令和</a:t>
          </a:r>
          <a:r>
            <a:rPr kumimoji="1" lang="ja-JP" altLang="en-US" sz="900">
              <a:solidFill>
                <a:schemeClr val="dk1"/>
              </a:solidFill>
              <a:effectLst/>
              <a:latin typeface="+mn-lt"/>
              <a:ea typeface="+mn-ea"/>
              <a:cs typeface="+mn-cs"/>
            </a:rPr>
            <a:t>２</a:t>
          </a:r>
          <a:r>
            <a:rPr kumimoji="1" lang="ja-JP" altLang="ja-JP" sz="900">
              <a:solidFill>
                <a:schemeClr val="dk1"/>
              </a:solidFill>
              <a:effectLst/>
              <a:latin typeface="+mn-lt"/>
              <a:ea typeface="+mn-ea"/>
              <a:cs typeface="+mn-cs"/>
            </a:rPr>
            <a:t>年度決算額と比較すると、</a:t>
          </a:r>
          <a:r>
            <a:rPr kumimoji="1" lang="en-US" altLang="ja-JP" sz="900">
              <a:solidFill>
                <a:schemeClr val="dk1"/>
              </a:solidFill>
              <a:effectLst/>
              <a:latin typeface="+mn-lt"/>
              <a:ea typeface="+mn-ea"/>
              <a:cs typeface="+mn-cs"/>
            </a:rPr>
            <a:t>58,147</a:t>
          </a:r>
          <a:r>
            <a:rPr kumimoji="1" lang="ja-JP" altLang="ja-JP" sz="900">
              <a:solidFill>
                <a:schemeClr val="dk1"/>
              </a:solidFill>
              <a:effectLst/>
              <a:latin typeface="+mn-lt"/>
              <a:ea typeface="+mn-ea"/>
              <a:cs typeface="+mn-cs"/>
            </a:rPr>
            <a:t>円</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の</a:t>
          </a:r>
          <a:r>
            <a:rPr kumimoji="1" lang="en-US" altLang="ja-JP" sz="900">
              <a:solidFill>
                <a:schemeClr val="dk1"/>
              </a:solidFill>
              <a:effectLst/>
              <a:latin typeface="+mn-lt"/>
              <a:ea typeface="+mn-ea"/>
              <a:cs typeface="+mn-cs"/>
            </a:rPr>
            <a:t>740,327</a:t>
          </a:r>
          <a:r>
            <a:rPr kumimoji="1" lang="ja-JP" altLang="ja-JP" sz="900">
              <a:solidFill>
                <a:schemeClr val="dk1"/>
              </a:solidFill>
              <a:effectLst/>
              <a:latin typeface="+mn-lt"/>
              <a:ea typeface="+mn-ea"/>
              <a:cs typeface="+mn-cs"/>
            </a:rPr>
            <a:t>円となっている。これには、特別定額給付金給付事業費の</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等に伴う補助費の</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や</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新型コロナウイルス感染症の影響等による商工金融資金の</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等に伴う貸付金の</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が影響している。</a:t>
          </a:r>
          <a:endParaRPr lang="ja-JP" altLang="ja-JP" sz="1050">
            <a:effectLst/>
          </a:endParaRPr>
        </a:p>
        <a:p>
          <a:r>
            <a:rPr kumimoji="1" lang="ja-JP" altLang="ja-JP" sz="900">
              <a:solidFill>
                <a:schemeClr val="dk1"/>
              </a:solidFill>
              <a:effectLst/>
              <a:latin typeface="+mn-lt"/>
              <a:ea typeface="+mn-ea"/>
              <a:cs typeface="+mn-cs"/>
            </a:rPr>
            <a:t>・類似団体平均と比較して特徴的なのは、人件費は低い水準にあり、物件費が高い水準にあることである。これは、退職手当の段階的引き下げ（Ｈ</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・Ｈ</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で段階的に実施し、平均で</a:t>
          </a:r>
          <a:r>
            <a:rPr kumimoji="1" lang="en-US" altLang="ja-JP" sz="900">
              <a:solidFill>
                <a:schemeClr val="dk1"/>
              </a:solidFill>
              <a:effectLst/>
              <a:latin typeface="+mn-lt"/>
              <a:ea typeface="+mn-ea"/>
              <a:cs typeface="+mn-cs"/>
            </a:rPr>
            <a:t>15.4</a:t>
          </a:r>
          <a:r>
            <a:rPr kumimoji="1" lang="ja-JP" altLang="ja-JP" sz="900">
              <a:solidFill>
                <a:schemeClr val="dk1"/>
              </a:solidFill>
              <a:effectLst/>
              <a:latin typeface="+mn-lt"/>
              <a:ea typeface="+mn-ea"/>
              <a:cs typeface="+mn-cs"/>
            </a:rPr>
            <a:t>％の水準引き下げ）の取組みや、業務のアウトソーシングによる民間活用の推進により、職員人件費等から委託料（物件費）へシフトしていること等による影響である。なお、人件費と物件費の合計に係る住民一人当たりのコストは、令和</a:t>
          </a:r>
          <a:r>
            <a:rPr kumimoji="1" lang="ja-JP" altLang="en-US" sz="900">
              <a:solidFill>
                <a:schemeClr val="dk1"/>
              </a:solidFill>
              <a:effectLst/>
              <a:latin typeface="+mn-lt"/>
              <a:ea typeface="+mn-ea"/>
              <a:cs typeface="+mn-cs"/>
            </a:rPr>
            <a:t>３</a:t>
          </a:r>
          <a:r>
            <a:rPr kumimoji="1" lang="ja-JP" altLang="ja-JP" sz="900">
              <a:solidFill>
                <a:schemeClr val="dk1"/>
              </a:solidFill>
              <a:effectLst/>
              <a:latin typeface="+mn-lt"/>
              <a:ea typeface="+mn-ea"/>
              <a:cs typeface="+mn-cs"/>
            </a:rPr>
            <a:t>年度決算では類似団体平均より</a:t>
          </a:r>
          <a:r>
            <a:rPr kumimoji="1" lang="en-US" altLang="ja-JP" sz="900">
              <a:solidFill>
                <a:schemeClr val="dk1"/>
              </a:solidFill>
              <a:effectLst/>
              <a:latin typeface="+mn-lt"/>
              <a:ea typeface="+mn-ea"/>
              <a:cs typeface="+mn-cs"/>
            </a:rPr>
            <a:t>7,099</a:t>
          </a:r>
          <a:r>
            <a:rPr kumimoji="1" lang="ja-JP" altLang="ja-JP" sz="900">
              <a:solidFill>
                <a:schemeClr val="dk1"/>
              </a:solidFill>
              <a:effectLst/>
              <a:latin typeface="+mn-lt"/>
              <a:ea typeface="+mn-ea"/>
              <a:cs typeface="+mn-cs"/>
            </a:rPr>
            <a:t>円低い。</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その他、類似団体平均と比較して高い水準にある貸付金に関しては、本市において、中小企業者や開業を計画する者を対象に長期・低利の事業資金を利用できる商工金融資金制度を設けていることが要因である。また、</a:t>
          </a:r>
          <a:r>
            <a:rPr kumimoji="1" lang="ja-JP" altLang="en-US" sz="900">
              <a:solidFill>
                <a:schemeClr val="dk1"/>
              </a:solidFill>
              <a:effectLst/>
              <a:latin typeface="+mn-lt"/>
              <a:ea typeface="+mn-ea"/>
              <a:cs typeface="+mn-cs"/>
            </a:rPr>
            <a:t>積立金に関しては令和３年度に発行した臨時財政対策債の元利償還金相当の一部が前倒しで財源措置されたことに伴い、将来の公債費負担に備えるため積み立てを行ったのが要因である。</a:t>
          </a:r>
          <a:endParaRPr kumimoji="1" lang="en-US" altLang="ja-JP" sz="900">
            <a:solidFill>
              <a:schemeClr val="dk1"/>
            </a:solidFill>
            <a:effectLst/>
            <a:latin typeface="+mn-lt"/>
            <a:ea typeface="+mn-ea"/>
            <a:cs typeface="+mn-cs"/>
          </a:endParaRPr>
        </a:p>
        <a:p>
          <a:r>
            <a:rPr kumimoji="1" lang="ja-JP" altLang="ja-JP" sz="900">
              <a:solidFill>
                <a:schemeClr val="dk1"/>
              </a:solidFill>
              <a:effectLst/>
              <a:latin typeface="+mn-lt"/>
              <a:ea typeface="+mn-ea"/>
              <a:cs typeface="+mn-cs"/>
            </a:rPr>
            <a:t>・義務的経費は、住民一人当たりのコストは</a:t>
          </a:r>
          <a:r>
            <a:rPr kumimoji="1" lang="en-US" altLang="ja-JP" sz="900">
              <a:solidFill>
                <a:schemeClr val="dk1"/>
              </a:solidFill>
              <a:effectLst/>
              <a:latin typeface="+mn-lt"/>
              <a:ea typeface="+mn-ea"/>
              <a:cs typeface="+mn-cs"/>
            </a:rPr>
            <a:t>327,658</a:t>
          </a:r>
          <a:r>
            <a:rPr kumimoji="1" lang="ja-JP" altLang="ja-JP" sz="900">
              <a:solidFill>
                <a:schemeClr val="dk1"/>
              </a:solidFill>
              <a:effectLst/>
              <a:latin typeface="+mn-lt"/>
              <a:ea typeface="+mn-ea"/>
              <a:cs typeface="+mn-cs"/>
            </a:rPr>
            <a:t>円となっており、類似団体平均を</a:t>
          </a:r>
          <a:r>
            <a:rPr kumimoji="1" lang="en-US" altLang="ja-JP" sz="900">
              <a:solidFill>
                <a:schemeClr val="dk1"/>
              </a:solidFill>
              <a:effectLst/>
              <a:latin typeface="+mn-lt"/>
              <a:ea typeface="+mn-ea"/>
              <a:cs typeface="+mn-cs"/>
            </a:rPr>
            <a:t>6,449</a:t>
          </a:r>
          <a:r>
            <a:rPr kumimoji="1" lang="ja-JP" altLang="ja-JP" sz="900">
              <a:solidFill>
                <a:schemeClr val="dk1"/>
              </a:solidFill>
              <a:effectLst/>
              <a:latin typeface="+mn-lt"/>
              <a:ea typeface="+mn-ea"/>
              <a:cs typeface="+mn-cs"/>
            </a:rPr>
            <a:t>円</a:t>
          </a:r>
          <a:r>
            <a:rPr kumimoji="1" lang="ja-JP" altLang="en-US" sz="900">
              <a:solidFill>
                <a:schemeClr val="dk1"/>
              </a:solidFill>
              <a:effectLst/>
              <a:latin typeface="+mn-lt"/>
              <a:ea typeface="+mn-ea"/>
              <a:cs typeface="+mn-cs"/>
            </a:rPr>
            <a:t>下</a:t>
          </a:r>
          <a:r>
            <a:rPr kumimoji="1" lang="ja-JP" altLang="ja-JP" sz="900">
              <a:solidFill>
                <a:schemeClr val="dk1"/>
              </a:solidFill>
              <a:effectLst/>
              <a:latin typeface="+mn-lt"/>
              <a:ea typeface="+mn-ea"/>
              <a:cs typeface="+mn-cs"/>
            </a:rPr>
            <a:t>回っているが、公債費</a:t>
          </a:r>
          <a:r>
            <a:rPr kumimoji="1" lang="ja-JP" altLang="en-US" sz="900">
              <a:solidFill>
                <a:schemeClr val="dk1"/>
              </a:solidFill>
              <a:effectLst/>
              <a:latin typeface="+mn-lt"/>
              <a:ea typeface="+mn-ea"/>
              <a:cs typeface="+mn-cs"/>
            </a:rPr>
            <a:t>は</a:t>
          </a:r>
          <a:r>
            <a:rPr kumimoji="1" lang="ja-JP" altLang="ja-JP" sz="900">
              <a:solidFill>
                <a:schemeClr val="dk1"/>
              </a:solidFill>
              <a:effectLst/>
              <a:latin typeface="+mn-lt"/>
              <a:ea typeface="+mn-ea"/>
              <a:cs typeface="+mn-cs"/>
            </a:rPr>
            <a:t>類似団体平均を</a:t>
          </a:r>
          <a:r>
            <a:rPr kumimoji="1" lang="en-US" altLang="ja-JP" sz="900">
              <a:solidFill>
                <a:schemeClr val="dk1"/>
              </a:solidFill>
              <a:effectLst/>
              <a:latin typeface="+mn-lt"/>
              <a:ea typeface="+mn-ea"/>
              <a:cs typeface="+mn-cs"/>
            </a:rPr>
            <a:t>5,820</a:t>
          </a:r>
          <a:r>
            <a:rPr kumimoji="1" lang="ja-JP" altLang="ja-JP" sz="900">
              <a:solidFill>
                <a:schemeClr val="dk1"/>
              </a:solidFill>
              <a:effectLst/>
              <a:latin typeface="+mn-lt"/>
              <a:ea typeface="+mn-ea"/>
              <a:cs typeface="+mn-cs"/>
            </a:rPr>
            <a:t>円上回っている。今後の公債費の見込みとしては、市債発行額の抑制により中長期的には減少していく見込みであるが、当面は</a:t>
          </a:r>
          <a:r>
            <a:rPr kumimoji="1" lang="en-US" altLang="ja-JP" sz="900">
              <a:solidFill>
                <a:schemeClr val="dk1"/>
              </a:solidFill>
              <a:effectLst/>
              <a:latin typeface="+mn-lt"/>
              <a:ea typeface="+mn-ea"/>
              <a:cs typeface="+mn-cs"/>
            </a:rPr>
            <a:t>900</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1,000</a:t>
          </a:r>
          <a:r>
            <a:rPr kumimoji="1" lang="ja-JP" altLang="ja-JP" sz="900">
              <a:solidFill>
                <a:schemeClr val="dk1"/>
              </a:solidFill>
              <a:effectLst/>
              <a:latin typeface="+mn-lt"/>
              <a:ea typeface="+mn-ea"/>
              <a:cs typeface="+mn-cs"/>
            </a:rPr>
            <a:t>億円で高止まりすると見込んでおり、義務的経費全体でも、さらなる増加が見込まれている。義務的経費の増嵩は、財政運営の硬直化を招き、他の必要な施策の推進を阻害する要因にもなるため、引き続き、適切な定員管理による人件費の抑制や市債発行額の抑制による中長期的な公債費の縮減を図ることなどにより、柔軟な財政構造の維持に努める。</a:t>
          </a:r>
          <a:endParaRPr lang="ja-JP" altLang="ja-JP" sz="10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1,568,265
1,532,866
343.46
1,177,937,693
1,161,028,164
10,906,850
451,517,796
1,162,080,782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53158</xdr:rowOff>
    </xdr:from>
    <xdr:to>
      <xdr:col>24</xdr:col>
      <xdr:colOff>62865</xdr:colOff>
      <xdr:row>39</xdr:row>
      <xdr:rowOff>123372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8108"/>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127199</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123372</xdr:rowOff>
    </xdr:from>
    <xdr:to>
      <xdr:col>24</xdr:col>
      <xdr:colOff>152400</xdr:colOff>
      <xdr:row>39</xdr:row>
      <xdr:rowOff>123372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171285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53158</xdr:rowOff>
    </xdr:from>
    <xdr:to>
      <xdr:col>24</xdr:col>
      <xdr:colOff>152400</xdr:colOff>
      <xdr:row>31</xdr:row>
      <xdr:rowOff>53158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111942</xdr:rowOff>
    </xdr:from>
    <xdr:to>
      <xdr:col>24</xdr:col>
      <xdr:colOff>63500</xdr:colOff>
      <xdr:row>36</xdr:row>
      <xdr:rowOff>133169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84142"/>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46463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47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23586</xdr:rowOff>
    </xdr:from>
    <xdr:to>
      <xdr:col>24</xdr:col>
      <xdr:colOff>114300</xdr:colOff>
      <xdr:row>36</xdr:row>
      <xdr:rowOff>125186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51526</xdr:rowOff>
    </xdr:from>
    <xdr:to>
      <xdr:col>19</xdr:col>
      <xdr:colOff>177800</xdr:colOff>
      <xdr:row>36</xdr:row>
      <xdr:rowOff>111942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23726"/>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31750</xdr:rowOff>
    </xdr:from>
    <xdr:to>
      <xdr:col>20</xdr:col>
      <xdr:colOff>38100</xdr:colOff>
      <xdr:row>36</xdr:row>
      <xdr:rowOff>133350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33564</xdr:rowOff>
    </xdr:from>
    <xdr:to>
      <xdr:col>15</xdr:col>
      <xdr:colOff>50800</xdr:colOff>
      <xdr:row>36</xdr:row>
      <xdr:rowOff>51526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0576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162378</xdr:rowOff>
    </xdr:from>
    <xdr:to>
      <xdr:col>15</xdr:col>
      <xdr:colOff>101600</xdr:colOff>
      <xdr:row>36</xdr:row>
      <xdr:rowOff>92528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109055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3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147864</xdr:rowOff>
    </xdr:from>
    <xdr:to>
      <xdr:col>10</xdr:col>
      <xdr:colOff>114300</xdr:colOff>
      <xdr:row>36</xdr:row>
      <xdr:rowOff>33564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4861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141151</xdr:rowOff>
    </xdr:from>
    <xdr:to>
      <xdr:col>10</xdr:col>
      <xdr:colOff>165100</xdr:colOff>
      <xdr:row>36</xdr:row>
      <xdr:rowOff>71301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87828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128089</xdr:rowOff>
    </xdr:from>
    <xdr:to>
      <xdr:col>6</xdr:col>
      <xdr:colOff>38100</xdr:colOff>
      <xdr:row>36</xdr:row>
      <xdr:rowOff>58239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49366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82369</xdr:rowOff>
    </xdr:from>
    <xdr:to>
      <xdr:col>24</xdr:col>
      <xdr:colOff>114300</xdr:colOff>
      <xdr:row>37</xdr:row>
      <xdr:rowOff>12519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60796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3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61142</xdr:rowOff>
    </xdr:from>
    <xdr:to>
      <xdr:col>20</xdr:col>
      <xdr:colOff>38100</xdr:colOff>
      <xdr:row>36</xdr:row>
      <xdr:rowOff>162742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153869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2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726</xdr:rowOff>
    </xdr:from>
    <xdr:to>
      <xdr:col>15</xdr:col>
      <xdr:colOff>101600</xdr:colOff>
      <xdr:row>36</xdr:row>
      <xdr:rowOff>102326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93453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6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154214</xdr:rowOff>
    </xdr:from>
    <xdr:to>
      <xdr:col>10</xdr:col>
      <xdr:colOff>165100</xdr:colOff>
      <xdr:row>36</xdr:row>
      <xdr:rowOff>84364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75491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4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97064</xdr:rowOff>
    </xdr:from>
    <xdr:to>
      <xdr:col>6</xdr:col>
      <xdr:colOff>38100</xdr:colOff>
      <xdr:row>36</xdr:row>
      <xdr:rowOff>27214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43741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87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2184</xdr:rowOff>
    </xdr:from>
    <xdr:to>
      <xdr:col>24</xdr:col>
      <xdr:colOff>62865</xdr:colOff>
      <xdr:row>59</xdr:row>
      <xdr:rowOff>33604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74834"/>
          <a:ext cx="1270" cy="37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37431</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5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33604</xdr:rowOff>
    </xdr:from>
    <xdr:to>
      <xdr:col>24</xdr:col>
      <xdr:colOff>152400</xdr:colOff>
      <xdr:row>59</xdr:row>
      <xdr:rowOff>33604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49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120311</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2184</xdr:rowOff>
    </xdr:from>
    <xdr:to>
      <xdr:col>24</xdr:col>
      <xdr:colOff>152400</xdr:colOff>
      <xdr:row>57</xdr:row>
      <xdr:rowOff>2184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74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122021</xdr:rowOff>
    </xdr:from>
    <xdr:to>
      <xdr:col>24</xdr:col>
      <xdr:colOff>63500</xdr:colOff>
      <xdr:row>57</xdr:row>
      <xdr:rowOff>155549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65971"/>
          <a:ext cx="838200" cy="106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5681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49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27254</xdr:rowOff>
    </xdr:from>
    <xdr:to>
      <xdr:col>24</xdr:col>
      <xdr:colOff>114300</xdr:colOff>
      <xdr:row>58</xdr:row>
      <xdr:rowOff>128854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122021</xdr:rowOff>
    </xdr:from>
    <xdr:to>
      <xdr:col>19</xdr:col>
      <xdr:colOff>177800</xdr:colOff>
      <xdr:row>59</xdr:row>
      <xdr:rowOff>16828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65971"/>
          <a:ext cx="889000" cy="126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63462</xdr:rowOff>
    </xdr:from>
    <xdr:to>
      <xdr:col>20</xdr:col>
      <xdr:colOff>38100</xdr:colOff>
      <xdr:row>51</xdr:row>
      <xdr:rowOff>165062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10139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5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16828</xdr:rowOff>
    </xdr:from>
    <xdr:to>
      <xdr:col>15</xdr:col>
      <xdr:colOff>50800</xdr:colOff>
      <xdr:row>59</xdr:row>
      <xdr:rowOff>41948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32378"/>
          <a:ext cx="889000" cy="2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109639</xdr:rowOff>
    </xdr:from>
    <xdr:to>
      <xdr:col>15</xdr:col>
      <xdr:colOff>101600</xdr:colOff>
      <xdr:row>59</xdr:row>
      <xdr:rowOff>39789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56316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41948</xdr:rowOff>
    </xdr:from>
    <xdr:to>
      <xdr:col>10</xdr:col>
      <xdr:colOff>114300</xdr:colOff>
      <xdr:row>59</xdr:row>
      <xdr:rowOff>65062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57498"/>
          <a:ext cx="88900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124841</xdr:rowOff>
    </xdr:from>
    <xdr:to>
      <xdr:col>10</xdr:col>
      <xdr:colOff>165100</xdr:colOff>
      <xdr:row>59</xdr:row>
      <xdr:rowOff>54991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71518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149555</xdr:rowOff>
    </xdr:from>
    <xdr:to>
      <xdr:col>6</xdr:col>
      <xdr:colOff>38100</xdr:colOff>
      <xdr:row>59</xdr:row>
      <xdr:rowOff>79705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96232</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104749</xdr:rowOff>
    </xdr:from>
    <xdr:to>
      <xdr:col>24</xdr:col>
      <xdr:colOff>114300</xdr:colOff>
      <xdr:row>58</xdr:row>
      <xdr:rowOff>34899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7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127626</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71221</xdr:rowOff>
    </xdr:from>
    <xdr:to>
      <xdr:col>20</xdr:col>
      <xdr:colOff>38100</xdr:colOff>
      <xdr:row>52</xdr:row>
      <xdr:rowOff>1371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81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163948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90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137478</xdr:rowOff>
    </xdr:from>
    <xdr:to>
      <xdr:col>15</xdr:col>
      <xdr:colOff>101600</xdr:colOff>
      <xdr:row>59</xdr:row>
      <xdr:rowOff>67628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8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58755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7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162598</xdr:rowOff>
    </xdr:from>
    <xdr:to>
      <xdr:col>10</xdr:col>
      <xdr:colOff>165100</xdr:colOff>
      <xdr:row>59</xdr:row>
      <xdr:rowOff>92748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0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83875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9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14262</xdr:rowOff>
    </xdr:from>
    <xdr:to>
      <xdr:col>6</xdr:col>
      <xdr:colOff>38100</xdr:colOff>
      <xdr:row>59</xdr:row>
      <xdr:rowOff>115862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2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106989</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2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130499</xdr:rowOff>
    </xdr:from>
    <xdr:to>
      <xdr:col>24</xdr:col>
      <xdr:colOff>62865</xdr:colOff>
      <xdr:row>78</xdr:row>
      <xdr:rowOff>168247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31999"/>
          <a:ext cx="1270" cy="14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624</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4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168247</xdr:rowOff>
    </xdr:from>
    <xdr:to>
      <xdr:col>24</xdr:col>
      <xdr:colOff>152400</xdr:colOff>
      <xdr:row>78</xdr:row>
      <xdr:rowOff>168247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77176</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0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130499</xdr:rowOff>
    </xdr:from>
    <xdr:to>
      <xdr:col>24</xdr:col>
      <xdr:colOff>152400</xdr:colOff>
      <xdr:row>70</xdr:row>
      <xdr:rowOff>130499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3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170990</xdr:rowOff>
    </xdr:from>
    <xdr:to>
      <xdr:col>24</xdr:col>
      <xdr:colOff>63500</xdr:colOff>
      <xdr:row>77</xdr:row>
      <xdr:rowOff>42907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3029740"/>
          <a:ext cx="838200" cy="21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74877</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7621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52000</xdr:rowOff>
    </xdr:from>
    <xdr:to>
      <xdr:col>24</xdr:col>
      <xdr:colOff>114300</xdr:colOff>
      <xdr:row>75</xdr:row>
      <xdr:rowOff>153600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9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42907</xdr:rowOff>
    </xdr:from>
    <xdr:to>
      <xdr:col>19</xdr:col>
      <xdr:colOff>177800</xdr:colOff>
      <xdr:row>77</xdr:row>
      <xdr:rowOff>58843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244557"/>
          <a:ext cx="889000" cy="1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131657</xdr:rowOff>
    </xdr:from>
    <xdr:to>
      <xdr:col>20</xdr:col>
      <xdr:colOff>38100</xdr:colOff>
      <xdr:row>77</xdr:row>
      <xdr:rowOff>61807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1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78335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293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58843</xdr:rowOff>
    </xdr:from>
    <xdr:to>
      <xdr:col>15</xdr:col>
      <xdr:colOff>50800</xdr:colOff>
      <xdr:row>77</xdr:row>
      <xdr:rowOff>113382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260493"/>
          <a:ext cx="889000" cy="5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24330</xdr:rowOff>
    </xdr:from>
    <xdr:to>
      <xdr:col>15</xdr:col>
      <xdr:colOff>101600</xdr:colOff>
      <xdr:row>77</xdr:row>
      <xdr:rowOff>125930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22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117057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31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83141</xdr:rowOff>
    </xdr:from>
    <xdr:to>
      <xdr:col>10</xdr:col>
      <xdr:colOff>114300</xdr:colOff>
      <xdr:row>77</xdr:row>
      <xdr:rowOff>113382</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a:off x="1130300" y="13284791"/>
          <a:ext cx="889000" cy="3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81147</xdr:rowOff>
    </xdr:from>
    <xdr:to>
      <xdr:col>10</xdr:col>
      <xdr:colOff>165100</xdr:colOff>
      <xdr:row>78</xdr:row>
      <xdr:rowOff>11297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28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2424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37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72574</xdr:rowOff>
    </xdr:from>
    <xdr:to>
      <xdr:col>6</xdr:col>
      <xdr:colOff>38100</xdr:colOff>
      <xdr:row>78</xdr:row>
      <xdr:rowOff>2724</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27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165301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36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120190</xdr:rowOff>
    </xdr:from>
    <xdr:to>
      <xdr:col>24</xdr:col>
      <xdr:colOff>114300</xdr:colOff>
      <xdr:row>76</xdr:row>
      <xdr:rowOff>50340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97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98617</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957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163557</xdr:rowOff>
    </xdr:from>
    <xdr:to>
      <xdr:col>20</xdr:col>
      <xdr:colOff>38100</xdr:colOff>
      <xdr:row>77</xdr:row>
      <xdr:rowOff>93707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19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84834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2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8043</xdr:rowOff>
    </xdr:from>
    <xdr:to>
      <xdr:col>15</xdr:col>
      <xdr:colOff>101600</xdr:colOff>
      <xdr:row>77</xdr:row>
      <xdr:rowOff>109643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20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126170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298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62582</xdr:rowOff>
    </xdr:from>
    <xdr:to>
      <xdr:col>10</xdr:col>
      <xdr:colOff>165100</xdr:colOff>
      <xdr:row>77</xdr:row>
      <xdr:rowOff>164182</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26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9259</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03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32341</xdr:rowOff>
    </xdr:from>
    <xdr:to>
      <xdr:col>6</xdr:col>
      <xdr:colOff>38100</xdr:colOff>
      <xdr:row>77</xdr:row>
      <xdr:rowOff>133941</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23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150468</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00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29939</xdr:rowOff>
    </xdr:from>
    <xdr:to>
      <xdr:col>24</xdr:col>
      <xdr:colOff>62865</xdr:colOff>
      <xdr:row>97</xdr:row>
      <xdr:rowOff>25825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460439"/>
          <a:ext cx="1270" cy="119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29652</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66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25825</xdr:rowOff>
    </xdr:from>
    <xdr:to>
      <xdr:col>24</xdr:col>
      <xdr:colOff>152400</xdr:colOff>
      <xdr:row>97</xdr:row>
      <xdr:rowOff>25825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65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148066</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23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29939</xdr:rowOff>
    </xdr:from>
    <xdr:to>
      <xdr:col>24</xdr:col>
      <xdr:colOff>152400</xdr:colOff>
      <xdr:row>90</xdr:row>
      <xdr:rowOff>29939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46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39998</xdr:rowOff>
    </xdr:from>
    <xdr:to>
      <xdr:col>24</xdr:col>
      <xdr:colOff>63500</xdr:colOff>
      <xdr:row>98</xdr:row>
      <xdr:rowOff>35164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3797300" y="16499198"/>
          <a:ext cx="838200" cy="33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158966</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10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136089</xdr:rowOff>
    </xdr:from>
    <xdr:to>
      <xdr:col>24</xdr:col>
      <xdr:colOff>114300</xdr:colOff>
      <xdr:row>95</xdr:row>
      <xdr:rowOff>66239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2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35164</xdr:rowOff>
    </xdr:from>
    <xdr:to>
      <xdr:col>19</xdr:col>
      <xdr:colOff>177800</xdr:colOff>
      <xdr:row>98</xdr:row>
      <xdr:rowOff>136271</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908300" y="16837264"/>
          <a:ext cx="889000" cy="10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133640</xdr:rowOff>
    </xdr:from>
    <xdr:to>
      <xdr:col>20</xdr:col>
      <xdr:colOff>38100</xdr:colOff>
      <xdr:row>98</xdr:row>
      <xdr:rowOff>63790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76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80317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53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136271</xdr:rowOff>
    </xdr:from>
    <xdr:to>
      <xdr:col>15</xdr:col>
      <xdr:colOff>50800</xdr:colOff>
      <xdr:row>98</xdr:row>
      <xdr:rowOff>162854</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2019300" y="16938371"/>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38119</xdr:rowOff>
    </xdr:from>
    <xdr:to>
      <xdr:col>15</xdr:col>
      <xdr:colOff>101600</xdr:colOff>
      <xdr:row>98</xdr:row>
      <xdr:rowOff>139719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84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156246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61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162854</xdr:rowOff>
    </xdr:from>
    <xdr:to>
      <xdr:col>10</xdr:col>
      <xdr:colOff>114300</xdr:colOff>
      <xdr:row>99</xdr:row>
      <xdr:rowOff>73177</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flipV="1">
          <a:off x="1130300" y="16964954"/>
          <a:ext cx="889000" cy="8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68751</xdr:rowOff>
    </xdr:from>
    <xdr:to>
      <xdr:col>10</xdr:col>
      <xdr:colOff>165100</xdr:colOff>
      <xdr:row>98</xdr:row>
      <xdr:rowOff>170351</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87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15428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64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101343</xdr:rowOff>
    </xdr:from>
    <xdr:to>
      <xdr:col>6</xdr:col>
      <xdr:colOff>38100</xdr:colOff>
      <xdr:row>99</xdr:row>
      <xdr:rowOff>31493</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90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48020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67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160648</xdr:rowOff>
    </xdr:from>
    <xdr:to>
      <xdr:col>24</xdr:col>
      <xdr:colOff>114300</xdr:colOff>
      <xdr:row>96</xdr:row>
      <xdr:rowOff>90798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644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139075</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642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155814</xdr:rowOff>
    </xdr:from>
    <xdr:to>
      <xdr:col>20</xdr:col>
      <xdr:colOff>38100</xdr:colOff>
      <xdr:row>98</xdr:row>
      <xdr:rowOff>85964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678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77091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687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85471</xdr:rowOff>
    </xdr:from>
    <xdr:to>
      <xdr:col>15</xdr:col>
      <xdr:colOff>101600</xdr:colOff>
      <xdr:row>99</xdr:row>
      <xdr:rowOff>15621</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688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6748</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698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112054</xdr:rowOff>
    </xdr:from>
    <xdr:to>
      <xdr:col>10</xdr:col>
      <xdr:colOff>165100</xdr:colOff>
      <xdr:row>99</xdr:row>
      <xdr:rowOff>42204</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91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33331</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700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22377</xdr:rowOff>
    </xdr:from>
    <xdr:to>
      <xdr:col>6</xdr:col>
      <xdr:colOff>38100</xdr:colOff>
      <xdr:row>99</xdr:row>
      <xdr:rowOff>123977</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99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115104</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708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149606</xdr:rowOff>
    </xdr:from>
    <xdr:to>
      <xdr:col>54</xdr:col>
      <xdr:colOff>189865</xdr:colOff>
      <xdr:row>39</xdr:row>
      <xdr:rowOff>27686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293106"/>
          <a:ext cx="127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31513</xdr:rowOff>
    </xdr:from>
    <xdr:ext cx="313932"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18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27686</xdr:rowOff>
    </xdr:from>
    <xdr:to>
      <xdr:col>55</xdr:col>
      <xdr:colOff>88900</xdr:colOff>
      <xdr:row>39</xdr:row>
      <xdr:rowOff>27686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96283</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06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149606</xdr:rowOff>
    </xdr:from>
    <xdr:to>
      <xdr:col>55</xdr:col>
      <xdr:colOff>88900</xdr:colOff>
      <xdr:row>30</xdr:row>
      <xdr:rowOff>149606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29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xdr:rowOff>
    </xdr:from>
    <xdr:to>
      <xdr:col>55</xdr:col>
      <xdr:colOff>0</xdr:colOff>
      <xdr:row>38</xdr:row>
      <xdr:rowOff>151892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6529070"/>
          <a:ext cx="838200" cy="1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56151</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228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33274</xdr:rowOff>
    </xdr:from>
    <xdr:to>
      <xdr:col>55</xdr:col>
      <xdr:colOff>50800</xdr:colOff>
      <xdr:row>37</xdr:row>
      <xdr:rowOff>134874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37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xdr:rowOff>
    </xdr:from>
    <xdr:to>
      <xdr:col>50</xdr:col>
      <xdr:colOff>114300</xdr:colOff>
      <xdr:row>38</xdr:row>
      <xdr:rowOff>168656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8750300" y="6529070"/>
          <a:ext cx="8890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161036</xdr:rowOff>
    </xdr:from>
    <xdr:to>
      <xdr:col>45</xdr:col>
      <xdr:colOff>177800</xdr:colOff>
      <xdr:row>38</xdr:row>
      <xdr:rowOff>168656</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67613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152654</xdr:rowOff>
    </xdr:from>
    <xdr:to>
      <xdr:col>41</xdr:col>
      <xdr:colOff>50800</xdr:colOff>
      <xdr:row>38</xdr:row>
      <xdr:rowOff>161036</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66775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62992</xdr:rowOff>
    </xdr:from>
    <xdr:to>
      <xdr:col>41</xdr:col>
      <xdr:colOff>101600</xdr:colOff>
      <xdr:row>37</xdr:row>
      <xdr:rowOff>164592</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9669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32512</xdr:rowOff>
    </xdr:from>
    <xdr:to>
      <xdr:col>36</xdr:col>
      <xdr:colOff>165100</xdr:colOff>
      <xdr:row>37</xdr:row>
      <xdr:rowOff>134112</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150639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101092</xdr:rowOff>
    </xdr:from>
    <xdr:to>
      <xdr:col>55</xdr:col>
      <xdr:colOff>50800</xdr:colOff>
      <xdr:row>39</xdr:row>
      <xdr:rowOff>31242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6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16019</xdr:rowOff>
    </xdr:from>
    <xdr:ext cx="313932"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531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134620</xdr:rowOff>
    </xdr:from>
    <xdr:to>
      <xdr:col>50</xdr:col>
      <xdr:colOff>165100</xdr:colOff>
      <xdr:row>38</xdr:row>
      <xdr:rowOff>64770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55897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657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117856</xdr:rowOff>
    </xdr:from>
    <xdr:to>
      <xdr:col>46</xdr:col>
      <xdr:colOff>38100</xdr:colOff>
      <xdr:row>39</xdr:row>
      <xdr:rowOff>48006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6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39133</xdr:rowOff>
    </xdr:from>
    <xdr:ext cx="313932"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93333" y="6725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110236</xdr:rowOff>
    </xdr:from>
    <xdr:to>
      <xdr:col>41</xdr:col>
      <xdr:colOff>101600</xdr:colOff>
      <xdr:row>39</xdr:row>
      <xdr:rowOff>40386</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31513</xdr:rowOff>
    </xdr:from>
    <xdr:ext cx="31393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704333" y="6718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101854</xdr:rowOff>
    </xdr:from>
    <xdr:to>
      <xdr:col>36</xdr:col>
      <xdr:colOff>165100</xdr:colOff>
      <xdr:row>39</xdr:row>
      <xdr:rowOff>32004</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23131</xdr:rowOff>
    </xdr:from>
    <xdr:ext cx="31393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815333" y="6709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147955</xdr:rowOff>
    </xdr:from>
    <xdr:to>
      <xdr:col>54</xdr:col>
      <xdr:colOff>189865</xdr:colOff>
      <xdr:row>59</xdr:row>
      <xdr:rowOff>39878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720455"/>
          <a:ext cx="1270" cy="143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43705</xdr:rowOff>
    </xdr:from>
    <xdr:ext cx="313932"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159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39878</xdr:rowOff>
    </xdr:from>
    <xdr:to>
      <xdr:col>55</xdr:col>
      <xdr:colOff>88900</xdr:colOff>
      <xdr:row>59</xdr:row>
      <xdr:rowOff>39878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15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94632</xdr:rowOff>
    </xdr:from>
    <xdr:ext cx="534377"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4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147955</xdr:rowOff>
    </xdr:from>
    <xdr:to>
      <xdr:col>55</xdr:col>
      <xdr:colOff>88900</xdr:colOff>
      <xdr:row>50</xdr:row>
      <xdr:rowOff>147955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72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70866</xdr:rowOff>
    </xdr:from>
    <xdr:to>
      <xdr:col>55</xdr:col>
      <xdr:colOff>0</xdr:colOff>
      <xdr:row>57</xdr:row>
      <xdr:rowOff>82296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9639300" y="984351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30878</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8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52451</xdr:rowOff>
    </xdr:from>
    <xdr:to>
      <xdr:col>55</xdr:col>
      <xdr:colOff>50800</xdr:colOff>
      <xdr:row>57</xdr:row>
      <xdr:rowOff>154051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58547</xdr:rowOff>
    </xdr:from>
    <xdr:to>
      <xdr:col>50</xdr:col>
      <xdr:colOff>114300</xdr:colOff>
      <xdr:row>57</xdr:row>
      <xdr:rowOff>82296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8750300" y="9831197"/>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58547</xdr:rowOff>
    </xdr:from>
    <xdr:to>
      <xdr:col>50</xdr:col>
      <xdr:colOff>165100</xdr:colOff>
      <xdr:row>57</xdr:row>
      <xdr:rowOff>160147</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151274</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58547</xdr:rowOff>
    </xdr:from>
    <xdr:to>
      <xdr:col>45</xdr:col>
      <xdr:colOff>177800</xdr:colOff>
      <xdr:row>57</xdr:row>
      <xdr:rowOff>100838</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7861300" y="9831197"/>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151274</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67437</xdr:rowOff>
    </xdr:from>
    <xdr:to>
      <xdr:col>41</xdr:col>
      <xdr:colOff>50800</xdr:colOff>
      <xdr:row>57</xdr:row>
      <xdr:rowOff>100838</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a:off x="6972300" y="9840087"/>
          <a:ext cx="8890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71628</xdr:rowOff>
    </xdr:from>
    <xdr:to>
      <xdr:col>41</xdr:col>
      <xdr:colOff>101600</xdr:colOff>
      <xdr:row>58</xdr:row>
      <xdr:rowOff>1778</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164355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49657</xdr:rowOff>
    </xdr:from>
    <xdr:to>
      <xdr:col>36</xdr:col>
      <xdr:colOff>165100</xdr:colOff>
      <xdr:row>57</xdr:row>
      <xdr:rowOff>151257</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142384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20066</xdr:rowOff>
    </xdr:from>
    <xdr:to>
      <xdr:col>55</xdr:col>
      <xdr:colOff>50800</xdr:colOff>
      <xdr:row>57</xdr:row>
      <xdr:rowOff>121666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97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42943</xdr:rowOff>
    </xdr:from>
    <xdr:ext cx="469744"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64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31496</xdr:rowOff>
    </xdr:from>
    <xdr:to>
      <xdr:col>50</xdr:col>
      <xdr:colOff>165100</xdr:colOff>
      <xdr:row>57</xdr:row>
      <xdr:rowOff>133096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98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149623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04428" y="957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7747</xdr:rowOff>
    </xdr:from>
    <xdr:to>
      <xdr:col>46</xdr:col>
      <xdr:colOff>38100</xdr:colOff>
      <xdr:row>57</xdr:row>
      <xdr:rowOff>109347</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97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125874</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15428" y="955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50038</xdr:rowOff>
    </xdr:from>
    <xdr:to>
      <xdr:col>41</xdr:col>
      <xdr:colOff>101600</xdr:colOff>
      <xdr:row>57</xdr:row>
      <xdr:rowOff>151638</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982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168165</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26428" y="959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16637</xdr:rowOff>
    </xdr:from>
    <xdr:to>
      <xdr:col>36</xdr:col>
      <xdr:colOff>165100</xdr:colOff>
      <xdr:row>57</xdr:row>
      <xdr:rowOff>118237</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978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134764</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37428" y="956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90315</xdr:rowOff>
    </xdr:from>
    <xdr:to>
      <xdr:col>54</xdr:col>
      <xdr:colOff>189865</xdr:colOff>
      <xdr:row>79</xdr:row>
      <xdr:rowOff>15891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263265"/>
          <a:ext cx="1270" cy="129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19718</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6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15891</xdr:rowOff>
    </xdr:from>
    <xdr:to>
      <xdr:col>55</xdr:col>
      <xdr:colOff>88900</xdr:colOff>
      <xdr:row>79</xdr:row>
      <xdr:rowOff>15891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6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36992</xdr:rowOff>
    </xdr:from>
    <xdr:ext cx="599010"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203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90315</xdr:rowOff>
    </xdr:from>
    <xdr:to>
      <xdr:col>55</xdr:col>
      <xdr:colOff>88900</xdr:colOff>
      <xdr:row>71</xdr:row>
      <xdr:rowOff>90315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26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8918</xdr:rowOff>
    </xdr:from>
    <xdr:to>
      <xdr:col>55</xdr:col>
      <xdr:colOff>0</xdr:colOff>
      <xdr:row>71</xdr:row>
      <xdr:rowOff>90315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9639300" y="12181868"/>
          <a:ext cx="838200" cy="8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104573</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134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126146</xdr:rowOff>
    </xdr:from>
    <xdr:to>
      <xdr:col>55</xdr:col>
      <xdr:colOff>50800</xdr:colOff>
      <xdr:row>77</xdr:row>
      <xdr:rowOff>56296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8918</xdr:rowOff>
    </xdr:from>
    <xdr:to>
      <xdr:col>50</xdr:col>
      <xdr:colOff>114300</xdr:colOff>
      <xdr:row>76</xdr:row>
      <xdr:rowOff>151771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8750300" y="12181868"/>
          <a:ext cx="889000" cy="100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146340</xdr:rowOff>
    </xdr:from>
    <xdr:to>
      <xdr:col>50</xdr:col>
      <xdr:colOff>165100</xdr:colOff>
      <xdr:row>77</xdr:row>
      <xdr:rowOff>76490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67617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26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151771</xdr:rowOff>
    </xdr:from>
    <xdr:to>
      <xdr:col>45</xdr:col>
      <xdr:colOff>177800</xdr:colOff>
      <xdr:row>76</xdr:row>
      <xdr:rowOff>164815</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7861300" y="13181971"/>
          <a:ext cx="889000" cy="1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155910</xdr:rowOff>
    </xdr:from>
    <xdr:to>
      <xdr:col>46</xdr:col>
      <xdr:colOff>38100</xdr:colOff>
      <xdr:row>78</xdr:row>
      <xdr:rowOff>86060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77187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5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124819</xdr:rowOff>
    </xdr:from>
    <xdr:to>
      <xdr:col>41</xdr:col>
      <xdr:colOff>50800</xdr:colOff>
      <xdr:row>76</xdr:row>
      <xdr:rowOff>164815</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972300" y="13155019"/>
          <a:ext cx="889000" cy="3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163362</xdr:rowOff>
    </xdr:from>
    <xdr:to>
      <xdr:col>41</xdr:col>
      <xdr:colOff>101600</xdr:colOff>
      <xdr:row>78</xdr:row>
      <xdr:rowOff>93512</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84639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4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156451</xdr:rowOff>
    </xdr:from>
    <xdr:to>
      <xdr:col>36</xdr:col>
      <xdr:colOff>165100</xdr:colOff>
      <xdr:row>78</xdr:row>
      <xdr:rowOff>86601</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77728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4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39515</xdr:rowOff>
    </xdr:from>
    <xdr:to>
      <xdr:col>55</xdr:col>
      <xdr:colOff>50800</xdr:colOff>
      <xdr:row>71</xdr:row>
      <xdr:rowOff>141115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22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163992</xdr:rowOff>
    </xdr:from>
    <xdr:ext cx="599010"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216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129568</xdr:rowOff>
    </xdr:from>
    <xdr:to>
      <xdr:col>50</xdr:col>
      <xdr:colOff>165100</xdr:colOff>
      <xdr:row>71</xdr:row>
      <xdr:rowOff>59718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21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76245</xdr:rowOff>
    </xdr:from>
    <xdr:ext cx="59901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39795" y="1190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100971</xdr:rowOff>
    </xdr:from>
    <xdr:to>
      <xdr:col>46</xdr:col>
      <xdr:colOff>38100</xdr:colOff>
      <xdr:row>77</xdr:row>
      <xdr:rowOff>31121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1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47647</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290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114015</xdr:rowOff>
    </xdr:from>
    <xdr:to>
      <xdr:col>41</xdr:col>
      <xdr:colOff>101600</xdr:colOff>
      <xdr:row>77</xdr:row>
      <xdr:rowOff>44165</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1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60693</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291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74019</xdr:rowOff>
    </xdr:from>
    <xdr:to>
      <xdr:col>36</xdr:col>
      <xdr:colOff>165100</xdr:colOff>
      <xdr:row>77</xdr:row>
      <xdr:rowOff>4169</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10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20695</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287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162331</xdr:rowOff>
    </xdr:from>
    <xdr:to>
      <xdr:col>54</xdr:col>
      <xdr:colOff>189865</xdr:colOff>
      <xdr:row>97</xdr:row>
      <xdr:rowOff>138976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592831"/>
          <a:ext cx="1270" cy="117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142803</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138976</xdr:rowOff>
    </xdr:from>
    <xdr:to>
      <xdr:col>55</xdr:col>
      <xdr:colOff>88900</xdr:colOff>
      <xdr:row>97</xdr:row>
      <xdr:rowOff>138976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109008</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36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162331</xdr:rowOff>
    </xdr:from>
    <xdr:to>
      <xdr:col>55</xdr:col>
      <xdr:colOff>88900</xdr:colOff>
      <xdr:row>90</xdr:row>
      <xdr:rowOff>162331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592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70529</xdr:rowOff>
    </xdr:from>
    <xdr:to>
      <xdr:col>55</xdr:col>
      <xdr:colOff>0</xdr:colOff>
      <xdr:row>94</xdr:row>
      <xdr:rowOff>162827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9639300" y="16186829"/>
          <a:ext cx="838200" cy="9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118502</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5891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95625</xdr:rowOff>
    </xdr:from>
    <xdr:to>
      <xdr:col>55</xdr:col>
      <xdr:colOff>50800</xdr:colOff>
      <xdr:row>94</xdr:row>
      <xdr:rowOff>25775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60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29344</xdr:rowOff>
    </xdr:from>
    <xdr:to>
      <xdr:col>50</xdr:col>
      <xdr:colOff>114300</xdr:colOff>
      <xdr:row>94</xdr:row>
      <xdr:rowOff>70529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8750300" y="16145644"/>
          <a:ext cx="889000" cy="4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19483</xdr:rowOff>
    </xdr:from>
    <xdr:to>
      <xdr:col>50</xdr:col>
      <xdr:colOff>165100</xdr:colOff>
      <xdr:row>94</xdr:row>
      <xdr:rowOff>121083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137610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591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29344</xdr:rowOff>
    </xdr:from>
    <xdr:to>
      <xdr:col>45</xdr:col>
      <xdr:colOff>177800</xdr:colOff>
      <xdr:row>94</xdr:row>
      <xdr:rowOff>63919</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7861300" y="16145644"/>
          <a:ext cx="889000" cy="3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38608</xdr:rowOff>
    </xdr:from>
    <xdr:to>
      <xdr:col>46</xdr:col>
      <xdr:colOff>38100</xdr:colOff>
      <xdr:row>94</xdr:row>
      <xdr:rowOff>140208</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131335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2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63919</xdr:rowOff>
    </xdr:from>
    <xdr:to>
      <xdr:col>41</xdr:col>
      <xdr:colOff>50800</xdr:colOff>
      <xdr:row>94</xdr:row>
      <xdr:rowOff>82093</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6972300" y="16180219"/>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31235</xdr:rowOff>
    </xdr:from>
    <xdr:to>
      <xdr:col>41</xdr:col>
      <xdr:colOff>101600</xdr:colOff>
      <xdr:row>94</xdr:row>
      <xdr:rowOff>132835</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123962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24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28397</xdr:rowOff>
    </xdr:from>
    <xdr:to>
      <xdr:col>36</xdr:col>
      <xdr:colOff>165100</xdr:colOff>
      <xdr:row>94</xdr:row>
      <xdr:rowOff>129997</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146524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9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112027</xdr:rowOff>
    </xdr:from>
    <xdr:to>
      <xdr:col>55</xdr:col>
      <xdr:colOff>50800</xdr:colOff>
      <xdr:row>95</xdr:row>
      <xdr:rowOff>42177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622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90454</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620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19729</xdr:rowOff>
    </xdr:from>
    <xdr:to>
      <xdr:col>50</xdr:col>
      <xdr:colOff>165100</xdr:colOff>
      <xdr:row>94</xdr:row>
      <xdr:rowOff>121329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613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112456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622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149994</xdr:rowOff>
    </xdr:from>
    <xdr:to>
      <xdr:col>46</xdr:col>
      <xdr:colOff>38100</xdr:colOff>
      <xdr:row>94</xdr:row>
      <xdr:rowOff>80144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609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96671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587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13119</xdr:rowOff>
    </xdr:from>
    <xdr:to>
      <xdr:col>41</xdr:col>
      <xdr:colOff>101600</xdr:colOff>
      <xdr:row>94</xdr:row>
      <xdr:rowOff>114719</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12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131246</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590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31293</xdr:rowOff>
    </xdr:from>
    <xdr:to>
      <xdr:col>36</xdr:col>
      <xdr:colOff>165100</xdr:colOff>
      <xdr:row>94</xdr:row>
      <xdr:rowOff>132893</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14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124020</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624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a:extLst>
            <a:ext uri="{FF2B5EF4-FFF2-40B4-BE49-F238E27FC236}">
              <a16:creationId xmlns:a16="http://schemas.microsoft.com/office/drawing/2014/main" id="{00000000-0008-0000-0700-00000E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58710</xdr:rowOff>
    </xdr:from>
    <xdr:to>
      <xdr:col>85</xdr:col>
      <xdr:colOff>126364</xdr:colOff>
      <xdr:row>38</xdr:row>
      <xdr:rowOff>169091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6317595" y="5202210"/>
          <a:ext cx="1269" cy="148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1468</xdr:rowOff>
    </xdr:from>
    <xdr:ext cx="469744" cy="259045"/>
    <xdr:sp macro="" textlink="">
      <xdr:nvSpPr>
        <xdr:cNvPr id="528" name="消防費最小値テキスト">
          <a:extLst>
            <a:ext uri="{FF2B5EF4-FFF2-40B4-BE49-F238E27FC236}">
              <a16:creationId xmlns:a16="http://schemas.microsoft.com/office/drawing/2014/main" id="{00000000-0008-0000-0700-000010020000}"/>
            </a:ext>
          </a:extLst>
        </xdr:cNvPr>
        <xdr:cNvSpPr txBox="1"/>
      </xdr:nvSpPr>
      <xdr:spPr>
        <a:xfrm>
          <a:off x="16370300" y="66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169091</xdr:rowOff>
    </xdr:from>
    <xdr:to>
      <xdr:col>86</xdr:col>
      <xdr:colOff>25400</xdr:colOff>
      <xdr:row>38</xdr:row>
      <xdr:rowOff>169091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66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5387</xdr:rowOff>
    </xdr:from>
    <xdr:ext cx="534377" cy="259045"/>
    <xdr:sp macro="" textlink="">
      <xdr:nvSpPr>
        <xdr:cNvPr id="530" name="消防費最大値テキスト">
          <a:extLst>
            <a:ext uri="{FF2B5EF4-FFF2-40B4-BE49-F238E27FC236}">
              <a16:creationId xmlns:a16="http://schemas.microsoft.com/office/drawing/2014/main" id="{00000000-0008-0000-0700-000012020000}"/>
            </a:ext>
          </a:extLst>
        </xdr:cNvPr>
        <xdr:cNvSpPr txBox="1"/>
      </xdr:nvSpPr>
      <xdr:spPr>
        <a:xfrm>
          <a:off x="16370300" y="49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58710</xdr:rowOff>
    </xdr:from>
    <xdr:to>
      <xdr:col>86</xdr:col>
      <xdr:colOff>25400</xdr:colOff>
      <xdr:row>30</xdr:row>
      <xdr:rowOff>58710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520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167785</xdr:rowOff>
    </xdr:from>
    <xdr:to>
      <xdr:col>85</xdr:col>
      <xdr:colOff>127000</xdr:colOff>
      <xdr:row>38</xdr:row>
      <xdr:rowOff>169091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5481300" y="6682885"/>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22296</xdr:rowOff>
    </xdr:from>
    <xdr:ext cx="534377" cy="259045"/>
    <xdr:sp macro="" textlink="">
      <xdr:nvSpPr>
        <xdr:cNvPr id="533" name="消防費平均値テキスト">
          <a:extLst>
            <a:ext uri="{FF2B5EF4-FFF2-40B4-BE49-F238E27FC236}">
              <a16:creationId xmlns:a16="http://schemas.microsoft.com/office/drawing/2014/main" id="{00000000-0008-0000-0700-000015020000}"/>
            </a:ext>
          </a:extLst>
        </xdr:cNvPr>
        <xdr:cNvSpPr txBox="1"/>
      </xdr:nvSpPr>
      <xdr:spPr>
        <a:xfrm>
          <a:off x="16370300" y="5851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170869</xdr:rowOff>
    </xdr:from>
    <xdr:to>
      <xdr:col>85</xdr:col>
      <xdr:colOff>177800</xdr:colOff>
      <xdr:row>35</xdr:row>
      <xdr:rowOff>101019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62687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150967</xdr:rowOff>
    </xdr:from>
    <xdr:to>
      <xdr:col>81</xdr:col>
      <xdr:colOff>50800</xdr:colOff>
      <xdr:row>38</xdr:row>
      <xdr:rowOff>167785</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4592300" y="6494617"/>
          <a:ext cx="889000" cy="18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29137</xdr:rowOff>
    </xdr:from>
    <xdr:to>
      <xdr:col>81</xdr:col>
      <xdr:colOff>101600</xdr:colOff>
      <xdr:row>35</xdr:row>
      <xdr:rowOff>130737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5430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147264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8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150967</xdr:rowOff>
    </xdr:from>
    <xdr:to>
      <xdr:col>76</xdr:col>
      <xdr:colOff>114300</xdr:colOff>
      <xdr:row>38</xdr:row>
      <xdr:rowOff>136924</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flipV="1">
          <a:off x="13703300" y="6494617"/>
          <a:ext cx="889000" cy="15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105555</xdr:rowOff>
    </xdr:from>
    <xdr:to>
      <xdr:col>76</xdr:col>
      <xdr:colOff>165100</xdr:colOff>
      <xdr:row>35</xdr:row>
      <xdr:rowOff>35705</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4541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52232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7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80754</xdr:rowOff>
    </xdr:from>
    <xdr:to>
      <xdr:col>71</xdr:col>
      <xdr:colOff>177800</xdr:colOff>
      <xdr:row>38</xdr:row>
      <xdr:rowOff>136924</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a:off x="12814300" y="5910054"/>
          <a:ext cx="889000" cy="74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48895</xdr:rowOff>
    </xdr:from>
    <xdr:to>
      <xdr:col>72</xdr:col>
      <xdr:colOff>38100</xdr:colOff>
      <xdr:row>35</xdr:row>
      <xdr:rowOff>150495</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3652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167022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33710</xdr:rowOff>
    </xdr:from>
    <xdr:to>
      <xdr:col>67</xdr:col>
      <xdr:colOff>101600</xdr:colOff>
      <xdr:row>35</xdr:row>
      <xdr:rowOff>135310</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2763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126437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12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118291</xdr:rowOff>
    </xdr:from>
    <xdr:to>
      <xdr:col>85</xdr:col>
      <xdr:colOff>177800</xdr:colOff>
      <xdr:row>39</xdr:row>
      <xdr:rowOff>48441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6268700" y="663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33218</xdr:rowOff>
    </xdr:from>
    <xdr:ext cx="469744" cy="259045"/>
    <xdr:sp macro="" textlink="">
      <xdr:nvSpPr>
        <xdr:cNvPr id="552" name="消防費該当値テキスト">
          <a:extLst>
            <a:ext uri="{FF2B5EF4-FFF2-40B4-BE49-F238E27FC236}">
              <a16:creationId xmlns:a16="http://schemas.microsoft.com/office/drawing/2014/main" id="{00000000-0008-0000-0700-000028020000}"/>
            </a:ext>
          </a:extLst>
        </xdr:cNvPr>
        <xdr:cNvSpPr txBox="1"/>
      </xdr:nvSpPr>
      <xdr:spPr>
        <a:xfrm>
          <a:off x="16370300" y="654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116985</xdr:rowOff>
    </xdr:from>
    <xdr:to>
      <xdr:col>81</xdr:col>
      <xdr:colOff>101600</xdr:colOff>
      <xdr:row>39</xdr:row>
      <xdr:rowOff>47135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5430500" y="66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38262</xdr:rowOff>
    </xdr:from>
    <xdr:ext cx="469744"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5246428" y="67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100167</xdr:rowOff>
    </xdr:from>
    <xdr:to>
      <xdr:col>76</xdr:col>
      <xdr:colOff>165100</xdr:colOff>
      <xdr:row>38</xdr:row>
      <xdr:rowOff>30317</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4541500" y="644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21444</xdr:rowOff>
    </xdr:from>
    <xdr:ext cx="469744"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4357428" y="653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86124</xdr:rowOff>
    </xdr:from>
    <xdr:to>
      <xdr:col>72</xdr:col>
      <xdr:colOff>38100</xdr:colOff>
      <xdr:row>39</xdr:row>
      <xdr:rowOff>16274</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3652500" y="66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7401</xdr:rowOff>
    </xdr:from>
    <xdr:ext cx="469744"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3468428" y="669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29954</xdr:rowOff>
    </xdr:from>
    <xdr:to>
      <xdr:col>67</xdr:col>
      <xdr:colOff>101600</xdr:colOff>
      <xdr:row>34</xdr:row>
      <xdr:rowOff>131554</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2763500" y="585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148081</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547111" y="563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114783</xdr:rowOff>
    </xdr:from>
    <xdr:to>
      <xdr:col>85</xdr:col>
      <xdr:colOff>126364</xdr:colOff>
      <xdr:row>59</xdr:row>
      <xdr:rowOff>115963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6317595" y="8687283"/>
          <a:ext cx="1269" cy="1544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119790</xdr:rowOff>
    </xdr:from>
    <xdr:ext cx="534377" cy="259045"/>
    <xdr:sp macro="" textlink="">
      <xdr:nvSpPr>
        <xdr:cNvPr id="586" name="教育費最小値テキスト">
          <a:extLst>
            <a:ext uri="{FF2B5EF4-FFF2-40B4-BE49-F238E27FC236}">
              <a16:creationId xmlns:a16="http://schemas.microsoft.com/office/drawing/2014/main" id="{00000000-0008-0000-0700-00004A020000}"/>
            </a:ext>
          </a:extLst>
        </xdr:cNvPr>
        <xdr:cNvSpPr txBox="1"/>
      </xdr:nvSpPr>
      <xdr:spPr>
        <a:xfrm>
          <a:off x="16370300" y="102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115963</xdr:rowOff>
    </xdr:from>
    <xdr:to>
      <xdr:col>86</xdr:col>
      <xdr:colOff>25400</xdr:colOff>
      <xdr:row>59</xdr:row>
      <xdr:rowOff>115963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102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61460</xdr:rowOff>
    </xdr:from>
    <xdr:ext cx="599010" cy="259045"/>
    <xdr:sp macro="" textlink="">
      <xdr:nvSpPr>
        <xdr:cNvPr id="588" name="教育費最大値テキスト">
          <a:extLst>
            <a:ext uri="{FF2B5EF4-FFF2-40B4-BE49-F238E27FC236}">
              <a16:creationId xmlns:a16="http://schemas.microsoft.com/office/drawing/2014/main" id="{00000000-0008-0000-0700-00004C020000}"/>
            </a:ext>
          </a:extLst>
        </xdr:cNvPr>
        <xdr:cNvSpPr txBox="1"/>
      </xdr:nvSpPr>
      <xdr:spPr>
        <a:xfrm>
          <a:off x="16370300" y="846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114783</xdr:rowOff>
    </xdr:from>
    <xdr:to>
      <xdr:col>86</xdr:col>
      <xdr:colOff>25400</xdr:colOff>
      <xdr:row>50</xdr:row>
      <xdr:rowOff>114783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868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114783</xdr:rowOff>
    </xdr:from>
    <xdr:to>
      <xdr:col>85</xdr:col>
      <xdr:colOff>127000</xdr:colOff>
      <xdr:row>52</xdr:row>
      <xdr:rowOff>116725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5481300" y="8687283"/>
          <a:ext cx="838200" cy="34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88358</xdr:rowOff>
    </xdr:from>
    <xdr:ext cx="534377" cy="259045"/>
    <xdr:sp macro="" textlink="">
      <xdr:nvSpPr>
        <xdr:cNvPr id="591" name="教育費平均値テキスト">
          <a:extLst>
            <a:ext uri="{FF2B5EF4-FFF2-40B4-BE49-F238E27FC236}">
              <a16:creationId xmlns:a16="http://schemas.microsoft.com/office/drawing/2014/main" id="{00000000-0008-0000-0700-00004F020000}"/>
            </a:ext>
          </a:extLst>
        </xdr:cNvPr>
        <xdr:cNvSpPr txBox="1"/>
      </xdr:nvSpPr>
      <xdr:spPr>
        <a:xfrm>
          <a:off x="16370300" y="9346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109931</xdr:rowOff>
    </xdr:from>
    <xdr:to>
      <xdr:col>85</xdr:col>
      <xdr:colOff>177800</xdr:colOff>
      <xdr:row>55</xdr:row>
      <xdr:rowOff>40081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62687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116725</xdr:rowOff>
    </xdr:from>
    <xdr:to>
      <xdr:col>81</xdr:col>
      <xdr:colOff>50800</xdr:colOff>
      <xdr:row>54</xdr:row>
      <xdr:rowOff>140233</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4592300" y="9032125"/>
          <a:ext cx="889000" cy="36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30835</xdr:rowOff>
    </xdr:from>
    <xdr:to>
      <xdr:col>81</xdr:col>
      <xdr:colOff>101600</xdr:colOff>
      <xdr:row>54</xdr:row>
      <xdr:rowOff>132435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5430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123562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38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58624</xdr:rowOff>
    </xdr:from>
    <xdr:to>
      <xdr:col>76</xdr:col>
      <xdr:colOff>114300</xdr:colOff>
      <xdr:row>54</xdr:row>
      <xdr:rowOff>140233</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3703300" y="9316924"/>
          <a:ext cx="889000" cy="8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73889</xdr:rowOff>
    </xdr:from>
    <xdr:to>
      <xdr:col>76</xdr:col>
      <xdr:colOff>165100</xdr:colOff>
      <xdr:row>56</xdr:row>
      <xdr:rowOff>4039</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4541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166616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5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58624</xdr:rowOff>
    </xdr:from>
    <xdr:to>
      <xdr:col>71</xdr:col>
      <xdr:colOff>177800</xdr:colOff>
      <xdr:row>54</xdr:row>
      <xdr:rowOff>59271</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flipV="1">
          <a:off x="12814300" y="9316924"/>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13157</xdr:rowOff>
    </xdr:from>
    <xdr:to>
      <xdr:col>72</xdr:col>
      <xdr:colOff>38100</xdr:colOff>
      <xdr:row>56</xdr:row>
      <xdr:rowOff>114757</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3652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105884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70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3175</xdr:rowOff>
    </xdr:from>
    <xdr:to>
      <xdr:col>67</xdr:col>
      <xdr:colOff>101600</xdr:colOff>
      <xdr:row>56</xdr:row>
      <xdr:rowOff>104775</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2763500" y="960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95902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69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63983</xdr:rowOff>
    </xdr:from>
    <xdr:to>
      <xdr:col>85</xdr:col>
      <xdr:colOff>177800</xdr:colOff>
      <xdr:row>50</xdr:row>
      <xdr:rowOff>165583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6268700" y="863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17010</xdr:rowOff>
    </xdr:from>
    <xdr:ext cx="599010" cy="259045"/>
    <xdr:sp macro="" textlink="">
      <xdr:nvSpPr>
        <xdr:cNvPr id="610" name="教育費該当値テキスト">
          <a:extLst>
            <a:ext uri="{FF2B5EF4-FFF2-40B4-BE49-F238E27FC236}">
              <a16:creationId xmlns:a16="http://schemas.microsoft.com/office/drawing/2014/main" id="{00000000-0008-0000-0700-000062020000}"/>
            </a:ext>
          </a:extLst>
        </xdr:cNvPr>
        <xdr:cNvSpPr txBox="1"/>
      </xdr:nvSpPr>
      <xdr:spPr>
        <a:xfrm>
          <a:off x="16370300" y="858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65925</xdr:rowOff>
    </xdr:from>
    <xdr:to>
      <xdr:col>81</xdr:col>
      <xdr:colOff>101600</xdr:colOff>
      <xdr:row>52</xdr:row>
      <xdr:rowOff>167525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5430500" y="89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12602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5214111" y="875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89433</xdr:rowOff>
    </xdr:from>
    <xdr:to>
      <xdr:col>76</xdr:col>
      <xdr:colOff>165100</xdr:colOff>
      <xdr:row>55</xdr:row>
      <xdr:rowOff>19583</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4541500" y="934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36110</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4325111" y="91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7824</xdr:rowOff>
    </xdr:from>
    <xdr:to>
      <xdr:col>72</xdr:col>
      <xdr:colOff>38100</xdr:colOff>
      <xdr:row>54</xdr:row>
      <xdr:rowOff>109424</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3652500" y="926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125951</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3436111" y="90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8471</xdr:rowOff>
    </xdr:from>
    <xdr:to>
      <xdr:col>67</xdr:col>
      <xdr:colOff>101600</xdr:colOff>
      <xdr:row>54</xdr:row>
      <xdr:rowOff>110071</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2763500" y="926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126598</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547111" y="9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136499</xdr:rowOff>
    </xdr:from>
    <xdr:to>
      <xdr:col>85</xdr:col>
      <xdr:colOff>126364</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137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83176</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91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136499</xdr:rowOff>
    </xdr:from>
    <xdr:to>
      <xdr:col>86</xdr:col>
      <xdr:colOff>25400</xdr:colOff>
      <xdr:row>70</xdr:row>
      <xdr:rowOff>136499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13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45059</xdr:rowOff>
    </xdr:from>
    <xdr:to>
      <xdr:col>85</xdr:col>
      <xdr:colOff>127000</xdr:colOff>
      <xdr:row>78</xdr:row>
      <xdr:rowOff>106781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5481300" y="13418159"/>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69257</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099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46380</xdr:rowOff>
    </xdr:from>
    <xdr:to>
      <xdr:col>85</xdr:col>
      <xdr:colOff>177800</xdr:colOff>
      <xdr:row>77</xdr:row>
      <xdr:rowOff>147980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2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18999</xdr:rowOff>
    </xdr:from>
    <xdr:to>
      <xdr:col>81</xdr:col>
      <xdr:colOff>50800</xdr:colOff>
      <xdr:row>78</xdr:row>
      <xdr:rowOff>106781</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392099"/>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125248</xdr:rowOff>
    </xdr:from>
    <xdr:to>
      <xdr:col>81</xdr:col>
      <xdr:colOff>101600</xdr:colOff>
      <xdr:row>77</xdr:row>
      <xdr:rowOff>55398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1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71924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293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18999</xdr:rowOff>
    </xdr:from>
    <xdr:to>
      <xdr:col>76</xdr:col>
      <xdr:colOff>114300</xdr:colOff>
      <xdr:row>78</xdr:row>
      <xdr:rowOff>74549</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3703300" y="13392099"/>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50267</xdr:rowOff>
    </xdr:from>
    <xdr:to>
      <xdr:col>76</xdr:col>
      <xdr:colOff>165100</xdr:colOff>
      <xdr:row>76</xdr:row>
      <xdr:rowOff>151867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0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168394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28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74549</xdr:rowOff>
    </xdr:from>
    <xdr:to>
      <xdr:col>71</xdr:col>
      <xdr:colOff>177800</xdr:colOff>
      <xdr:row>78</xdr:row>
      <xdr:rowOff>138557</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2814300" y="13447649"/>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100788</xdr:rowOff>
    </xdr:from>
    <xdr:to>
      <xdr:col>72</xdr:col>
      <xdr:colOff>38100</xdr:colOff>
      <xdr:row>77</xdr:row>
      <xdr:rowOff>30938</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13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47464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290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74498</xdr:rowOff>
    </xdr:from>
    <xdr:to>
      <xdr:col>67</xdr:col>
      <xdr:colOff>101600</xdr:colOff>
      <xdr:row>78</xdr:row>
      <xdr:rowOff>4648</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21175</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05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165709</xdr:rowOff>
    </xdr:from>
    <xdr:to>
      <xdr:col>85</xdr:col>
      <xdr:colOff>177800</xdr:colOff>
      <xdr:row>78</xdr:row>
      <xdr:rowOff>95859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36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80636</xdr:rowOff>
    </xdr:from>
    <xdr:ext cx="378565"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282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55981</xdr:rowOff>
    </xdr:from>
    <xdr:to>
      <xdr:col>81</xdr:col>
      <xdr:colOff>101600</xdr:colOff>
      <xdr:row>78</xdr:row>
      <xdr:rowOff>157581</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4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148708</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292017" y="13521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139649</xdr:rowOff>
    </xdr:from>
    <xdr:to>
      <xdr:col>76</xdr:col>
      <xdr:colOff>165100</xdr:colOff>
      <xdr:row>78</xdr:row>
      <xdr:rowOff>69799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34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60926</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03017" y="13434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23749</xdr:rowOff>
    </xdr:from>
    <xdr:to>
      <xdr:col>72</xdr:col>
      <xdr:colOff>38100</xdr:colOff>
      <xdr:row>78</xdr:row>
      <xdr:rowOff>125349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39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116476</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14017" y="13489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87757</xdr:rowOff>
    </xdr:from>
    <xdr:to>
      <xdr:col>67</xdr:col>
      <xdr:colOff>101600</xdr:colOff>
      <xdr:row>79</xdr:row>
      <xdr:rowOff>17907</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4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9034</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89650" y="13553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78702</xdr:rowOff>
    </xdr:from>
    <xdr:to>
      <xdr:col>85</xdr:col>
      <xdr:colOff>126364</xdr:colOff>
      <xdr:row>99</xdr:row>
      <xdr:rowOff>119050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680652"/>
          <a:ext cx="1269" cy="141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122877</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709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119050</xdr:rowOff>
    </xdr:from>
    <xdr:to>
      <xdr:col>86</xdr:col>
      <xdr:colOff>25400</xdr:colOff>
      <xdr:row>99</xdr:row>
      <xdr:rowOff>119050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70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25379</xdr:rowOff>
    </xdr:from>
    <xdr:ext cx="534377"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45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78702</xdr:rowOff>
    </xdr:from>
    <xdr:to>
      <xdr:col>86</xdr:col>
      <xdr:colOff>25400</xdr:colOff>
      <xdr:row>91</xdr:row>
      <xdr:rowOff>78702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68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57441</xdr:rowOff>
    </xdr:from>
    <xdr:to>
      <xdr:col>85</xdr:col>
      <xdr:colOff>127000</xdr:colOff>
      <xdr:row>93</xdr:row>
      <xdr:rowOff>157950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5481300" y="16002291"/>
          <a:ext cx="838200" cy="10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138383</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254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159956</xdr:rowOff>
    </xdr:from>
    <xdr:to>
      <xdr:col>85</xdr:col>
      <xdr:colOff>177800</xdr:colOff>
      <xdr:row>95</xdr:row>
      <xdr:rowOff>90106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157607</xdr:rowOff>
    </xdr:from>
    <xdr:to>
      <xdr:col>81</xdr:col>
      <xdr:colOff>50800</xdr:colOff>
      <xdr:row>93</xdr:row>
      <xdr:rowOff>57441</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5931007"/>
          <a:ext cx="889000" cy="7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80556</xdr:rowOff>
    </xdr:from>
    <xdr:to>
      <xdr:col>81</xdr:col>
      <xdr:colOff>101600</xdr:colOff>
      <xdr:row>96</xdr:row>
      <xdr:rowOff>10706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1833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4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157607</xdr:rowOff>
    </xdr:from>
    <xdr:to>
      <xdr:col>76</xdr:col>
      <xdr:colOff>114300</xdr:colOff>
      <xdr:row>93</xdr:row>
      <xdr:rowOff>104420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3703300" y="15931007"/>
          <a:ext cx="889000" cy="11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19862</xdr:rowOff>
    </xdr:from>
    <xdr:to>
      <xdr:col>76</xdr:col>
      <xdr:colOff>165100</xdr:colOff>
      <xdr:row>95</xdr:row>
      <xdr:rowOff>121462</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112589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40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81559</xdr:rowOff>
    </xdr:from>
    <xdr:to>
      <xdr:col>71</xdr:col>
      <xdr:colOff>177800</xdr:colOff>
      <xdr:row>93</xdr:row>
      <xdr:rowOff>104420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2814300" y="1602640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135382</xdr:rowOff>
    </xdr:from>
    <xdr:to>
      <xdr:col>72</xdr:col>
      <xdr:colOff>38100</xdr:colOff>
      <xdr:row>95</xdr:row>
      <xdr:rowOff>65532</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56659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3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157518</xdr:rowOff>
    </xdr:from>
    <xdr:to>
      <xdr:col>67</xdr:col>
      <xdr:colOff>101600</xdr:colOff>
      <xdr:row>95</xdr:row>
      <xdr:rowOff>87668</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78795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36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107150</xdr:rowOff>
    </xdr:from>
    <xdr:to>
      <xdr:col>85</xdr:col>
      <xdr:colOff>177800</xdr:colOff>
      <xdr:row>94</xdr:row>
      <xdr:rowOff>37300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0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130027</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590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6641</xdr:rowOff>
    </xdr:from>
    <xdr:to>
      <xdr:col>81</xdr:col>
      <xdr:colOff>101600</xdr:colOff>
      <xdr:row>93</xdr:row>
      <xdr:rowOff>108241</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59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124768</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572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106807</xdr:rowOff>
    </xdr:from>
    <xdr:to>
      <xdr:col>76</xdr:col>
      <xdr:colOff>165100</xdr:colOff>
      <xdr:row>93</xdr:row>
      <xdr:rowOff>36957</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588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53484</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565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53620</xdr:rowOff>
    </xdr:from>
    <xdr:to>
      <xdr:col>72</xdr:col>
      <xdr:colOff>38100</xdr:colOff>
      <xdr:row>93</xdr:row>
      <xdr:rowOff>155220</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599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297</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577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30759</xdr:rowOff>
    </xdr:from>
    <xdr:to>
      <xdr:col>67</xdr:col>
      <xdr:colOff>101600</xdr:colOff>
      <xdr:row>93</xdr:row>
      <xdr:rowOff>132359</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597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148886</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575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110617</xdr:rowOff>
    </xdr:from>
    <xdr:to>
      <xdr:col>116</xdr:col>
      <xdr:colOff>62864</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425567"/>
          <a:ext cx="1269" cy="130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57294</xdr:rowOff>
    </xdr:from>
    <xdr:ext cx="534377"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52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110617</xdr:rowOff>
    </xdr:from>
    <xdr:to>
      <xdr:col>116</xdr:col>
      <xdr:colOff>152400</xdr:colOff>
      <xdr:row>31</xdr:row>
      <xdr:rowOff>110617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425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100330</xdr:rowOff>
    </xdr:from>
    <xdr:to>
      <xdr:col>116</xdr:col>
      <xdr:colOff>63500</xdr:colOff>
      <xdr:row>34</xdr:row>
      <xdr:rowOff>124841</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1323300" y="5758180"/>
          <a:ext cx="838200" cy="19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96791</xdr:rowOff>
    </xdr:from>
    <xdr:ext cx="469744"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26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118364</xdr:rowOff>
    </xdr:from>
    <xdr:to>
      <xdr:col>116</xdr:col>
      <xdr:colOff>114300</xdr:colOff>
      <xdr:row>37</xdr:row>
      <xdr:rowOff>48514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101092</xdr:rowOff>
    </xdr:from>
    <xdr:to>
      <xdr:col>111</xdr:col>
      <xdr:colOff>177800</xdr:colOff>
      <xdr:row>34</xdr:row>
      <xdr:rowOff>124841</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5930392"/>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102616</xdr:rowOff>
    </xdr:from>
    <xdr:to>
      <xdr:col>112</xdr:col>
      <xdr:colOff>38100</xdr:colOff>
      <xdr:row>37</xdr:row>
      <xdr:rowOff>32766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23893</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088428"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7620</xdr:rowOff>
    </xdr:from>
    <xdr:to>
      <xdr:col>107</xdr:col>
      <xdr:colOff>50800</xdr:colOff>
      <xdr:row>34</xdr:row>
      <xdr:rowOff>101092</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5494020"/>
          <a:ext cx="889000" cy="4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96774</xdr:rowOff>
    </xdr:from>
    <xdr:to>
      <xdr:col>107</xdr:col>
      <xdr:colOff>101600</xdr:colOff>
      <xdr:row>37</xdr:row>
      <xdr:rowOff>26924</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18051</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636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29</xdr:row>
      <xdr:rowOff>155829</xdr:rowOff>
    </xdr:from>
    <xdr:to>
      <xdr:col>102</xdr:col>
      <xdr:colOff>114300</xdr:colOff>
      <xdr:row>32</xdr:row>
      <xdr:rowOff>7620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5127879"/>
          <a:ext cx="889000" cy="3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58674</xdr:rowOff>
    </xdr:from>
    <xdr:to>
      <xdr:col>102</xdr:col>
      <xdr:colOff>165100</xdr:colOff>
      <xdr:row>36</xdr:row>
      <xdr:rowOff>160274</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151401</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29972</xdr:rowOff>
    </xdr:from>
    <xdr:to>
      <xdr:col>98</xdr:col>
      <xdr:colOff>38100</xdr:colOff>
      <xdr:row>36</xdr:row>
      <xdr:rowOff>131572</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122699</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629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49530</xdr:rowOff>
    </xdr:from>
    <xdr:to>
      <xdr:col>116</xdr:col>
      <xdr:colOff>114300</xdr:colOff>
      <xdr:row>33</xdr:row>
      <xdr:rowOff>151130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72407</xdr:rowOff>
    </xdr:from>
    <xdr:ext cx="469744"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74041</xdr:rowOff>
    </xdr:from>
    <xdr:to>
      <xdr:col>112</xdr:col>
      <xdr:colOff>38100</xdr:colOff>
      <xdr:row>35</xdr:row>
      <xdr:rowOff>4191</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590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20718</xdr:rowOff>
    </xdr:from>
    <xdr:ext cx="469744"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088428" y="567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50292</xdr:rowOff>
    </xdr:from>
    <xdr:to>
      <xdr:col>107</xdr:col>
      <xdr:colOff>101600</xdr:colOff>
      <xdr:row>34</xdr:row>
      <xdr:rowOff>151892</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587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168419</xdr:rowOff>
    </xdr:from>
    <xdr:ext cx="469744"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199428" y="565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128270</xdr:rowOff>
    </xdr:from>
    <xdr:to>
      <xdr:col>102</xdr:col>
      <xdr:colOff>165100</xdr:colOff>
      <xdr:row>32</xdr:row>
      <xdr:rowOff>58420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544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74947</xdr:rowOff>
    </xdr:from>
    <xdr:ext cx="469744"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10428" y="52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105029</xdr:rowOff>
    </xdr:from>
    <xdr:to>
      <xdr:col>98</xdr:col>
      <xdr:colOff>38100</xdr:colOff>
      <xdr:row>30</xdr:row>
      <xdr:rowOff>35179</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50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51706</xdr:rowOff>
    </xdr:from>
    <xdr:ext cx="534377"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389111" y="485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年度決算と比較して、住民一人当たりのコストが大きく</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しているものとして、総務費の特別定額給付金給付事業費の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等</a:t>
          </a:r>
          <a:r>
            <a:rPr kumimoji="1" lang="ja-JP" altLang="en-US" sz="1200">
              <a:solidFill>
                <a:schemeClr val="dk1"/>
              </a:solidFill>
              <a:effectLst/>
              <a:latin typeface="+mn-lt"/>
              <a:ea typeface="+mn-ea"/>
              <a:cs typeface="+mn-cs"/>
            </a:rPr>
            <a:t>が挙げられる</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一方、衛生費は新型コロナウイルス感染症対策費の増等により増加している</a:t>
          </a:r>
          <a:r>
            <a:rPr kumimoji="1" lang="ja-JP" altLang="ja-JP" sz="1200">
              <a:solidFill>
                <a:schemeClr val="dk1"/>
              </a:solidFill>
              <a:effectLst/>
              <a:latin typeface="+mn-lt"/>
              <a:ea typeface="+mn-ea"/>
              <a:cs typeface="+mn-cs"/>
            </a:rPr>
            <a:t>。</a:t>
          </a:r>
          <a:endParaRPr lang="ja-JP" altLang="ja-JP" sz="1600">
            <a:effectLst/>
          </a:endParaRPr>
        </a:p>
        <a:p>
          <a:r>
            <a:rPr kumimoji="1" lang="ja-JP" altLang="ja-JP" sz="1200">
              <a:solidFill>
                <a:schemeClr val="dk1"/>
              </a:solidFill>
              <a:effectLst/>
              <a:latin typeface="+mn-lt"/>
              <a:ea typeface="+mn-ea"/>
              <a:cs typeface="+mn-cs"/>
            </a:rPr>
            <a:t>・類似団体平均と比較して特徴的なものとして、商工費が高い水準にあるのは、中小企業者や開業を計画する者を対象に長期・低利の事業資金を利用できる商工金融資金制度を設けていることが要因であ</a:t>
          </a:r>
          <a:r>
            <a:rPr kumimoji="1" lang="ja-JP" altLang="en-US" sz="1200">
              <a:solidFill>
                <a:schemeClr val="dk1"/>
              </a:solidFill>
              <a:effectLst/>
              <a:latin typeface="+mn-lt"/>
              <a:ea typeface="+mn-ea"/>
              <a:cs typeface="+mn-cs"/>
            </a:rPr>
            <a:t>り、教育費が高い水準にあるのは、小・中学校の校舎等整備等が要因である。</a:t>
          </a:r>
          <a:r>
            <a:rPr kumimoji="1" lang="ja-JP" altLang="ja-JP" sz="1200">
              <a:solidFill>
                <a:schemeClr val="dk1"/>
              </a:solidFill>
              <a:effectLst/>
              <a:latin typeface="+mn-lt"/>
              <a:ea typeface="+mn-ea"/>
              <a:cs typeface="+mn-cs"/>
            </a:rPr>
            <a:t>また、公債費が高い水準にあるのは、バブル崩壊後の概ね</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年間、国の大型景気対策とも連動し、立ち遅れていた都市基盤（地下鉄・道路・下水道等）や生活基盤（文化・スポーツ施設等）の整備を市債を活用して行ってきたことから、市民生活向上に寄与する社会資本整備が飛躍的に向上した半面、市債発行額が増加したものである。</a:t>
          </a:r>
          <a:r>
            <a:rPr kumimoji="1" lang="ja-JP" altLang="en-US" sz="1200">
              <a:solidFill>
                <a:schemeClr val="dk1"/>
              </a:solidFill>
              <a:effectLst/>
              <a:latin typeface="+mn-lt"/>
              <a:ea typeface="+mn-ea"/>
              <a:cs typeface="+mn-cs"/>
            </a:rPr>
            <a:t>しかしながら、</a:t>
          </a:r>
          <a:r>
            <a:rPr kumimoji="1" lang="ja-JP" altLang="ja-JP" sz="1200">
              <a:solidFill>
                <a:schemeClr val="dk1"/>
              </a:solidFill>
              <a:effectLst/>
              <a:latin typeface="+mn-lt"/>
              <a:ea typeface="+mn-ea"/>
              <a:cs typeface="+mn-cs"/>
            </a:rPr>
            <a:t>市債残高は平成</a:t>
          </a:r>
          <a:r>
            <a:rPr kumimoji="1" lang="en-US" altLang="ja-JP" sz="1200">
              <a:solidFill>
                <a:schemeClr val="dk1"/>
              </a:solidFill>
              <a:effectLst/>
              <a:latin typeface="+mn-lt"/>
              <a:ea typeface="+mn-ea"/>
              <a:cs typeface="+mn-cs"/>
            </a:rPr>
            <a:t>16</a:t>
          </a:r>
          <a:r>
            <a:rPr kumimoji="1" lang="ja-JP" altLang="ja-JP" sz="1200">
              <a:solidFill>
                <a:schemeClr val="dk1"/>
              </a:solidFill>
              <a:effectLst/>
              <a:latin typeface="+mn-lt"/>
              <a:ea typeface="+mn-ea"/>
              <a:cs typeface="+mn-cs"/>
            </a:rPr>
            <a:t>年度をピークに毎年着実に縮減しており、今後も引き続き、市債発行額の抑制による中長期的な公債費の縮減に努める。</a:t>
          </a:r>
          <a:endParaRPr lang="ja-JP" altLang="ja-JP" sz="1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・令和</a:t>
          </a:r>
          <a:r>
            <a:rPr kumimoji="1" lang="ja-JP" altLang="en-US" sz="800">
              <a:solidFill>
                <a:schemeClr val="dk1"/>
              </a:solidFill>
              <a:effectLst/>
              <a:latin typeface="+mn-lt"/>
              <a:ea typeface="+mn-ea"/>
              <a:cs typeface="+mn-cs"/>
            </a:rPr>
            <a:t>３</a:t>
          </a:r>
          <a:r>
            <a:rPr kumimoji="1" lang="ja-JP" altLang="ja-JP" sz="800">
              <a:solidFill>
                <a:schemeClr val="dk1"/>
              </a:solidFill>
              <a:effectLst/>
              <a:latin typeface="+mn-lt"/>
              <a:ea typeface="+mn-ea"/>
              <a:cs typeface="+mn-cs"/>
            </a:rPr>
            <a:t>年度の標準財政規模については、前年度比で</a:t>
          </a:r>
          <a:r>
            <a:rPr kumimoji="1" lang="ja-JP" altLang="en-US" sz="800">
              <a:solidFill>
                <a:schemeClr val="dk1"/>
              </a:solidFill>
              <a:effectLst/>
              <a:latin typeface="+mn-lt"/>
              <a:ea typeface="+mn-ea"/>
              <a:cs typeface="+mn-cs"/>
            </a:rPr>
            <a:t>６</a:t>
          </a:r>
          <a:r>
            <a:rPr kumimoji="1" lang="ja-JP" altLang="ja-JP" sz="800">
              <a:solidFill>
                <a:schemeClr val="dk1"/>
              </a:solidFill>
              <a:effectLst/>
              <a:latin typeface="+mn-lt"/>
              <a:ea typeface="+mn-ea"/>
              <a:cs typeface="+mn-cs"/>
            </a:rPr>
            <a:t>％増加している。</a:t>
          </a:r>
          <a:endParaRPr lang="ja-JP" altLang="ja-JP" sz="1000">
            <a:effectLst/>
          </a:endParaRPr>
        </a:p>
        <a:p>
          <a:r>
            <a:rPr kumimoji="1" lang="ja-JP" altLang="ja-JP" sz="800">
              <a:solidFill>
                <a:schemeClr val="dk1"/>
              </a:solidFill>
              <a:effectLst/>
              <a:latin typeface="+mn-lt"/>
              <a:ea typeface="+mn-ea"/>
              <a:cs typeface="+mn-cs"/>
            </a:rPr>
            <a:t>・令和</a:t>
          </a:r>
          <a:r>
            <a:rPr kumimoji="1" lang="ja-JP" altLang="en-US" sz="800">
              <a:solidFill>
                <a:schemeClr val="dk1"/>
              </a:solidFill>
              <a:effectLst/>
              <a:latin typeface="+mn-lt"/>
              <a:ea typeface="+mn-ea"/>
              <a:cs typeface="+mn-cs"/>
            </a:rPr>
            <a:t>３</a:t>
          </a:r>
          <a:r>
            <a:rPr kumimoji="1" lang="ja-JP" altLang="ja-JP" sz="800">
              <a:solidFill>
                <a:schemeClr val="dk1"/>
              </a:solidFill>
              <a:effectLst/>
              <a:latin typeface="+mn-lt"/>
              <a:ea typeface="+mn-ea"/>
              <a:cs typeface="+mn-cs"/>
            </a:rPr>
            <a:t>年度の財政調整基金残高については、前年度比で</a:t>
          </a:r>
          <a:r>
            <a:rPr kumimoji="1" lang="ja-JP" altLang="en-US" sz="800">
              <a:solidFill>
                <a:schemeClr val="dk1"/>
              </a:solidFill>
              <a:effectLst/>
              <a:latin typeface="+mn-lt"/>
              <a:ea typeface="+mn-ea"/>
              <a:cs typeface="+mn-cs"/>
            </a:rPr>
            <a:t>３</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減少</a:t>
          </a:r>
          <a:r>
            <a:rPr kumimoji="1" lang="ja-JP" altLang="ja-JP" sz="800">
              <a:solidFill>
                <a:schemeClr val="dk1"/>
              </a:solidFill>
              <a:effectLst/>
              <a:latin typeface="+mn-lt"/>
              <a:ea typeface="+mn-ea"/>
              <a:cs typeface="+mn-cs"/>
            </a:rPr>
            <a:t>しており、標準財政規模比は</a:t>
          </a:r>
          <a:r>
            <a:rPr kumimoji="1" lang="en-US" altLang="ja-JP" sz="800">
              <a:solidFill>
                <a:schemeClr val="dk1"/>
              </a:solidFill>
              <a:effectLst/>
              <a:latin typeface="+mn-lt"/>
              <a:ea typeface="+mn-ea"/>
              <a:cs typeface="+mn-cs"/>
            </a:rPr>
            <a:t>0.74</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減少</a:t>
          </a:r>
          <a:r>
            <a:rPr kumimoji="1" lang="ja-JP" altLang="ja-JP" sz="800">
              <a:solidFill>
                <a:schemeClr val="dk1"/>
              </a:solidFill>
              <a:effectLst/>
              <a:latin typeface="+mn-lt"/>
              <a:ea typeface="+mn-ea"/>
              <a:cs typeface="+mn-cs"/>
            </a:rPr>
            <a:t>している。</a:t>
          </a:r>
          <a:endParaRPr lang="ja-JP" altLang="ja-JP" sz="1000">
            <a:effectLst/>
          </a:endParaRPr>
        </a:p>
        <a:p>
          <a:r>
            <a:rPr kumimoji="1" lang="ja-JP" altLang="ja-JP" sz="800">
              <a:solidFill>
                <a:schemeClr val="dk1"/>
              </a:solidFill>
              <a:effectLst/>
              <a:latin typeface="+mn-lt"/>
              <a:ea typeface="+mn-ea"/>
              <a:cs typeface="+mn-cs"/>
            </a:rPr>
            <a:t>・令和</a:t>
          </a:r>
          <a:r>
            <a:rPr kumimoji="1" lang="ja-JP" altLang="en-US" sz="800">
              <a:solidFill>
                <a:schemeClr val="dk1"/>
              </a:solidFill>
              <a:effectLst/>
              <a:latin typeface="+mn-lt"/>
              <a:ea typeface="+mn-ea"/>
              <a:cs typeface="+mn-cs"/>
            </a:rPr>
            <a:t>３</a:t>
          </a:r>
          <a:r>
            <a:rPr kumimoji="1" lang="ja-JP" altLang="ja-JP" sz="800">
              <a:solidFill>
                <a:schemeClr val="dk1"/>
              </a:solidFill>
              <a:effectLst/>
              <a:latin typeface="+mn-lt"/>
              <a:ea typeface="+mn-ea"/>
              <a:cs typeface="+mn-cs"/>
            </a:rPr>
            <a:t>年度の実質収支額については、前年度比で</a:t>
          </a:r>
          <a:r>
            <a:rPr kumimoji="1" lang="en-US" altLang="ja-JP" sz="800">
              <a:solidFill>
                <a:schemeClr val="dk1"/>
              </a:solidFill>
              <a:effectLst/>
              <a:latin typeface="+mn-lt"/>
              <a:ea typeface="+mn-ea"/>
              <a:cs typeface="+mn-cs"/>
            </a:rPr>
            <a:t>26</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増加</a:t>
          </a:r>
          <a:r>
            <a:rPr kumimoji="1" lang="ja-JP" altLang="ja-JP" sz="800">
              <a:solidFill>
                <a:schemeClr val="dk1"/>
              </a:solidFill>
              <a:effectLst/>
              <a:latin typeface="+mn-lt"/>
              <a:ea typeface="+mn-ea"/>
              <a:cs typeface="+mn-cs"/>
            </a:rPr>
            <a:t>しており、標準財政規模比は</a:t>
          </a:r>
          <a:r>
            <a:rPr kumimoji="1" lang="en-US" altLang="ja-JP" sz="800">
              <a:solidFill>
                <a:schemeClr val="dk1"/>
              </a:solidFill>
              <a:effectLst/>
              <a:latin typeface="+mn-lt"/>
              <a:ea typeface="+mn-ea"/>
              <a:cs typeface="+mn-cs"/>
            </a:rPr>
            <a:t>0.40</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増加</a:t>
          </a:r>
          <a:r>
            <a:rPr kumimoji="1" lang="ja-JP" altLang="ja-JP" sz="800">
              <a:solidFill>
                <a:schemeClr val="dk1"/>
              </a:solidFill>
              <a:effectLst/>
              <a:latin typeface="+mn-lt"/>
              <a:ea typeface="+mn-ea"/>
              <a:cs typeface="+mn-cs"/>
            </a:rPr>
            <a:t>している。要因としては、歳入の不足額、歳出の不用額ともに</a:t>
          </a:r>
          <a:r>
            <a:rPr kumimoji="1" lang="ja-JP" altLang="en-US" sz="800">
              <a:solidFill>
                <a:schemeClr val="dk1"/>
              </a:solidFill>
              <a:effectLst/>
              <a:latin typeface="+mn-lt"/>
              <a:ea typeface="+mn-ea"/>
              <a:cs typeface="+mn-cs"/>
            </a:rPr>
            <a:t>減少</a:t>
          </a:r>
          <a:r>
            <a:rPr kumimoji="1" lang="ja-JP" altLang="ja-JP" sz="800">
              <a:solidFill>
                <a:schemeClr val="dk1"/>
              </a:solidFill>
              <a:effectLst/>
              <a:latin typeface="+mn-lt"/>
              <a:ea typeface="+mn-ea"/>
              <a:cs typeface="+mn-cs"/>
            </a:rPr>
            <a:t>しているが、歳入不足額の</a:t>
          </a:r>
          <a:r>
            <a:rPr kumimoji="1" lang="ja-JP" altLang="en-US" sz="800">
              <a:solidFill>
                <a:schemeClr val="dk1"/>
              </a:solidFill>
              <a:effectLst/>
              <a:latin typeface="+mn-lt"/>
              <a:ea typeface="+mn-ea"/>
              <a:cs typeface="+mn-cs"/>
            </a:rPr>
            <a:t>減少</a:t>
          </a:r>
          <a:r>
            <a:rPr kumimoji="1" lang="ja-JP" altLang="ja-JP" sz="800">
              <a:solidFill>
                <a:schemeClr val="dk1"/>
              </a:solidFill>
              <a:effectLst/>
              <a:latin typeface="+mn-lt"/>
              <a:ea typeface="+mn-ea"/>
              <a:cs typeface="+mn-cs"/>
            </a:rPr>
            <a:t>が上回っていることが考えられる。歳入面においては、</a:t>
          </a:r>
          <a:r>
            <a:rPr kumimoji="1" lang="ja-JP" altLang="en-US" sz="800">
              <a:solidFill>
                <a:schemeClr val="dk1"/>
              </a:solidFill>
              <a:effectLst/>
              <a:latin typeface="+mn-lt"/>
              <a:ea typeface="+mn-ea"/>
              <a:cs typeface="+mn-cs"/>
            </a:rPr>
            <a:t>繰入金や諸収入などの</a:t>
          </a:r>
          <a:r>
            <a:rPr kumimoji="1" lang="ja-JP" altLang="ja-JP" sz="800">
              <a:solidFill>
                <a:schemeClr val="dk1"/>
              </a:solidFill>
              <a:effectLst/>
              <a:latin typeface="+mn-lt"/>
              <a:ea typeface="+mn-ea"/>
              <a:cs typeface="+mn-cs"/>
            </a:rPr>
            <a:t>歳入不足総額が前年度比で</a:t>
          </a:r>
          <a:r>
            <a:rPr kumimoji="1" lang="ja-JP" altLang="en-US" sz="800">
              <a:solidFill>
                <a:schemeClr val="dk1"/>
              </a:solidFill>
              <a:effectLst/>
              <a:latin typeface="+mn-lt"/>
              <a:ea typeface="+mn-ea"/>
              <a:cs typeface="+mn-cs"/>
            </a:rPr>
            <a:t>減少</a:t>
          </a:r>
          <a:r>
            <a:rPr kumimoji="1" lang="ja-JP" altLang="ja-JP" sz="800">
              <a:solidFill>
                <a:schemeClr val="dk1"/>
              </a:solidFill>
              <a:effectLst/>
              <a:latin typeface="+mn-lt"/>
              <a:ea typeface="+mn-ea"/>
              <a:cs typeface="+mn-cs"/>
            </a:rPr>
            <a:t>した一方で、歳出面においても、</a:t>
          </a:r>
          <a:r>
            <a:rPr kumimoji="1" lang="ja-JP" altLang="en-US" sz="800">
              <a:solidFill>
                <a:schemeClr val="dk1"/>
              </a:solidFill>
              <a:effectLst/>
              <a:latin typeface="+mn-lt"/>
              <a:ea typeface="+mn-ea"/>
              <a:cs typeface="+mn-cs"/>
            </a:rPr>
            <a:t>商工金融資金貸付金や賦課徴収費などの</a:t>
          </a:r>
          <a:r>
            <a:rPr kumimoji="1" lang="ja-JP" altLang="ja-JP" sz="800">
              <a:solidFill>
                <a:schemeClr val="dk1"/>
              </a:solidFill>
              <a:effectLst/>
              <a:latin typeface="+mn-lt"/>
              <a:ea typeface="+mn-ea"/>
              <a:cs typeface="+mn-cs"/>
            </a:rPr>
            <a:t>歳出不用総額が前年度比で</a:t>
          </a:r>
          <a:r>
            <a:rPr kumimoji="1" lang="ja-JP" altLang="en-US" sz="800">
              <a:solidFill>
                <a:schemeClr val="dk1"/>
              </a:solidFill>
              <a:effectLst/>
              <a:latin typeface="+mn-lt"/>
              <a:ea typeface="+mn-ea"/>
              <a:cs typeface="+mn-cs"/>
            </a:rPr>
            <a:t>減少</a:t>
          </a:r>
          <a:r>
            <a:rPr kumimoji="1" lang="ja-JP" altLang="ja-JP" sz="800">
              <a:solidFill>
                <a:schemeClr val="dk1"/>
              </a:solidFill>
              <a:effectLst/>
              <a:latin typeface="+mn-lt"/>
              <a:ea typeface="+mn-ea"/>
              <a:cs typeface="+mn-cs"/>
            </a:rPr>
            <a:t>した。</a:t>
          </a:r>
          <a:endParaRPr lang="ja-JP" altLang="ja-JP" sz="1000">
            <a:effectLst/>
          </a:endParaRPr>
        </a:p>
        <a:p>
          <a:r>
            <a:rPr kumimoji="1" lang="ja-JP" altLang="ja-JP" sz="800">
              <a:solidFill>
                <a:schemeClr val="dk1"/>
              </a:solidFill>
              <a:effectLst/>
              <a:latin typeface="+mn-lt"/>
              <a:ea typeface="+mn-ea"/>
              <a:cs typeface="+mn-cs"/>
            </a:rPr>
            <a:t>・令和</a:t>
          </a:r>
          <a:r>
            <a:rPr kumimoji="1" lang="ja-JP" altLang="en-US" sz="800">
              <a:solidFill>
                <a:schemeClr val="dk1"/>
              </a:solidFill>
              <a:effectLst/>
              <a:latin typeface="+mn-lt"/>
              <a:ea typeface="+mn-ea"/>
              <a:cs typeface="+mn-cs"/>
            </a:rPr>
            <a:t>３</a:t>
          </a:r>
          <a:r>
            <a:rPr kumimoji="1" lang="ja-JP" altLang="ja-JP" sz="800">
              <a:solidFill>
                <a:schemeClr val="dk1"/>
              </a:solidFill>
              <a:effectLst/>
              <a:latin typeface="+mn-lt"/>
              <a:ea typeface="+mn-ea"/>
              <a:cs typeface="+mn-cs"/>
            </a:rPr>
            <a:t>年度の実質単年度収支については、前年度比で</a:t>
          </a:r>
          <a:r>
            <a:rPr kumimoji="1" lang="en-US" altLang="ja-JP" sz="800">
              <a:solidFill>
                <a:schemeClr val="dk1"/>
              </a:solidFill>
              <a:effectLst/>
              <a:latin typeface="+mn-lt"/>
              <a:ea typeface="+mn-ea"/>
              <a:cs typeface="+mn-cs"/>
            </a:rPr>
            <a:t>52</a:t>
          </a:r>
          <a:r>
            <a:rPr kumimoji="1" lang="ja-JP" altLang="ja-JP" sz="800">
              <a:solidFill>
                <a:schemeClr val="dk1"/>
              </a:solidFill>
              <a:effectLst/>
              <a:latin typeface="+mn-lt"/>
              <a:ea typeface="+mn-ea"/>
              <a:cs typeface="+mn-cs"/>
            </a:rPr>
            <a:t>％の</a:t>
          </a:r>
          <a:r>
            <a:rPr kumimoji="1" lang="ja-JP" altLang="en-US" sz="800">
              <a:solidFill>
                <a:schemeClr val="dk1"/>
              </a:solidFill>
              <a:effectLst/>
              <a:latin typeface="+mn-lt"/>
              <a:ea typeface="+mn-ea"/>
              <a:cs typeface="+mn-cs"/>
            </a:rPr>
            <a:t>減</a:t>
          </a:r>
          <a:r>
            <a:rPr kumimoji="1" lang="ja-JP" altLang="ja-JP" sz="800">
              <a:solidFill>
                <a:schemeClr val="dk1"/>
              </a:solidFill>
              <a:effectLst/>
              <a:latin typeface="+mn-lt"/>
              <a:ea typeface="+mn-ea"/>
              <a:cs typeface="+mn-cs"/>
            </a:rPr>
            <a:t>となっており、標準財政規模比は</a:t>
          </a:r>
          <a:r>
            <a:rPr kumimoji="1" lang="en-US" altLang="ja-JP" sz="800">
              <a:solidFill>
                <a:schemeClr val="dk1"/>
              </a:solidFill>
              <a:effectLst/>
              <a:latin typeface="+mn-lt"/>
              <a:ea typeface="+mn-ea"/>
              <a:cs typeface="+mn-cs"/>
            </a:rPr>
            <a:t>0.27</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減少</a:t>
          </a:r>
          <a:r>
            <a:rPr kumimoji="1" lang="ja-JP" altLang="ja-JP" sz="800">
              <a:solidFill>
                <a:schemeClr val="dk1"/>
              </a:solidFill>
              <a:effectLst/>
              <a:latin typeface="+mn-lt"/>
              <a:ea typeface="+mn-ea"/>
              <a:cs typeface="+mn-cs"/>
            </a:rPr>
            <a:t>している。</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令和３年度も全会計で黒字となっており、平成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年度以降、全会計黒字化が継続している。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令和３年度の全会計ベースでの黒字額は</a:t>
          </a:r>
          <a:r>
            <a:rPr kumimoji="1" lang="en-US" altLang="ja-JP" sz="1100">
              <a:solidFill>
                <a:schemeClr val="dk1"/>
              </a:solidFill>
              <a:effectLst/>
              <a:latin typeface="+mn-lt"/>
              <a:ea typeface="+mn-ea"/>
              <a:cs typeface="+mn-cs"/>
            </a:rPr>
            <a:t>593</a:t>
          </a:r>
          <a:r>
            <a:rPr kumimoji="1" lang="ja-JP" altLang="ja-JP" sz="1100">
              <a:solidFill>
                <a:schemeClr val="dk1"/>
              </a:solidFill>
              <a:effectLst/>
              <a:latin typeface="+mn-lt"/>
              <a:ea typeface="+mn-ea"/>
              <a:cs typeface="+mn-cs"/>
            </a:rPr>
            <a:t>億円となっており、対前年度比では</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億円の増となっている。これは、モーターボート競走事業会計において対前年度比</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億円の増となったことが主な要因である。</a:t>
          </a:r>
          <a:endParaRPr lang="ja-JP" altLang="ja-JP" sz="1400">
            <a:effectLst/>
          </a:endParaRPr>
        </a:p>
        <a:p>
          <a:r>
            <a:rPr kumimoji="1" lang="ja-JP" altLang="ja-JP" sz="1100">
              <a:solidFill>
                <a:schemeClr val="dk1"/>
              </a:solidFill>
              <a:effectLst/>
              <a:latin typeface="+mn-lt"/>
              <a:ea typeface="+mn-ea"/>
              <a:cs typeface="+mn-cs"/>
            </a:rPr>
            <a:t>　また、標準財政規模比では前年度比</a:t>
          </a:r>
          <a:r>
            <a:rPr kumimoji="1" lang="en-US" altLang="ja-JP" sz="1100">
              <a:solidFill>
                <a:schemeClr val="dk1"/>
              </a:solidFill>
              <a:effectLst/>
              <a:latin typeface="+mn-lt"/>
              <a:ea typeface="+mn-ea"/>
              <a:cs typeface="+mn-cs"/>
            </a:rPr>
            <a:t>0.47</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13.13</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79</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80</v>
      </c>
      <c r="C2" s="179"/>
      <c r="D2" s="180"/>
    </row>
    <row r="3" spans="1:119" ht="18.75" customHeight="1" thickBot="1" x14ac:dyDescent="0.2">
      <c r="A3" s="178"/>
      <c r="B3" s="596" t="s">
        <v>81</v>
      </c>
      <c r="C3" s="597"/>
      <c r="D3" s="597"/>
      <c r="E3" s="598"/>
      <c r="F3" s="598"/>
      <c r="G3" s="598"/>
      <c r="H3" s="598"/>
      <c r="I3" s="598"/>
      <c r="J3" s="598"/>
      <c r="K3" s="598"/>
      <c r="L3" s="598" t="s">
        <v>82</v>
      </c>
      <c r="M3" s="598"/>
      <c r="N3" s="598"/>
      <c r="O3" s="598"/>
      <c r="P3" s="598"/>
      <c r="Q3" s="598"/>
      <c r="R3" s="601"/>
      <c r="S3" s="601"/>
      <c r="T3" s="601"/>
      <c r="U3" s="601"/>
      <c r="V3" s="602"/>
      <c r="W3" s="492" t="s">
        <v>83</v>
      </c>
      <c r="X3" s="493"/>
      <c r="Y3" s="493"/>
      <c r="Z3" s="493"/>
      <c r="AA3" s="493"/>
      <c r="AB3" s="597"/>
      <c r="AC3" s="601" t="s">
        <v>84</v>
      </c>
      <c r="AD3" s="493"/>
      <c r="AE3" s="493"/>
      <c r="AF3" s="493"/>
      <c r="AG3" s="493"/>
      <c r="AH3" s="493"/>
      <c r="AI3" s="493"/>
      <c r="AJ3" s="493"/>
      <c r="AK3" s="493"/>
      <c r="AL3" s="563"/>
      <c r="AM3" s="492" t="s">
        <v>85</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86</v>
      </c>
      <c r="BO3" s="493"/>
      <c r="BP3" s="493"/>
      <c r="BQ3" s="493"/>
      <c r="BR3" s="493"/>
      <c r="BS3" s="493"/>
      <c r="BT3" s="493"/>
      <c r="BU3" s="563"/>
      <c r="BV3" s="492" t="s">
        <v>87</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88</v>
      </c>
      <c r="CU3" s="493"/>
      <c r="CV3" s="493"/>
      <c r="CW3" s="493"/>
      <c r="CX3" s="493"/>
      <c r="CY3" s="493"/>
      <c r="CZ3" s="493"/>
      <c r="DA3" s="563"/>
      <c r="DB3" s="492" t="s">
        <v>89</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90</v>
      </c>
      <c r="AZ4" s="450"/>
      <c r="BA4" s="450"/>
      <c r="BB4" s="450"/>
      <c r="BC4" s="450"/>
      <c r="BD4" s="450"/>
      <c r="BE4" s="450"/>
      <c r="BF4" s="450"/>
      <c r="BG4" s="450"/>
      <c r="BH4" s="450"/>
      <c r="BI4" s="450"/>
      <c r="BJ4" s="450"/>
      <c r="BK4" s="450"/>
      <c r="BL4" s="450"/>
      <c r="BM4" s="451"/>
      <c r="BN4" s="452">
        <v>1177937693</v>
      </c>
      <c r="BO4" s="453"/>
      <c r="BP4" s="453"/>
      <c r="BQ4" s="453"/>
      <c r="BR4" s="453"/>
      <c r="BS4" s="453"/>
      <c r="BT4" s="453"/>
      <c r="BU4" s="454"/>
      <c r="BV4" s="452">
        <v>1265069654</v>
      </c>
      <c r="BW4" s="453"/>
      <c r="BX4" s="453"/>
      <c r="BY4" s="453"/>
      <c r="BZ4" s="453"/>
      <c r="CA4" s="453"/>
      <c r="CB4" s="453"/>
      <c r="CC4" s="454"/>
      <c r="CD4" s="589" t="s">
        <v>91</v>
      </c>
      <c r="CE4" s="590"/>
      <c r="CF4" s="590"/>
      <c r="CG4" s="590"/>
      <c r="CH4" s="590"/>
      <c r="CI4" s="590"/>
      <c r="CJ4" s="590"/>
      <c r="CK4" s="590"/>
      <c r="CL4" s="590"/>
      <c r="CM4" s="590"/>
      <c r="CN4" s="590"/>
      <c r="CO4" s="590"/>
      <c r="CP4" s="590"/>
      <c r="CQ4" s="590"/>
      <c r="CR4" s="590"/>
      <c r="CS4" s="591"/>
      <c r="CT4" s="592">
        <v>2.4</v>
      </c>
      <c r="CU4" s="593"/>
      <c r="CV4" s="593"/>
      <c r="CW4" s="593"/>
      <c r="CX4" s="593"/>
      <c r="CY4" s="593"/>
      <c r="CZ4" s="593"/>
      <c r="DA4" s="594"/>
      <c r="DB4" s="592">
        <v>2</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92</v>
      </c>
      <c r="AN5" s="380"/>
      <c r="AO5" s="380"/>
      <c r="AP5" s="380"/>
      <c r="AQ5" s="380"/>
      <c r="AR5" s="380"/>
      <c r="AS5" s="380"/>
      <c r="AT5" s="381"/>
      <c r="AU5" s="481" t="s">
        <v>93</v>
      </c>
      <c r="AV5" s="482"/>
      <c r="AW5" s="482"/>
      <c r="AX5" s="482"/>
      <c r="AY5" s="437" t="s">
        <v>94</v>
      </c>
      <c r="AZ5" s="438"/>
      <c r="BA5" s="438"/>
      <c r="BB5" s="438"/>
      <c r="BC5" s="438"/>
      <c r="BD5" s="438"/>
      <c r="BE5" s="438"/>
      <c r="BF5" s="438"/>
      <c r="BG5" s="438"/>
      <c r="BH5" s="438"/>
      <c r="BI5" s="438"/>
      <c r="BJ5" s="438"/>
      <c r="BK5" s="438"/>
      <c r="BL5" s="438"/>
      <c r="BM5" s="439"/>
      <c r="BN5" s="423">
        <v>1161028164</v>
      </c>
      <c r="BO5" s="424"/>
      <c r="BP5" s="424"/>
      <c r="BQ5" s="424"/>
      <c r="BR5" s="424"/>
      <c r="BS5" s="424"/>
      <c r="BT5" s="424"/>
      <c r="BU5" s="425"/>
      <c r="BV5" s="423">
        <v>1247829435</v>
      </c>
      <c r="BW5" s="424"/>
      <c r="BX5" s="424"/>
      <c r="BY5" s="424"/>
      <c r="BZ5" s="424"/>
      <c r="CA5" s="424"/>
      <c r="CB5" s="424"/>
      <c r="CC5" s="425"/>
      <c r="CD5" s="463" t="s">
        <v>95</v>
      </c>
      <c r="CE5" s="383"/>
      <c r="CF5" s="383"/>
      <c r="CG5" s="383"/>
      <c r="CH5" s="383"/>
      <c r="CI5" s="383"/>
      <c r="CJ5" s="383"/>
      <c r="CK5" s="383"/>
      <c r="CL5" s="383"/>
      <c r="CM5" s="383"/>
      <c r="CN5" s="383"/>
      <c r="CO5" s="383"/>
      <c r="CP5" s="383"/>
      <c r="CQ5" s="383"/>
      <c r="CR5" s="383"/>
      <c r="CS5" s="464"/>
      <c r="CT5" s="420">
        <v>90.3</v>
      </c>
      <c r="CU5" s="421"/>
      <c r="CV5" s="421"/>
      <c r="CW5" s="421"/>
      <c r="CX5" s="421"/>
      <c r="CY5" s="421"/>
      <c r="CZ5" s="421"/>
      <c r="DA5" s="422"/>
      <c r="DB5" s="420">
        <v>93.8</v>
      </c>
      <c r="DC5" s="421"/>
      <c r="DD5" s="421"/>
      <c r="DE5" s="421"/>
      <c r="DF5" s="421"/>
      <c r="DG5" s="421"/>
      <c r="DH5" s="421"/>
      <c r="DI5" s="422"/>
    </row>
    <row r="6" spans="1:119" ht="18.75" customHeight="1" x14ac:dyDescent="0.15">
      <c r="A6" s="178"/>
      <c r="B6" s="569" t="s">
        <v>96</v>
      </c>
      <c r="C6" s="410"/>
      <c r="D6" s="410"/>
      <c r="E6" s="570"/>
      <c r="F6" s="570"/>
      <c r="G6" s="570"/>
      <c r="H6" s="570"/>
      <c r="I6" s="570"/>
      <c r="J6" s="570"/>
      <c r="K6" s="570"/>
      <c r="L6" s="570" t="s">
        <v>97</v>
      </c>
      <c r="M6" s="570"/>
      <c r="N6" s="570"/>
      <c r="O6" s="570"/>
      <c r="P6" s="570"/>
      <c r="Q6" s="570"/>
      <c r="R6" s="408"/>
      <c r="S6" s="408"/>
      <c r="T6" s="408"/>
      <c r="U6" s="408"/>
      <c r="V6" s="576"/>
      <c r="W6" s="513" t="s">
        <v>98</v>
      </c>
      <c r="X6" s="409"/>
      <c r="Y6" s="409"/>
      <c r="Z6" s="409"/>
      <c r="AA6" s="409"/>
      <c r="AB6" s="410"/>
      <c r="AC6" s="581" t="s">
        <v>99</v>
      </c>
      <c r="AD6" s="582"/>
      <c r="AE6" s="582"/>
      <c r="AF6" s="582"/>
      <c r="AG6" s="582"/>
      <c r="AH6" s="582"/>
      <c r="AI6" s="582"/>
      <c r="AJ6" s="582"/>
      <c r="AK6" s="582"/>
      <c r="AL6" s="583"/>
      <c r="AM6" s="480" t="s">
        <v>100</v>
      </c>
      <c r="AN6" s="380"/>
      <c r="AO6" s="380"/>
      <c r="AP6" s="380"/>
      <c r="AQ6" s="380"/>
      <c r="AR6" s="380"/>
      <c r="AS6" s="380"/>
      <c r="AT6" s="381"/>
      <c r="AU6" s="481" t="s">
        <v>93</v>
      </c>
      <c r="AV6" s="482"/>
      <c r="AW6" s="482"/>
      <c r="AX6" s="482"/>
      <c r="AY6" s="437" t="s">
        <v>101</v>
      </c>
      <c r="AZ6" s="438"/>
      <c r="BA6" s="438"/>
      <c r="BB6" s="438"/>
      <c r="BC6" s="438"/>
      <c r="BD6" s="438"/>
      <c r="BE6" s="438"/>
      <c r="BF6" s="438"/>
      <c r="BG6" s="438"/>
      <c r="BH6" s="438"/>
      <c r="BI6" s="438"/>
      <c r="BJ6" s="438"/>
      <c r="BK6" s="438"/>
      <c r="BL6" s="438"/>
      <c r="BM6" s="439"/>
      <c r="BN6" s="423">
        <v>16909529</v>
      </c>
      <c r="BO6" s="424"/>
      <c r="BP6" s="424"/>
      <c r="BQ6" s="424"/>
      <c r="BR6" s="424"/>
      <c r="BS6" s="424"/>
      <c r="BT6" s="424"/>
      <c r="BU6" s="425"/>
      <c r="BV6" s="423">
        <v>17240219</v>
      </c>
      <c r="BW6" s="424"/>
      <c r="BX6" s="424"/>
      <c r="BY6" s="424"/>
      <c r="BZ6" s="424"/>
      <c r="CA6" s="424"/>
      <c r="CB6" s="424"/>
      <c r="CC6" s="425"/>
      <c r="CD6" s="463" t="s">
        <v>102</v>
      </c>
      <c r="CE6" s="383"/>
      <c r="CF6" s="383"/>
      <c r="CG6" s="383"/>
      <c r="CH6" s="383"/>
      <c r="CI6" s="383"/>
      <c r="CJ6" s="383"/>
      <c r="CK6" s="383"/>
      <c r="CL6" s="383"/>
      <c r="CM6" s="383"/>
      <c r="CN6" s="383"/>
      <c r="CO6" s="383"/>
      <c r="CP6" s="383"/>
      <c r="CQ6" s="383"/>
      <c r="CR6" s="383"/>
      <c r="CS6" s="464"/>
      <c r="CT6" s="566">
        <v>94.5</v>
      </c>
      <c r="CU6" s="567"/>
      <c r="CV6" s="567"/>
      <c r="CW6" s="567"/>
      <c r="CX6" s="567"/>
      <c r="CY6" s="567"/>
      <c r="CZ6" s="567"/>
      <c r="DA6" s="568"/>
      <c r="DB6" s="566">
        <v>100.6</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103</v>
      </c>
      <c r="AN7" s="380"/>
      <c r="AO7" s="380"/>
      <c r="AP7" s="380"/>
      <c r="AQ7" s="380"/>
      <c r="AR7" s="380"/>
      <c r="AS7" s="380"/>
      <c r="AT7" s="381"/>
      <c r="AU7" s="481" t="s">
        <v>93</v>
      </c>
      <c r="AV7" s="482"/>
      <c r="AW7" s="482"/>
      <c r="AX7" s="482"/>
      <c r="AY7" s="437" t="s">
        <v>104</v>
      </c>
      <c r="AZ7" s="438"/>
      <c r="BA7" s="438"/>
      <c r="BB7" s="438"/>
      <c r="BC7" s="438"/>
      <c r="BD7" s="438"/>
      <c r="BE7" s="438"/>
      <c r="BF7" s="438"/>
      <c r="BG7" s="438"/>
      <c r="BH7" s="438"/>
      <c r="BI7" s="438"/>
      <c r="BJ7" s="438"/>
      <c r="BK7" s="438"/>
      <c r="BL7" s="438"/>
      <c r="BM7" s="439"/>
      <c r="BN7" s="423">
        <v>6002679</v>
      </c>
      <c r="BO7" s="424"/>
      <c r="BP7" s="424"/>
      <c r="BQ7" s="424"/>
      <c r="BR7" s="424"/>
      <c r="BS7" s="424"/>
      <c r="BT7" s="424"/>
      <c r="BU7" s="425"/>
      <c r="BV7" s="423">
        <v>8608340</v>
      </c>
      <c r="BW7" s="424"/>
      <c r="BX7" s="424"/>
      <c r="BY7" s="424"/>
      <c r="BZ7" s="424"/>
      <c r="CA7" s="424"/>
      <c r="CB7" s="424"/>
      <c r="CC7" s="425"/>
      <c r="CD7" s="463" t="s">
        <v>105</v>
      </c>
      <c r="CE7" s="383"/>
      <c r="CF7" s="383"/>
      <c r="CG7" s="383"/>
      <c r="CH7" s="383"/>
      <c r="CI7" s="383"/>
      <c r="CJ7" s="383"/>
      <c r="CK7" s="383"/>
      <c r="CL7" s="383"/>
      <c r="CM7" s="383"/>
      <c r="CN7" s="383"/>
      <c r="CO7" s="383"/>
      <c r="CP7" s="383"/>
      <c r="CQ7" s="383"/>
      <c r="CR7" s="383"/>
      <c r="CS7" s="464"/>
      <c r="CT7" s="423">
        <v>451517796</v>
      </c>
      <c r="CU7" s="424"/>
      <c r="CV7" s="424"/>
      <c r="CW7" s="424"/>
      <c r="CX7" s="424"/>
      <c r="CY7" s="424"/>
      <c r="CZ7" s="424"/>
      <c r="DA7" s="425"/>
      <c r="DB7" s="423">
        <v>427491897</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106</v>
      </c>
      <c r="AN8" s="380"/>
      <c r="AO8" s="380"/>
      <c r="AP8" s="380"/>
      <c r="AQ8" s="380"/>
      <c r="AR8" s="380"/>
      <c r="AS8" s="380"/>
      <c r="AT8" s="381"/>
      <c r="AU8" s="481" t="s">
        <v>93</v>
      </c>
      <c r="AV8" s="482"/>
      <c r="AW8" s="482"/>
      <c r="AX8" s="482"/>
      <c r="AY8" s="437" t="s">
        <v>107</v>
      </c>
      <c r="AZ8" s="438"/>
      <c r="BA8" s="438"/>
      <c r="BB8" s="438"/>
      <c r="BC8" s="438"/>
      <c r="BD8" s="438"/>
      <c r="BE8" s="438"/>
      <c r="BF8" s="438"/>
      <c r="BG8" s="438"/>
      <c r="BH8" s="438"/>
      <c r="BI8" s="438"/>
      <c r="BJ8" s="438"/>
      <c r="BK8" s="438"/>
      <c r="BL8" s="438"/>
      <c r="BM8" s="439"/>
      <c r="BN8" s="423">
        <v>10906850</v>
      </c>
      <c r="BO8" s="424"/>
      <c r="BP8" s="424"/>
      <c r="BQ8" s="424"/>
      <c r="BR8" s="424"/>
      <c r="BS8" s="424"/>
      <c r="BT8" s="424"/>
      <c r="BU8" s="425"/>
      <c r="BV8" s="423">
        <v>8631879</v>
      </c>
      <c r="BW8" s="424"/>
      <c r="BX8" s="424"/>
      <c r="BY8" s="424"/>
      <c r="BZ8" s="424"/>
      <c r="CA8" s="424"/>
      <c r="CB8" s="424"/>
      <c r="CC8" s="425"/>
      <c r="CD8" s="463" t="s">
        <v>108</v>
      </c>
      <c r="CE8" s="383"/>
      <c r="CF8" s="383"/>
      <c r="CG8" s="383"/>
      <c r="CH8" s="383"/>
      <c r="CI8" s="383"/>
      <c r="CJ8" s="383"/>
      <c r="CK8" s="383"/>
      <c r="CL8" s="383"/>
      <c r="CM8" s="383"/>
      <c r="CN8" s="383"/>
      <c r="CO8" s="383"/>
      <c r="CP8" s="383"/>
      <c r="CQ8" s="383"/>
      <c r="CR8" s="383"/>
      <c r="CS8" s="464"/>
      <c r="CT8" s="526">
        <v>0.88</v>
      </c>
      <c r="CU8" s="527"/>
      <c r="CV8" s="527"/>
      <c r="CW8" s="527"/>
      <c r="CX8" s="527"/>
      <c r="CY8" s="527"/>
      <c r="CZ8" s="527"/>
      <c r="DA8" s="528"/>
      <c r="DB8" s="526">
        <v>0.89</v>
      </c>
      <c r="DC8" s="527"/>
      <c r="DD8" s="527"/>
      <c r="DE8" s="527"/>
      <c r="DF8" s="527"/>
      <c r="DG8" s="527"/>
      <c r="DH8" s="527"/>
      <c r="DI8" s="528"/>
    </row>
    <row r="9" spans="1:119" ht="18.75" customHeight="1" thickBot="1" x14ac:dyDescent="0.2">
      <c r="A9" s="178"/>
      <c r="B9" s="555" t="s">
        <v>109</v>
      </c>
      <c r="C9" s="556"/>
      <c r="D9" s="556"/>
      <c r="E9" s="556"/>
      <c r="F9" s="556"/>
      <c r="G9" s="556"/>
      <c r="H9" s="556"/>
      <c r="I9" s="556"/>
      <c r="J9" s="556"/>
      <c r="K9" s="474"/>
      <c r="L9" s="557" t="s">
        <v>110</v>
      </c>
      <c r="M9" s="558"/>
      <c r="N9" s="558"/>
      <c r="O9" s="558"/>
      <c r="P9" s="558"/>
      <c r="Q9" s="559"/>
      <c r="R9" s="560">
        <v>1612392</v>
      </c>
      <c r="S9" s="561"/>
      <c r="T9" s="561"/>
      <c r="U9" s="561"/>
      <c r="V9" s="562"/>
      <c r="W9" s="492" t="s">
        <v>111</v>
      </c>
      <c r="X9" s="493"/>
      <c r="Y9" s="493"/>
      <c r="Z9" s="493"/>
      <c r="AA9" s="493"/>
      <c r="AB9" s="493"/>
      <c r="AC9" s="493"/>
      <c r="AD9" s="493"/>
      <c r="AE9" s="493"/>
      <c r="AF9" s="493"/>
      <c r="AG9" s="493"/>
      <c r="AH9" s="493"/>
      <c r="AI9" s="493"/>
      <c r="AJ9" s="493"/>
      <c r="AK9" s="493"/>
      <c r="AL9" s="563"/>
      <c r="AM9" s="480" t="s">
        <v>112</v>
      </c>
      <c r="AN9" s="380"/>
      <c r="AO9" s="380"/>
      <c r="AP9" s="380"/>
      <c r="AQ9" s="380"/>
      <c r="AR9" s="380"/>
      <c r="AS9" s="380"/>
      <c r="AT9" s="381"/>
      <c r="AU9" s="481" t="s">
        <v>93</v>
      </c>
      <c r="AV9" s="482"/>
      <c r="AW9" s="482"/>
      <c r="AX9" s="482"/>
      <c r="AY9" s="437" t="s">
        <v>113</v>
      </c>
      <c r="AZ9" s="438"/>
      <c r="BA9" s="438"/>
      <c r="BB9" s="438"/>
      <c r="BC9" s="438"/>
      <c r="BD9" s="438"/>
      <c r="BE9" s="438"/>
      <c r="BF9" s="438"/>
      <c r="BG9" s="438"/>
      <c r="BH9" s="438"/>
      <c r="BI9" s="438"/>
      <c r="BJ9" s="438"/>
      <c r="BK9" s="438"/>
      <c r="BL9" s="438"/>
      <c r="BM9" s="439"/>
      <c r="BN9" s="423">
        <v>2274971</v>
      </c>
      <c r="BO9" s="424"/>
      <c r="BP9" s="424"/>
      <c r="BQ9" s="424"/>
      <c r="BR9" s="424"/>
      <c r="BS9" s="424"/>
      <c r="BT9" s="424"/>
      <c r="BU9" s="425"/>
      <c r="BV9" s="423">
        <v>-711686</v>
      </c>
      <c r="BW9" s="424"/>
      <c r="BX9" s="424"/>
      <c r="BY9" s="424"/>
      <c r="BZ9" s="424"/>
      <c r="CA9" s="424"/>
      <c r="CB9" s="424"/>
      <c r="CC9" s="425"/>
      <c r="CD9" s="463" t="s">
        <v>114</v>
      </c>
      <c r="CE9" s="383"/>
      <c r="CF9" s="383"/>
      <c r="CG9" s="383"/>
      <c r="CH9" s="383"/>
      <c r="CI9" s="383"/>
      <c r="CJ9" s="383"/>
      <c r="CK9" s="383"/>
      <c r="CL9" s="383"/>
      <c r="CM9" s="383"/>
      <c r="CN9" s="383"/>
      <c r="CO9" s="383"/>
      <c r="CP9" s="383"/>
      <c r="CQ9" s="383"/>
      <c r="CR9" s="383"/>
      <c r="CS9" s="464"/>
      <c r="CT9" s="420">
        <v>17.2</v>
      </c>
      <c r="CU9" s="421"/>
      <c r="CV9" s="421"/>
      <c r="CW9" s="421"/>
      <c r="CX9" s="421"/>
      <c r="CY9" s="421"/>
      <c r="CZ9" s="421"/>
      <c r="DA9" s="422"/>
      <c r="DB9" s="420">
        <v>18.2</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115</v>
      </c>
      <c r="M10" s="380"/>
      <c r="N10" s="380"/>
      <c r="O10" s="380"/>
      <c r="P10" s="380"/>
      <c r="Q10" s="381"/>
      <c r="R10" s="376">
        <v>1538681</v>
      </c>
      <c r="S10" s="377"/>
      <c r="T10" s="377"/>
      <c r="U10" s="377"/>
      <c r="V10" s="436"/>
      <c r="W10" s="564"/>
      <c r="X10" s="374"/>
      <c r="Y10" s="374"/>
      <c r="Z10" s="374"/>
      <c r="AA10" s="374"/>
      <c r="AB10" s="374"/>
      <c r="AC10" s="374"/>
      <c r="AD10" s="374"/>
      <c r="AE10" s="374"/>
      <c r="AF10" s="374"/>
      <c r="AG10" s="374"/>
      <c r="AH10" s="374"/>
      <c r="AI10" s="374"/>
      <c r="AJ10" s="374"/>
      <c r="AK10" s="374"/>
      <c r="AL10" s="565"/>
      <c r="AM10" s="480" t="s">
        <v>116</v>
      </c>
      <c r="AN10" s="380"/>
      <c r="AO10" s="380"/>
      <c r="AP10" s="380"/>
      <c r="AQ10" s="380"/>
      <c r="AR10" s="380"/>
      <c r="AS10" s="380"/>
      <c r="AT10" s="381"/>
      <c r="AU10" s="481" t="s">
        <v>93</v>
      </c>
      <c r="AV10" s="482"/>
      <c r="AW10" s="482"/>
      <c r="AX10" s="482"/>
      <c r="AY10" s="437" t="s">
        <v>117</v>
      </c>
      <c r="AZ10" s="438"/>
      <c r="BA10" s="438"/>
      <c r="BB10" s="438"/>
      <c r="BC10" s="438"/>
      <c r="BD10" s="438"/>
      <c r="BE10" s="438"/>
      <c r="BF10" s="438"/>
      <c r="BG10" s="438"/>
      <c r="BH10" s="438"/>
      <c r="BI10" s="438"/>
      <c r="BJ10" s="438"/>
      <c r="BK10" s="438"/>
      <c r="BL10" s="438"/>
      <c r="BM10" s="439"/>
      <c r="BN10" s="423">
        <v>4426550</v>
      </c>
      <c r="BO10" s="424"/>
      <c r="BP10" s="424"/>
      <c r="BQ10" s="424"/>
      <c r="BR10" s="424"/>
      <c r="BS10" s="424"/>
      <c r="BT10" s="424"/>
      <c r="BU10" s="425"/>
      <c r="BV10" s="423">
        <v>4774086</v>
      </c>
      <c r="BW10" s="424"/>
      <c r="BX10" s="424"/>
      <c r="BY10" s="424"/>
      <c r="BZ10" s="424"/>
      <c r="CA10" s="424"/>
      <c r="CB10" s="424"/>
      <c r="CC10" s="425"/>
      <c r="CD10" s="181" t="s">
        <v>118</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119</v>
      </c>
      <c r="M11" s="385"/>
      <c r="N11" s="385"/>
      <c r="O11" s="385"/>
      <c r="P11" s="385"/>
      <c r="Q11" s="386"/>
      <c r="R11" s="552" t="s">
        <v>120</v>
      </c>
      <c r="S11" s="553"/>
      <c r="T11" s="553"/>
      <c r="U11" s="553"/>
      <c r="V11" s="554"/>
      <c r="W11" s="564"/>
      <c r="X11" s="374"/>
      <c r="Y11" s="374"/>
      <c r="Z11" s="374"/>
      <c r="AA11" s="374"/>
      <c r="AB11" s="374"/>
      <c r="AC11" s="374"/>
      <c r="AD11" s="374"/>
      <c r="AE11" s="374"/>
      <c r="AF11" s="374"/>
      <c r="AG11" s="374"/>
      <c r="AH11" s="374"/>
      <c r="AI11" s="374"/>
      <c r="AJ11" s="374"/>
      <c r="AK11" s="374"/>
      <c r="AL11" s="565"/>
      <c r="AM11" s="480" t="s">
        <v>121</v>
      </c>
      <c r="AN11" s="380"/>
      <c r="AO11" s="380"/>
      <c r="AP11" s="380"/>
      <c r="AQ11" s="380"/>
      <c r="AR11" s="380"/>
      <c r="AS11" s="380"/>
      <c r="AT11" s="381"/>
      <c r="AU11" s="481" t="s">
        <v>122</v>
      </c>
      <c r="AV11" s="482"/>
      <c r="AW11" s="482"/>
      <c r="AX11" s="482"/>
      <c r="AY11" s="437" t="s">
        <v>123</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124</v>
      </c>
      <c r="CE11" s="383"/>
      <c r="CF11" s="383"/>
      <c r="CG11" s="383"/>
      <c r="CH11" s="383"/>
      <c r="CI11" s="383"/>
      <c r="CJ11" s="383"/>
      <c r="CK11" s="383"/>
      <c r="CL11" s="383"/>
      <c r="CM11" s="383"/>
      <c r="CN11" s="383"/>
      <c r="CO11" s="383"/>
      <c r="CP11" s="383"/>
      <c r="CQ11" s="383"/>
      <c r="CR11" s="383"/>
      <c r="CS11" s="464"/>
      <c r="CT11" s="526" t="s">
        <v>125</v>
      </c>
      <c r="CU11" s="527"/>
      <c r="CV11" s="527"/>
      <c r="CW11" s="527"/>
      <c r="CX11" s="527"/>
      <c r="CY11" s="527"/>
      <c r="CZ11" s="527"/>
      <c r="DA11" s="528"/>
      <c r="DB11" s="526" t="s">
        <v>126</v>
      </c>
      <c r="DC11" s="527"/>
      <c r="DD11" s="527"/>
      <c r="DE11" s="527"/>
      <c r="DF11" s="527"/>
      <c r="DG11" s="527"/>
      <c r="DH11" s="527"/>
      <c r="DI11" s="528"/>
    </row>
    <row r="12" spans="1:119" ht="18.75" customHeight="1" x14ac:dyDescent="0.15">
      <c r="A12" s="178"/>
      <c r="B12" s="529" t="s">
        <v>127</v>
      </c>
      <c r="C12" s="530"/>
      <c r="D12" s="530"/>
      <c r="E12" s="530"/>
      <c r="F12" s="530"/>
      <c r="G12" s="530"/>
      <c r="H12" s="530"/>
      <c r="I12" s="530"/>
      <c r="J12" s="530"/>
      <c r="K12" s="531"/>
      <c r="L12" s="538" t="s">
        <v>128</v>
      </c>
      <c r="M12" s="539"/>
      <c r="N12" s="539"/>
      <c r="O12" s="539"/>
      <c r="P12" s="539"/>
      <c r="Q12" s="540"/>
      <c r="R12" s="541">
        <v>1568265</v>
      </c>
      <c r="S12" s="542"/>
      <c r="T12" s="542"/>
      <c r="U12" s="542"/>
      <c r="V12" s="543"/>
      <c r="W12" s="544" t="s">
        <v>1</v>
      </c>
      <c r="X12" s="482"/>
      <c r="Y12" s="482"/>
      <c r="Z12" s="482"/>
      <c r="AA12" s="482"/>
      <c r="AB12" s="545"/>
      <c r="AC12" s="546" t="s">
        <v>129</v>
      </c>
      <c r="AD12" s="547"/>
      <c r="AE12" s="547"/>
      <c r="AF12" s="547"/>
      <c r="AG12" s="548"/>
      <c r="AH12" s="546" t="s">
        <v>130</v>
      </c>
      <c r="AI12" s="547"/>
      <c r="AJ12" s="547"/>
      <c r="AK12" s="547"/>
      <c r="AL12" s="549"/>
      <c r="AM12" s="480" t="s">
        <v>131</v>
      </c>
      <c r="AN12" s="380"/>
      <c r="AO12" s="380"/>
      <c r="AP12" s="380"/>
      <c r="AQ12" s="380"/>
      <c r="AR12" s="380"/>
      <c r="AS12" s="380"/>
      <c r="AT12" s="381"/>
      <c r="AU12" s="481" t="s">
        <v>93</v>
      </c>
      <c r="AV12" s="482"/>
      <c r="AW12" s="482"/>
      <c r="AX12" s="482"/>
      <c r="AY12" s="437" t="s">
        <v>132</v>
      </c>
      <c r="AZ12" s="438"/>
      <c r="BA12" s="438"/>
      <c r="BB12" s="438"/>
      <c r="BC12" s="438"/>
      <c r="BD12" s="438"/>
      <c r="BE12" s="438"/>
      <c r="BF12" s="438"/>
      <c r="BG12" s="438"/>
      <c r="BH12" s="438"/>
      <c r="BI12" s="438"/>
      <c r="BJ12" s="438"/>
      <c r="BK12" s="438"/>
      <c r="BL12" s="438"/>
      <c r="BM12" s="439"/>
      <c r="BN12" s="423">
        <v>5700000</v>
      </c>
      <c r="BO12" s="424"/>
      <c r="BP12" s="424"/>
      <c r="BQ12" s="424"/>
      <c r="BR12" s="424"/>
      <c r="BS12" s="424"/>
      <c r="BT12" s="424"/>
      <c r="BU12" s="425"/>
      <c r="BV12" s="423">
        <v>1970000</v>
      </c>
      <c r="BW12" s="424"/>
      <c r="BX12" s="424"/>
      <c r="BY12" s="424"/>
      <c r="BZ12" s="424"/>
      <c r="CA12" s="424"/>
      <c r="CB12" s="424"/>
      <c r="CC12" s="425"/>
      <c r="CD12" s="463" t="s">
        <v>133</v>
      </c>
      <c r="CE12" s="383"/>
      <c r="CF12" s="383"/>
      <c r="CG12" s="383"/>
      <c r="CH12" s="383"/>
      <c r="CI12" s="383"/>
      <c r="CJ12" s="383"/>
      <c r="CK12" s="383"/>
      <c r="CL12" s="383"/>
      <c r="CM12" s="383"/>
      <c r="CN12" s="383"/>
      <c r="CO12" s="383"/>
      <c r="CP12" s="383"/>
      <c r="CQ12" s="383"/>
      <c r="CR12" s="383"/>
      <c r="CS12" s="464"/>
      <c r="CT12" s="526" t="s">
        <v>134</v>
      </c>
      <c r="CU12" s="527"/>
      <c r="CV12" s="527"/>
      <c r="CW12" s="527"/>
      <c r="CX12" s="527"/>
      <c r="CY12" s="527"/>
      <c r="CZ12" s="527"/>
      <c r="DA12" s="528"/>
      <c r="DB12" s="526" t="s">
        <v>134</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135</v>
      </c>
      <c r="N13" s="508"/>
      <c r="O13" s="508"/>
      <c r="P13" s="508"/>
      <c r="Q13" s="509"/>
      <c r="R13" s="510">
        <v>1532866</v>
      </c>
      <c r="S13" s="511"/>
      <c r="T13" s="511"/>
      <c r="U13" s="511"/>
      <c r="V13" s="512"/>
      <c r="W13" s="513" t="s">
        <v>136</v>
      </c>
      <c r="X13" s="409"/>
      <c r="Y13" s="409"/>
      <c r="Z13" s="409"/>
      <c r="AA13" s="409"/>
      <c r="AB13" s="410"/>
      <c r="AC13" s="376">
        <v>3864</v>
      </c>
      <c r="AD13" s="377"/>
      <c r="AE13" s="377"/>
      <c r="AF13" s="377"/>
      <c r="AG13" s="378"/>
      <c r="AH13" s="376">
        <v>4142</v>
      </c>
      <c r="AI13" s="377"/>
      <c r="AJ13" s="377"/>
      <c r="AK13" s="377"/>
      <c r="AL13" s="436"/>
      <c r="AM13" s="480" t="s">
        <v>137</v>
      </c>
      <c r="AN13" s="380"/>
      <c r="AO13" s="380"/>
      <c r="AP13" s="380"/>
      <c r="AQ13" s="380"/>
      <c r="AR13" s="380"/>
      <c r="AS13" s="380"/>
      <c r="AT13" s="381"/>
      <c r="AU13" s="481" t="s">
        <v>138</v>
      </c>
      <c r="AV13" s="482"/>
      <c r="AW13" s="482"/>
      <c r="AX13" s="482"/>
      <c r="AY13" s="437" t="s">
        <v>139</v>
      </c>
      <c r="AZ13" s="438"/>
      <c r="BA13" s="438"/>
      <c r="BB13" s="438"/>
      <c r="BC13" s="438"/>
      <c r="BD13" s="438"/>
      <c r="BE13" s="438"/>
      <c r="BF13" s="438"/>
      <c r="BG13" s="438"/>
      <c r="BH13" s="438"/>
      <c r="BI13" s="438"/>
      <c r="BJ13" s="438"/>
      <c r="BK13" s="438"/>
      <c r="BL13" s="438"/>
      <c r="BM13" s="439"/>
      <c r="BN13" s="423">
        <v>1001521</v>
      </c>
      <c r="BO13" s="424"/>
      <c r="BP13" s="424"/>
      <c r="BQ13" s="424"/>
      <c r="BR13" s="424"/>
      <c r="BS13" s="424"/>
      <c r="BT13" s="424"/>
      <c r="BU13" s="425"/>
      <c r="BV13" s="423">
        <v>2092400</v>
      </c>
      <c r="BW13" s="424"/>
      <c r="BX13" s="424"/>
      <c r="BY13" s="424"/>
      <c r="BZ13" s="424"/>
      <c r="CA13" s="424"/>
      <c r="CB13" s="424"/>
      <c r="CC13" s="425"/>
      <c r="CD13" s="463" t="s">
        <v>140</v>
      </c>
      <c r="CE13" s="383"/>
      <c r="CF13" s="383"/>
      <c r="CG13" s="383"/>
      <c r="CH13" s="383"/>
      <c r="CI13" s="383"/>
      <c r="CJ13" s="383"/>
      <c r="CK13" s="383"/>
      <c r="CL13" s="383"/>
      <c r="CM13" s="383"/>
      <c r="CN13" s="383"/>
      <c r="CO13" s="383"/>
      <c r="CP13" s="383"/>
      <c r="CQ13" s="383"/>
      <c r="CR13" s="383"/>
      <c r="CS13" s="464"/>
      <c r="CT13" s="420">
        <v>8.8000000000000007</v>
      </c>
      <c r="CU13" s="421"/>
      <c r="CV13" s="421"/>
      <c r="CW13" s="421"/>
      <c r="CX13" s="421"/>
      <c r="CY13" s="421"/>
      <c r="CZ13" s="421"/>
      <c r="DA13" s="422"/>
      <c r="DB13" s="420">
        <v>9.6999999999999993</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141</v>
      </c>
      <c r="M14" s="550"/>
      <c r="N14" s="550"/>
      <c r="O14" s="550"/>
      <c r="P14" s="550"/>
      <c r="Q14" s="551"/>
      <c r="R14" s="510">
        <v>1562767</v>
      </c>
      <c r="S14" s="511"/>
      <c r="T14" s="511"/>
      <c r="U14" s="511"/>
      <c r="V14" s="512"/>
      <c r="W14" s="514"/>
      <c r="X14" s="412"/>
      <c r="Y14" s="412"/>
      <c r="Z14" s="412"/>
      <c r="AA14" s="412"/>
      <c r="AB14" s="413"/>
      <c r="AC14" s="503">
        <v>0.6</v>
      </c>
      <c r="AD14" s="504"/>
      <c r="AE14" s="504"/>
      <c r="AF14" s="504"/>
      <c r="AG14" s="505"/>
      <c r="AH14" s="503">
        <v>0.7</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142</v>
      </c>
      <c r="CE14" s="461"/>
      <c r="CF14" s="461"/>
      <c r="CG14" s="461"/>
      <c r="CH14" s="461"/>
      <c r="CI14" s="461"/>
      <c r="CJ14" s="461"/>
      <c r="CK14" s="461"/>
      <c r="CL14" s="461"/>
      <c r="CM14" s="461"/>
      <c r="CN14" s="461"/>
      <c r="CO14" s="461"/>
      <c r="CP14" s="461"/>
      <c r="CQ14" s="461"/>
      <c r="CR14" s="461"/>
      <c r="CS14" s="462"/>
      <c r="CT14" s="520">
        <v>82.9</v>
      </c>
      <c r="CU14" s="521"/>
      <c r="CV14" s="521"/>
      <c r="CW14" s="521"/>
      <c r="CX14" s="521"/>
      <c r="CY14" s="521"/>
      <c r="CZ14" s="521"/>
      <c r="DA14" s="522"/>
      <c r="DB14" s="520">
        <v>107.1</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143</v>
      </c>
      <c r="N15" s="508"/>
      <c r="O15" s="508"/>
      <c r="P15" s="508"/>
      <c r="Q15" s="509"/>
      <c r="R15" s="510">
        <v>1525017</v>
      </c>
      <c r="S15" s="511"/>
      <c r="T15" s="511"/>
      <c r="U15" s="511"/>
      <c r="V15" s="512"/>
      <c r="W15" s="513" t="s">
        <v>144</v>
      </c>
      <c r="X15" s="409"/>
      <c r="Y15" s="409"/>
      <c r="Z15" s="409"/>
      <c r="AA15" s="409"/>
      <c r="AB15" s="410"/>
      <c r="AC15" s="376">
        <v>92318</v>
      </c>
      <c r="AD15" s="377"/>
      <c r="AE15" s="377"/>
      <c r="AF15" s="377"/>
      <c r="AG15" s="378"/>
      <c r="AH15" s="376">
        <v>92515</v>
      </c>
      <c r="AI15" s="377"/>
      <c r="AJ15" s="377"/>
      <c r="AK15" s="377"/>
      <c r="AL15" s="436"/>
      <c r="AM15" s="480"/>
      <c r="AN15" s="380"/>
      <c r="AO15" s="380"/>
      <c r="AP15" s="380"/>
      <c r="AQ15" s="380"/>
      <c r="AR15" s="380"/>
      <c r="AS15" s="380"/>
      <c r="AT15" s="381"/>
      <c r="AU15" s="481"/>
      <c r="AV15" s="482"/>
      <c r="AW15" s="482"/>
      <c r="AX15" s="482"/>
      <c r="AY15" s="449" t="s">
        <v>145</v>
      </c>
      <c r="AZ15" s="450"/>
      <c r="BA15" s="450"/>
      <c r="BB15" s="450"/>
      <c r="BC15" s="450"/>
      <c r="BD15" s="450"/>
      <c r="BE15" s="450"/>
      <c r="BF15" s="450"/>
      <c r="BG15" s="450"/>
      <c r="BH15" s="450"/>
      <c r="BI15" s="450"/>
      <c r="BJ15" s="450"/>
      <c r="BK15" s="450"/>
      <c r="BL15" s="450"/>
      <c r="BM15" s="451"/>
      <c r="BN15" s="452">
        <v>280013955</v>
      </c>
      <c r="BO15" s="453"/>
      <c r="BP15" s="453"/>
      <c r="BQ15" s="453"/>
      <c r="BR15" s="453"/>
      <c r="BS15" s="453"/>
      <c r="BT15" s="453"/>
      <c r="BU15" s="454"/>
      <c r="BV15" s="452">
        <v>291254203</v>
      </c>
      <c r="BW15" s="453"/>
      <c r="BX15" s="453"/>
      <c r="BY15" s="453"/>
      <c r="BZ15" s="453"/>
      <c r="CA15" s="453"/>
      <c r="CB15" s="453"/>
      <c r="CC15" s="454"/>
      <c r="CD15" s="523" t="s">
        <v>146</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147</v>
      </c>
      <c r="M16" s="498"/>
      <c r="N16" s="498"/>
      <c r="O16" s="498"/>
      <c r="P16" s="498"/>
      <c r="Q16" s="499"/>
      <c r="R16" s="500" t="s">
        <v>148</v>
      </c>
      <c r="S16" s="501"/>
      <c r="T16" s="501"/>
      <c r="U16" s="501"/>
      <c r="V16" s="502"/>
      <c r="W16" s="514"/>
      <c r="X16" s="412"/>
      <c r="Y16" s="412"/>
      <c r="Z16" s="412"/>
      <c r="AA16" s="412"/>
      <c r="AB16" s="413"/>
      <c r="AC16" s="503">
        <v>13.4</v>
      </c>
      <c r="AD16" s="504"/>
      <c r="AE16" s="504"/>
      <c r="AF16" s="504"/>
      <c r="AG16" s="505"/>
      <c r="AH16" s="503">
        <v>15</v>
      </c>
      <c r="AI16" s="504"/>
      <c r="AJ16" s="504"/>
      <c r="AK16" s="504"/>
      <c r="AL16" s="506"/>
      <c r="AM16" s="480"/>
      <c r="AN16" s="380"/>
      <c r="AO16" s="380"/>
      <c r="AP16" s="380"/>
      <c r="AQ16" s="380"/>
      <c r="AR16" s="380"/>
      <c r="AS16" s="380"/>
      <c r="AT16" s="381"/>
      <c r="AU16" s="481"/>
      <c r="AV16" s="482"/>
      <c r="AW16" s="482"/>
      <c r="AX16" s="482"/>
      <c r="AY16" s="437" t="s">
        <v>149</v>
      </c>
      <c r="AZ16" s="438"/>
      <c r="BA16" s="438"/>
      <c r="BB16" s="438"/>
      <c r="BC16" s="438"/>
      <c r="BD16" s="438"/>
      <c r="BE16" s="438"/>
      <c r="BF16" s="438"/>
      <c r="BG16" s="438"/>
      <c r="BH16" s="438"/>
      <c r="BI16" s="438"/>
      <c r="BJ16" s="438"/>
      <c r="BK16" s="438"/>
      <c r="BL16" s="438"/>
      <c r="BM16" s="439"/>
      <c r="BN16" s="423">
        <v>330643921</v>
      </c>
      <c r="BO16" s="424"/>
      <c r="BP16" s="424"/>
      <c r="BQ16" s="424"/>
      <c r="BR16" s="424"/>
      <c r="BS16" s="424"/>
      <c r="BT16" s="424"/>
      <c r="BU16" s="425"/>
      <c r="BV16" s="423">
        <v>323633679</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150</v>
      </c>
      <c r="N17" s="517"/>
      <c r="O17" s="517"/>
      <c r="P17" s="517"/>
      <c r="Q17" s="518"/>
      <c r="R17" s="500" t="s">
        <v>151</v>
      </c>
      <c r="S17" s="501"/>
      <c r="T17" s="501"/>
      <c r="U17" s="501"/>
      <c r="V17" s="502"/>
      <c r="W17" s="513" t="s">
        <v>152</v>
      </c>
      <c r="X17" s="409"/>
      <c r="Y17" s="409"/>
      <c r="Z17" s="409"/>
      <c r="AA17" s="409"/>
      <c r="AB17" s="410"/>
      <c r="AC17" s="376">
        <v>591572</v>
      </c>
      <c r="AD17" s="377"/>
      <c r="AE17" s="377"/>
      <c r="AF17" s="377"/>
      <c r="AG17" s="378"/>
      <c r="AH17" s="376">
        <v>519335</v>
      </c>
      <c r="AI17" s="377"/>
      <c r="AJ17" s="377"/>
      <c r="AK17" s="377"/>
      <c r="AL17" s="436"/>
      <c r="AM17" s="480"/>
      <c r="AN17" s="380"/>
      <c r="AO17" s="380"/>
      <c r="AP17" s="380"/>
      <c r="AQ17" s="380"/>
      <c r="AR17" s="380"/>
      <c r="AS17" s="380"/>
      <c r="AT17" s="381"/>
      <c r="AU17" s="481"/>
      <c r="AV17" s="482"/>
      <c r="AW17" s="482"/>
      <c r="AX17" s="482"/>
      <c r="AY17" s="437" t="s">
        <v>153</v>
      </c>
      <c r="AZ17" s="438"/>
      <c r="BA17" s="438"/>
      <c r="BB17" s="438"/>
      <c r="BC17" s="438"/>
      <c r="BD17" s="438"/>
      <c r="BE17" s="438"/>
      <c r="BF17" s="438"/>
      <c r="BG17" s="438"/>
      <c r="BH17" s="438"/>
      <c r="BI17" s="438"/>
      <c r="BJ17" s="438"/>
      <c r="BK17" s="438"/>
      <c r="BL17" s="438"/>
      <c r="BM17" s="439"/>
      <c r="BN17" s="423">
        <v>351397325</v>
      </c>
      <c r="BO17" s="424"/>
      <c r="BP17" s="424"/>
      <c r="BQ17" s="424"/>
      <c r="BR17" s="424"/>
      <c r="BS17" s="424"/>
      <c r="BT17" s="424"/>
      <c r="BU17" s="425"/>
      <c r="BV17" s="423">
        <v>366059872</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154</v>
      </c>
      <c r="C18" s="474"/>
      <c r="D18" s="474"/>
      <c r="E18" s="475"/>
      <c r="F18" s="475"/>
      <c r="G18" s="475"/>
      <c r="H18" s="475"/>
      <c r="I18" s="475"/>
      <c r="J18" s="475"/>
      <c r="K18" s="475"/>
      <c r="L18" s="476">
        <v>343.46</v>
      </c>
      <c r="M18" s="476"/>
      <c r="N18" s="476"/>
      <c r="O18" s="476"/>
      <c r="P18" s="476"/>
      <c r="Q18" s="476"/>
      <c r="R18" s="477"/>
      <c r="S18" s="477"/>
      <c r="T18" s="477"/>
      <c r="U18" s="477"/>
      <c r="V18" s="478"/>
      <c r="W18" s="494"/>
      <c r="X18" s="495"/>
      <c r="Y18" s="495"/>
      <c r="Z18" s="495"/>
      <c r="AA18" s="495"/>
      <c r="AB18" s="519"/>
      <c r="AC18" s="393">
        <v>86</v>
      </c>
      <c r="AD18" s="394"/>
      <c r="AE18" s="394"/>
      <c r="AF18" s="394"/>
      <c r="AG18" s="479"/>
      <c r="AH18" s="393">
        <v>84.3</v>
      </c>
      <c r="AI18" s="394"/>
      <c r="AJ18" s="394"/>
      <c r="AK18" s="394"/>
      <c r="AL18" s="395"/>
      <c r="AM18" s="480"/>
      <c r="AN18" s="380"/>
      <c r="AO18" s="380"/>
      <c r="AP18" s="380"/>
      <c r="AQ18" s="380"/>
      <c r="AR18" s="380"/>
      <c r="AS18" s="380"/>
      <c r="AT18" s="381"/>
      <c r="AU18" s="481"/>
      <c r="AV18" s="482"/>
      <c r="AW18" s="482"/>
      <c r="AX18" s="482"/>
      <c r="AY18" s="437" t="s">
        <v>155</v>
      </c>
      <c r="AZ18" s="438"/>
      <c r="BA18" s="438"/>
      <c r="BB18" s="438"/>
      <c r="BC18" s="438"/>
      <c r="BD18" s="438"/>
      <c r="BE18" s="438"/>
      <c r="BF18" s="438"/>
      <c r="BG18" s="438"/>
      <c r="BH18" s="438"/>
      <c r="BI18" s="438"/>
      <c r="BJ18" s="438"/>
      <c r="BK18" s="438"/>
      <c r="BL18" s="438"/>
      <c r="BM18" s="439"/>
      <c r="BN18" s="423">
        <v>412518494</v>
      </c>
      <c r="BO18" s="424"/>
      <c r="BP18" s="424"/>
      <c r="BQ18" s="424"/>
      <c r="BR18" s="424"/>
      <c r="BS18" s="424"/>
      <c r="BT18" s="424"/>
      <c r="BU18" s="425"/>
      <c r="BV18" s="423">
        <v>407183636</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156</v>
      </c>
      <c r="C19" s="474"/>
      <c r="D19" s="474"/>
      <c r="E19" s="475"/>
      <c r="F19" s="475"/>
      <c r="G19" s="475"/>
      <c r="H19" s="475"/>
      <c r="I19" s="475"/>
      <c r="J19" s="475"/>
      <c r="K19" s="475"/>
      <c r="L19" s="483">
        <v>4695</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157</v>
      </c>
      <c r="AZ19" s="438"/>
      <c r="BA19" s="438"/>
      <c r="BB19" s="438"/>
      <c r="BC19" s="438"/>
      <c r="BD19" s="438"/>
      <c r="BE19" s="438"/>
      <c r="BF19" s="438"/>
      <c r="BG19" s="438"/>
      <c r="BH19" s="438"/>
      <c r="BI19" s="438"/>
      <c r="BJ19" s="438"/>
      <c r="BK19" s="438"/>
      <c r="BL19" s="438"/>
      <c r="BM19" s="439"/>
      <c r="BN19" s="423">
        <v>539354759</v>
      </c>
      <c r="BO19" s="424"/>
      <c r="BP19" s="424"/>
      <c r="BQ19" s="424"/>
      <c r="BR19" s="424"/>
      <c r="BS19" s="424"/>
      <c r="BT19" s="424"/>
      <c r="BU19" s="425"/>
      <c r="BV19" s="423">
        <v>501927973</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158</v>
      </c>
      <c r="C20" s="474"/>
      <c r="D20" s="474"/>
      <c r="E20" s="475"/>
      <c r="F20" s="475"/>
      <c r="G20" s="475"/>
      <c r="H20" s="475"/>
      <c r="I20" s="475"/>
      <c r="J20" s="475"/>
      <c r="K20" s="475"/>
      <c r="L20" s="483">
        <v>831124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159</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160</v>
      </c>
      <c r="C22" s="400"/>
      <c r="D22" s="401"/>
      <c r="E22" s="408" t="s">
        <v>1</v>
      </c>
      <c r="F22" s="409"/>
      <c r="G22" s="409"/>
      <c r="H22" s="409"/>
      <c r="I22" s="409"/>
      <c r="J22" s="409"/>
      <c r="K22" s="410"/>
      <c r="L22" s="408" t="s">
        <v>161</v>
      </c>
      <c r="M22" s="409"/>
      <c r="N22" s="409"/>
      <c r="O22" s="409"/>
      <c r="P22" s="410"/>
      <c r="Q22" s="414" t="s">
        <v>162</v>
      </c>
      <c r="R22" s="415"/>
      <c r="S22" s="415"/>
      <c r="T22" s="415"/>
      <c r="U22" s="415"/>
      <c r="V22" s="416"/>
      <c r="W22" s="465" t="s">
        <v>163</v>
      </c>
      <c r="X22" s="400"/>
      <c r="Y22" s="401"/>
      <c r="Z22" s="408" t="s">
        <v>1</v>
      </c>
      <c r="AA22" s="409"/>
      <c r="AB22" s="409"/>
      <c r="AC22" s="409"/>
      <c r="AD22" s="409"/>
      <c r="AE22" s="409"/>
      <c r="AF22" s="409"/>
      <c r="AG22" s="410"/>
      <c r="AH22" s="426" t="s">
        <v>164</v>
      </c>
      <c r="AI22" s="409"/>
      <c r="AJ22" s="409"/>
      <c r="AK22" s="409"/>
      <c r="AL22" s="410"/>
      <c r="AM22" s="426" t="s">
        <v>165</v>
      </c>
      <c r="AN22" s="427"/>
      <c r="AO22" s="427"/>
      <c r="AP22" s="427"/>
      <c r="AQ22" s="427"/>
      <c r="AR22" s="428"/>
      <c r="AS22" s="414" t="s">
        <v>162</v>
      </c>
      <c r="AT22" s="415"/>
      <c r="AU22" s="415"/>
      <c r="AV22" s="415"/>
      <c r="AW22" s="415"/>
      <c r="AX22" s="432"/>
      <c r="AY22" s="449" t="s">
        <v>166</v>
      </c>
      <c r="AZ22" s="450"/>
      <c r="BA22" s="450"/>
      <c r="BB22" s="450"/>
      <c r="BC22" s="450"/>
      <c r="BD22" s="450"/>
      <c r="BE22" s="450"/>
      <c r="BF22" s="450"/>
      <c r="BG22" s="450"/>
      <c r="BH22" s="450"/>
      <c r="BI22" s="450"/>
      <c r="BJ22" s="450"/>
      <c r="BK22" s="450"/>
      <c r="BL22" s="450"/>
      <c r="BM22" s="451"/>
      <c r="BN22" s="452">
        <v>1162080782</v>
      </c>
      <c r="BO22" s="453"/>
      <c r="BP22" s="453"/>
      <c r="BQ22" s="453"/>
      <c r="BR22" s="453"/>
      <c r="BS22" s="453"/>
      <c r="BT22" s="453"/>
      <c r="BU22" s="454"/>
      <c r="BV22" s="452">
        <v>1176639719</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167</v>
      </c>
      <c r="AZ23" s="438"/>
      <c r="BA23" s="438"/>
      <c r="BB23" s="438"/>
      <c r="BC23" s="438"/>
      <c r="BD23" s="438"/>
      <c r="BE23" s="438"/>
      <c r="BF23" s="438"/>
      <c r="BG23" s="438"/>
      <c r="BH23" s="438"/>
      <c r="BI23" s="438"/>
      <c r="BJ23" s="438"/>
      <c r="BK23" s="438"/>
      <c r="BL23" s="438"/>
      <c r="BM23" s="439"/>
      <c r="BN23" s="423">
        <v>216238980</v>
      </c>
      <c r="BO23" s="424"/>
      <c r="BP23" s="424"/>
      <c r="BQ23" s="424"/>
      <c r="BR23" s="424"/>
      <c r="BS23" s="424"/>
      <c r="BT23" s="424"/>
      <c r="BU23" s="425"/>
      <c r="BV23" s="423">
        <v>218217670</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168</v>
      </c>
      <c r="F24" s="380"/>
      <c r="G24" s="380"/>
      <c r="H24" s="380"/>
      <c r="I24" s="380"/>
      <c r="J24" s="380"/>
      <c r="K24" s="381"/>
      <c r="L24" s="376">
        <v>1</v>
      </c>
      <c r="M24" s="377"/>
      <c r="N24" s="377"/>
      <c r="O24" s="377"/>
      <c r="P24" s="378"/>
      <c r="Q24" s="376">
        <v>13000</v>
      </c>
      <c r="R24" s="377"/>
      <c r="S24" s="377"/>
      <c r="T24" s="377"/>
      <c r="U24" s="377"/>
      <c r="V24" s="378"/>
      <c r="W24" s="466"/>
      <c r="X24" s="403"/>
      <c r="Y24" s="404"/>
      <c r="Z24" s="379" t="s">
        <v>169</v>
      </c>
      <c r="AA24" s="380"/>
      <c r="AB24" s="380"/>
      <c r="AC24" s="380"/>
      <c r="AD24" s="380"/>
      <c r="AE24" s="380"/>
      <c r="AF24" s="380"/>
      <c r="AG24" s="381"/>
      <c r="AH24" s="376">
        <v>7857</v>
      </c>
      <c r="AI24" s="377"/>
      <c r="AJ24" s="377"/>
      <c r="AK24" s="377"/>
      <c r="AL24" s="378"/>
      <c r="AM24" s="376">
        <v>24466698</v>
      </c>
      <c r="AN24" s="377"/>
      <c r="AO24" s="377"/>
      <c r="AP24" s="377"/>
      <c r="AQ24" s="377"/>
      <c r="AR24" s="378"/>
      <c r="AS24" s="376">
        <v>3114</v>
      </c>
      <c r="AT24" s="377"/>
      <c r="AU24" s="377"/>
      <c r="AV24" s="377"/>
      <c r="AW24" s="377"/>
      <c r="AX24" s="436"/>
      <c r="AY24" s="396" t="s">
        <v>170</v>
      </c>
      <c r="AZ24" s="397"/>
      <c r="BA24" s="397"/>
      <c r="BB24" s="397"/>
      <c r="BC24" s="397"/>
      <c r="BD24" s="397"/>
      <c r="BE24" s="397"/>
      <c r="BF24" s="397"/>
      <c r="BG24" s="397"/>
      <c r="BH24" s="397"/>
      <c r="BI24" s="397"/>
      <c r="BJ24" s="397"/>
      <c r="BK24" s="397"/>
      <c r="BL24" s="397"/>
      <c r="BM24" s="398"/>
      <c r="BN24" s="423">
        <v>756625512</v>
      </c>
      <c r="BO24" s="424"/>
      <c r="BP24" s="424"/>
      <c r="BQ24" s="424"/>
      <c r="BR24" s="424"/>
      <c r="BS24" s="424"/>
      <c r="BT24" s="424"/>
      <c r="BU24" s="425"/>
      <c r="BV24" s="423">
        <v>771584022</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171</v>
      </c>
      <c r="F25" s="380"/>
      <c r="G25" s="380"/>
      <c r="H25" s="380"/>
      <c r="I25" s="380"/>
      <c r="J25" s="380"/>
      <c r="K25" s="381"/>
      <c r="L25" s="376">
        <v>3</v>
      </c>
      <c r="M25" s="377"/>
      <c r="N25" s="377"/>
      <c r="O25" s="377"/>
      <c r="P25" s="378"/>
      <c r="Q25" s="376">
        <v>10400</v>
      </c>
      <c r="R25" s="377"/>
      <c r="S25" s="377"/>
      <c r="T25" s="377"/>
      <c r="U25" s="377"/>
      <c r="V25" s="378"/>
      <c r="W25" s="466"/>
      <c r="X25" s="403"/>
      <c r="Y25" s="404"/>
      <c r="Z25" s="379" t="s">
        <v>172</v>
      </c>
      <c r="AA25" s="380"/>
      <c r="AB25" s="380"/>
      <c r="AC25" s="380"/>
      <c r="AD25" s="380"/>
      <c r="AE25" s="380"/>
      <c r="AF25" s="380"/>
      <c r="AG25" s="381"/>
      <c r="AH25" s="376">
        <v>1136</v>
      </c>
      <c r="AI25" s="377"/>
      <c r="AJ25" s="377"/>
      <c r="AK25" s="377"/>
      <c r="AL25" s="378"/>
      <c r="AM25" s="376">
        <v>3507968</v>
      </c>
      <c r="AN25" s="377"/>
      <c r="AO25" s="377"/>
      <c r="AP25" s="377"/>
      <c r="AQ25" s="377"/>
      <c r="AR25" s="378"/>
      <c r="AS25" s="376">
        <v>3088</v>
      </c>
      <c r="AT25" s="377"/>
      <c r="AU25" s="377"/>
      <c r="AV25" s="377"/>
      <c r="AW25" s="377"/>
      <c r="AX25" s="436"/>
      <c r="AY25" s="449" t="s">
        <v>173</v>
      </c>
      <c r="AZ25" s="450"/>
      <c r="BA25" s="450"/>
      <c r="BB25" s="450"/>
      <c r="BC25" s="450"/>
      <c r="BD25" s="450"/>
      <c r="BE25" s="450"/>
      <c r="BF25" s="450"/>
      <c r="BG25" s="450"/>
      <c r="BH25" s="450"/>
      <c r="BI25" s="450"/>
      <c r="BJ25" s="450"/>
      <c r="BK25" s="450"/>
      <c r="BL25" s="450"/>
      <c r="BM25" s="451"/>
      <c r="BN25" s="452">
        <v>174390419</v>
      </c>
      <c r="BO25" s="453"/>
      <c r="BP25" s="453"/>
      <c r="BQ25" s="453"/>
      <c r="BR25" s="453"/>
      <c r="BS25" s="453"/>
      <c r="BT25" s="453"/>
      <c r="BU25" s="454"/>
      <c r="BV25" s="452">
        <v>162451226</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174</v>
      </c>
      <c r="F26" s="380"/>
      <c r="G26" s="380"/>
      <c r="H26" s="380"/>
      <c r="I26" s="380"/>
      <c r="J26" s="380"/>
      <c r="K26" s="381"/>
      <c r="L26" s="376">
        <v>1</v>
      </c>
      <c r="M26" s="377"/>
      <c r="N26" s="377"/>
      <c r="O26" s="377"/>
      <c r="P26" s="378"/>
      <c r="Q26" s="376">
        <v>8500</v>
      </c>
      <c r="R26" s="377"/>
      <c r="S26" s="377"/>
      <c r="T26" s="377"/>
      <c r="U26" s="377"/>
      <c r="V26" s="378"/>
      <c r="W26" s="466"/>
      <c r="X26" s="403"/>
      <c r="Y26" s="404"/>
      <c r="Z26" s="379" t="s">
        <v>175</v>
      </c>
      <c r="AA26" s="434"/>
      <c r="AB26" s="434"/>
      <c r="AC26" s="434"/>
      <c r="AD26" s="434"/>
      <c r="AE26" s="434"/>
      <c r="AF26" s="434"/>
      <c r="AG26" s="435"/>
      <c r="AH26" s="376">
        <v>521</v>
      </c>
      <c r="AI26" s="377"/>
      <c r="AJ26" s="377"/>
      <c r="AK26" s="377"/>
      <c r="AL26" s="378"/>
      <c r="AM26" s="376">
        <v>1611974</v>
      </c>
      <c r="AN26" s="377"/>
      <c r="AO26" s="377"/>
      <c r="AP26" s="377"/>
      <c r="AQ26" s="377"/>
      <c r="AR26" s="378"/>
      <c r="AS26" s="376">
        <v>3094</v>
      </c>
      <c r="AT26" s="377"/>
      <c r="AU26" s="377"/>
      <c r="AV26" s="377"/>
      <c r="AW26" s="377"/>
      <c r="AX26" s="436"/>
      <c r="AY26" s="463" t="s">
        <v>176</v>
      </c>
      <c r="AZ26" s="383"/>
      <c r="BA26" s="383"/>
      <c r="BB26" s="383"/>
      <c r="BC26" s="383"/>
      <c r="BD26" s="383"/>
      <c r="BE26" s="383"/>
      <c r="BF26" s="383"/>
      <c r="BG26" s="383"/>
      <c r="BH26" s="383"/>
      <c r="BI26" s="383"/>
      <c r="BJ26" s="383"/>
      <c r="BK26" s="383"/>
      <c r="BL26" s="383"/>
      <c r="BM26" s="464"/>
      <c r="BN26" s="423">
        <v>7210285</v>
      </c>
      <c r="BO26" s="424"/>
      <c r="BP26" s="424"/>
      <c r="BQ26" s="424"/>
      <c r="BR26" s="424"/>
      <c r="BS26" s="424"/>
      <c r="BT26" s="424"/>
      <c r="BU26" s="425"/>
      <c r="BV26" s="423">
        <v>5680362</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177</v>
      </c>
      <c r="F27" s="380"/>
      <c r="G27" s="380"/>
      <c r="H27" s="380"/>
      <c r="I27" s="380"/>
      <c r="J27" s="380"/>
      <c r="K27" s="381"/>
      <c r="L27" s="376">
        <v>1</v>
      </c>
      <c r="M27" s="377"/>
      <c r="N27" s="377"/>
      <c r="O27" s="377"/>
      <c r="P27" s="378"/>
      <c r="Q27" s="376">
        <v>10600</v>
      </c>
      <c r="R27" s="377"/>
      <c r="S27" s="377"/>
      <c r="T27" s="377"/>
      <c r="U27" s="377"/>
      <c r="V27" s="378"/>
      <c r="W27" s="466"/>
      <c r="X27" s="403"/>
      <c r="Y27" s="404"/>
      <c r="Z27" s="379" t="s">
        <v>178</v>
      </c>
      <c r="AA27" s="380"/>
      <c r="AB27" s="380"/>
      <c r="AC27" s="380"/>
      <c r="AD27" s="380"/>
      <c r="AE27" s="380"/>
      <c r="AF27" s="380"/>
      <c r="AG27" s="381"/>
      <c r="AH27" s="376">
        <v>7461</v>
      </c>
      <c r="AI27" s="377"/>
      <c r="AJ27" s="377"/>
      <c r="AK27" s="377"/>
      <c r="AL27" s="378"/>
      <c r="AM27" s="376">
        <v>25355148</v>
      </c>
      <c r="AN27" s="377"/>
      <c r="AO27" s="377"/>
      <c r="AP27" s="377"/>
      <c r="AQ27" s="377"/>
      <c r="AR27" s="378"/>
      <c r="AS27" s="376">
        <v>3398</v>
      </c>
      <c r="AT27" s="377"/>
      <c r="AU27" s="377"/>
      <c r="AV27" s="377"/>
      <c r="AW27" s="377"/>
      <c r="AX27" s="436"/>
      <c r="AY27" s="460" t="s">
        <v>179</v>
      </c>
      <c r="AZ27" s="461"/>
      <c r="BA27" s="461"/>
      <c r="BB27" s="461"/>
      <c r="BC27" s="461"/>
      <c r="BD27" s="461"/>
      <c r="BE27" s="461"/>
      <c r="BF27" s="461"/>
      <c r="BG27" s="461"/>
      <c r="BH27" s="461"/>
      <c r="BI27" s="461"/>
      <c r="BJ27" s="461"/>
      <c r="BK27" s="461"/>
      <c r="BL27" s="461"/>
      <c r="BM27" s="462"/>
      <c r="BN27" s="457">
        <v>17096195</v>
      </c>
      <c r="BO27" s="458"/>
      <c r="BP27" s="458"/>
      <c r="BQ27" s="458"/>
      <c r="BR27" s="458"/>
      <c r="BS27" s="458"/>
      <c r="BT27" s="458"/>
      <c r="BU27" s="459"/>
      <c r="BV27" s="457">
        <v>15141277</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180</v>
      </c>
      <c r="F28" s="380"/>
      <c r="G28" s="380"/>
      <c r="H28" s="380"/>
      <c r="I28" s="380"/>
      <c r="J28" s="380"/>
      <c r="K28" s="381"/>
      <c r="L28" s="376">
        <v>1</v>
      </c>
      <c r="M28" s="377"/>
      <c r="N28" s="377"/>
      <c r="O28" s="377"/>
      <c r="P28" s="378"/>
      <c r="Q28" s="376">
        <v>9700</v>
      </c>
      <c r="R28" s="377"/>
      <c r="S28" s="377"/>
      <c r="T28" s="377"/>
      <c r="U28" s="377"/>
      <c r="V28" s="378"/>
      <c r="W28" s="466"/>
      <c r="X28" s="403"/>
      <c r="Y28" s="404"/>
      <c r="Z28" s="379" t="s">
        <v>181</v>
      </c>
      <c r="AA28" s="380"/>
      <c r="AB28" s="380"/>
      <c r="AC28" s="380"/>
      <c r="AD28" s="380"/>
      <c r="AE28" s="380"/>
      <c r="AF28" s="380"/>
      <c r="AG28" s="381"/>
      <c r="AH28" s="376">
        <v>347</v>
      </c>
      <c r="AI28" s="377"/>
      <c r="AJ28" s="377"/>
      <c r="AK28" s="377"/>
      <c r="AL28" s="378"/>
      <c r="AM28" s="376">
        <v>964313</v>
      </c>
      <c r="AN28" s="377"/>
      <c r="AO28" s="377"/>
      <c r="AP28" s="377"/>
      <c r="AQ28" s="377"/>
      <c r="AR28" s="378"/>
      <c r="AS28" s="376">
        <v>2779</v>
      </c>
      <c r="AT28" s="377"/>
      <c r="AU28" s="377"/>
      <c r="AV28" s="377"/>
      <c r="AW28" s="377"/>
      <c r="AX28" s="436"/>
      <c r="AY28" s="440" t="s">
        <v>182</v>
      </c>
      <c r="AZ28" s="441"/>
      <c r="BA28" s="441"/>
      <c r="BB28" s="442"/>
      <c r="BC28" s="449" t="s">
        <v>48</v>
      </c>
      <c r="BD28" s="450"/>
      <c r="BE28" s="450"/>
      <c r="BF28" s="450"/>
      <c r="BG28" s="450"/>
      <c r="BH28" s="450"/>
      <c r="BI28" s="450"/>
      <c r="BJ28" s="450"/>
      <c r="BK28" s="450"/>
      <c r="BL28" s="450"/>
      <c r="BM28" s="451"/>
      <c r="BN28" s="452">
        <v>35596711</v>
      </c>
      <c r="BO28" s="453"/>
      <c r="BP28" s="453"/>
      <c r="BQ28" s="453"/>
      <c r="BR28" s="453"/>
      <c r="BS28" s="453"/>
      <c r="BT28" s="453"/>
      <c r="BU28" s="454"/>
      <c r="BV28" s="452">
        <v>36870161</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183</v>
      </c>
      <c r="F29" s="380"/>
      <c r="G29" s="380"/>
      <c r="H29" s="380"/>
      <c r="I29" s="380"/>
      <c r="J29" s="380"/>
      <c r="K29" s="381"/>
      <c r="L29" s="376">
        <v>60</v>
      </c>
      <c r="M29" s="377"/>
      <c r="N29" s="377"/>
      <c r="O29" s="377"/>
      <c r="P29" s="378"/>
      <c r="Q29" s="376">
        <v>8800</v>
      </c>
      <c r="R29" s="377"/>
      <c r="S29" s="377"/>
      <c r="T29" s="377"/>
      <c r="U29" s="377"/>
      <c r="V29" s="378"/>
      <c r="W29" s="467"/>
      <c r="X29" s="468"/>
      <c r="Y29" s="469"/>
      <c r="Z29" s="379" t="s">
        <v>184</v>
      </c>
      <c r="AA29" s="380"/>
      <c r="AB29" s="380"/>
      <c r="AC29" s="380"/>
      <c r="AD29" s="380"/>
      <c r="AE29" s="380"/>
      <c r="AF29" s="380"/>
      <c r="AG29" s="381"/>
      <c r="AH29" s="376">
        <v>15665</v>
      </c>
      <c r="AI29" s="377"/>
      <c r="AJ29" s="377"/>
      <c r="AK29" s="377"/>
      <c r="AL29" s="378"/>
      <c r="AM29" s="376">
        <v>50786159</v>
      </c>
      <c r="AN29" s="377"/>
      <c r="AO29" s="377"/>
      <c r="AP29" s="377"/>
      <c r="AQ29" s="377"/>
      <c r="AR29" s="378"/>
      <c r="AS29" s="376">
        <v>3242</v>
      </c>
      <c r="AT29" s="377"/>
      <c r="AU29" s="377"/>
      <c r="AV29" s="377"/>
      <c r="AW29" s="377"/>
      <c r="AX29" s="436"/>
      <c r="AY29" s="443"/>
      <c r="AZ29" s="444"/>
      <c r="BA29" s="444"/>
      <c r="BB29" s="445"/>
      <c r="BC29" s="437" t="s">
        <v>185</v>
      </c>
      <c r="BD29" s="438"/>
      <c r="BE29" s="438"/>
      <c r="BF29" s="438"/>
      <c r="BG29" s="438"/>
      <c r="BH29" s="438"/>
      <c r="BI29" s="438"/>
      <c r="BJ29" s="438"/>
      <c r="BK29" s="438"/>
      <c r="BL29" s="438"/>
      <c r="BM29" s="439"/>
      <c r="BN29" s="423">
        <v>19035489</v>
      </c>
      <c r="BO29" s="424"/>
      <c r="BP29" s="424"/>
      <c r="BQ29" s="424"/>
      <c r="BR29" s="424"/>
      <c r="BS29" s="424"/>
      <c r="BT29" s="424"/>
      <c r="BU29" s="425"/>
      <c r="BV29" s="423">
        <v>5471264</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186</v>
      </c>
      <c r="X30" s="391"/>
      <c r="Y30" s="391"/>
      <c r="Z30" s="391"/>
      <c r="AA30" s="391"/>
      <c r="AB30" s="391"/>
      <c r="AC30" s="391"/>
      <c r="AD30" s="391"/>
      <c r="AE30" s="391"/>
      <c r="AF30" s="391"/>
      <c r="AG30" s="392"/>
      <c r="AH30" s="393">
        <v>101.7</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40260865</v>
      </c>
      <c r="BO30" s="458"/>
      <c r="BP30" s="458"/>
      <c r="BQ30" s="458"/>
      <c r="BR30" s="458"/>
      <c r="BS30" s="458"/>
      <c r="BT30" s="458"/>
      <c r="BU30" s="459"/>
      <c r="BV30" s="457">
        <v>31963922</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187</v>
      </c>
      <c r="D32" s="382"/>
      <c r="E32" s="382"/>
      <c r="F32" s="382"/>
      <c r="G32" s="382"/>
      <c r="H32" s="382"/>
      <c r="I32" s="382"/>
      <c r="J32" s="382"/>
      <c r="K32" s="382"/>
      <c r="L32" s="382"/>
      <c r="M32" s="382"/>
      <c r="N32" s="382"/>
      <c r="O32" s="382"/>
      <c r="P32" s="382"/>
      <c r="Q32" s="382"/>
      <c r="R32" s="382"/>
      <c r="S32" s="382"/>
      <c r="U32" s="383" t="s">
        <v>188</v>
      </c>
      <c r="V32" s="383"/>
      <c r="W32" s="383"/>
      <c r="X32" s="383"/>
      <c r="Y32" s="383"/>
      <c r="Z32" s="383"/>
      <c r="AA32" s="383"/>
      <c r="AB32" s="383"/>
      <c r="AC32" s="383"/>
      <c r="AD32" s="383"/>
      <c r="AE32" s="383"/>
      <c r="AF32" s="383"/>
      <c r="AG32" s="383"/>
      <c r="AH32" s="383"/>
      <c r="AI32" s="383"/>
      <c r="AJ32" s="383"/>
      <c r="AK32" s="383"/>
      <c r="AM32" s="383" t="s">
        <v>189</v>
      </c>
      <c r="AN32" s="383"/>
      <c r="AO32" s="383"/>
      <c r="AP32" s="383"/>
      <c r="AQ32" s="383"/>
      <c r="AR32" s="383"/>
      <c r="AS32" s="383"/>
      <c r="AT32" s="383"/>
      <c r="AU32" s="383"/>
      <c r="AV32" s="383"/>
      <c r="AW32" s="383"/>
      <c r="AX32" s="383"/>
      <c r="AY32" s="383"/>
      <c r="AZ32" s="383"/>
      <c r="BA32" s="383"/>
      <c r="BB32" s="383"/>
      <c r="BC32" s="383"/>
      <c r="BE32" s="383" t="s">
        <v>190</v>
      </c>
      <c r="BF32" s="383"/>
      <c r="BG32" s="383"/>
      <c r="BH32" s="383"/>
      <c r="BI32" s="383"/>
      <c r="BJ32" s="383"/>
      <c r="BK32" s="383"/>
      <c r="BL32" s="383"/>
      <c r="BM32" s="383"/>
      <c r="BN32" s="383"/>
      <c r="BO32" s="383"/>
      <c r="BP32" s="383"/>
      <c r="BQ32" s="383"/>
      <c r="BR32" s="383"/>
      <c r="BS32" s="383"/>
      <c r="BT32" s="383"/>
      <c r="BU32" s="383"/>
      <c r="BW32" s="383" t="s">
        <v>191</v>
      </c>
      <c r="BX32" s="383"/>
      <c r="BY32" s="383"/>
      <c r="BZ32" s="383"/>
      <c r="CA32" s="383"/>
      <c r="CB32" s="383"/>
      <c r="CC32" s="383"/>
      <c r="CD32" s="383"/>
      <c r="CE32" s="383"/>
      <c r="CF32" s="383"/>
      <c r="CG32" s="383"/>
      <c r="CH32" s="383"/>
      <c r="CI32" s="383"/>
      <c r="CJ32" s="383"/>
      <c r="CK32" s="383"/>
      <c r="CL32" s="383"/>
      <c r="CM32" s="383"/>
      <c r="CO32" s="383" t="s">
        <v>192</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193</v>
      </c>
      <c r="D33" s="375"/>
      <c r="E33" s="374" t="s">
        <v>194</v>
      </c>
      <c r="F33" s="374"/>
      <c r="G33" s="374"/>
      <c r="H33" s="374"/>
      <c r="I33" s="374"/>
      <c r="J33" s="374"/>
      <c r="K33" s="374"/>
      <c r="L33" s="374"/>
      <c r="M33" s="374"/>
      <c r="N33" s="374"/>
      <c r="O33" s="374"/>
      <c r="P33" s="374"/>
      <c r="Q33" s="374"/>
      <c r="R33" s="374"/>
      <c r="S33" s="374"/>
      <c r="T33" s="203"/>
      <c r="U33" s="375" t="s">
        <v>195</v>
      </c>
      <c r="V33" s="375"/>
      <c r="W33" s="374" t="s">
        <v>194</v>
      </c>
      <c r="X33" s="374"/>
      <c r="Y33" s="374"/>
      <c r="Z33" s="374"/>
      <c r="AA33" s="374"/>
      <c r="AB33" s="374"/>
      <c r="AC33" s="374"/>
      <c r="AD33" s="374"/>
      <c r="AE33" s="374"/>
      <c r="AF33" s="374"/>
      <c r="AG33" s="374"/>
      <c r="AH33" s="374"/>
      <c r="AI33" s="374"/>
      <c r="AJ33" s="374"/>
      <c r="AK33" s="374"/>
      <c r="AL33" s="203"/>
      <c r="AM33" s="375" t="s">
        <v>193</v>
      </c>
      <c r="AN33" s="375"/>
      <c r="AO33" s="374" t="s">
        <v>194</v>
      </c>
      <c r="AP33" s="374"/>
      <c r="AQ33" s="374"/>
      <c r="AR33" s="374"/>
      <c r="AS33" s="374"/>
      <c r="AT33" s="374"/>
      <c r="AU33" s="374"/>
      <c r="AV33" s="374"/>
      <c r="AW33" s="374"/>
      <c r="AX33" s="374"/>
      <c r="AY33" s="374"/>
      <c r="AZ33" s="374"/>
      <c r="BA33" s="374"/>
      <c r="BB33" s="374"/>
      <c r="BC33" s="374"/>
      <c r="BD33" s="204"/>
      <c r="BE33" s="374" t="s">
        <v>196</v>
      </c>
      <c r="BF33" s="374"/>
      <c r="BG33" s="374" t="s">
        <v>197</v>
      </c>
      <c r="BH33" s="374"/>
      <c r="BI33" s="374"/>
      <c r="BJ33" s="374"/>
      <c r="BK33" s="374"/>
      <c r="BL33" s="374"/>
      <c r="BM33" s="374"/>
      <c r="BN33" s="374"/>
      <c r="BO33" s="374"/>
      <c r="BP33" s="374"/>
      <c r="BQ33" s="374"/>
      <c r="BR33" s="374"/>
      <c r="BS33" s="374"/>
      <c r="BT33" s="374"/>
      <c r="BU33" s="374"/>
      <c r="BV33" s="204"/>
      <c r="BW33" s="375" t="s">
        <v>196</v>
      </c>
      <c r="BX33" s="375"/>
      <c r="BY33" s="374" t="s">
        <v>198</v>
      </c>
      <c r="BZ33" s="374"/>
      <c r="CA33" s="374"/>
      <c r="CB33" s="374"/>
      <c r="CC33" s="374"/>
      <c r="CD33" s="374"/>
      <c r="CE33" s="374"/>
      <c r="CF33" s="374"/>
      <c r="CG33" s="374"/>
      <c r="CH33" s="374"/>
      <c r="CI33" s="374"/>
      <c r="CJ33" s="374"/>
      <c r="CK33" s="374"/>
      <c r="CL33" s="374"/>
      <c r="CM33" s="374"/>
      <c r="CN33" s="203"/>
      <c r="CO33" s="375" t="s">
        <v>193</v>
      </c>
      <c r="CP33" s="375"/>
      <c r="CQ33" s="374" t="s">
        <v>199</v>
      </c>
      <c r="CR33" s="374"/>
      <c r="CS33" s="374"/>
      <c r="CT33" s="374"/>
      <c r="CU33" s="374"/>
      <c r="CV33" s="374"/>
      <c r="CW33" s="374"/>
      <c r="CX33" s="374"/>
      <c r="CY33" s="374"/>
      <c r="CZ33" s="374"/>
      <c r="DA33" s="374"/>
      <c r="DB33" s="374"/>
      <c r="DC33" s="374"/>
      <c r="DD33" s="374"/>
      <c r="DE33" s="374"/>
      <c r="DF33" s="203"/>
      <c r="DG33" s="373" t="s">
        <v>200</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9</v>
      </c>
      <c r="V34" s="371"/>
      <c r="W34" s="372" t="str">
        <f>IF('各会計、関係団体の財政状況及び健全化判断比率'!B28="","",'各会計、関係団体の財政状況及び健全化判断比率'!B28)</f>
        <v>後期高齢者医療特別会計</v>
      </c>
      <c r="X34" s="372"/>
      <c r="Y34" s="372"/>
      <c r="Z34" s="372"/>
      <c r="AA34" s="372"/>
      <c r="AB34" s="372"/>
      <c r="AC34" s="372"/>
      <c r="AD34" s="372"/>
      <c r="AE34" s="372"/>
      <c r="AF34" s="372"/>
      <c r="AG34" s="372"/>
      <c r="AH34" s="372"/>
      <c r="AI34" s="372"/>
      <c r="AJ34" s="372"/>
      <c r="AK34" s="372"/>
      <c r="AL34" s="178"/>
      <c r="AM34" s="371">
        <f>IF(AO34="","",MAX(C34:D43,U34:V43)+1)</f>
        <v>13</v>
      </c>
      <c r="AN34" s="371"/>
      <c r="AO34" s="372" t="str">
        <f>IF('各会計、関係団体の財政状況及び健全化判断比率'!B32="","",'各会計、関係団体の財政状況及び健全化判断比率'!B32)</f>
        <v>モーターボート競走事業会計</v>
      </c>
      <c r="AP34" s="372"/>
      <c r="AQ34" s="372"/>
      <c r="AR34" s="372"/>
      <c r="AS34" s="372"/>
      <c r="AT34" s="372"/>
      <c r="AU34" s="372"/>
      <c r="AV34" s="372"/>
      <c r="AW34" s="372"/>
      <c r="AX34" s="372"/>
      <c r="AY34" s="372"/>
      <c r="AZ34" s="372"/>
      <c r="BA34" s="372"/>
      <c r="BB34" s="372"/>
      <c r="BC34" s="372"/>
      <c r="BD34" s="178"/>
      <c r="BE34" s="371">
        <f>IF(BG34="","",MAX(C34:D43,U34:V43,AM34:AN43)+1)</f>
        <v>18</v>
      </c>
      <c r="BF34" s="371"/>
      <c r="BG34" s="372" t="str">
        <f>IF('各会計、関係団体の財政状況及び健全化判断比率'!B37="","",'各会計、関係団体の財政状況及び健全化判断比率'!B37)</f>
        <v>集落排水事業特別会計</v>
      </c>
      <c r="BH34" s="372"/>
      <c r="BI34" s="372"/>
      <c r="BJ34" s="372"/>
      <c r="BK34" s="372"/>
      <c r="BL34" s="372"/>
      <c r="BM34" s="372"/>
      <c r="BN34" s="372"/>
      <c r="BO34" s="372"/>
      <c r="BP34" s="372"/>
      <c r="BQ34" s="372"/>
      <c r="BR34" s="372"/>
      <c r="BS34" s="372"/>
      <c r="BT34" s="372"/>
      <c r="BU34" s="372"/>
      <c r="BV34" s="178"/>
      <c r="BW34" s="371">
        <f>IF(BY34="","",MAX(C34:D43,U34:V43,AM34:AN43,BE34:BF43)+1)</f>
        <v>22</v>
      </c>
      <c r="BX34" s="371"/>
      <c r="BY34" s="372" t="str">
        <f>IF('各会計、関係団体の財政状況及び健全化判断比率'!B68="","",'各会計、関係団体の財政状況及び健全化判断比率'!B68)</f>
        <v>福岡都市圏広域行政事業組合（普通会計）</v>
      </c>
      <c r="BZ34" s="372"/>
      <c r="CA34" s="372"/>
      <c r="CB34" s="372"/>
      <c r="CC34" s="372"/>
      <c r="CD34" s="372"/>
      <c r="CE34" s="372"/>
      <c r="CF34" s="372"/>
      <c r="CG34" s="372"/>
      <c r="CH34" s="372"/>
      <c r="CI34" s="372"/>
      <c r="CJ34" s="372"/>
      <c r="CK34" s="372"/>
      <c r="CL34" s="372"/>
      <c r="CM34" s="372"/>
      <c r="CN34" s="178"/>
      <c r="CO34" s="371">
        <f>IF(CQ34="","",MAX(C34:D43,U34:V43,AM34:AN43,BE34:BF43,BW34:BX43)+1)</f>
        <v>31</v>
      </c>
      <c r="CP34" s="371"/>
      <c r="CQ34" s="372" t="str">
        <f>IF('各会計、関係団体の財政状況及び健全化判断比率'!BS7="","",'各会計、関係団体の財政状況及び健全化判断比率'!BS7)</f>
        <v>（公財）福岡市緑のまちづくり協会</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母子父子寡婦福祉資金貸付事業特別会計</v>
      </c>
      <c r="F35" s="372"/>
      <c r="G35" s="372"/>
      <c r="H35" s="372"/>
      <c r="I35" s="372"/>
      <c r="J35" s="372"/>
      <c r="K35" s="372"/>
      <c r="L35" s="372"/>
      <c r="M35" s="372"/>
      <c r="N35" s="372"/>
      <c r="O35" s="372"/>
      <c r="P35" s="372"/>
      <c r="Q35" s="372"/>
      <c r="R35" s="372"/>
      <c r="S35" s="372"/>
      <c r="T35" s="178"/>
      <c r="U35" s="371">
        <f>IF(W35="","",U34+1)</f>
        <v>10</v>
      </c>
      <c r="V35" s="371"/>
      <c r="W35" s="372" t="str">
        <f>IF('各会計、関係団体の財政状況及び健全化判断比率'!B29="","",'各会計、関係団体の財政状況及び健全化判断比率'!B29)</f>
        <v>国民健康保険事業特別会計</v>
      </c>
      <c r="X35" s="372"/>
      <c r="Y35" s="372"/>
      <c r="Z35" s="372"/>
      <c r="AA35" s="372"/>
      <c r="AB35" s="372"/>
      <c r="AC35" s="372"/>
      <c r="AD35" s="372"/>
      <c r="AE35" s="372"/>
      <c r="AF35" s="372"/>
      <c r="AG35" s="372"/>
      <c r="AH35" s="372"/>
      <c r="AI35" s="372"/>
      <c r="AJ35" s="372"/>
      <c r="AK35" s="372"/>
      <c r="AL35" s="178"/>
      <c r="AM35" s="371">
        <f t="shared" ref="AM35:AM43" si="0">IF(AO35="","",AM34+1)</f>
        <v>14</v>
      </c>
      <c r="AN35" s="371"/>
      <c r="AO35" s="372" t="str">
        <f>IF('各会計、関係団体の財政状況及び健全化判断比率'!B33="","",'各会計、関係団体の財政状況及び健全化判断比率'!B33)</f>
        <v>下水道事業会計</v>
      </c>
      <c r="AP35" s="372"/>
      <c r="AQ35" s="372"/>
      <c r="AR35" s="372"/>
      <c r="AS35" s="372"/>
      <c r="AT35" s="372"/>
      <c r="AU35" s="372"/>
      <c r="AV35" s="372"/>
      <c r="AW35" s="372"/>
      <c r="AX35" s="372"/>
      <c r="AY35" s="372"/>
      <c r="AZ35" s="372"/>
      <c r="BA35" s="372"/>
      <c r="BB35" s="372"/>
      <c r="BC35" s="372"/>
      <c r="BD35" s="178"/>
      <c r="BE35" s="371">
        <f t="shared" ref="BE35:BE43" si="1">IF(BG35="","",BE34+1)</f>
        <v>19</v>
      </c>
      <c r="BF35" s="371"/>
      <c r="BG35" s="372" t="str">
        <f>IF('各会計、関係団体の財政状況及び健全化判断比率'!B38="","",'各会計、関係団体の財政状況及び健全化判断比率'!B38)</f>
        <v>中央卸売市場特別会計</v>
      </c>
      <c r="BH35" s="372"/>
      <c r="BI35" s="372"/>
      <c r="BJ35" s="372"/>
      <c r="BK35" s="372"/>
      <c r="BL35" s="372"/>
      <c r="BM35" s="372"/>
      <c r="BN35" s="372"/>
      <c r="BO35" s="372"/>
      <c r="BP35" s="372"/>
      <c r="BQ35" s="372"/>
      <c r="BR35" s="372"/>
      <c r="BS35" s="372"/>
      <c r="BT35" s="372"/>
      <c r="BU35" s="372"/>
      <c r="BV35" s="178"/>
      <c r="BW35" s="371">
        <f t="shared" ref="BW35:BW43" si="2">IF(BY35="","",BW34+1)</f>
        <v>23</v>
      </c>
      <c r="BX35" s="371"/>
      <c r="BY35" s="372" t="str">
        <f>IF('各会計、関係団体の財政状況及び健全化判断比率'!B69="","",'各会計、関係団体の財政状況及び健全化判断比率'!B69)</f>
        <v>福岡都市圏広域行政事業組合（事業会計）</v>
      </c>
      <c r="BZ35" s="372"/>
      <c r="CA35" s="372"/>
      <c r="CB35" s="372"/>
      <c r="CC35" s="372"/>
      <c r="CD35" s="372"/>
      <c r="CE35" s="372"/>
      <c r="CF35" s="372"/>
      <c r="CG35" s="372"/>
      <c r="CH35" s="372"/>
      <c r="CI35" s="372"/>
      <c r="CJ35" s="372"/>
      <c r="CK35" s="372"/>
      <c r="CL35" s="372"/>
      <c r="CM35" s="372"/>
      <c r="CN35" s="178"/>
      <c r="CO35" s="371">
        <f t="shared" ref="CO35:CO43" si="3">IF(CQ35="","",CO34+1)</f>
        <v>32</v>
      </c>
      <c r="CP35" s="371"/>
      <c r="CQ35" s="372" t="str">
        <f>IF('各会計、関係団体の財政状況及び健全化判断比率'!BS8="","",'各会計、関係団体の財政状況及び健全化判断比率'!BS8)</f>
        <v>（一財）福岡コンベンションセンター</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v>
      </c>
      <c r="DH35" s="369"/>
      <c r="DI35" s="205"/>
    </row>
    <row r="36" spans="1:113" ht="32.25" customHeight="1" x14ac:dyDescent="0.15">
      <c r="A36" s="178"/>
      <c r="B36" s="202"/>
      <c r="C36" s="371">
        <f>IF(E36="","",C35+1)</f>
        <v>3</v>
      </c>
      <c r="D36" s="371"/>
      <c r="E36" s="372" t="str">
        <f>IF('各会計、関係団体の財政状況及び健全化判断比率'!B9="","",'各会計、関係団体の財政状況及び健全化判断比率'!B9)</f>
        <v>伊都土地区画整理事業特別会計</v>
      </c>
      <c r="F36" s="372"/>
      <c r="G36" s="372"/>
      <c r="H36" s="372"/>
      <c r="I36" s="372"/>
      <c r="J36" s="372"/>
      <c r="K36" s="372"/>
      <c r="L36" s="372"/>
      <c r="M36" s="372"/>
      <c r="N36" s="372"/>
      <c r="O36" s="372"/>
      <c r="P36" s="372"/>
      <c r="Q36" s="372"/>
      <c r="R36" s="372"/>
      <c r="S36" s="372"/>
      <c r="T36" s="178"/>
      <c r="U36" s="371">
        <f t="shared" ref="U36:U43" si="4">IF(W36="","",U35+1)</f>
        <v>11</v>
      </c>
      <c r="V36" s="371"/>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78"/>
      <c r="AM36" s="371">
        <f t="shared" si="0"/>
        <v>15</v>
      </c>
      <c r="AN36" s="371"/>
      <c r="AO36" s="372" t="str">
        <f>IF('各会計、関係団体の財政状況及び健全化判断比率'!B34="","",'各会計、関係団体の財政状況及び健全化判断比率'!B34)</f>
        <v>水道事業会計</v>
      </c>
      <c r="AP36" s="372"/>
      <c r="AQ36" s="372"/>
      <c r="AR36" s="372"/>
      <c r="AS36" s="372"/>
      <c r="AT36" s="372"/>
      <c r="AU36" s="372"/>
      <c r="AV36" s="372"/>
      <c r="AW36" s="372"/>
      <c r="AX36" s="372"/>
      <c r="AY36" s="372"/>
      <c r="AZ36" s="372"/>
      <c r="BA36" s="372"/>
      <c r="BB36" s="372"/>
      <c r="BC36" s="372"/>
      <c r="BD36" s="178"/>
      <c r="BE36" s="371">
        <f t="shared" si="1"/>
        <v>20</v>
      </c>
      <c r="BF36" s="371"/>
      <c r="BG36" s="372" t="str">
        <f>IF('各会計、関係団体の財政状況及び健全化判断比率'!B39="","",'各会計、関係団体の財政状況及び健全化判断比率'!B39)</f>
        <v>市営渡船事業特別会計</v>
      </c>
      <c r="BH36" s="372"/>
      <c r="BI36" s="372"/>
      <c r="BJ36" s="372"/>
      <c r="BK36" s="372"/>
      <c r="BL36" s="372"/>
      <c r="BM36" s="372"/>
      <c r="BN36" s="372"/>
      <c r="BO36" s="372"/>
      <c r="BP36" s="372"/>
      <c r="BQ36" s="372"/>
      <c r="BR36" s="372"/>
      <c r="BS36" s="372"/>
      <c r="BT36" s="372"/>
      <c r="BU36" s="372"/>
      <c r="BV36" s="178"/>
      <c r="BW36" s="371">
        <f t="shared" si="2"/>
        <v>24</v>
      </c>
      <c r="BX36" s="371"/>
      <c r="BY36" s="372" t="str">
        <f>IF('各会計、関係団体の財政状況及び健全化判断比率'!B70="","",'各会計、関係団体の財政状況及び健全化判断比率'!B70)</f>
        <v>福岡県自治振興組合</v>
      </c>
      <c r="BZ36" s="372"/>
      <c r="CA36" s="372"/>
      <c r="CB36" s="372"/>
      <c r="CC36" s="372"/>
      <c r="CD36" s="372"/>
      <c r="CE36" s="372"/>
      <c r="CF36" s="372"/>
      <c r="CG36" s="372"/>
      <c r="CH36" s="372"/>
      <c r="CI36" s="372"/>
      <c r="CJ36" s="372"/>
      <c r="CK36" s="372"/>
      <c r="CL36" s="372"/>
      <c r="CM36" s="372"/>
      <c r="CN36" s="178"/>
      <c r="CO36" s="371">
        <f t="shared" si="3"/>
        <v>33</v>
      </c>
      <c r="CP36" s="371"/>
      <c r="CQ36" s="372" t="str">
        <f>IF('各会計、関係団体の財政状況及び健全化判断比率'!BS9="","",'各会計、関係団体の財政状況及び健全化判断比率'!BS9)</f>
        <v>（公財）福岡市中小企業従業員福祉協会</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f>IF(E37="","",C36+1)</f>
        <v>4</v>
      </c>
      <c r="D37" s="371"/>
      <c r="E37" s="372" t="str">
        <f>IF('各会計、関係団体の財政状況及び健全化判断比率'!B10="","",'各会計、関係団体の財政状況及び健全化判断比率'!B10)</f>
        <v>香椎駅周辺土地区画整理事業特別会計</v>
      </c>
      <c r="F37" s="372"/>
      <c r="G37" s="372"/>
      <c r="H37" s="372"/>
      <c r="I37" s="372"/>
      <c r="J37" s="372"/>
      <c r="K37" s="372"/>
      <c r="L37" s="372"/>
      <c r="M37" s="372"/>
      <c r="N37" s="372"/>
      <c r="O37" s="372"/>
      <c r="P37" s="372"/>
      <c r="Q37" s="372"/>
      <c r="R37" s="372"/>
      <c r="S37" s="372"/>
      <c r="T37" s="178"/>
      <c r="U37" s="371">
        <f t="shared" si="4"/>
        <v>12</v>
      </c>
      <c r="V37" s="371"/>
      <c r="W37" s="372" t="str">
        <f>IF('各会計、関係団体の財政状況及び健全化判断比率'!B31="","",'各会計、関係団体の財政状況及び健全化判断比率'!B31)</f>
        <v>駐車場特別会計</v>
      </c>
      <c r="X37" s="372"/>
      <c r="Y37" s="372"/>
      <c r="Z37" s="372"/>
      <c r="AA37" s="372"/>
      <c r="AB37" s="372"/>
      <c r="AC37" s="372"/>
      <c r="AD37" s="372"/>
      <c r="AE37" s="372"/>
      <c r="AF37" s="372"/>
      <c r="AG37" s="372"/>
      <c r="AH37" s="372"/>
      <c r="AI37" s="372"/>
      <c r="AJ37" s="372"/>
      <c r="AK37" s="372"/>
      <c r="AL37" s="178"/>
      <c r="AM37" s="371">
        <f t="shared" si="0"/>
        <v>16</v>
      </c>
      <c r="AN37" s="371"/>
      <c r="AO37" s="372" t="str">
        <f>IF('各会計、関係団体の財政状況及び健全化判断比率'!B35="","",'各会計、関係団体の財政状況及び健全化判断比率'!B35)</f>
        <v>工業用水道事業会計</v>
      </c>
      <c r="AP37" s="372"/>
      <c r="AQ37" s="372"/>
      <c r="AR37" s="372"/>
      <c r="AS37" s="372"/>
      <c r="AT37" s="372"/>
      <c r="AU37" s="372"/>
      <c r="AV37" s="372"/>
      <c r="AW37" s="372"/>
      <c r="AX37" s="372"/>
      <c r="AY37" s="372"/>
      <c r="AZ37" s="372"/>
      <c r="BA37" s="372"/>
      <c r="BB37" s="372"/>
      <c r="BC37" s="372"/>
      <c r="BD37" s="178"/>
      <c r="BE37" s="371">
        <f t="shared" si="1"/>
        <v>21</v>
      </c>
      <c r="BF37" s="371"/>
      <c r="BG37" s="372" t="str">
        <f>IF('各会計、関係団体の財政状況及び健全化判断比率'!B40="","",'各会計、関係団体の財政状況及び健全化判断比率'!B40)</f>
        <v>港湾整備事業特別会計</v>
      </c>
      <c r="BH37" s="372"/>
      <c r="BI37" s="372"/>
      <c r="BJ37" s="372"/>
      <c r="BK37" s="372"/>
      <c r="BL37" s="372"/>
      <c r="BM37" s="372"/>
      <c r="BN37" s="372"/>
      <c r="BO37" s="372"/>
      <c r="BP37" s="372"/>
      <c r="BQ37" s="372"/>
      <c r="BR37" s="372"/>
      <c r="BS37" s="372"/>
      <c r="BT37" s="372"/>
      <c r="BU37" s="372"/>
      <c r="BV37" s="178"/>
      <c r="BW37" s="371">
        <f t="shared" si="2"/>
        <v>25</v>
      </c>
      <c r="BX37" s="371"/>
      <c r="BY37" s="372" t="str">
        <f>IF('各会計、関係団体の財政状況及び健全化判断比率'!B71="","",'各会計、関係団体の財政状況及び健全化判断比率'!B71)</f>
        <v>糟屋郡篠栗町外一市五町財産組合</v>
      </c>
      <c r="BZ37" s="372"/>
      <c r="CA37" s="372"/>
      <c r="CB37" s="372"/>
      <c r="CC37" s="372"/>
      <c r="CD37" s="372"/>
      <c r="CE37" s="372"/>
      <c r="CF37" s="372"/>
      <c r="CG37" s="372"/>
      <c r="CH37" s="372"/>
      <c r="CI37" s="372"/>
      <c r="CJ37" s="372"/>
      <c r="CK37" s="372"/>
      <c r="CL37" s="372"/>
      <c r="CM37" s="372"/>
      <c r="CN37" s="178"/>
      <c r="CO37" s="371">
        <f t="shared" si="3"/>
        <v>34</v>
      </c>
      <c r="CP37" s="371"/>
      <c r="CQ37" s="372" t="str">
        <f>IF('各会計、関係団体の財政状況及び健全化判断比率'!BS10="","",'各会計、関係団体の財政状況及び健全化判断比率'!BS10)</f>
        <v>（公財）福岡観光コンベンションビューロー</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f t="shared" ref="C38:C43" si="5">IF(E38="","",C37+1)</f>
        <v>5</v>
      </c>
      <c r="D38" s="371"/>
      <c r="E38" s="372" t="str">
        <f>IF('各会計、関係団体の財政状況及び健全化判断比率'!B11="","",'各会計、関係団体の財政状況及び健全化判断比率'!B11)</f>
        <v>貝塚駅周辺土地区画整理事業特別会計</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f t="shared" si="0"/>
        <v>17</v>
      </c>
      <c r="AN38" s="371"/>
      <c r="AO38" s="372" t="str">
        <f>IF('各会計、関係団体の財政状況及び健全化判断比率'!B36="","",'各会計、関係団体の財政状況及び健全化判断比率'!B36)</f>
        <v>高速鉄道事業会計</v>
      </c>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26</v>
      </c>
      <c r="BX38" s="371"/>
      <c r="BY38" s="372" t="str">
        <f>IF('各会計、関係団体の財政状況及び健全化判断比率'!B72="","",'各会計、関係団体の財政状況及び健全化判断比率'!B72)</f>
        <v>北筑昇華苑組合</v>
      </c>
      <c r="BZ38" s="372"/>
      <c r="CA38" s="372"/>
      <c r="CB38" s="372"/>
      <c r="CC38" s="372"/>
      <c r="CD38" s="372"/>
      <c r="CE38" s="372"/>
      <c r="CF38" s="372"/>
      <c r="CG38" s="372"/>
      <c r="CH38" s="372"/>
      <c r="CI38" s="372"/>
      <c r="CJ38" s="372"/>
      <c r="CK38" s="372"/>
      <c r="CL38" s="372"/>
      <c r="CM38" s="372"/>
      <c r="CN38" s="178"/>
      <c r="CO38" s="371">
        <f t="shared" si="3"/>
        <v>35</v>
      </c>
      <c r="CP38" s="371"/>
      <c r="CQ38" s="372" t="str">
        <f>IF('各会計、関係団体の財政状況及び健全化判断比率'!BS11="","",'各会計、関係団体の財政状況及び健全化判断比率'!BS11)</f>
        <v>（公財）福岡市水道サービス公社</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f t="shared" si="5"/>
        <v>6</v>
      </c>
      <c r="D39" s="371"/>
      <c r="E39" s="372" t="str">
        <f>IF('各会計、関係団体の財政状況及び健全化判断比率'!B12="","",'各会計、関係団体の財政状況及び健全化判断比率'!B12)</f>
        <v>公共用地先行取得事業特別会計</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27</v>
      </c>
      <c r="BX39" s="371"/>
      <c r="BY39" s="372" t="str">
        <f>IF('各会計、関係団体の財政状況及び健全化判断比率'!B73="","",'各会計、関係団体の財政状況及び健全化判断比率'!B73)</f>
        <v>福岡都市圏南部環境事業組合</v>
      </c>
      <c r="BZ39" s="372"/>
      <c r="CA39" s="372"/>
      <c r="CB39" s="372"/>
      <c r="CC39" s="372"/>
      <c r="CD39" s="372"/>
      <c r="CE39" s="372"/>
      <c r="CF39" s="372"/>
      <c r="CG39" s="372"/>
      <c r="CH39" s="372"/>
      <c r="CI39" s="372"/>
      <c r="CJ39" s="372"/>
      <c r="CK39" s="372"/>
      <c r="CL39" s="372"/>
      <c r="CM39" s="372"/>
      <c r="CN39" s="178"/>
      <c r="CO39" s="371">
        <f t="shared" si="3"/>
        <v>36</v>
      </c>
      <c r="CP39" s="371"/>
      <c r="CQ39" s="372" t="str">
        <f>IF('各会計、関係団体の財政状況及び健全化判断比率'!BS12="","",'各会計、関係団体の財政状況及び健全化判断比率'!BS12)</f>
        <v>（公財）福岡市教育振興会</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v>
      </c>
      <c r="DH39" s="369"/>
      <c r="DI39" s="205"/>
    </row>
    <row r="40" spans="1:113" ht="32.25" customHeight="1" x14ac:dyDescent="0.15">
      <c r="A40" s="178"/>
      <c r="B40" s="202"/>
      <c r="C40" s="371">
        <f t="shared" si="5"/>
        <v>7</v>
      </c>
      <c r="D40" s="371"/>
      <c r="E40" s="372" t="str">
        <f>IF('各会計、関係団体の財政状況及び健全化判断比率'!B13="","",'各会計、関係団体の財政状況及び健全化判断比率'!B13)</f>
        <v>市立病院機構病院事業債管理特別会計</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28</v>
      </c>
      <c r="BX40" s="371"/>
      <c r="BY40" s="372" t="str">
        <f>IF('各会計、関係団体の財政状況及び健全化判断比率'!B74="","",'各会計、関係団体の財政状況及び健全化判断比率'!B74)</f>
        <v>粕屋郡粕屋町外1市水利組合</v>
      </c>
      <c r="BZ40" s="372"/>
      <c r="CA40" s="372"/>
      <c r="CB40" s="372"/>
      <c r="CC40" s="372"/>
      <c r="CD40" s="372"/>
      <c r="CE40" s="372"/>
      <c r="CF40" s="372"/>
      <c r="CG40" s="372"/>
      <c r="CH40" s="372"/>
      <c r="CI40" s="372"/>
      <c r="CJ40" s="372"/>
      <c r="CK40" s="372"/>
      <c r="CL40" s="372"/>
      <c r="CM40" s="372"/>
      <c r="CN40" s="178"/>
      <c r="CO40" s="371">
        <f t="shared" si="3"/>
        <v>37</v>
      </c>
      <c r="CP40" s="371"/>
      <c r="CQ40" s="372" t="str">
        <f>IF('各会計、関係団体の財政状況及び健全化判断比率'!BS13="","",'各会計、関係団体の財政状況及び健全化判断比率'!BS13)</f>
        <v>（公財）福岡市スポーツ協会</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f t="shared" si="5"/>
        <v>8</v>
      </c>
      <c r="D41" s="371"/>
      <c r="E41" s="372" t="str">
        <f>IF('各会計、関係団体の財政状況及び健全化判断比率'!B14="","",'各会計、関係団体の財政状況及び健全化判断比率'!B14)</f>
        <v>市債管理特別会計</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29</v>
      </c>
      <c r="BX41" s="371"/>
      <c r="BY41" s="372" t="str">
        <f>IF('各会計、関係団体の財政状況及び健全化判断比率'!B75="","",'各会計、関係団体の財政状況及び健全化判断比率'!B75)</f>
        <v>福岡県後期高齢者医療広域連合</v>
      </c>
      <c r="BZ41" s="372"/>
      <c r="CA41" s="372"/>
      <c r="CB41" s="372"/>
      <c r="CC41" s="372"/>
      <c r="CD41" s="372"/>
      <c r="CE41" s="372"/>
      <c r="CF41" s="372"/>
      <c r="CG41" s="372"/>
      <c r="CH41" s="372"/>
      <c r="CI41" s="372"/>
      <c r="CJ41" s="372"/>
      <c r="CK41" s="372"/>
      <c r="CL41" s="372"/>
      <c r="CM41" s="372"/>
      <c r="CN41" s="178"/>
      <c r="CO41" s="371">
        <f t="shared" si="3"/>
        <v>38</v>
      </c>
      <c r="CP41" s="371"/>
      <c r="CQ41" s="372" t="str">
        <f>IF('各会計、関係団体の財政状況及び健全化判断比率'!BS14="","",'各会計、関係団体の財政状況及び健全化判断比率'!BS14)</f>
        <v>（公財）福岡市文化芸術振興財団</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30</v>
      </c>
      <c r="BX42" s="371"/>
      <c r="BY42" s="372" t="str">
        <f>IF('各会計、関係団体の財政状況及び健全化判断比率'!B76="","",'各会計、関係団体の財政状況及び健全化判断比率'!B76)</f>
        <v>福岡地区水道企業団</v>
      </c>
      <c r="BZ42" s="372"/>
      <c r="CA42" s="372"/>
      <c r="CB42" s="372"/>
      <c r="CC42" s="372"/>
      <c r="CD42" s="372"/>
      <c r="CE42" s="372"/>
      <c r="CF42" s="372"/>
      <c r="CG42" s="372"/>
      <c r="CH42" s="372"/>
      <c r="CI42" s="372"/>
      <c r="CJ42" s="372"/>
      <c r="CK42" s="372"/>
      <c r="CL42" s="372"/>
      <c r="CM42" s="372"/>
      <c r="CN42" s="178"/>
      <c r="CO42" s="371">
        <f t="shared" si="3"/>
        <v>39</v>
      </c>
      <c r="CP42" s="371"/>
      <c r="CQ42" s="372" t="str">
        <f>IF('各会計、関係団体の財政状況及び健全化判断比率'!BS15="","",'各会計、関係団体の財政状況及び健全化判断比率'!BS15)</f>
        <v>（公財）福岡市学校給食公社</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f t="shared" si="3"/>
        <v>40</v>
      </c>
      <c r="CP43" s="371"/>
      <c r="CQ43" s="372" t="str">
        <f>IF('各会計、関係団体の財政状況及び健全化判断比率'!BS16="","",'各会計、関係団体の財政状況及び健全化判断比率'!BS16)</f>
        <v>（公財）九州先端科学技術研究所</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368" t="s">
        <v>202</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203</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204</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205</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206</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207</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208</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657</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589</v>
      </c>
      <c r="G33" s="29" t="s">
        <v>590</v>
      </c>
      <c r="H33" s="29" t="s">
        <v>591</v>
      </c>
      <c r="I33" s="29" t="s">
        <v>592</v>
      </c>
      <c r="J33" s="30" t="s">
        <v>593</v>
      </c>
      <c r="K33" s="22"/>
      <c r="L33" s="22"/>
      <c r="M33" s="22"/>
      <c r="N33" s="22"/>
      <c r="O33" s="22"/>
      <c r="P33" s="22"/>
    </row>
    <row r="34" spans="1:16" ht="39" customHeight="1" x14ac:dyDescent="0.15">
      <c r="A34" s="22"/>
      <c r="B34" s="31"/>
      <c r="C34" s="1180" t="s">
        <v>594</v>
      </c>
      <c r="D34" s="1180"/>
      <c r="E34" s="1181"/>
      <c r="F34" s="32">
        <v>2.3199999999999998</v>
      </c>
      <c r="G34" s="33">
        <v>2.52</v>
      </c>
      <c r="H34" s="33">
        <v>2.58</v>
      </c>
      <c r="I34" s="33">
        <v>2.88</v>
      </c>
      <c r="J34" s="34">
        <v>4.04</v>
      </c>
      <c r="K34" s="22"/>
      <c r="L34" s="22"/>
      <c r="M34" s="22"/>
      <c r="N34" s="22"/>
      <c r="O34" s="22"/>
      <c r="P34" s="22"/>
    </row>
    <row r="35" spans="1:16" ht="39" customHeight="1" x14ac:dyDescent="0.15">
      <c r="A35" s="22"/>
      <c r="B35" s="35"/>
      <c r="C35" s="1174" t="s">
        <v>595</v>
      </c>
      <c r="D35" s="1175"/>
      <c r="E35" s="1176"/>
      <c r="F35" s="36">
        <v>3.41</v>
      </c>
      <c r="G35" s="37">
        <v>3.51</v>
      </c>
      <c r="H35" s="37">
        <v>3.76</v>
      </c>
      <c r="I35" s="37">
        <v>3.72</v>
      </c>
      <c r="J35" s="38">
        <v>3.07</v>
      </c>
      <c r="K35" s="22"/>
      <c r="L35" s="22"/>
      <c r="M35" s="22"/>
      <c r="N35" s="22"/>
      <c r="O35" s="22"/>
      <c r="P35" s="22"/>
    </row>
    <row r="36" spans="1:16" ht="39" customHeight="1" x14ac:dyDescent="0.15">
      <c r="A36" s="22"/>
      <c r="B36" s="35"/>
      <c r="C36" s="1174" t="s">
        <v>596</v>
      </c>
      <c r="D36" s="1175"/>
      <c r="E36" s="1176"/>
      <c r="F36" s="36">
        <v>1.69</v>
      </c>
      <c r="G36" s="37">
        <v>1.95</v>
      </c>
      <c r="H36" s="37">
        <v>2.1800000000000002</v>
      </c>
      <c r="I36" s="37">
        <v>2.71</v>
      </c>
      <c r="J36" s="38">
        <v>2.4700000000000002</v>
      </c>
      <c r="K36" s="22"/>
      <c r="L36" s="22"/>
      <c r="M36" s="22"/>
      <c r="N36" s="22"/>
      <c r="O36" s="22"/>
      <c r="P36" s="22"/>
    </row>
    <row r="37" spans="1:16" ht="39" customHeight="1" x14ac:dyDescent="0.15">
      <c r="A37" s="22"/>
      <c r="B37" s="35"/>
      <c r="C37" s="1174" t="s">
        <v>597</v>
      </c>
      <c r="D37" s="1175"/>
      <c r="E37" s="1176"/>
      <c r="F37" s="36">
        <v>2.1800000000000002</v>
      </c>
      <c r="G37" s="37">
        <v>2.37</v>
      </c>
      <c r="H37" s="37">
        <v>2.21</v>
      </c>
      <c r="I37" s="37">
        <v>2.0099999999999998</v>
      </c>
      <c r="J37" s="38">
        <v>2.0699999999999998</v>
      </c>
      <c r="K37" s="22"/>
      <c r="L37" s="22"/>
      <c r="M37" s="22"/>
      <c r="N37" s="22"/>
      <c r="O37" s="22"/>
      <c r="P37" s="22"/>
    </row>
    <row r="38" spans="1:16" ht="39" customHeight="1" x14ac:dyDescent="0.15">
      <c r="A38" s="22"/>
      <c r="B38" s="35"/>
      <c r="C38" s="1174" t="s">
        <v>598</v>
      </c>
      <c r="D38" s="1175"/>
      <c r="E38" s="1176"/>
      <c r="F38" s="36">
        <v>1.17</v>
      </c>
      <c r="G38" s="37">
        <v>0.89</v>
      </c>
      <c r="H38" s="37">
        <v>0.55000000000000004</v>
      </c>
      <c r="I38" s="37">
        <v>0.85</v>
      </c>
      <c r="J38" s="38">
        <v>0.73</v>
      </c>
      <c r="K38" s="22"/>
      <c r="L38" s="22"/>
      <c r="M38" s="22"/>
      <c r="N38" s="22"/>
      <c r="O38" s="22"/>
      <c r="P38" s="22"/>
    </row>
    <row r="39" spans="1:16" ht="39" customHeight="1" x14ac:dyDescent="0.15">
      <c r="A39" s="22"/>
      <c r="B39" s="35"/>
      <c r="C39" s="1174" t="s">
        <v>599</v>
      </c>
      <c r="D39" s="1175"/>
      <c r="E39" s="1176"/>
      <c r="F39" s="36">
        <v>0</v>
      </c>
      <c r="G39" s="37">
        <v>0</v>
      </c>
      <c r="H39" s="37">
        <v>0</v>
      </c>
      <c r="I39" s="37">
        <v>0</v>
      </c>
      <c r="J39" s="38">
        <v>0.34</v>
      </c>
      <c r="K39" s="22"/>
      <c r="L39" s="22"/>
      <c r="M39" s="22"/>
      <c r="N39" s="22"/>
      <c r="O39" s="22"/>
      <c r="P39" s="22"/>
    </row>
    <row r="40" spans="1:16" ht="39" customHeight="1" x14ac:dyDescent="0.15">
      <c r="A40" s="22"/>
      <c r="B40" s="35"/>
      <c r="C40" s="1174" t="s">
        <v>600</v>
      </c>
      <c r="D40" s="1175"/>
      <c r="E40" s="1176"/>
      <c r="F40" s="36">
        <v>0.16</v>
      </c>
      <c r="G40" s="37">
        <v>0.16</v>
      </c>
      <c r="H40" s="37">
        <v>0.11</v>
      </c>
      <c r="I40" s="37">
        <v>0.35</v>
      </c>
      <c r="J40" s="38">
        <v>0.24</v>
      </c>
      <c r="K40" s="22"/>
      <c r="L40" s="22"/>
      <c r="M40" s="22"/>
      <c r="N40" s="22"/>
      <c r="O40" s="22"/>
      <c r="P40" s="22"/>
    </row>
    <row r="41" spans="1:16" ht="39" customHeight="1" x14ac:dyDescent="0.15">
      <c r="A41" s="22"/>
      <c r="B41" s="35"/>
      <c r="C41" s="1174" t="s">
        <v>601</v>
      </c>
      <c r="D41" s="1175"/>
      <c r="E41" s="1176"/>
      <c r="F41" s="36">
        <v>0.06</v>
      </c>
      <c r="G41" s="37">
        <v>7.0000000000000007E-2</v>
      </c>
      <c r="H41" s="37">
        <v>0.08</v>
      </c>
      <c r="I41" s="37">
        <v>0.1</v>
      </c>
      <c r="J41" s="38">
        <v>0.11</v>
      </c>
      <c r="K41" s="22"/>
      <c r="L41" s="22"/>
      <c r="M41" s="22"/>
      <c r="N41" s="22"/>
      <c r="O41" s="22"/>
      <c r="P41" s="22"/>
    </row>
    <row r="42" spans="1:16" ht="39" customHeight="1" x14ac:dyDescent="0.15">
      <c r="A42" s="22"/>
      <c r="B42" s="39"/>
      <c r="C42" s="1174" t="s">
        <v>602</v>
      </c>
      <c r="D42" s="1175"/>
      <c r="E42" s="1176"/>
      <c r="F42" s="36" t="s">
        <v>562</v>
      </c>
      <c r="G42" s="37" t="s">
        <v>562</v>
      </c>
      <c r="H42" s="37" t="s">
        <v>562</v>
      </c>
      <c r="I42" s="37" t="s">
        <v>562</v>
      </c>
      <c r="J42" s="38" t="s">
        <v>562</v>
      </c>
      <c r="K42" s="22"/>
      <c r="L42" s="22"/>
      <c r="M42" s="22"/>
      <c r="N42" s="22"/>
      <c r="O42" s="22"/>
      <c r="P42" s="22"/>
    </row>
    <row r="43" spans="1:16" ht="39" customHeight="1" thickBot="1" x14ac:dyDescent="0.2">
      <c r="A43" s="22"/>
      <c r="B43" s="40"/>
      <c r="C43" s="1177" t="s">
        <v>603</v>
      </c>
      <c r="D43" s="1178"/>
      <c r="E43" s="1179"/>
      <c r="F43" s="41">
        <v>0.02</v>
      </c>
      <c r="G43" s="42">
        <v>0.03</v>
      </c>
      <c r="H43" s="42">
        <v>0.02</v>
      </c>
      <c r="I43" s="42">
        <v>0.01</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Khf7Z1B7iFu4YZ9CEKvaeOg9Nq38dGpK5D95cvLJIotW4BnmmYEPkqK8EkBeGsTOY6/eAqutf3PxvWlgv8SrQ==" saltValue="bU9O5dSJVcfCdayQFIPb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589</v>
      </c>
      <c r="L44" s="56" t="s">
        <v>590</v>
      </c>
      <c r="M44" s="56" t="s">
        <v>591</v>
      </c>
      <c r="N44" s="56" t="s">
        <v>592</v>
      </c>
      <c r="O44" s="57" t="s">
        <v>593</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53912</v>
      </c>
      <c r="L45" s="60">
        <v>54737</v>
      </c>
      <c r="M45" s="60">
        <v>60635</v>
      </c>
      <c r="N45" s="60">
        <v>57519</v>
      </c>
      <c r="O45" s="61">
        <v>48439</v>
      </c>
      <c r="P45" s="48"/>
      <c r="Q45" s="48"/>
      <c r="R45" s="48"/>
      <c r="S45" s="48"/>
      <c r="T45" s="48"/>
      <c r="U45" s="48"/>
    </row>
    <row r="46" spans="1:21" ht="30.75" customHeight="1" x14ac:dyDescent="0.15">
      <c r="A46" s="48"/>
      <c r="B46" s="1202"/>
      <c r="C46" s="1203"/>
      <c r="D46" s="62"/>
      <c r="E46" s="1184" t="s">
        <v>13</v>
      </c>
      <c r="F46" s="1184"/>
      <c r="G46" s="1184"/>
      <c r="H46" s="1184"/>
      <c r="I46" s="1184"/>
      <c r="J46" s="1185"/>
      <c r="K46" s="63">
        <v>2773</v>
      </c>
      <c r="L46" s="64">
        <v>2261</v>
      </c>
      <c r="M46" s="64">
        <v>606</v>
      </c>
      <c r="N46" s="64">
        <v>299</v>
      </c>
      <c r="O46" s="65" t="s">
        <v>562</v>
      </c>
      <c r="P46" s="48"/>
      <c r="Q46" s="48"/>
      <c r="R46" s="48"/>
      <c r="S46" s="48"/>
      <c r="T46" s="48"/>
      <c r="U46" s="48"/>
    </row>
    <row r="47" spans="1:21" ht="30.75" customHeight="1" x14ac:dyDescent="0.15">
      <c r="A47" s="48"/>
      <c r="B47" s="1202"/>
      <c r="C47" s="1203"/>
      <c r="D47" s="62"/>
      <c r="E47" s="1184" t="s">
        <v>14</v>
      </c>
      <c r="F47" s="1184"/>
      <c r="G47" s="1184"/>
      <c r="H47" s="1184"/>
      <c r="I47" s="1184"/>
      <c r="J47" s="1185"/>
      <c r="K47" s="63">
        <v>43099</v>
      </c>
      <c r="L47" s="64">
        <v>41622</v>
      </c>
      <c r="M47" s="64">
        <v>41165</v>
      </c>
      <c r="N47" s="64">
        <v>41895</v>
      </c>
      <c r="O47" s="65">
        <v>43385</v>
      </c>
      <c r="P47" s="48"/>
      <c r="Q47" s="48"/>
      <c r="R47" s="48"/>
      <c r="S47" s="48"/>
      <c r="T47" s="48"/>
      <c r="U47" s="48"/>
    </row>
    <row r="48" spans="1:21" ht="30.75" customHeight="1" x14ac:dyDescent="0.15">
      <c r="A48" s="48"/>
      <c r="B48" s="1202"/>
      <c r="C48" s="1203"/>
      <c r="D48" s="62"/>
      <c r="E48" s="1184" t="s">
        <v>15</v>
      </c>
      <c r="F48" s="1184"/>
      <c r="G48" s="1184"/>
      <c r="H48" s="1184"/>
      <c r="I48" s="1184"/>
      <c r="J48" s="1185"/>
      <c r="K48" s="63">
        <v>26073</v>
      </c>
      <c r="L48" s="64">
        <v>25284</v>
      </c>
      <c r="M48" s="64">
        <v>23629</v>
      </c>
      <c r="N48" s="64">
        <v>22987</v>
      </c>
      <c r="O48" s="65">
        <v>22883</v>
      </c>
      <c r="P48" s="48"/>
      <c r="Q48" s="48"/>
      <c r="R48" s="48"/>
      <c r="S48" s="48"/>
      <c r="T48" s="48"/>
      <c r="U48" s="48"/>
    </row>
    <row r="49" spans="1:21" ht="30.75" customHeight="1" x14ac:dyDescent="0.15">
      <c r="A49" s="48"/>
      <c r="B49" s="1202"/>
      <c r="C49" s="1203"/>
      <c r="D49" s="62"/>
      <c r="E49" s="1184" t="s">
        <v>16</v>
      </c>
      <c r="F49" s="1184"/>
      <c r="G49" s="1184"/>
      <c r="H49" s="1184"/>
      <c r="I49" s="1184"/>
      <c r="J49" s="1185"/>
      <c r="K49" s="63">
        <v>70</v>
      </c>
      <c r="L49" s="64">
        <v>203</v>
      </c>
      <c r="M49" s="64">
        <v>348</v>
      </c>
      <c r="N49" s="64">
        <v>362</v>
      </c>
      <c r="O49" s="65">
        <v>357</v>
      </c>
      <c r="P49" s="48"/>
      <c r="Q49" s="48"/>
      <c r="R49" s="48"/>
      <c r="S49" s="48"/>
      <c r="T49" s="48"/>
      <c r="U49" s="48"/>
    </row>
    <row r="50" spans="1:21" ht="30.75" customHeight="1" x14ac:dyDescent="0.15">
      <c r="A50" s="48"/>
      <c r="B50" s="1202"/>
      <c r="C50" s="1203"/>
      <c r="D50" s="62"/>
      <c r="E50" s="1184" t="s">
        <v>17</v>
      </c>
      <c r="F50" s="1184"/>
      <c r="G50" s="1184"/>
      <c r="H50" s="1184"/>
      <c r="I50" s="1184"/>
      <c r="J50" s="1185"/>
      <c r="K50" s="63">
        <v>2897</v>
      </c>
      <c r="L50" s="64">
        <v>4050</v>
      </c>
      <c r="M50" s="64">
        <v>4202</v>
      </c>
      <c r="N50" s="64">
        <v>4172</v>
      </c>
      <c r="O50" s="65">
        <v>4382</v>
      </c>
      <c r="P50" s="48"/>
      <c r="Q50" s="48"/>
      <c r="R50" s="48"/>
      <c r="S50" s="48"/>
      <c r="T50" s="48"/>
      <c r="U50" s="48"/>
    </row>
    <row r="51" spans="1:21" ht="30.75" customHeight="1" x14ac:dyDescent="0.15">
      <c r="A51" s="48"/>
      <c r="B51" s="1204"/>
      <c r="C51" s="1205"/>
      <c r="D51" s="66"/>
      <c r="E51" s="1184" t="s">
        <v>18</v>
      </c>
      <c r="F51" s="1184"/>
      <c r="G51" s="1184"/>
      <c r="H51" s="1184"/>
      <c r="I51" s="1184"/>
      <c r="J51" s="1185"/>
      <c r="K51" s="63">
        <v>11</v>
      </c>
      <c r="L51" s="64">
        <v>8</v>
      </c>
      <c r="M51" s="64">
        <v>3</v>
      </c>
      <c r="N51" s="64">
        <v>9</v>
      </c>
      <c r="O51" s="65">
        <v>9</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91577</v>
      </c>
      <c r="L52" s="64">
        <v>90643</v>
      </c>
      <c r="M52" s="64">
        <v>96042</v>
      </c>
      <c r="N52" s="64">
        <v>93445</v>
      </c>
      <c r="O52" s="65">
        <v>88434</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37258</v>
      </c>
      <c r="L53" s="69">
        <v>37522</v>
      </c>
      <c r="M53" s="69">
        <v>34546</v>
      </c>
      <c r="N53" s="69">
        <v>33798</v>
      </c>
      <c r="O53" s="70">
        <v>31021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604</v>
      </c>
      <c r="P55" s="48"/>
      <c r="Q55" s="48"/>
      <c r="R55" s="48"/>
      <c r="S55" s="48"/>
      <c r="T55" s="48"/>
      <c r="U55" s="48"/>
    </row>
    <row r="56" spans="1:21" ht="31.5" customHeight="1" thickBot="1" x14ac:dyDescent="0.2">
      <c r="A56" s="48"/>
      <c r="B56" s="76"/>
      <c r="C56" s="77"/>
      <c r="D56" s="77"/>
      <c r="E56" s="78"/>
      <c r="F56" s="78"/>
      <c r="G56" s="78"/>
      <c r="H56" s="78"/>
      <c r="I56" s="78"/>
      <c r="J56" s="79" t="s">
        <v>2</v>
      </c>
      <c r="K56" s="80" t="s">
        <v>605</v>
      </c>
      <c r="L56" s="81" t="s">
        <v>606</v>
      </c>
      <c r="M56" s="81" t="s">
        <v>607</v>
      </c>
      <c r="N56" s="81" t="s">
        <v>608</v>
      </c>
      <c r="O56" s="82" t="s">
        <v>609</v>
      </c>
      <c r="P56" s="48"/>
      <c r="Q56" s="48"/>
      <c r="R56" s="48"/>
      <c r="S56" s="48"/>
      <c r="T56" s="48"/>
      <c r="U56" s="48"/>
    </row>
    <row r="57" spans="1:21" ht="31.5" customHeight="1" x14ac:dyDescent="0.15">
      <c r="B57" s="1190" t="s">
        <v>25</v>
      </c>
      <c r="C57" s="1191"/>
      <c r="D57" s="1194" t="s">
        <v>26</v>
      </c>
      <c r="E57" s="1195"/>
      <c r="F57" s="1195"/>
      <c r="G57" s="1195"/>
      <c r="H57" s="1195"/>
      <c r="I57" s="1195"/>
      <c r="J57" s="1196"/>
      <c r="K57" s="83">
        <v>154378</v>
      </c>
      <c r="L57" s="84">
        <v>168552</v>
      </c>
      <c r="M57" s="84">
        <v>175908</v>
      </c>
      <c r="N57" s="84">
        <v>197124</v>
      </c>
      <c r="O57" s="85">
        <v>206123</v>
      </c>
    </row>
    <row r="58" spans="1:21" ht="31.5" customHeight="1" thickBot="1" x14ac:dyDescent="0.2">
      <c r="B58" s="1192"/>
      <c r="C58" s="1193"/>
      <c r="D58" s="1197" t="s">
        <v>27</v>
      </c>
      <c r="E58" s="1198"/>
      <c r="F58" s="1198"/>
      <c r="G58" s="1198"/>
      <c r="H58" s="1198"/>
      <c r="I58" s="1198"/>
      <c r="J58" s="1199"/>
      <c r="K58" s="86">
        <v>172494</v>
      </c>
      <c r="L58" s="87">
        <v>181813</v>
      </c>
      <c r="M58" s="87">
        <v>181068</v>
      </c>
      <c r="N58" s="87">
        <v>198788</v>
      </c>
      <c r="O58" s="88">
        <v>202329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XPf2CSCrZWeIuBEk6WZGj23e6IyJFjYIN0c2gSexf3RAbFWiy8tY6yKPLwc+0yHn9JtYp+YZ+S0Kpn41xgyUQ==" saltValue="q85/OoJ5K5JVsLh2A1td+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589</v>
      </c>
      <c r="J40" s="100" t="s">
        <v>590</v>
      </c>
      <c r="K40" s="100" t="s">
        <v>591</v>
      </c>
      <c r="L40" s="100" t="s">
        <v>592</v>
      </c>
      <c r="M40" s="101" t="s">
        <v>593</v>
      </c>
    </row>
    <row r="41" spans="2:13" ht="27.75" customHeight="1" x14ac:dyDescent="0.15">
      <c r="B41" s="1220" t="s">
        <v>30</v>
      </c>
      <c r="C41" s="1221"/>
      <c r="D41" s="102"/>
      <c r="E41" s="1222" t="s">
        <v>31</v>
      </c>
      <c r="F41" s="1222"/>
      <c r="G41" s="1222"/>
      <c r="H41" s="1223"/>
      <c r="I41" s="358">
        <v>1413133</v>
      </c>
      <c r="J41" s="359">
        <v>1409307</v>
      </c>
      <c r="K41" s="359">
        <v>1408879</v>
      </c>
      <c r="L41" s="359">
        <v>1400373</v>
      </c>
      <c r="M41" s="360">
        <v>1401546</v>
      </c>
    </row>
    <row r="42" spans="2:13" ht="27.75" customHeight="1" x14ac:dyDescent="0.15">
      <c r="B42" s="1210"/>
      <c r="C42" s="1211"/>
      <c r="D42" s="103"/>
      <c r="E42" s="1214" t="s">
        <v>32</v>
      </c>
      <c r="F42" s="1214"/>
      <c r="G42" s="1214"/>
      <c r="H42" s="1215"/>
      <c r="I42" s="361">
        <v>22028</v>
      </c>
      <c r="J42" s="362">
        <v>32524</v>
      </c>
      <c r="K42" s="362">
        <v>26964</v>
      </c>
      <c r="L42" s="362">
        <v>29129</v>
      </c>
      <c r="M42" s="363">
        <v>33552</v>
      </c>
    </row>
    <row r="43" spans="2:13" ht="27.75" customHeight="1" x14ac:dyDescent="0.15">
      <c r="B43" s="1210"/>
      <c r="C43" s="1211"/>
      <c r="D43" s="103"/>
      <c r="E43" s="1214" t="s">
        <v>33</v>
      </c>
      <c r="F43" s="1214"/>
      <c r="G43" s="1214"/>
      <c r="H43" s="1215"/>
      <c r="I43" s="361">
        <v>300919</v>
      </c>
      <c r="J43" s="362">
        <v>285198</v>
      </c>
      <c r="K43" s="362">
        <v>269493</v>
      </c>
      <c r="L43" s="362">
        <v>256858</v>
      </c>
      <c r="M43" s="363">
        <v>251685</v>
      </c>
    </row>
    <row r="44" spans="2:13" ht="27.75" customHeight="1" x14ac:dyDescent="0.15">
      <c r="B44" s="1210"/>
      <c r="C44" s="1211"/>
      <c r="D44" s="103"/>
      <c r="E44" s="1214" t="s">
        <v>34</v>
      </c>
      <c r="F44" s="1214"/>
      <c r="G44" s="1214"/>
      <c r="H44" s="1215"/>
      <c r="I44" s="361">
        <v>3919</v>
      </c>
      <c r="J44" s="362">
        <v>3747</v>
      </c>
      <c r="K44" s="362">
        <v>3458</v>
      </c>
      <c r="L44" s="362">
        <v>3162</v>
      </c>
      <c r="M44" s="363">
        <v>2824</v>
      </c>
    </row>
    <row r="45" spans="2:13" ht="27.75" customHeight="1" x14ac:dyDescent="0.15">
      <c r="B45" s="1210"/>
      <c r="C45" s="1211"/>
      <c r="D45" s="103"/>
      <c r="E45" s="1214" t="s">
        <v>35</v>
      </c>
      <c r="F45" s="1214"/>
      <c r="G45" s="1214"/>
      <c r="H45" s="1215"/>
      <c r="I45" s="361">
        <v>103136</v>
      </c>
      <c r="J45" s="362">
        <v>92791</v>
      </c>
      <c r="K45" s="362">
        <v>91931</v>
      </c>
      <c r="L45" s="362">
        <v>90696</v>
      </c>
      <c r="M45" s="363">
        <v>88203</v>
      </c>
    </row>
    <row r="46" spans="2:13" ht="27.75" customHeight="1" x14ac:dyDescent="0.15">
      <c r="B46" s="1210"/>
      <c r="C46" s="1211"/>
      <c r="D46" s="104"/>
      <c r="E46" s="1214" t="s">
        <v>36</v>
      </c>
      <c r="F46" s="1214"/>
      <c r="G46" s="1214"/>
      <c r="H46" s="1215"/>
      <c r="I46" s="361">
        <v>17356</v>
      </c>
      <c r="J46" s="362">
        <v>18602</v>
      </c>
      <c r="K46" s="362">
        <v>15476</v>
      </c>
      <c r="L46" s="362">
        <v>19326</v>
      </c>
      <c r="M46" s="363">
        <v>9955</v>
      </c>
    </row>
    <row r="47" spans="2:13" ht="27.75" customHeight="1" x14ac:dyDescent="0.15">
      <c r="B47" s="1210"/>
      <c r="C47" s="1211"/>
      <c r="D47" s="105"/>
      <c r="E47" s="1224" t="s">
        <v>37</v>
      </c>
      <c r="F47" s="1225"/>
      <c r="G47" s="1225"/>
      <c r="H47" s="1226"/>
      <c r="I47" s="361" t="s">
        <v>562</v>
      </c>
      <c r="J47" s="362" t="s">
        <v>562</v>
      </c>
      <c r="K47" s="362" t="s">
        <v>562</v>
      </c>
      <c r="L47" s="362" t="s">
        <v>562</v>
      </c>
      <c r="M47" s="363" t="s">
        <v>562</v>
      </c>
    </row>
    <row r="48" spans="2:13" ht="27.75" customHeight="1" x14ac:dyDescent="0.15">
      <c r="B48" s="1210"/>
      <c r="C48" s="1211"/>
      <c r="D48" s="103"/>
      <c r="E48" s="1214" t="s">
        <v>38</v>
      </c>
      <c r="F48" s="1214"/>
      <c r="G48" s="1214"/>
      <c r="H48" s="1215"/>
      <c r="I48" s="361" t="s">
        <v>562</v>
      </c>
      <c r="J48" s="362" t="s">
        <v>562</v>
      </c>
      <c r="K48" s="362" t="s">
        <v>562</v>
      </c>
      <c r="L48" s="362" t="s">
        <v>562</v>
      </c>
      <c r="M48" s="363" t="s">
        <v>562</v>
      </c>
    </row>
    <row r="49" spans="2:13" ht="27.75" customHeight="1" x14ac:dyDescent="0.15">
      <c r="B49" s="1212"/>
      <c r="C49" s="1213"/>
      <c r="D49" s="103"/>
      <c r="E49" s="1214" t="s">
        <v>39</v>
      </c>
      <c r="F49" s="1214"/>
      <c r="G49" s="1214"/>
      <c r="H49" s="1215"/>
      <c r="I49" s="361" t="s">
        <v>562</v>
      </c>
      <c r="J49" s="362" t="s">
        <v>562</v>
      </c>
      <c r="K49" s="362" t="s">
        <v>562</v>
      </c>
      <c r="L49" s="362" t="s">
        <v>562</v>
      </c>
      <c r="M49" s="363" t="s">
        <v>562</v>
      </c>
    </row>
    <row r="50" spans="2:13" ht="27.75" customHeight="1" x14ac:dyDescent="0.15">
      <c r="B50" s="1208" t="s">
        <v>40</v>
      </c>
      <c r="C50" s="1209"/>
      <c r="D50" s="106"/>
      <c r="E50" s="1214" t="s">
        <v>41</v>
      </c>
      <c r="F50" s="1214"/>
      <c r="G50" s="1214"/>
      <c r="H50" s="1215"/>
      <c r="I50" s="361">
        <v>239456</v>
      </c>
      <c r="J50" s="362">
        <v>256370</v>
      </c>
      <c r="K50" s="362">
        <v>282212</v>
      </c>
      <c r="L50" s="362">
        <v>295511</v>
      </c>
      <c r="M50" s="363">
        <v>336218</v>
      </c>
    </row>
    <row r="51" spans="2:13" ht="27.75" customHeight="1" x14ac:dyDescent="0.15">
      <c r="B51" s="1210"/>
      <c r="C51" s="1211"/>
      <c r="D51" s="103"/>
      <c r="E51" s="1214" t="s">
        <v>42</v>
      </c>
      <c r="F51" s="1214"/>
      <c r="G51" s="1214"/>
      <c r="H51" s="1215"/>
      <c r="I51" s="361">
        <v>295295</v>
      </c>
      <c r="J51" s="362">
        <v>293342</v>
      </c>
      <c r="K51" s="362">
        <v>283458</v>
      </c>
      <c r="L51" s="362">
        <v>266110</v>
      </c>
      <c r="M51" s="363">
        <v>278154</v>
      </c>
    </row>
    <row r="52" spans="2:13" ht="27.75" customHeight="1" x14ac:dyDescent="0.15">
      <c r="B52" s="1212"/>
      <c r="C52" s="1213"/>
      <c r="D52" s="103"/>
      <c r="E52" s="1214" t="s">
        <v>43</v>
      </c>
      <c r="F52" s="1214"/>
      <c r="G52" s="1214"/>
      <c r="H52" s="1215"/>
      <c r="I52" s="361">
        <v>848787</v>
      </c>
      <c r="J52" s="362">
        <v>851506</v>
      </c>
      <c r="K52" s="362">
        <v>845402</v>
      </c>
      <c r="L52" s="362">
        <v>843488</v>
      </c>
      <c r="M52" s="363">
        <v>847439</v>
      </c>
    </row>
    <row r="53" spans="2:13" ht="27.75" customHeight="1" thickBot="1" x14ac:dyDescent="0.2">
      <c r="B53" s="1216" t="s">
        <v>44</v>
      </c>
      <c r="C53" s="1217"/>
      <c r="D53" s="107"/>
      <c r="E53" s="1218" t="s">
        <v>45</v>
      </c>
      <c r="F53" s="1218"/>
      <c r="G53" s="1218"/>
      <c r="H53" s="1219"/>
      <c r="I53" s="364">
        <v>476954</v>
      </c>
      <c r="J53" s="365">
        <v>440952</v>
      </c>
      <c r="K53" s="365">
        <v>405131</v>
      </c>
      <c r="L53" s="365">
        <v>394436</v>
      </c>
      <c r="M53" s="366">
        <v>325955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Ek6meTFhs9d3jxB6VmPeHx0VeQ5+xFdvfksPvMKAwW885mJxr85INvMFBVT3RGI38HNYqOs32+guc1KhSL+Q/w==" saltValue="n0RDR7zXQqImSp+AIXm5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0" sqref="H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591</v>
      </c>
      <c r="G54" s="116" t="s">
        <v>592</v>
      </c>
      <c r="H54" s="117" t="s">
        <v>593</v>
      </c>
    </row>
    <row r="55" spans="2:8" ht="52.5" customHeight="1" x14ac:dyDescent="0.15">
      <c r="B55" s="118"/>
      <c r="C55" s="1235" t="s">
        <v>48</v>
      </c>
      <c r="D55" s="1235"/>
      <c r="E55" s="1236"/>
      <c r="F55" s="119">
        <v>34066</v>
      </c>
      <c r="G55" s="119">
        <v>36870</v>
      </c>
      <c r="H55" s="120">
        <v>35597</v>
      </c>
    </row>
    <row r="56" spans="2:8" ht="52.5" customHeight="1" x14ac:dyDescent="0.15">
      <c r="B56" s="121"/>
      <c r="C56" s="1237" t="s">
        <v>49</v>
      </c>
      <c r="D56" s="1237"/>
      <c r="E56" s="1238"/>
      <c r="F56" s="122">
        <v>5455</v>
      </c>
      <c r="G56" s="122">
        <v>5471</v>
      </c>
      <c r="H56" s="123">
        <v>19035</v>
      </c>
    </row>
    <row r="57" spans="2:8" ht="53.25" customHeight="1" x14ac:dyDescent="0.15">
      <c r="B57" s="121"/>
      <c r="C57" s="1239" t="s">
        <v>50</v>
      </c>
      <c r="D57" s="1239"/>
      <c r="E57" s="1240"/>
      <c r="F57" s="124">
        <v>30708</v>
      </c>
      <c r="G57" s="124">
        <v>31964</v>
      </c>
      <c r="H57" s="125">
        <v>40261</v>
      </c>
    </row>
    <row r="58" spans="2:8" ht="45.75" customHeight="1" x14ac:dyDescent="0.15">
      <c r="B58" s="126"/>
      <c r="C58" s="1227" t="s">
        <v>652</v>
      </c>
      <c r="D58" s="1228"/>
      <c r="E58" s="1229"/>
      <c r="F58" s="127">
        <v>4589</v>
      </c>
      <c r="G58" s="127">
        <v>4602</v>
      </c>
      <c r="H58" s="128">
        <v>12616</v>
      </c>
    </row>
    <row r="59" spans="2:8" ht="45.75" customHeight="1" x14ac:dyDescent="0.15">
      <c r="B59" s="126"/>
      <c r="C59" s="1227" t="s">
        <v>653</v>
      </c>
      <c r="D59" s="1228"/>
      <c r="E59" s="1229"/>
      <c r="F59" s="127">
        <v>9480</v>
      </c>
      <c r="G59" s="127">
        <v>10044</v>
      </c>
      <c r="H59" s="128">
        <v>9909</v>
      </c>
    </row>
    <row r="60" spans="2:8" ht="45.75" customHeight="1" x14ac:dyDescent="0.15">
      <c r="B60" s="126"/>
      <c r="C60" s="1227" t="s">
        <v>654</v>
      </c>
      <c r="D60" s="1228"/>
      <c r="E60" s="1229"/>
      <c r="F60" s="127">
        <v>4141</v>
      </c>
      <c r="G60" s="127">
        <v>4155</v>
      </c>
      <c r="H60" s="128">
        <v>4215</v>
      </c>
    </row>
    <row r="61" spans="2:8" ht="45.75" customHeight="1" x14ac:dyDescent="0.15">
      <c r="B61" s="126"/>
      <c r="C61" s="1227" t="s">
        <v>656</v>
      </c>
      <c r="D61" s="1228"/>
      <c r="E61" s="1229"/>
      <c r="F61" s="127">
        <v>2177</v>
      </c>
      <c r="G61" s="127">
        <v>2181</v>
      </c>
      <c r="H61" s="128">
        <v>2215</v>
      </c>
    </row>
    <row r="62" spans="2:8" ht="45.75" customHeight="1" thickBot="1" x14ac:dyDescent="0.2">
      <c r="B62" s="129"/>
      <c r="C62" s="1230" t="s">
        <v>655</v>
      </c>
      <c r="D62" s="1231"/>
      <c r="E62" s="1232"/>
      <c r="F62" s="130">
        <v>2219</v>
      </c>
      <c r="G62" s="130">
        <v>2223</v>
      </c>
      <c r="H62" s="131">
        <v>2200</v>
      </c>
    </row>
    <row r="63" spans="2:8" ht="52.5" customHeight="1" thickBot="1" x14ac:dyDescent="0.2">
      <c r="B63" s="132"/>
      <c r="C63" s="1233" t="s">
        <v>51</v>
      </c>
      <c r="D63" s="1233"/>
      <c r="E63" s="1234"/>
      <c r="F63" s="133">
        <v>70229</v>
      </c>
      <c r="G63" s="133">
        <v>74305</v>
      </c>
      <c r="H63" s="134">
        <v>94893</v>
      </c>
    </row>
    <row r="64" spans="2:8" x14ac:dyDescent="0.15"/>
  </sheetData>
  <sheetProtection algorithmName="SHA-512" hashValue="1s/S39Qn5xp1C2J3PauCyyfuwRhDW9voSIatkWdN6Z24oXxKXRLjwwy6wvnT2KHh6vo2oFR6PKL6SBk44XMN3w==" saltValue="xFg7rONYTU+/QQgWI79B1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586</v>
      </c>
      <c r="G2" s="148"/>
      <c r="H2" s="149"/>
    </row>
    <row r="3" spans="1:8" x14ac:dyDescent="0.15">
      <c r="A3" s="145" t="s">
        <v>579</v>
      </c>
      <c r="B3" s="150"/>
      <c r="C3" s="151"/>
      <c r="D3" s="152">
        <v>58222</v>
      </c>
      <c r="E3" s="153"/>
      <c r="F3" s="154">
        <v>52897</v>
      </c>
      <c r="G3" s="155"/>
      <c r="H3" s="156"/>
    </row>
    <row r="4" spans="1:8" x14ac:dyDescent="0.15">
      <c r="A4" s="157"/>
      <c r="B4" s="158"/>
      <c r="C4" s="159"/>
      <c r="D4" s="160">
        <v>26817</v>
      </c>
      <c r="E4" s="161"/>
      <c r="F4" s="162">
        <v>27013</v>
      </c>
      <c r="G4" s="163"/>
      <c r="H4" s="164"/>
    </row>
    <row r="5" spans="1:8" x14ac:dyDescent="0.15">
      <c r="A5" s="145" t="s">
        <v>581</v>
      </c>
      <c r="B5" s="150"/>
      <c r="C5" s="151"/>
      <c r="D5" s="152">
        <v>52788</v>
      </c>
      <c r="E5" s="153"/>
      <c r="F5" s="154">
        <v>54945</v>
      </c>
      <c r="G5" s="155"/>
      <c r="H5" s="156"/>
    </row>
    <row r="6" spans="1:8" x14ac:dyDescent="0.15">
      <c r="A6" s="157"/>
      <c r="B6" s="158"/>
      <c r="C6" s="159"/>
      <c r="D6" s="160">
        <v>25480</v>
      </c>
      <c r="E6" s="161"/>
      <c r="F6" s="162">
        <v>29293</v>
      </c>
      <c r="G6" s="163"/>
      <c r="H6" s="164"/>
    </row>
    <row r="7" spans="1:8" x14ac:dyDescent="0.15">
      <c r="A7" s="145" t="s">
        <v>582</v>
      </c>
      <c r="B7" s="150"/>
      <c r="C7" s="151"/>
      <c r="D7" s="152">
        <v>55470</v>
      </c>
      <c r="E7" s="153"/>
      <c r="F7" s="154">
        <v>57132</v>
      </c>
      <c r="G7" s="155"/>
      <c r="H7" s="156"/>
    </row>
    <row r="8" spans="1:8" x14ac:dyDescent="0.15">
      <c r="A8" s="157"/>
      <c r="B8" s="158"/>
      <c r="C8" s="159"/>
      <c r="D8" s="160">
        <v>26096</v>
      </c>
      <c r="E8" s="161"/>
      <c r="F8" s="162">
        <v>30126</v>
      </c>
      <c r="G8" s="163"/>
      <c r="H8" s="164"/>
    </row>
    <row r="9" spans="1:8" x14ac:dyDescent="0.15">
      <c r="A9" s="145" t="s">
        <v>583</v>
      </c>
      <c r="B9" s="150"/>
      <c r="C9" s="151"/>
      <c r="D9" s="152">
        <v>60226</v>
      </c>
      <c r="E9" s="153"/>
      <c r="F9" s="154">
        <v>58766</v>
      </c>
      <c r="G9" s="155"/>
      <c r="H9" s="156"/>
    </row>
    <row r="10" spans="1:8" x14ac:dyDescent="0.15">
      <c r="A10" s="157"/>
      <c r="B10" s="158"/>
      <c r="C10" s="159"/>
      <c r="D10" s="160">
        <v>28643</v>
      </c>
      <c r="E10" s="161"/>
      <c r="F10" s="162">
        <v>29363</v>
      </c>
      <c r="G10" s="163"/>
      <c r="H10" s="164"/>
    </row>
    <row r="11" spans="1:8" x14ac:dyDescent="0.15">
      <c r="A11" s="145" t="s">
        <v>584</v>
      </c>
      <c r="B11" s="150"/>
      <c r="C11" s="151"/>
      <c r="D11" s="152">
        <v>61693</v>
      </c>
      <c r="E11" s="153"/>
      <c r="F11" s="154">
        <v>62482</v>
      </c>
      <c r="G11" s="155"/>
      <c r="H11" s="156"/>
    </row>
    <row r="12" spans="1:8" x14ac:dyDescent="0.15">
      <c r="A12" s="157"/>
      <c r="B12" s="158"/>
      <c r="C12" s="165"/>
      <c r="D12" s="160">
        <v>34376</v>
      </c>
      <c r="E12" s="161"/>
      <c r="F12" s="162">
        <v>34626</v>
      </c>
      <c r="G12" s="163"/>
      <c r="H12" s="164"/>
    </row>
    <row r="13" spans="1:8" x14ac:dyDescent="0.15">
      <c r="A13" s="145"/>
      <c r="B13" s="150"/>
      <c r="C13" s="166"/>
      <c r="D13" s="167">
        <v>57680</v>
      </c>
      <c r="E13" s="168"/>
      <c r="F13" s="169">
        <v>57244</v>
      </c>
      <c r="G13" s="170"/>
      <c r="H13" s="156"/>
    </row>
    <row r="14" spans="1:8" x14ac:dyDescent="0.15">
      <c r="A14" s="157"/>
      <c r="B14" s="158"/>
      <c r="C14" s="159"/>
      <c r="D14" s="160">
        <v>28282</v>
      </c>
      <c r="E14" s="161"/>
      <c r="F14" s="162">
        <v>30084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2.19</v>
      </c>
      <c r="C19" s="171">
        <f>ROUND(VALUE(SUBSTITUTE(実質収支比率等に係る経年分析!G$48,"▲","-")),2)</f>
        <v>2.38</v>
      </c>
      <c r="D19" s="171">
        <f>ROUND(VALUE(SUBSTITUTE(実質収支比率等に係る経年分析!H$48,"▲","-")),2)</f>
        <v>2.2200000000000002</v>
      </c>
      <c r="E19" s="171">
        <f>ROUND(VALUE(SUBSTITUTE(実質収支比率等に係る経年分析!I$48,"▲","-")),2)</f>
        <v>2.02</v>
      </c>
      <c r="F19" s="171">
        <f>ROUND(VALUE(SUBSTITUTE(実質収支比率等に係る経年分析!J$48,"▲","-")),2)</f>
        <v>2.42</v>
      </c>
    </row>
    <row r="20" spans="1:11" x14ac:dyDescent="0.15">
      <c r="A20" s="171" t="s">
        <v>55</v>
      </c>
      <c r="B20" s="171">
        <f>ROUND(VALUE(SUBSTITUTE(実質収支比率等に係る経年分析!F$47,"▲","-")),2)</f>
        <v>6.71</v>
      </c>
      <c r="C20" s="171">
        <f>ROUND(VALUE(SUBSTITUTE(実質収支比率等に係る経年分析!G$47,"▲","-")),2)</f>
        <v>7.59</v>
      </c>
      <c r="D20" s="171">
        <f>ROUND(VALUE(SUBSTITUTE(実質収支比率等に係る経年分析!H$47,"▲","-")),2)</f>
        <v>8.08</v>
      </c>
      <c r="E20" s="171">
        <f>ROUND(VALUE(SUBSTITUTE(実質収支比率等に係る経年分析!I$47,"▲","-")),2)</f>
        <v>8.6199999999999992</v>
      </c>
      <c r="F20" s="171">
        <f>ROUND(VALUE(SUBSTITUTE(実質収支比率等に係る経年分析!J$47,"▲","-")),2)</f>
        <v>7.88</v>
      </c>
    </row>
    <row r="21" spans="1:11" x14ac:dyDescent="0.15">
      <c r="A21" s="171" t="s">
        <v>56</v>
      </c>
      <c r="B21" s="171">
        <f>IF(ISNUMBER(VALUE(SUBSTITUTE(実質収支比率等に係る経年分析!F$49,"▲","-"))),ROUND(VALUE(SUBSTITUTE(実質収支比率等に係る経年分析!F$49,"▲","-")),2),NA())</f>
        <v>0.77</v>
      </c>
      <c r="C21" s="171">
        <f>IF(ISNUMBER(VALUE(SUBSTITUTE(実質収支比率等に係る経年分析!G$49,"▲","-"))),ROUND(VALUE(SUBSTITUTE(実質収支比率等に係る経年分析!G$49,"▲","-")),2),NA())</f>
        <v>1.17</v>
      </c>
      <c r="D21" s="171">
        <f>IF(ISNUMBER(VALUE(SUBSTITUTE(実質収支比率等に係る経年分析!H$49,"▲","-"))),ROUND(VALUE(SUBSTITUTE(実質収支比率等に係る経年分析!H$49,"▲","-")),2),NA())</f>
        <v>0.39</v>
      </c>
      <c r="E21" s="171">
        <f>IF(ISNUMBER(VALUE(SUBSTITUTE(実質収支比率等に係る経年分析!I$49,"▲","-"))),ROUND(VALUE(SUBSTITUTE(実質収支比率等に係る経年分析!I$49,"▲","-")),2),NA())</f>
        <v>0.49</v>
      </c>
      <c r="F21" s="171">
        <f>IF(ISNUMBER(VALUE(SUBSTITUTE(実質収支比率等に係る経年分析!J$49,"▲","-"))),ROUND(VALUE(SUBSTITUTE(実質収支比率等に係る経年分析!J$49,"▲","-")),2),NA())</f>
        <v>0.22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0.03</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工業用水道事業会計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0.06</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7.0000000000000007E-2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0.08</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0.11</v>
      </c>
    </row>
    <row r="30" spans="1:11" x14ac:dyDescent="0.15">
      <c r="A30" s="172" t="str">
        <f>IF(連結実質赤字比率に係る赤字・黒字の構成分析!C$40="",NA(),連結実質赤字比率に係る赤字・黒字の構成分析!C$40)</f>
        <v>介護保険事業特別会計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0.24</v>
      </c>
    </row>
    <row r="31" spans="1:11" x14ac:dyDescent="0.15">
      <c r="A31" s="172" t="str">
        <f>IF(連結実質赤字比率に係る赤字・黒字の構成分析!C$39="",NA(),連結実質赤字比率に係る赤字・黒字の構成分析!C$39)</f>
        <v>香椎駅周辺土地区画整理事業特別会計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0.34</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1.17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0.55000000000000004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0.73</v>
      </c>
    </row>
    <row r="33" spans="1:16" x14ac:dyDescent="0.15">
      <c r="A33" s="172" t="str">
        <f>IF(連結実質赤字比率に係る赤字・黒字の構成分析!C$37="",NA(),連結実質赤字比率に係る赤字・黒字の構成分析!C$37)</f>
        <v>一般会計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2.1800000000000002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2.37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2.21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2.0099999999999998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2.0699999999999998</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1.69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1.95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2.1800000000000002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2.71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2.4700000000000002</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3.41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3.51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3.76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3.72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3.07</v>
      </c>
    </row>
    <row r="36" spans="1:16" x14ac:dyDescent="0.15">
      <c r="A36" s="172" t="str">
        <f>IF(連結実質赤字比率に係る赤字・黒字の構成分析!C$34="",NA(),連結実質赤字比率に係る赤字・黒字の構成分析!C$34)</f>
        <v>モーターボート競走事業会計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2.3199999999999998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2.52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2.58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2.88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4.04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91577</v>
      </c>
      <c r="E42" s="173"/>
      <c r="F42" s="173"/>
      <c r="G42" s="173">
        <f>'実質公債費比率（分子）の構造'!L$52</f>
        <v>90643</v>
      </c>
      <c r="H42" s="173"/>
      <c r="I42" s="173"/>
      <c r="J42" s="173">
        <f>'実質公債費比率（分子）の構造'!M$52</f>
        <v>96042</v>
      </c>
      <c r="K42" s="173"/>
      <c r="L42" s="173"/>
      <c r="M42" s="173">
        <f>'実質公債費比率（分子）の構造'!N$52</f>
        <v>93445</v>
      </c>
      <c r="N42" s="173"/>
      <c r="O42" s="173"/>
      <c r="P42" s="173">
        <f>'実質公債費比率（分子）の構造'!O$52</f>
        <v>88434</v>
      </c>
    </row>
    <row r="43" spans="1:16" x14ac:dyDescent="0.15">
      <c r="A43" s="173" t="s">
        <v>64</v>
      </c>
      <c r="B43" s="173">
        <f>'実質公債費比率（分子）の構造'!K$51</f>
        <v>11</v>
      </c>
      <c r="C43" s="173"/>
      <c r="D43" s="173"/>
      <c r="E43" s="173">
        <f>'実質公債費比率（分子）の構造'!L$51</f>
        <v>8</v>
      </c>
      <c r="F43" s="173"/>
      <c r="G43" s="173"/>
      <c r="H43" s="173">
        <f>'実質公債費比率（分子）の構造'!M$51</f>
        <v>3</v>
      </c>
      <c r="I43" s="173"/>
      <c r="J43" s="173"/>
      <c r="K43" s="173">
        <f>'実質公債費比率（分子）の構造'!N$51</f>
        <v>9</v>
      </c>
      <c r="L43" s="173"/>
      <c r="M43" s="173"/>
      <c r="N43" s="173">
        <f>'実質公債費比率（分子）の構造'!O$51</f>
        <v>9</v>
      </c>
      <c r="O43" s="173"/>
      <c r="P43" s="173"/>
    </row>
    <row r="44" spans="1:16" x14ac:dyDescent="0.15">
      <c r="A44" s="173" t="s">
        <v>65</v>
      </c>
      <c r="B44" s="173">
        <f>'実質公債費比率（分子）の構造'!K$50</f>
        <v>2897</v>
      </c>
      <c r="C44" s="173"/>
      <c r="D44" s="173"/>
      <c r="E44" s="173">
        <f>'実質公債費比率（分子）の構造'!L$50</f>
        <v>4050</v>
      </c>
      <c r="F44" s="173"/>
      <c r="G44" s="173"/>
      <c r="H44" s="173">
        <f>'実質公債費比率（分子）の構造'!M$50</f>
        <v>4202</v>
      </c>
      <c r="I44" s="173"/>
      <c r="J44" s="173"/>
      <c r="K44" s="173">
        <f>'実質公債費比率（分子）の構造'!N$50</f>
        <v>4172</v>
      </c>
      <c r="L44" s="173"/>
      <c r="M44" s="173"/>
      <c r="N44" s="173">
        <f>'実質公債費比率（分子）の構造'!O$50</f>
        <v>4382</v>
      </c>
      <c r="O44" s="173"/>
      <c r="P44" s="173"/>
    </row>
    <row r="45" spans="1:16" x14ac:dyDescent="0.15">
      <c r="A45" s="173" t="s">
        <v>66</v>
      </c>
      <c r="B45" s="173">
        <f>'実質公債費比率（分子）の構造'!K$49</f>
        <v>70</v>
      </c>
      <c r="C45" s="173"/>
      <c r="D45" s="173"/>
      <c r="E45" s="173">
        <f>'実質公債費比率（分子）の構造'!L$49</f>
        <v>203</v>
      </c>
      <c r="F45" s="173"/>
      <c r="G45" s="173"/>
      <c r="H45" s="173">
        <f>'実質公債費比率（分子）の構造'!M$49</f>
        <v>348</v>
      </c>
      <c r="I45" s="173"/>
      <c r="J45" s="173"/>
      <c r="K45" s="173">
        <f>'実質公債費比率（分子）の構造'!N$49</f>
        <v>362</v>
      </c>
      <c r="L45" s="173"/>
      <c r="M45" s="173"/>
      <c r="N45" s="173">
        <f>'実質公債費比率（分子）の構造'!O$49</f>
        <v>357</v>
      </c>
      <c r="O45" s="173"/>
      <c r="P45" s="173"/>
    </row>
    <row r="46" spans="1:16" x14ac:dyDescent="0.15">
      <c r="A46" s="173" t="s">
        <v>67</v>
      </c>
      <c r="B46" s="173">
        <f>'実質公債費比率（分子）の構造'!K$48</f>
        <v>26073</v>
      </c>
      <c r="C46" s="173"/>
      <c r="D46" s="173"/>
      <c r="E46" s="173">
        <f>'実質公債費比率（分子）の構造'!L$48</f>
        <v>25284</v>
      </c>
      <c r="F46" s="173"/>
      <c r="G46" s="173"/>
      <c r="H46" s="173">
        <f>'実質公債費比率（分子）の構造'!M$48</f>
        <v>23629</v>
      </c>
      <c r="I46" s="173"/>
      <c r="J46" s="173"/>
      <c r="K46" s="173">
        <f>'実質公債費比率（分子）の構造'!N$48</f>
        <v>22987</v>
      </c>
      <c r="L46" s="173"/>
      <c r="M46" s="173"/>
      <c r="N46" s="173">
        <f>'実質公債費比率（分子）の構造'!O$48</f>
        <v>22883</v>
      </c>
      <c r="O46" s="173"/>
      <c r="P46" s="173"/>
    </row>
    <row r="47" spans="1:16" x14ac:dyDescent="0.15">
      <c r="A47" s="173" t="s">
        <v>14</v>
      </c>
      <c r="B47" s="173">
        <f>'実質公債費比率（分子）の構造'!K$47</f>
        <v>43099</v>
      </c>
      <c r="C47" s="173"/>
      <c r="D47" s="173"/>
      <c r="E47" s="173">
        <f>'実質公債費比率（分子）の構造'!L$47</f>
        <v>41622</v>
      </c>
      <c r="F47" s="173"/>
      <c r="G47" s="173"/>
      <c r="H47" s="173">
        <f>'実質公債費比率（分子）の構造'!M$47</f>
        <v>41165</v>
      </c>
      <c r="I47" s="173"/>
      <c r="J47" s="173"/>
      <c r="K47" s="173">
        <f>'実質公債費比率（分子）の構造'!N$47</f>
        <v>41895</v>
      </c>
      <c r="L47" s="173"/>
      <c r="M47" s="173"/>
      <c r="N47" s="173">
        <f>'実質公債費比率（分子）の構造'!O$47</f>
        <v>43385</v>
      </c>
      <c r="O47" s="173"/>
      <c r="P47" s="173"/>
    </row>
    <row r="48" spans="1:16" x14ac:dyDescent="0.15">
      <c r="A48" s="173" t="s">
        <v>68</v>
      </c>
      <c r="B48" s="173">
        <f>'実質公債費比率（分子）の構造'!K$46</f>
        <v>2773</v>
      </c>
      <c r="C48" s="173"/>
      <c r="D48" s="173"/>
      <c r="E48" s="173">
        <f>'実質公債費比率（分子）の構造'!L$46</f>
        <v>2261</v>
      </c>
      <c r="F48" s="173"/>
      <c r="G48" s="173"/>
      <c r="H48" s="173">
        <f>'実質公債費比率（分子）の構造'!M$46</f>
        <v>606</v>
      </c>
      <c r="I48" s="173"/>
      <c r="J48" s="173"/>
      <c r="K48" s="173">
        <f>'実質公債費比率（分子）の構造'!N$46</f>
        <v>299</v>
      </c>
      <c r="L48" s="173"/>
      <c r="M48" s="173"/>
      <c r="N48" s="173" t="str">
        <f>'実質公債費比率（分子）の構造'!O$46</f>
        <v>-</v>
      </c>
      <c r="O48" s="173"/>
      <c r="P48" s="173"/>
    </row>
    <row r="49" spans="1:16" x14ac:dyDescent="0.15">
      <c r="A49" s="173" t="s">
        <v>69</v>
      </c>
      <c r="B49" s="173">
        <f>'実質公債費比率（分子）の構造'!K$45</f>
        <v>53912</v>
      </c>
      <c r="C49" s="173"/>
      <c r="D49" s="173"/>
      <c r="E49" s="173">
        <f>'実質公債費比率（分子）の構造'!L$45</f>
        <v>54737</v>
      </c>
      <c r="F49" s="173"/>
      <c r="G49" s="173"/>
      <c r="H49" s="173">
        <f>'実質公債費比率（分子）の構造'!M$45</f>
        <v>60635</v>
      </c>
      <c r="I49" s="173"/>
      <c r="J49" s="173"/>
      <c r="K49" s="173">
        <f>'実質公債費比率（分子）の構造'!N$45</f>
        <v>57519</v>
      </c>
      <c r="L49" s="173"/>
      <c r="M49" s="173"/>
      <c r="N49" s="173">
        <f>'実質公債費比率（分子）の構造'!O$45</f>
        <v>48439</v>
      </c>
      <c r="O49" s="173"/>
      <c r="P49" s="173"/>
    </row>
    <row r="50" spans="1:16" x14ac:dyDescent="0.15">
      <c r="A50" s="173" t="s">
        <v>70</v>
      </c>
      <c r="B50" s="173" t="e">
        <f>NA()</f>
        <v>#N/A</v>
      </c>
      <c r="C50" s="173">
        <f>IF(ISNUMBER('実質公債費比率（分子）の構造'!K$53),'実質公債費比率（分子）の構造'!K$53,NA())</f>
        <v>37258</v>
      </c>
      <c r="D50" s="173" t="e">
        <f>NA()</f>
        <v>#N/A</v>
      </c>
      <c r="E50" s="173" t="e">
        <f>NA()</f>
        <v>#N/A</v>
      </c>
      <c r="F50" s="173">
        <f>IF(ISNUMBER('実質公債費比率（分子）の構造'!L$53),'実質公債費比率（分子）の構造'!L$53,NA())</f>
        <v>37522</v>
      </c>
      <c r="G50" s="173" t="e">
        <f>NA()</f>
        <v>#N/A</v>
      </c>
      <c r="H50" s="173" t="e">
        <f>NA()</f>
        <v>#N/A</v>
      </c>
      <c r="I50" s="173">
        <f>IF(ISNUMBER('実質公債費比率（分子）の構造'!M$53),'実質公債費比率（分子）の構造'!M$53,NA())</f>
        <v>34546</v>
      </c>
      <c r="J50" s="173" t="e">
        <f>NA()</f>
        <v>#N/A</v>
      </c>
      <c r="K50" s="173" t="e">
        <f>NA()</f>
        <v>#N/A</v>
      </c>
      <c r="L50" s="173">
        <f>IF(ISNUMBER('実質公債費比率（分子）の構造'!N$53),'実質公債費比率（分子）の構造'!N$53,NA())</f>
        <v>33798</v>
      </c>
      <c r="M50" s="173" t="e">
        <f>NA()</f>
        <v>#N/A</v>
      </c>
      <c r="N50" s="173" t="e">
        <f>NA()</f>
        <v>#N/A</v>
      </c>
      <c r="O50" s="173">
        <f>IF(ISNUMBER('実質公債費比率（分子）の構造'!O$53),'実質公債費比率（分子）の構造'!O$53,NA())</f>
        <v>31021</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848787</v>
      </c>
      <c r="E56" s="172"/>
      <c r="F56" s="172"/>
      <c r="G56" s="172">
        <f>'将来負担比率（分子）の構造'!J$52</f>
        <v>851506</v>
      </c>
      <c r="H56" s="172"/>
      <c r="I56" s="172"/>
      <c r="J56" s="172">
        <f>'将来負担比率（分子）の構造'!K$52</f>
        <v>845402</v>
      </c>
      <c r="K56" s="172"/>
      <c r="L56" s="172"/>
      <c r="M56" s="172">
        <f>'将来負担比率（分子）の構造'!L$52</f>
        <v>843488</v>
      </c>
      <c r="N56" s="172"/>
      <c r="O56" s="172"/>
      <c r="P56" s="172">
        <f>'将来負担比率（分子）の構造'!M$52</f>
        <v>847439</v>
      </c>
    </row>
    <row r="57" spans="1:16" x14ac:dyDescent="0.15">
      <c r="A57" s="172" t="s">
        <v>42</v>
      </c>
      <c r="B57" s="172"/>
      <c r="C57" s="172"/>
      <c r="D57" s="172">
        <f>'将来負担比率（分子）の構造'!I$51</f>
        <v>295295</v>
      </c>
      <c r="E57" s="172"/>
      <c r="F57" s="172"/>
      <c r="G57" s="172">
        <f>'将来負担比率（分子）の構造'!J$51</f>
        <v>293342</v>
      </c>
      <c r="H57" s="172"/>
      <c r="I57" s="172"/>
      <c r="J57" s="172">
        <f>'将来負担比率（分子）の構造'!K$51</f>
        <v>283458</v>
      </c>
      <c r="K57" s="172"/>
      <c r="L57" s="172"/>
      <c r="M57" s="172">
        <f>'将来負担比率（分子）の構造'!L$51</f>
        <v>266110</v>
      </c>
      <c r="N57" s="172"/>
      <c r="O57" s="172"/>
      <c r="P57" s="172">
        <f>'将来負担比率（分子）の構造'!M$51</f>
        <v>278154</v>
      </c>
    </row>
    <row r="58" spans="1:16" x14ac:dyDescent="0.15">
      <c r="A58" s="172" t="s">
        <v>41</v>
      </c>
      <c r="B58" s="172"/>
      <c r="C58" s="172"/>
      <c r="D58" s="172">
        <f>'将来負担比率（分子）の構造'!I$50</f>
        <v>239456</v>
      </c>
      <c r="E58" s="172"/>
      <c r="F58" s="172"/>
      <c r="G58" s="172">
        <f>'将来負担比率（分子）の構造'!J$50</f>
        <v>256370</v>
      </c>
      <c r="H58" s="172"/>
      <c r="I58" s="172"/>
      <c r="J58" s="172">
        <f>'将来負担比率（分子）の構造'!K$50</f>
        <v>282212</v>
      </c>
      <c r="K58" s="172"/>
      <c r="L58" s="172"/>
      <c r="M58" s="172">
        <f>'将来負担比率（分子）の構造'!L$50</f>
        <v>295511</v>
      </c>
      <c r="N58" s="172"/>
      <c r="O58" s="172"/>
      <c r="P58" s="172">
        <f>'将来負担比率（分子）の構造'!M$50</f>
        <v>336218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17356</v>
      </c>
      <c r="C61" s="172"/>
      <c r="D61" s="172"/>
      <c r="E61" s="172">
        <f>'将来負担比率（分子）の構造'!J$46</f>
        <v>18602</v>
      </c>
      <c r="F61" s="172"/>
      <c r="G61" s="172"/>
      <c r="H61" s="172">
        <f>'将来負担比率（分子）の構造'!K$46</f>
        <v>15476</v>
      </c>
      <c r="I61" s="172"/>
      <c r="J61" s="172"/>
      <c r="K61" s="172">
        <f>'将来負担比率（分子）の構造'!L$46</f>
        <v>19326</v>
      </c>
      <c r="L61" s="172"/>
      <c r="M61" s="172"/>
      <c r="N61" s="172">
        <f>'将来負担比率（分子）の構造'!M$46</f>
        <v>9955</v>
      </c>
      <c r="O61" s="172"/>
      <c r="P61" s="172"/>
    </row>
    <row r="62" spans="1:16" x14ac:dyDescent="0.15">
      <c r="A62" s="172" t="s">
        <v>35</v>
      </c>
      <c r="B62" s="172">
        <f>'将来負担比率（分子）の構造'!I$45</f>
        <v>103136</v>
      </c>
      <c r="C62" s="172"/>
      <c r="D62" s="172"/>
      <c r="E62" s="172">
        <f>'将来負担比率（分子）の構造'!J$45</f>
        <v>92791</v>
      </c>
      <c r="F62" s="172"/>
      <c r="G62" s="172"/>
      <c r="H62" s="172">
        <f>'将来負担比率（分子）の構造'!K$45</f>
        <v>91931</v>
      </c>
      <c r="I62" s="172"/>
      <c r="J62" s="172"/>
      <c r="K62" s="172">
        <f>'将来負担比率（分子）の構造'!L$45</f>
        <v>90696</v>
      </c>
      <c r="L62" s="172"/>
      <c r="M62" s="172"/>
      <c r="N62" s="172">
        <f>'将来負担比率（分子）の構造'!M$45</f>
        <v>88203</v>
      </c>
      <c r="O62" s="172"/>
      <c r="P62" s="172"/>
    </row>
    <row r="63" spans="1:16" x14ac:dyDescent="0.15">
      <c r="A63" s="172" t="s">
        <v>34</v>
      </c>
      <c r="B63" s="172">
        <f>'将来負担比率（分子）の構造'!I$44</f>
        <v>3919</v>
      </c>
      <c r="C63" s="172"/>
      <c r="D63" s="172"/>
      <c r="E63" s="172">
        <f>'将来負担比率（分子）の構造'!J$44</f>
        <v>3747</v>
      </c>
      <c r="F63" s="172"/>
      <c r="G63" s="172"/>
      <c r="H63" s="172">
        <f>'将来負担比率（分子）の構造'!K$44</f>
        <v>3458</v>
      </c>
      <c r="I63" s="172"/>
      <c r="J63" s="172"/>
      <c r="K63" s="172">
        <f>'将来負担比率（分子）の構造'!L$44</f>
        <v>3162</v>
      </c>
      <c r="L63" s="172"/>
      <c r="M63" s="172"/>
      <c r="N63" s="172">
        <f>'将来負担比率（分子）の構造'!M$44</f>
        <v>2824</v>
      </c>
      <c r="O63" s="172"/>
      <c r="P63" s="172"/>
    </row>
    <row r="64" spans="1:16" x14ac:dyDescent="0.15">
      <c r="A64" s="172" t="s">
        <v>33</v>
      </c>
      <c r="B64" s="172">
        <f>'将来負担比率（分子）の構造'!I$43</f>
        <v>300919</v>
      </c>
      <c r="C64" s="172"/>
      <c r="D64" s="172"/>
      <c r="E64" s="172">
        <f>'将来負担比率（分子）の構造'!J$43</f>
        <v>285198</v>
      </c>
      <c r="F64" s="172"/>
      <c r="G64" s="172"/>
      <c r="H64" s="172">
        <f>'将来負担比率（分子）の構造'!K$43</f>
        <v>269493</v>
      </c>
      <c r="I64" s="172"/>
      <c r="J64" s="172"/>
      <c r="K64" s="172">
        <f>'将来負担比率（分子）の構造'!L$43</f>
        <v>256858</v>
      </c>
      <c r="L64" s="172"/>
      <c r="M64" s="172"/>
      <c r="N64" s="172">
        <f>'将来負担比率（分子）の構造'!M$43</f>
        <v>251685</v>
      </c>
      <c r="O64" s="172"/>
      <c r="P64" s="172"/>
    </row>
    <row r="65" spans="1:16" x14ac:dyDescent="0.15">
      <c r="A65" s="172" t="s">
        <v>32</v>
      </c>
      <c r="B65" s="172">
        <f>'将来負担比率（分子）の構造'!I$42</f>
        <v>22028</v>
      </c>
      <c r="C65" s="172"/>
      <c r="D65" s="172"/>
      <c r="E65" s="172">
        <f>'将来負担比率（分子）の構造'!J$42</f>
        <v>32524</v>
      </c>
      <c r="F65" s="172"/>
      <c r="G65" s="172"/>
      <c r="H65" s="172">
        <f>'将来負担比率（分子）の構造'!K$42</f>
        <v>26964</v>
      </c>
      <c r="I65" s="172"/>
      <c r="J65" s="172"/>
      <c r="K65" s="172">
        <f>'将来負担比率（分子）の構造'!L$42</f>
        <v>29129</v>
      </c>
      <c r="L65" s="172"/>
      <c r="M65" s="172"/>
      <c r="N65" s="172">
        <f>'将来負担比率（分子）の構造'!M$42</f>
        <v>33552</v>
      </c>
      <c r="O65" s="172"/>
      <c r="P65" s="172"/>
    </row>
    <row r="66" spans="1:16" x14ac:dyDescent="0.15">
      <c r="A66" s="172" t="s">
        <v>31</v>
      </c>
      <c r="B66" s="172">
        <f>'将来負担比率（分子）の構造'!I$41</f>
        <v>1413133</v>
      </c>
      <c r="C66" s="172"/>
      <c r="D66" s="172"/>
      <c r="E66" s="172">
        <f>'将来負担比率（分子）の構造'!J$41</f>
        <v>1409307</v>
      </c>
      <c r="F66" s="172"/>
      <c r="G66" s="172"/>
      <c r="H66" s="172">
        <f>'将来負担比率（分子）の構造'!K$41</f>
        <v>1408879</v>
      </c>
      <c r="I66" s="172"/>
      <c r="J66" s="172"/>
      <c r="K66" s="172">
        <f>'将来負担比率（分子）の構造'!L$41</f>
        <v>1400373</v>
      </c>
      <c r="L66" s="172"/>
      <c r="M66" s="172"/>
      <c r="N66" s="172">
        <f>'将来負担比率（分子）の構造'!M$41</f>
        <v>1401546</v>
      </c>
      <c r="O66" s="172"/>
      <c r="P66" s="172"/>
    </row>
    <row r="67" spans="1:16" x14ac:dyDescent="0.15">
      <c r="A67" s="172" t="s">
        <v>74</v>
      </c>
      <c r="B67" s="172" t="e">
        <f>NA()</f>
        <v>#N/A</v>
      </c>
      <c r="C67" s="172">
        <f>IF(ISNUMBER('将来負担比率（分子）の構造'!I$53), IF('将来負担比率（分子）の構造'!I$53 &lt; 0, 0, '将来負担比率（分子）の構造'!I$53), NA())</f>
        <v>476954</v>
      </c>
      <c r="D67" s="172" t="e">
        <f>NA()</f>
        <v>#N/A</v>
      </c>
      <c r="E67" s="172" t="e">
        <f>NA()</f>
        <v>#N/A</v>
      </c>
      <c r="F67" s="172">
        <f>IF(ISNUMBER('将来負担比率（分子）の構造'!J$53), IF('将来負担比率（分子）の構造'!J$53 &lt; 0, 0, '将来負担比率（分子）の構造'!J$53), NA())</f>
        <v>440952</v>
      </c>
      <c r="G67" s="172" t="e">
        <f>NA()</f>
        <v>#N/A</v>
      </c>
      <c r="H67" s="172" t="e">
        <f>NA()</f>
        <v>#N/A</v>
      </c>
      <c r="I67" s="172">
        <f>IF(ISNUMBER('将来負担比率（分子）の構造'!K$53), IF('将来負担比率（分子）の構造'!K$53 &lt; 0, 0, '将来負担比率（分子）の構造'!K$53), NA())</f>
        <v>405131</v>
      </c>
      <c r="J67" s="172" t="e">
        <f>NA()</f>
        <v>#N/A</v>
      </c>
      <c r="K67" s="172" t="e">
        <f>NA()</f>
        <v>#N/A</v>
      </c>
      <c r="L67" s="172">
        <f>IF(ISNUMBER('将来負担比率（分子）の構造'!L$53), IF('将来負担比率（分子）の構造'!L$53 &lt; 0, 0, '将来負担比率（分子）の構造'!L$53), NA())</f>
        <v>394436</v>
      </c>
      <c r="M67" s="172" t="e">
        <f>NA()</f>
        <v>#N/A</v>
      </c>
      <c r="N67" s="172" t="e">
        <f>NA()</f>
        <v>#N/A</v>
      </c>
      <c r="O67" s="172">
        <f>IF(ISNUMBER('将来負担比率（分子）の構造'!M$53), IF('将来負担比率（分子）の構造'!M$53 &lt; 0, 0, '将来負担比率（分子）の構造'!M$53), NA())</f>
        <v>325955</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34066</v>
      </c>
      <c r="C72" s="176">
        <f>基金残高に係る経年分析!G55</f>
        <v>36870</v>
      </c>
      <c r="D72" s="176">
        <f>基金残高に係る経年分析!H55</f>
        <v>35597</v>
      </c>
    </row>
    <row r="73" spans="1:16" x14ac:dyDescent="0.15">
      <c r="A73" s="175" t="s">
        <v>77</v>
      </c>
      <c r="B73" s="176">
        <f>基金残高に係る経年分析!F56</f>
        <v>5455</v>
      </c>
      <c r="C73" s="176">
        <f>基金残高に係る経年分析!G56</f>
        <v>5471</v>
      </c>
      <c r="D73" s="176">
        <f>基金残高に係る経年分析!H56</f>
        <v>19035</v>
      </c>
    </row>
    <row r="74" spans="1:16" x14ac:dyDescent="0.15">
      <c r="A74" s="175" t="s">
        <v>78</v>
      </c>
      <c r="B74" s="176">
        <f>基金残高に係る経年分析!F57</f>
        <v>30708</v>
      </c>
      <c r="C74" s="176">
        <f>基金残高に係る経年分析!G57</f>
        <v>31964</v>
      </c>
      <c r="D74" s="176">
        <f>基金残高に係る経年分析!H57</f>
        <v>40261</v>
      </c>
    </row>
  </sheetData>
  <sheetProtection algorithmName="SHA-512" hashValue="9VLFe6BATeeG//AM1s7kA5o6P9MxAFKtPyx/HEhpKWdNkbjxCA1cCyKQQFR+F8eT/rdU6tgk25nNGl5b+O31XQ==" saltValue="4UhRAQCpiQ+2A9Dk1ukq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209</v>
      </c>
      <c r="DI1" s="747"/>
      <c r="DJ1" s="747"/>
      <c r="DK1" s="747"/>
      <c r="DL1" s="747"/>
      <c r="DM1" s="747"/>
      <c r="DN1" s="748"/>
      <c r="DO1" s="212"/>
      <c r="DP1" s="746" t="s">
        <v>210</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212</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213</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214</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215</v>
      </c>
      <c r="S4" s="689"/>
      <c r="T4" s="689"/>
      <c r="U4" s="689"/>
      <c r="V4" s="689"/>
      <c r="W4" s="689"/>
      <c r="X4" s="689"/>
      <c r="Y4" s="690"/>
      <c r="Z4" s="688" t="s">
        <v>216</v>
      </c>
      <c r="AA4" s="689"/>
      <c r="AB4" s="689"/>
      <c r="AC4" s="690"/>
      <c r="AD4" s="688" t="s">
        <v>217</v>
      </c>
      <c r="AE4" s="689"/>
      <c r="AF4" s="689"/>
      <c r="AG4" s="689"/>
      <c r="AH4" s="689"/>
      <c r="AI4" s="689"/>
      <c r="AJ4" s="689"/>
      <c r="AK4" s="690"/>
      <c r="AL4" s="688" t="s">
        <v>216</v>
      </c>
      <c r="AM4" s="689"/>
      <c r="AN4" s="689"/>
      <c r="AO4" s="690"/>
      <c r="AP4" s="749" t="s">
        <v>218</v>
      </c>
      <c r="AQ4" s="749"/>
      <c r="AR4" s="749"/>
      <c r="AS4" s="749"/>
      <c r="AT4" s="749"/>
      <c r="AU4" s="749"/>
      <c r="AV4" s="749"/>
      <c r="AW4" s="749"/>
      <c r="AX4" s="749"/>
      <c r="AY4" s="749"/>
      <c r="AZ4" s="749"/>
      <c r="BA4" s="749"/>
      <c r="BB4" s="749"/>
      <c r="BC4" s="749"/>
      <c r="BD4" s="749"/>
      <c r="BE4" s="749"/>
      <c r="BF4" s="749"/>
      <c r="BG4" s="749" t="s">
        <v>219</v>
      </c>
      <c r="BH4" s="749"/>
      <c r="BI4" s="749"/>
      <c r="BJ4" s="749"/>
      <c r="BK4" s="749"/>
      <c r="BL4" s="749"/>
      <c r="BM4" s="749"/>
      <c r="BN4" s="749"/>
      <c r="BO4" s="749" t="s">
        <v>216</v>
      </c>
      <c r="BP4" s="749"/>
      <c r="BQ4" s="749"/>
      <c r="BR4" s="749"/>
      <c r="BS4" s="749" t="s">
        <v>220</v>
      </c>
      <c r="BT4" s="749"/>
      <c r="BU4" s="749"/>
      <c r="BV4" s="749"/>
      <c r="BW4" s="749"/>
      <c r="BX4" s="749"/>
      <c r="BY4" s="749"/>
      <c r="BZ4" s="749"/>
      <c r="CA4" s="749"/>
      <c r="CB4" s="749"/>
      <c r="CD4" s="731" t="s">
        <v>221</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15">
      <c r="B5" s="696" t="s">
        <v>222</v>
      </c>
      <c r="C5" s="697"/>
      <c r="D5" s="697"/>
      <c r="E5" s="697"/>
      <c r="F5" s="697"/>
      <c r="G5" s="697"/>
      <c r="H5" s="697"/>
      <c r="I5" s="697"/>
      <c r="J5" s="697"/>
      <c r="K5" s="697"/>
      <c r="L5" s="697"/>
      <c r="M5" s="697"/>
      <c r="N5" s="697"/>
      <c r="O5" s="697"/>
      <c r="P5" s="697"/>
      <c r="Q5" s="698"/>
      <c r="R5" s="682">
        <v>343164133</v>
      </c>
      <c r="S5" s="683"/>
      <c r="T5" s="683"/>
      <c r="U5" s="683"/>
      <c r="V5" s="683"/>
      <c r="W5" s="683"/>
      <c r="X5" s="683"/>
      <c r="Y5" s="726"/>
      <c r="Z5" s="744">
        <v>29.1</v>
      </c>
      <c r="AA5" s="744"/>
      <c r="AB5" s="744"/>
      <c r="AC5" s="744"/>
      <c r="AD5" s="745">
        <v>316170609</v>
      </c>
      <c r="AE5" s="745"/>
      <c r="AF5" s="745"/>
      <c r="AG5" s="745"/>
      <c r="AH5" s="745"/>
      <c r="AI5" s="745"/>
      <c r="AJ5" s="745"/>
      <c r="AK5" s="745"/>
      <c r="AL5" s="727">
        <v>72.5</v>
      </c>
      <c r="AM5" s="701"/>
      <c r="AN5" s="701"/>
      <c r="AO5" s="728"/>
      <c r="AP5" s="696" t="s">
        <v>223</v>
      </c>
      <c r="AQ5" s="697"/>
      <c r="AR5" s="697"/>
      <c r="AS5" s="697"/>
      <c r="AT5" s="697"/>
      <c r="AU5" s="697"/>
      <c r="AV5" s="697"/>
      <c r="AW5" s="697"/>
      <c r="AX5" s="697"/>
      <c r="AY5" s="697"/>
      <c r="AZ5" s="697"/>
      <c r="BA5" s="697"/>
      <c r="BB5" s="697"/>
      <c r="BC5" s="697"/>
      <c r="BD5" s="697"/>
      <c r="BE5" s="697"/>
      <c r="BF5" s="698"/>
      <c r="BG5" s="629">
        <v>307837296</v>
      </c>
      <c r="BH5" s="630"/>
      <c r="BI5" s="630"/>
      <c r="BJ5" s="630"/>
      <c r="BK5" s="630"/>
      <c r="BL5" s="630"/>
      <c r="BM5" s="630"/>
      <c r="BN5" s="631"/>
      <c r="BO5" s="656">
        <v>89.7</v>
      </c>
      <c r="BP5" s="656"/>
      <c r="BQ5" s="656"/>
      <c r="BR5" s="656"/>
      <c r="BS5" s="657">
        <v>8464648</v>
      </c>
      <c r="BT5" s="657"/>
      <c r="BU5" s="657"/>
      <c r="BV5" s="657"/>
      <c r="BW5" s="657"/>
      <c r="BX5" s="657"/>
      <c r="BY5" s="657"/>
      <c r="BZ5" s="657"/>
      <c r="CA5" s="657"/>
      <c r="CB5" s="724"/>
      <c r="CD5" s="731" t="s">
        <v>218</v>
      </c>
      <c r="CE5" s="732"/>
      <c r="CF5" s="732"/>
      <c r="CG5" s="732"/>
      <c r="CH5" s="732"/>
      <c r="CI5" s="732"/>
      <c r="CJ5" s="732"/>
      <c r="CK5" s="732"/>
      <c r="CL5" s="732"/>
      <c r="CM5" s="732"/>
      <c r="CN5" s="732"/>
      <c r="CO5" s="732"/>
      <c r="CP5" s="732"/>
      <c r="CQ5" s="733"/>
      <c r="CR5" s="731" t="s">
        <v>224</v>
      </c>
      <c r="CS5" s="732"/>
      <c r="CT5" s="732"/>
      <c r="CU5" s="732"/>
      <c r="CV5" s="732"/>
      <c r="CW5" s="732"/>
      <c r="CX5" s="732"/>
      <c r="CY5" s="733"/>
      <c r="CZ5" s="731" t="s">
        <v>216</v>
      </c>
      <c r="DA5" s="732"/>
      <c r="DB5" s="732"/>
      <c r="DC5" s="733"/>
      <c r="DD5" s="731" t="s">
        <v>225</v>
      </c>
      <c r="DE5" s="732"/>
      <c r="DF5" s="732"/>
      <c r="DG5" s="732"/>
      <c r="DH5" s="732"/>
      <c r="DI5" s="732"/>
      <c r="DJ5" s="732"/>
      <c r="DK5" s="732"/>
      <c r="DL5" s="732"/>
      <c r="DM5" s="732"/>
      <c r="DN5" s="732"/>
      <c r="DO5" s="732"/>
      <c r="DP5" s="733"/>
      <c r="DQ5" s="731" t="s">
        <v>226</v>
      </c>
      <c r="DR5" s="732"/>
      <c r="DS5" s="732"/>
      <c r="DT5" s="732"/>
      <c r="DU5" s="732"/>
      <c r="DV5" s="732"/>
      <c r="DW5" s="732"/>
      <c r="DX5" s="732"/>
      <c r="DY5" s="732"/>
      <c r="DZ5" s="732"/>
      <c r="EA5" s="732"/>
      <c r="EB5" s="732"/>
      <c r="EC5" s="733"/>
    </row>
    <row r="6" spans="2:143" ht="11.25" customHeight="1" x14ac:dyDescent="0.15">
      <c r="B6" s="626" t="s">
        <v>227</v>
      </c>
      <c r="C6" s="627"/>
      <c r="D6" s="627"/>
      <c r="E6" s="627"/>
      <c r="F6" s="627"/>
      <c r="G6" s="627"/>
      <c r="H6" s="627"/>
      <c r="I6" s="627"/>
      <c r="J6" s="627"/>
      <c r="K6" s="627"/>
      <c r="L6" s="627"/>
      <c r="M6" s="627"/>
      <c r="N6" s="627"/>
      <c r="O6" s="627"/>
      <c r="P6" s="627"/>
      <c r="Q6" s="628"/>
      <c r="R6" s="629">
        <v>6721844</v>
      </c>
      <c r="S6" s="630"/>
      <c r="T6" s="630"/>
      <c r="U6" s="630"/>
      <c r="V6" s="630"/>
      <c r="W6" s="630"/>
      <c r="X6" s="630"/>
      <c r="Y6" s="631"/>
      <c r="Z6" s="656">
        <v>0.6</v>
      </c>
      <c r="AA6" s="656"/>
      <c r="AB6" s="656"/>
      <c r="AC6" s="656"/>
      <c r="AD6" s="657">
        <v>6721844</v>
      </c>
      <c r="AE6" s="657"/>
      <c r="AF6" s="657"/>
      <c r="AG6" s="657"/>
      <c r="AH6" s="657"/>
      <c r="AI6" s="657"/>
      <c r="AJ6" s="657"/>
      <c r="AK6" s="657"/>
      <c r="AL6" s="632">
        <v>1.5</v>
      </c>
      <c r="AM6" s="633"/>
      <c r="AN6" s="633"/>
      <c r="AO6" s="658"/>
      <c r="AP6" s="626" t="s">
        <v>228</v>
      </c>
      <c r="AQ6" s="627"/>
      <c r="AR6" s="627"/>
      <c r="AS6" s="627"/>
      <c r="AT6" s="627"/>
      <c r="AU6" s="627"/>
      <c r="AV6" s="627"/>
      <c r="AW6" s="627"/>
      <c r="AX6" s="627"/>
      <c r="AY6" s="627"/>
      <c r="AZ6" s="627"/>
      <c r="BA6" s="627"/>
      <c r="BB6" s="627"/>
      <c r="BC6" s="627"/>
      <c r="BD6" s="627"/>
      <c r="BE6" s="627"/>
      <c r="BF6" s="628"/>
      <c r="BG6" s="629">
        <v>307837296</v>
      </c>
      <c r="BH6" s="630"/>
      <c r="BI6" s="630"/>
      <c r="BJ6" s="630"/>
      <c r="BK6" s="630"/>
      <c r="BL6" s="630"/>
      <c r="BM6" s="630"/>
      <c r="BN6" s="631"/>
      <c r="BO6" s="656">
        <v>89.7</v>
      </c>
      <c r="BP6" s="656"/>
      <c r="BQ6" s="656"/>
      <c r="BR6" s="656"/>
      <c r="BS6" s="657">
        <v>8464648</v>
      </c>
      <c r="BT6" s="657"/>
      <c r="BU6" s="657"/>
      <c r="BV6" s="657"/>
      <c r="BW6" s="657"/>
      <c r="BX6" s="657"/>
      <c r="BY6" s="657"/>
      <c r="BZ6" s="657"/>
      <c r="CA6" s="657"/>
      <c r="CB6" s="724"/>
      <c r="CD6" s="685" t="s">
        <v>229</v>
      </c>
      <c r="CE6" s="686"/>
      <c r="CF6" s="686"/>
      <c r="CG6" s="686"/>
      <c r="CH6" s="686"/>
      <c r="CI6" s="686"/>
      <c r="CJ6" s="686"/>
      <c r="CK6" s="686"/>
      <c r="CL6" s="686"/>
      <c r="CM6" s="686"/>
      <c r="CN6" s="686"/>
      <c r="CO6" s="686"/>
      <c r="CP6" s="686"/>
      <c r="CQ6" s="687"/>
      <c r="CR6" s="629">
        <v>1715466</v>
      </c>
      <c r="CS6" s="630"/>
      <c r="CT6" s="630"/>
      <c r="CU6" s="630"/>
      <c r="CV6" s="630"/>
      <c r="CW6" s="630"/>
      <c r="CX6" s="630"/>
      <c r="CY6" s="631"/>
      <c r="CZ6" s="727">
        <v>0.1</v>
      </c>
      <c r="DA6" s="701"/>
      <c r="DB6" s="701"/>
      <c r="DC6" s="730"/>
      <c r="DD6" s="635" t="s">
        <v>230</v>
      </c>
      <c r="DE6" s="630"/>
      <c r="DF6" s="630"/>
      <c r="DG6" s="630"/>
      <c r="DH6" s="630"/>
      <c r="DI6" s="630"/>
      <c r="DJ6" s="630"/>
      <c r="DK6" s="630"/>
      <c r="DL6" s="630"/>
      <c r="DM6" s="630"/>
      <c r="DN6" s="630"/>
      <c r="DO6" s="630"/>
      <c r="DP6" s="631"/>
      <c r="DQ6" s="635">
        <v>1715465</v>
      </c>
      <c r="DR6" s="630"/>
      <c r="DS6" s="630"/>
      <c r="DT6" s="630"/>
      <c r="DU6" s="630"/>
      <c r="DV6" s="630"/>
      <c r="DW6" s="630"/>
      <c r="DX6" s="630"/>
      <c r="DY6" s="630"/>
      <c r="DZ6" s="630"/>
      <c r="EA6" s="630"/>
      <c r="EB6" s="630"/>
      <c r="EC6" s="670"/>
    </row>
    <row r="7" spans="2:143" ht="11.25" customHeight="1" x14ac:dyDescent="0.15">
      <c r="B7" s="626" t="s">
        <v>231</v>
      </c>
      <c r="C7" s="627"/>
      <c r="D7" s="627"/>
      <c r="E7" s="627"/>
      <c r="F7" s="627"/>
      <c r="G7" s="627"/>
      <c r="H7" s="627"/>
      <c r="I7" s="627"/>
      <c r="J7" s="627"/>
      <c r="K7" s="627"/>
      <c r="L7" s="627"/>
      <c r="M7" s="627"/>
      <c r="N7" s="627"/>
      <c r="O7" s="627"/>
      <c r="P7" s="627"/>
      <c r="Q7" s="628"/>
      <c r="R7" s="629">
        <v>136800</v>
      </c>
      <c r="S7" s="630"/>
      <c r="T7" s="630"/>
      <c r="U7" s="630"/>
      <c r="V7" s="630"/>
      <c r="W7" s="630"/>
      <c r="X7" s="630"/>
      <c r="Y7" s="631"/>
      <c r="Z7" s="656">
        <v>0</v>
      </c>
      <c r="AA7" s="656"/>
      <c r="AB7" s="656"/>
      <c r="AC7" s="656"/>
      <c r="AD7" s="657">
        <v>136800</v>
      </c>
      <c r="AE7" s="657"/>
      <c r="AF7" s="657"/>
      <c r="AG7" s="657"/>
      <c r="AH7" s="657"/>
      <c r="AI7" s="657"/>
      <c r="AJ7" s="657"/>
      <c r="AK7" s="657"/>
      <c r="AL7" s="632">
        <v>0</v>
      </c>
      <c r="AM7" s="633"/>
      <c r="AN7" s="633"/>
      <c r="AO7" s="658"/>
      <c r="AP7" s="626" t="s">
        <v>232</v>
      </c>
      <c r="AQ7" s="627"/>
      <c r="AR7" s="627"/>
      <c r="AS7" s="627"/>
      <c r="AT7" s="627"/>
      <c r="AU7" s="627"/>
      <c r="AV7" s="627"/>
      <c r="AW7" s="627"/>
      <c r="AX7" s="627"/>
      <c r="AY7" s="627"/>
      <c r="AZ7" s="627"/>
      <c r="BA7" s="627"/>
      <c r="BB7" s="627"/>
      <c r="BC7" s="627"/>
      <c r="BD7" s="627"/>
      <c r="BE7" s="627"/>
      <c r="BF7" s="628"/>
      <c r="BG7" s="629">
        <v>169376818</v>
      </c>
      <c r="BH7" s="630"/>
      <c r="BI7" s="630"/>
      <c r="BJ7" s="630"/>
      <c r="BK7" s="630"/>
      <c r="BL7" s="630"/>
      <c r="BM7" s="630"/>
      <c r="BN7" s="631"/>
      <c r="BO7" s="656">
        <v>49.4</v>
      </c>
      <c r="BP7" s="656"/>
      <c r="BQ7" s="656"/>
      <c r="BR7" s="656"/>
      <c r="BS7" s="657">
        <v>8464648</v>
      </c>
      <c r="BT7" s="657"/>
      <c r="BU7" s="657"/>
      <c r="BV7" s="657"/>
      <c r="BW7" s="657"/>
      <c r="BX7" s="657"/>
      <c r="BY7" s="657"/>
      <c r="BZ7" s="657"/>
      <c r="CA7" s="657"/>
      <c r="CB7" s="724"/>
      <c r="CD7" s="671" t="s">
        <v>233</v>
      </c>
      <c r="CE7" s="668"/>
      <c r="CF7" s="668"/>
      <c r="CG7" s="668"/>
      <c r="CH7" s="668"/>
      <c r="CI7" s="668"/>
      <c r="CJ7" s="668"/>
      <c r="CK7" s="668"/>
      <c r="CL7" s="668"/>
      <c r="CM7" s="668"/>
      <c r="CN7" s="668"/>
      <c r="CO7" s="668"/>
      <c r="CP7" s="668"/>
      <c r="CQ7" s="669"/>
      <c r="CR7" s="629">
        <v>75672081</v>
      </c>
      <c r="CS7" s="630"/>
      <c r="CT7" s="630"/>
      <c r="CU7" s="630"/>
      <c r="CV7" s="630"/>
      <c r="CW7" s="630"/>
      <c r="CX7" s="630"/>
      <c r="CY7" s="631"/>
      <c r="CZ7" s="656">
        <v>6.5</v>
      </c>
      <c r="DA7" s="656"/>
      <c r="DB7" s="656"/>
      <c r="DC7" s="656"/>
      <c r="DD7" s="635">
        <v>7152078</v>
      </c>
      <c r="DE7" s="630"/>
      <c r="DF7" s="630"/>
      <c r="DG7" s="630"/>
      <c r="DH7" s="630"/>
      <c r="DI7" s="630"/>
      <c r="DJ7" s="630"/>
      <c r="DK7" s="630"/>
      <c r="DL7" s="630"/>
      <c r="DM7" s="630"/>
      <c r="DN7" s="630"/>
      <c r="DO7" s="630"/>
      <c r="DP7" s="631"/>
      <c r="DQ7" s="635">
        <v>60341511</v>
      </c>
      <c r="DR7" s="630"/>
      <c r="DS7" s="630"/>
      <c r="DT7" s="630"/>
      <c r="DU7" s="630"/>
      <c r="DV7" s="630"/>
      <c r="DW7" s="630"/>
      <c r="DX7" s="630"/>
      <c r="DY7" s="630"/>
      <c r="DZ7" s="630"/>
      <c r="EA7" s="630"/>
      <c r="EB7" s="630"/>
      <c r="EC7" s="670"/>
    </row>
    <row r="8" spans="2:143" ht="11.25" customHeight="1" x14ac:dyDescent="0.15">
      <c r="B8" s="626" t="s">
        <v>234</v>
      </c>
      <c r="C8" s="627"/>
      <c r="D8" s="627"/>
      <c r="E8" s="627"/>
      <c r="F8" s="627"/>
      <c r="G8" s="627"/>
      <c r="H8" s="627"/>
      <c r="I8" s="627"/>
      <c r="J8" s="627"/>
      <c r="K8" s="627"/>
      <c r="L8" s="627"/>
      <c r="M8" s="627"/>
      <c r="N8" s="627"/>
      <c r="O8" s="627"/>
      <c r="P8" s="627"/>
      <c r="Q8" s="628"/>
      <c r="R8" s="629">
        <v>1384469</v>
      </c>
      <c r="S8" s="630"/>
      <c r="T8" s="630"/>
      <c r="U8" s="630"/>
      <c r="V8" s="630"/>
      <c r="W8" s="630"/>
      <c r="X8" s="630"/>
      <c r="Y8" s="631"/>
      <c r="Z8" s="656">
        <v>0.1</v>
      </c>
      <c r="AA8" s="656"/>
      <c r="AB8" s="656"/>
      <c r="AC8" s="656"/>
      <c r="AD8" s="657">
        <v>1384469</v>
      </c>
      <c r="AE8" s="657"/>
      <c r="AF8" s="657"/>
      <c r="AG8" s="657"/>
      <c r="AH8" s="657"/>
      <c r="AI8" s="657"/>
      <c r="AJ8" s="657"/>
      <c r="AK8" s="657"/>
      <c r="AL8" s="632">
        <v>0.3</v>
      </c>
      <c r="AM8" s="633"/>
      <c r="AN8" s="633"/>
      <c r="AO8" s="658"/>
      <c r="AP8" s="626" t="s">
        <v>235</v>
      </c>
      <c r="AQ8" s="627"/>
      <c r="AR8" s="627"/>
      <c r="AS8" s="627"/>
      <c r="AT8" s="627"/>
      <c r="AU8" s="627"/>
      <c r="AV8" s="627"/>
      <c r="AW8" s="627"/>
      <c r="AX8" s="627"/>
      <c r="AY8" s="627"/>
      <c r="AZ8" s="627"/>
      <c r="BA8" s="627"/>
      <c r="BB8" s="627"/>
      <c r="BC8" s="627"/>
      <c r="BD8" s="627"/>
      <c r="BE8" s="627"/>
      <c r="BF8" s="628"/>
      <c r="BG8" s="629">
        <v>2735179</v>
      </c>
      <c r="BH8" s="630"/>
      <c r="BI8" s="630"/>
      <c r="BJ8" s="630"/>
      <c r="BK8" s="630"/>
      <c r="BL8" s="630"/>
      <c r="BM8" s="630"/>
      <c r="BN8" s="631"/>
      <c r="BO8" s="656">
        <v>0.8</v>
      </c>
      <c r="BP8" s="656"/>
      <c r="BQ8" s="656"/>
      <c r="BR8" s="656"/>
      <c r="BS8" s="657" t="s">
        <v>236</v>
      </c>
      <c r="BT8" s="657"/>
      <c r="BU8" s="657"/>
      <c r="BV8" s="657"/>
      <c r="BW8" s="657"/>
      <c r="BX8" s="657"/>
      <c r="BY8" s="657"/>
      <c r="BZ8" s="657"/>
      <c r="CA8" s="657"/>
      <c r="CB8" s="724"/>
      <c r="CD8" s="671" t="s">
        <v>237</v>
      </c>
      <c r="CE8" s="668"/>
      <c r="CF8" s="668"/>
      <c r="CG8" s="668"/>
      <c r="CH8" s="668"/>
      <c r="CI8" s="668"/>
      <c r="CJ8" s="668"/>
      <c r="CK8" s="668"/>
      <c r="CL8" s="668"/>
      <c r="CM8" s="668"/>
      <c r="CN8" s="668"/>
      <c r="CO8" s="668"/>
      <c r="CP8" s="668"/>
      <c r="CQ8" s="669"/>
      <c r="CR8" s="629">
        <v>343003842</v>
      </c>
      <c r="CS8" s="630"/>
      <c r="CT8" s="630"/>
      <c r="CU8" s="630"/>
      <c r="CV8" s="630"/>
      <c r="CW8" s="630"/>
      <c r="CX8" s="630"/>
      <c r="CY8" s="631"/>
      <c r="CZ8" s="656">
        <v>29.5</v>
      </c>
      <c r="DA8" s="656"/>
      <c r="DB8" s="656"/>
      <c r="DC8" s="656"/>
      <c r="DD8" s="635">
        <v>3227139</v>
      </c>
      <c r="DE8" s="630"/>
      <c r="DF8" s="630"/>
      <c r="DG8" s="630"/>
      <c r="DH8" s="630"/>
      <c r="DI8" s="630"/>
      <c r="DJ8" s="630"/>
      <c r="DK8" s="630"/>
      <c r="DL8" s="630"/>
      <c r="DM8" s="630"/>
      <c r="DN8" s="630"/>
      <c r="DO8" s="630"/>
      <c r="DP8" s="631"/>
      <c r="DQ8" s="635">
        <v>136648312</v>
      </c>
      <c r="DR8" s="630"/>
      <c r="DS8" s="630"/>
      <c r="DT8" s="630"/>
      <c r="DU8" s="630"/>
      <c r="DV8" s="630"/>
      <c r="DW8" s="630"/>
      <c r="DX8" s="630"/>
      <c r="DY8" s="630"/>
      <c r="DZ8" s="630"/>
      <c r="EA8" s="630"/>
      <c r="EB8" s="630"/>
      <c r="EC8" s="670"/>
    </row>
    <row r="9" spans="2:143" ht="11.25" customHeight="1" x14ac:dyDescent="0.15">
      <c r="B9" s="626" t="s">
        <v>238</v>
      </c>
      <c r="C9" s="627"/>
      <c r="D9" s="627"/>
      <c r="E9" s="627"/>
      <c r="F9" s="627"/>
      <c r="G9" s="627"/>
      <c r="H9" s="627"/>
      <c r="I9" s="627"/>
      <c r="J9" s="627"/>
      <c r="K9" s="627"/>
      <c r="L9" s="627"/>
      <c r="M9" s="627"/>
      <c r="N9" s="627"/>
      <c r="O9" s="627"/>
      <c r="P9" s="627"/>
      <c r="Q9" s="628"/>
      <c r="R9" s="629">
        <v>1618872</v>
      </c>
      <c r="S9" s="630"/>
      <c r="T9" s="630"/>
      <c r="U9" s="630"/>
      <c r="V9" s="630"/>
      <c r="W9" s="630"/>
      <c r="X9" s="630"/>
      <c r="Y9" s="631"/>
      <c r="Z9" s="656">
        <v>0.1</v>
      </c>
      <c r="AA9" s="656"/>
      <c r="AB9" s="656"/>
      <c r="AC9" s="656"/>
      <c r="AD9" s="657">
        <v>1618872</v>
      </c>
      <c r="AE9" s="657"/>
      <c r="AF9" s="657"/>
      <c r="AG9" s="657"/>
      <c r="AH9" s="657"/>
      <c r="AI9" s="657"/>
      <c r="AJ9" s="657"/>
      <c r="AK9" s="657"/>
      <c r="AL9" s="632">
        <v>0.4</v>
      </c>
      <c r="AM9" s="633"/>
      <c r="AN9" s="633"/>
      <c r="AO9" s="658"/>
      <c r="AP9" s="626" t="s">
        <v>239</v>
      </c>
      <c r="AQ9" s="627"/>
      <c r="AR9" s="627"/>
      <c r="AS9" s="627"/>
      <c r="AT9" s="627"/>
      <c r="AU9" s="627"/>
      <c r="AV9" s="627"/>
      <c r="AW9" s="627"/>
      <c r="AX9" s="627"/>
      <c r="AY9" s="627"/>
      <c r="AZ9" s="627"/>
      <c r="BA9" s="627"/>
      <c r="BB9" s="627"/>
      <c r="BC9" s="627"/>
      <c r="BD9" s="627"/>
      <c r="BE9" s="627"/>
      <c r="BF9" s="628"/>
      <c r="BG9" s="629">
        <v>131044671</v>
      </c>
      <c r="BH9" s="630"/>
      <c r="BI9" s="630"/>
      <c r="BJ9" s="630"/>
      <c r="BK9" s="630"/>
      <c r="BL9" s="630"/>
      <c r="BM9" s="630"/>
      <c r="BN9" s="631"/>
      <c r="BO9" s="656">
        <v>38.200000000000003</v>
      </c>
      <c r="BP9" s="656"/>
      <c r="BQ9" s="656"/>
      <c r="BR9" s="656"/>
      <c r="BS9" s="657" t="s">
        <v>230</v>
      </c>
      <c r="BT9" s="657"/>
      <c r="BU9" s="657"/>
      <c r="BV9" s="657"/>
      <c r="BW9" s="657"/>
      <c r="BX9" s="657"/>
      <c r="BY9" s="657"/>
      <c r="BZ9" s="657"/>
      <c r="CA9" s="657"/>
      <c r="CB9" s="724"/>
      <c r="CD9" s="671" t="s">
        <v>240</v>
      </c>
      <c r="CE9" s="668"/>
      <c r="CF9" s="668"/>
      <c r="CG9" s="668"/>
      <c r="CH9" s="668"/>
      <c r="CI9" s="668"/>
      <c r="CJ9" s="668"/>
      <c r="CK9" s="668"/>
      <c r="CL9" s="668"/>
      <c r="CM9" s="668"/>
      <c r="CN9" s="668"/>
      <c r="CO9" s="668"/>
      <c r="CP9" s="668"/>
      <c r="CQ9" s="669"/>
      <c r="CR9" s="629">
        <v>74574924</v>
      </c>
      <c r="CS9" s="630"/>
      <c r="CT9" s="630"/>
      <c r="CU9" s="630"/>
      <c r="CV9" s="630"/>
      <c r="CW9" s="630"/>
      <c r="CX9" s="630"/>
      <c r="CY9" s="631"/>
      <c r="CZ9" s="656">
        <v>6.4</v>
      </c>
      <c r="DA9" s="656"/>
      <c r="DB9" s="656"/>
      <c r="DC9" s="656"/>
      <c r="DD9" s="635">
        <v>2687866</v>
      </c>
      <c r="DE9" s="630"/>
      <c r="DF9" s="630"/>
      <c r="DG9" s="630"/>
      <c r="DH9" s="630"/>
      <c r="DI9" s="630"/>
      <c r="DJ9" s="630"/>
      <c r="DK9" s="630"/>
      <c r="DL9" s="630"/>
      <c r="DM9" s="630"/>
      <c r="DN9" s="630"/>
      <c r="DO9" s="630"/>
      <c r="DP9" s="631"/>
      <c r="DQ9" s="635">
        <v>39610806</v>
      </c>
      <c r="DR9" s="630"/>
      <c r="DS9" s="630"/>
      <c r="DT9" s="630"/>
      <c r="DU9" s="630"/>
      <c r="DV9" s="630"/>
      <c r="DW9" s="630"/>
      <c r="DX9" s="630"/>
      <c r="DY9" s="630"/>
      <c r="DZ9" s="630"/>
      <c r="EA9" s="630"/>
      <c r="EB9" s="630"/>
      <c r="EC9" s="670"/>
    </row>
    <row r="10" spans="2:143" ht="11.25" customHeight="1" x14ac:dyDescent="0.15">
      <c r="B10" s="626" t="s">
        <v>241</v>
      </c>
      <c r="C10" s="627"/>
      <c r="D10" s="627"/>
      <c r="E10" s="627"/>
      <c r="F10" s="627"/>
      <c r="G10" s="627"/>
      <c r="H10" s="627"/>
      <c r="I10" s="627"/>
      <c r="J10" s="627"/>
      <c r="K10" s="627"/>
      <c r="L10" s="627"/>
      <c r="M10" s="627"/>
      <c r="N10" s="627"/>
      <c r="O10" s="627"/>
      <c r="P10" s="627"/>
      <c r="Q10" s="628"/>
      <c r="R10" s="629">
        <v>329857</v>
      </c>
      <c r="S10" s="630"/>
      <c r="T10" s="630"/>
      <c r="U10" s="630"/>
      <c r="V10" s="630"/>
      <c r="W10" s="630"/>
      <c r="X10" s="630"/>
      <c r="Y10" s="631"/>
      <c r="Z10" s="656">
        <v>0</v>
      </c>
      <c r="AA10" s="656"/>
      <c r="AB10" s="656"/>
      <c r="AC10" s="656"/>
      <c r="AD10" s="657">
        <v>329857</v>
      </c>
      <c r="AE10" s="657"/>
      <c r="AF10" s="657"/>
      <c r="AG10" s="657"/>
      <c r="AH10" s="657"/>
      <c r="AI10" s="657"/>
      <c r="AJ10" s="657"/>
      <c r="AK10" s="657"/>
      <c r="AL10" s="632">
        <v>0.1</v>
      </c>
      <c r="AM10" s="633"/>
      <c r="AN10" s="633"/>
      <c r="AO10" s="658"/>
      <c r="AP10" s="626" t="s">
        <v>242</v>
      </c>
      <c r="AQ10" s="627"/>
      <c r="AR10" s="627"/>
      <c r="AS10" s="627"/>
      <c r="AT10" s="627"/>
      <c r="AU10" s="627"/>
      <c r="AV10" s="627"/>
      <c r="AW10" s="627"/>
      <c r="AX10" s="627"/>
      <c r="AY10" s="627"/>
      <c r="AZ10" s="627"/>
      <c r="BA10" s="627"/>
      <c r="BB10" s="627"/>
      <c r="BC10" s="627"/>
      <c r="BD10" s="627"/>
      <c r="BE10" s="627"/>
      <c r="BF10" s="628"/>
      <c r="BG10" s="629">
        <v>9135652</v>
      </c>
      <c r="BH10" s="630"/>
      <c r="BI10" s="630"/>
      <c r="BJ10" s="630"/>
      <c r="BK10" s="630"/>
      <c r="BL10" s="630"/>
      <c r="BM10" s="630"/>
      <c r="BN10" s="631"/>
      <c r="BO10" s="656">
        <v>2.7</v>
      </c>
      <c r="BP10" s="656"/>
      <c r="BQ10" s="656"/>
      <c r="BR10" s="656"/>
      <c r="BS10" s="657">
        <v>1133251</v>
      </c>
      <c r="BT10" s="657"/>
      <c r="BU10" s="657"/>
      <c r="BV10" s="657"/>
      <c r="BW10" s="657"/>
      <c r="BX10" s="657"/>
      <c r="BY10" s="657"/>
      <c r="BZ10" s="657"/>
      <c r="CA10" s="657"/>
      <c r="CB10" s="724"/>
      <c r="CD10" s="671" t="s">
        <v>243</v>
      </c>
      <c r="CE10" s="668"/>
      <c r="CF10" s="668"/>
      <c r="CG10" s="668"/>
      <c r="CH10" s="668"/>
      <c r="CI10" s="668"/>
      <c r="CJ10" s="668"/>
      <c r="CK10" s="668"/>
      <c r="CL10" s="668"/>
      <c r="CM10" s="668"/>
      <c r="CN10" s="668"/>
      <c r="CO10" s="668"/>
      <c r="CP10" s="668"/>
      <c r="CQ10" s="669"/>
      <c r="CR10" s="629">
        <v>131227</v>
      </c>
      <c r="CS10" s="630"/>
      <c r="CT10" s="630"/>
      <c r="CU10" s="630"/>
      <c r="CV10" s="630"/>
      <c r="CW10" s="630"/>
      <c r="CX10" s="630"/>
      <c r="CY10" s="631"/>
      <c r="CZ10" s="656">
        <v>0</v>
      </c>
      <c r="DA10" s="656"/>
      <c r="DB10" s="656"/>
      <c r="DC10" s="656"/>
      <c r="DD10" s="635" t="s">
        <v>236</v>
      </c>
      <c r="DE10" s="630"/>
      <c r="DF10" s="630"/>
      <c r="DG10" s="630"/>
      <c r="DH10" s="630"/>
      <c r="DI10" s="630"/>
      <c r="DJ10" s="630"/>
      <c r="DK10" s="630"/>
      <c r="DL10" s="630"/>
      <c r="DM10" s="630"/>
      <c r="DN10" s="630"/>
      <c r="DO10" s="630"/>
      <c r="DP10" s="631"/>
      <c r="DQ10" s="635">
        <v>120176</v>
      </c>
      <c r="DR10" s="630"/>
      <c r="DS10" s="630"/>
      <c r="DT10" s="630"/>
      <c r="DU10" s="630"/>
      <c r="DV10" s="630"/>
      <c r="DW10" s="630"/>
      <c r="DX10" s="630"/>
      <c r="DY10" s="630"/>
      <c r="DZ10" s="630"/>
      <c r="EA10" s="630"/>
      <c r="EB10" s="630"/>
      <c r="EC10" s="670"/>
    </row>
    <row r="11" spans="2:143" ht="11.25" customHeight="1" x14ac:dyDescent="0.15">
      <c r="B11" s="626" t="s">
        <v>244</v>
      </c>
      <c r="C11" s="627"/>
      <c r="D11" s="627"/>
      <c r="E11" s="627"/>
      <c r="F11" s="627"/>
      <c r="G11" s="627"/>
      <c r="H11" s="627"/>
      <c r="I11" s="627"/>
      <c r="J11" s="627"/>
      <c r="K11" s="627"/>
      <c r="L11" s="627"/>
      <c r="M11" s="627"/>
      <c r="N11" s="627"/>
      <c r="O11" s="627"/>
      <c r="P11" s="627"/>
      <c r="Q11" s="628"/>
      <c r="R11" s="629">
        <v>38773606</v>
      </c>
      <c r="S11" s="630"/>
      <c r="T11" s="630"/>
      <c r="U11" s="630"/>
      <c r="V11" s="630"/>
      <c r="W11" s="630"/>
      <c r="X11" s="630"/>
      <c r="Y11" s="631"/>
      <c r="Z11" s="632">
        <v>3.3</v>
      </c>
      <c r="AA11" s="633"/>
      <c r="AB11" s="633"/>
      <c r="AC11" s="634"/>
      <c r="AD11" s="635">
        <v>38773606</v>
      </c>
      <c r="AE11" s="630"/>
      <c r="AF11" s="630"/>
      <c r="AG11" s="630"/>
      <c r="AH11" s="630"/>
      <c r="AI11" s="630"/>
      <c r="AJ11" s="630"/>
      <c r="AK11" s="631"/>
      <c r="AL11" s="632">
        <v>8.9</v>
      </c>
      <c r="AM11" s="633"/>
      <c r="AN11" s="633"/>
      <c r="AO11" s="658"/>
      <c r="AP11" s="626" t="s">
        <v>245</v>
      </c>
      <c r="AQ11" s="627"/>
      <c r="AR11" s="627"/>
      <c r="AS11" s="627"/>
      <c r="AT11" s="627"/>
      <c r="AU11" s="627"/>
      <c r="AV11" s="627"/>
      <c r="AW11" s="627"/>
      <c r="AX11" s="627"/>
      <c r="AY11" s="627"/>
      <c r="AZ11" s="627"/>
      <c r="BA11" s="627"/>
      <c r="BB11" s="627"/>
      <c r="BC11" s="627"/>
      <c r="BD11" s="627"/>
      <c r="BE11" s="627"/>
      <c r="BF11" s="628"/>
      <c r="BG11" s="629">
        <v>26461316</v>
      </c>
      <c r="BH11" s="630"/>
      <c r="BI11" s="630"/>
      <c r="BJ11" s="630"/>
      <c r="BK11" s="630"/>
      <c r="BL11" s="630"/>
      <c r="BM11" s="630"/>
      <c r="BN11" s="631"/>
      <c r="BO11" s="656">
        <v>7.7</v>
      </c>
      <c r="BP11" s="656"/>
      <c r="BQ11" s="656"/>
      <c r="BR11" s="656"/>
      <c r="BS11" s="657">
        <v>7331397</v>
      </c>
      <c r="BT11" s="657"/>
      <c r="BU11" s="657"/>
      <c r="BV11" s="657"/>
      <c r="BW11" s="657"/>
      <c r="BX11" s="657"/>
      <c r="BY11" s="657"/>
      <c r="BZ11" s="657"/>
      <c r="CA11" s="657"/>
      <c r="CB11" s="724"/>
      <c r="CD11" s="671" t="s">
        <v>246</v>
      </c>
      <c r="CE11" s="668"/>
      <c r="CF11" s="668"/>
      <c r="CG11" s="668"/>
      <c r="CH11" s="668"/>
      <c r="CI11" s="668"/>
      <c r="CJ11" s="668"/>
      <c r="CK11" s="668"/>
      <c r="CL11" s="668"/>
      <c r="CM11" s="668"/>
      <c r="CN11" s="668"/>
      <c r="CO11" s="668"/>
      <c r="CP11" s="668"/>
      <c r="CQ11" s="669"/>
      <c r="CR11" s="629">
        <v>3908015</v>
      </c>
      <c r="CS11" s="630"/>
      <c r="CT11" s="630"/>
      <c r="CU11" s="630"/>
      <c r="CV11" s="630"/>
      <c r="CW11" s="630"/>
      <c r="CX11" s="630"/>
      <c r="CY11" s="631"/>
      <c r="CZ11" s="656">
        <v>0.3</v>
      </c>
      <c r="DA11" s="656"/>
      <c r="DB11" s="656"/>
      <c r="DC11" s="656"/>
      <c r="DD11" s="635">
        <v>1293456</v>
      </c>
      <c r="DE11" s="630"/>
      <c r="DF11" s="630"/>
      <c r="DG11" s="630"/>
      <c r="DH11" s="630"/>
      <c r="DI11" s="630"/>
      <c r="DJ11" s="630"/>
      <c r="DK11" s="630"/>
      <c r="DL11" s="630"/>
      <c r="DM11" s="630"/>
      <c r="DN11" s="630"/>
      <c r="DO11" s="630"/>
      <c r="DP11" s="631"/>
      <c r="DQ11" s="635">
        <v>2487549</v>
      </c>
      <c r="DR11" s="630"/>
      <c r="DS11" s="630"/>
      <c r="DT11" s="630"/>
      <c r="DU11" s="630"/>
      <c r="DV11" s="630"/>
      <c r="DW11" s="630"/>
      <c r="DX11" s="630"/>
      <c r="DY11" s="630"/>
      <c r="DZ11" s="630"/>
      <c r="EA11" s="630"/>
      <c r="EB11" s="630"/>
      <c r="EC11" s="670"/>
    </row>
    <row r="12" spans="2:143" ht="11.25" customHeight="1" x14ac:dyDescent="0.15">
      <c r="B12" s="626" t="s">
        <v>247</v>
      </c>
      <c r="C12" s="627"/>
      <c r="D12" s="627"/>
      <c r="E12" s="627"/>
      <c r="F12" s="627"/>
      <c r="G12" s="627"/>
      <c r="H12" s="627"/>
      <c r="I12" s="627"/>
      <c r="J12" s="627"/>
      <c r="K12" s="627"/>
      <c r="L12" s="627"/>
      <c r="M12" s="627"/>
      <c r="N12" s="627"/>
      <c r="O12" s="627"/>
      <c r="P12" s="627"/>
      <c r="Q12" s="628"/>
      <c r="R12" s="629">
        <v>39523</v>
      </c>
      <c r="S12" s="630"/>
      <c r="T12" s="630"/>
      <c r="U12" s="630"/>
      <c r="V12" s="630"/>
      <c r="W12" s="630"/>
      <c r="X12" s="630"/>
      <c r="Y12" s="631"/>
      <c r="Z12" s="656">
        <v>0</v>
      </c>
      <c r="AA12" s="656"/>
      <c r="AB12" s="656"/>
      <c r="AC12" s="656"/>
      <c r="AD12" s="657">
        <v>39523</v>
      </c>
      <c r="AE12" s="657"/>
      <c r="AF12" s="657"/>
      <c r="AG12" s="657"/>
      <c r="AH12" s="657"/>
      <c r="AI12" s="657"/>
      <c r="AJ12" s="657"/>
      <c r="AK12" s="657"/>
      <c r="AL12" s="632">
        <v>0</v>
      </c>
      <c r="AM12" s="633"/>
      <c r="AN12" s="633"/>
      <c r="AO12" s="658"/>
      <c r="AP12" s="626" t="s">
        <v>248</v>
      </c>
      <c r="AQ12" s="627"/>
      <c r="AR12" s="627"/>
      <c r="AS12" s="627"/>
      <c r="AT12" s="627"/>
      <c r="AU12" s="627"/>
      <c r="AV12" s="627"/>
      <c r="AW12" s="627"/>
      <c r="AX12" s="627"/>
      <c r="AY12" s="627"/>
      <c r="AZ12" s="627"/>
      <c r="BA12" s="627"/>
      <c r="BB12" s="627"/>
      <c r="BC12" s="627"/>
      <c r="BD12" s="627"/>
      <c r="BE12" s="627"/>
      <c r="BF12" s="628"/>
      <c r="BG12" s="629">
        <v>124374848</v>
      </c>
      <c r="BH12" s="630"/>
      <c r="BI12" s="630"/>
      <c r="BJ12" s="630"/>
      <c r="BK12" s="630"/>
      <c r="BL12" s="630"/>
      <c r="BM12" s="630"/>
      <c r="BN12" s="631"/>
      <c r="BO12" s="656">
        <v>36.200000000000003</v>
      </c>
      <c r="BP12" s="656"/>
      <c r="BQ12" s="656"/>
      <c r="BR12" s="656"/>
      <c r="BS12" s="657" t="s">
        <v>236</v>
      </c>
      <c r="BT12" s="657"/>
      <c r="BU12" s="657"/>
      <c r="BV12" s="657"/>
      <c r="BW12" s="657"/>
      <c r="BX12" s="657"/>
      <c r="BY12" s="657"/>
      <c r="BZ12" s="657"/>
      <c r="CA12" s="657"/>
      <c r="CB12" s="724"/>
      <c r="CD12" s="671" t="s">
        <v>249</v>
      </c>
      <c r="CE12" s="668"/>
      <c r="CF12" s="668"/>
      <c r="CG12" s="668"/>
      <c r="CH12" s="668"/>
      <c r="CI12" s="668"/>
      <c r="CJ12" s="668"/>
      <c r="CK12" s="668"/>
      <c r="CL12" s="668"/>
      <c r="CM12" s="668"/>
      <c r="CN12" s="668"/>
      <c r="CO12" s="668"/>
      <c r="CP12" s="668"/>
      <c r="CQ12" s="669"/>
      <c r="CR12" s="629">
        <v>272847662</v>
      </c>
      <c r="CS12" s="630"/>
      <c r="CT12" s="630"/>
      <c r="CU12" s="630"/>
      <c r="CV12" s="630"/>
      <c r="CW12" s="630"/>
      <c r="CX12" s="630"/>
      <c r="CY12" s="631"/>
      <c r="CZ12" s="656">
        <v>23.5</v>
      </c>
      <c r="DA12" s="656"/>
      <c r="DB12" s="656"/>
      <c r="DC12" s="656"/>
      <c r="DD12" s="635">
        <v>6771808</v>
      </c>
      <c r="DE12" s="630"/>
      <c r="DF12" s="630"/>
      <c r="DG12" s="630"/>
      <c r="DH12" s="630"/>
      <c r="DI12" s="630"/>
      <c r="DJ12" s="630"/>
      <c r="DK12" s="630"/>
      <c r="DL12" s="630"/>
      <c r="DM12" s="630"/>
      <c r="DN12" s="630"/>
      <c r="DO12" s="630"/>
      <c r="DP12" s="631"/>
      <c r="DQ12" s="635">
        <v>16519452</v>
      </c>
      <c r="DR12" s="630"/>
      <c r="DS12" s="630"/>
      <c r="DT12" s="630"/>
      <c r="DU12" s="630"/>
      <c r="DV12" s="630"/>
      <c r="DW12" s="630"/>
      <c r="DX12" s="630"/>
      <c r="DY12" s="630"/>
      <c r="DZ12" s="630"/>
      <c r="EA12" s="630"/>
      <c r="EB12" s="630"/>
      <c r="EC12" s="670"/>
    </row>
    <row r="13" spans="2:143" ht="11.25" customHeight="1" x14ac:dyDescent="0.15">
      <c r="B13" s="626" t="s">
        <v>250</v>
      </c>
      <c r="C13" s="627"/>
      <c r="D13" s="627"/>
      <c r="E13" s="627"/>
      <c r="F13" s="627"/>
      <c r="G13" s="627"/>
      <c r="H13" s="627"/>
      <c r="I13" s="627"/>
      <c r="J13" s="627"/>
      <c r="K13" s="627"/>
      <c r="L13" s="627"/>
      <c r="M13" s="627"/>
      <c r="N13" s="627"/>
      <c r="O13" s="627"/>
      <c r="P13" s="627"/>
      <c r="Q13" s="628"/>
      <c r="R13" s="629" t="s">
        <v>230</v>
      </c>
      <c r="S13" s="630"/>
      <c r="T13" s="630"/>
      <c r="U13" s="630"/>
      <c r="V13" s="630"/>
      <c r="W13" s="630"/>
      <c r="X13" s="630"/>
      <c r="Y13" s="631"/>
      <c r="Z13" s="656" t="s">
        <v>236</v>
      </c>
      <c r="AA13" s="656"/>
      <c r="AB13" s="656"/>
      <c r="AC13" s="656"/>
      <c r="AD13" s="657" t="s">
        <v>236</v>
      </c>
      <c r="AE13" s="657"/>
      <c r="AF13" s="657"/>
      <c r="AG13" s="657"/>
      <c r="AH13" s="657"/>
      <c r="AI13" s="657"/>
      <c r="AJ13" s="657"/>
      <c r="AK13" s="657"/>
      <c r="AL13" s="632" t="s">
        <v>236</v>
      </c>
      <c r="AM13" s="633"/>
      <c r="AN13" s="633"/>
      <c r="AO13" s="658"/>
      <c r="AP13" s="626" t="s">
        <v>251</v>
      </c>
      <c r="AQ13" s="627"/>
      <c r="AR13" s="627"/>
      <c r="AS13" s="627"/>
      <c r="AT13" s="627"/>
      <c r="AU13" s="627"/>
      <c r="AV13" s="627"/>
      <c r="AW13" s="627"/>
      <c r="AX13" s="627"/>
      <c r="AY13" s="627"/>
      <c r="AZ13" s="627"/>
      <c r="BA13" s="627"/>
      <c r="BB13" s="627"/>
      <c r="BC13" s="627"/>
      <c r="BD13" s="627"/>
      <c r="BE13" s="627"/>
      <c r="BF13" s="628"/>
      <c r="BG13" s="629">
        <v>123660781</v>
      </c>
      <c r="BH13" s="630"/>
      <c r="BI13" s="630"/>
      <c r="BJ13" s="630"/>
      <c r="BK13" s="630"/>
      <c r="BL13" s="630"/>
      <c r="BM13" s="630"/>
      <c r="BN13" s="631"/>
      <c r="BO13" s="656">
        <v>36</v>
      </c>
      <c r="BP13" s="656"/>
      <c r="BQ13" s="656"/>
      <c r="BR13" s="656"/>
      <c r="BS13" s="657" t="s">
        <v>236</v>
      </c>
      <c r="BT13" s="657"/>
      <c r="BU13" s="657"/>
      <c r="BV13" s="657"/>
      <c r="BW13" s="657"/>
      <c r="BX13" s="657"/>
      <c r="BY13" s="657"/>
      <c r="BZ13" s="657"/>
      <c r="CA13" s="657"/>
      <c r="CB13" s="724"/>
      <c r="CD13" s="671" t="s">
        <v>252</v>
      </c>
      <c r="CE13" s="668"/>
      <c r="CF13" s="668"/>
      <c r="CG13" s="668"/>
      <c r="CH13" s="668"/>
      <c r="CI13" s="668"/>
      <c r="CJ13" s="668"/>
      <c r="CK13" s="668"/>
      <c r="CL13" s="668"/>
      <c r="CM13" s="668"/>
      <c r="CN13" s="668"/>
      <c r="CO13" s="668"/>
      <c r="CP13" s="668"/>
      <c r="CQ13" s="669"/>
      <c r="CR13" s="629">
        <v>92192677</v>
      </c>
      <c r="CS13" s="630"/>
      <c r="CT13" s="630"/>
      <c r="CU13" s="630"/>
      <c r="CV13" s="630"/>
      <c r="CW13" s="630"/>
      <c r="CX13" s="630"/>
      <c r="CY13" s="631"/>
      <c r="CZ13" s="656">
        <v>7.9</v>
      </c>
      <c r="DA13" s="656"/>
      <c r="DB13" s="656"/>
      <c r="DC13" s="656"/>
      <c r="DD13" s="635">
        <v>47815639</v>
      </c>
      <c r="DE13" s="630"/>
      <c r="DF13" s="630"/>
      <c r="DG13" s="630"/>
      <c r="DH13" s="630"/>
      <c r="DI13" s="630"/>
      <c r="DJ13" s="630"/>
      <c r="DK13" s="630"/>
      <c r="DL13" s="630"/>
      <c r="DM13" s="630"/>
      <c r="DN13" s="630"/>
      <c r="DO13" s="630"/>
      <c r="DP13" s="631"/>
      <c r="DQ13" s="635">
        <v>45159816</v>
      </c>
      <c r="DR13" s="630"/>
      <c r="DS13" s="630"/>
      <c r="DT13" s="630"/>
      <c r="DU13" s="630"/>
      <c r="DV13" s="630"/>
      <c r="DW13" s="630"/>
      <c r="DX13" s="630"/>
      <c r="DY13" s="630"/>
      <c r="DZ13" s="630"/>
      <c r="EA13" s="630"/>
      <c r="EB13" s="630"/>
      <c r="EC13" s="670"/>
    </row>
    <row r="14" spans="2:143" ht="11.25" customHeight="1" x14ac:dyDescent="0.15">
      <c r="B14" s="626" t="s">
        <v>253</v>
      </c>
      <c r="C14" s="627"/>
      <c r="D14" s="627"/>
      <c r="E14" s="627"/>
      <c r="F14" s="627"/>
      <c r="G14" s="627"/>
      <c r="H14" s="627"/>
      <c r="I14" s="627"/>
      <c r="J14" s="627"/>
      <c r="K14" s="627"/>
      <c r="L14" s="627"/>
      <c r="M14" s="627"/>
      <c r="N14" s="627"/>
      <c r="O14" s="627"/>
      <c r="P14" s="627"/>
      <c r="Q14" s="628"/>
      <c r="R14" s="629" t="s">
        <v>230</v>
      </c>
      <c r="S14" s="630"/>
      <c r="T14" s="630"/>
      <c r="U14" s="630"/>
      <c r="V14" s="630"/>
      <c r="W14" s="630"/>
      <c r="X14" s="630"/>
      <c r="Y14" s="631"/>
      <c r="Z14" s="656" t="s">
        <v>230</v>
      </c>
      <c r="AA14" s="656"/>
      <c r="AB14" s="656"/>
      <c r="AC14" s="656"/>
      <c r="AD14" s="657" t="s">
        <v>230</v>
      </c>
      <c r="AE14" s="657"/>
      <c r="AF14" s="657"/>
      <c r="AG14" s="657"/>
      <c r="AH14" s="657"/>
      <c r="AI14" s="657"/>
      <c r="AJ14" s="657"/>
      <c r="AK14" s="657"/>
      <c r="AL14" s="632" t="s">
        <v>236</v>
      </c>
      <c r="AM14" s="633"/>
      <c r="AN14" s="633"/>
      <c r="AO14" s="658"/>
      <c r="AP14" s="626" t="s">
        <v>254</v>
      </c>
      <c r="AQ14" s="627"/>
      <c r="AR14" s="627"/>
      <c r="AS14" s="627"/>
      <c r="AT14" s="627"/>
      <c r="AU14" s="627"/>
      <c r="AV14" s="627"/>
      <c r="AW14" s="627"/>
      <c r="AX14" s="627"/>
      <c r="AY14" s="627"/>
      <c r="AZ14" s="627"/>
      <c r="BA14" s="627"/>
      <c r="BB14" s="627"/>
      <c r="BC14" s="627"/>
      <c r="BD14" s="627"/>
      <c r="BE14" s="627"/>
      <c r="BF14" s="628"/>
      <c r="BG14" s="629">
        <v>2114627</v>
      </c>
      <c r="BH14" s="630"/>
      <c r="BI14" s="630"/>
      <c r="BJ14" s="630"/>
      <c r="BK14" s="630"/>
      <c r="BL14" s="630"/>
      <c r="BM14" s="630"/>
      <c r="BN14" s="631"/>
      <c r="BO14" s="656">
        <v>0.6</v>
      </c>
      <c r="BP14" s="656"/>
      <c r="BQ14" s="656"/>
      <c r="BR14" s="656"/>
      <c r="BS14" s="657" t="s">
        <v>230</v>
      </c>
      <c r="BT14" s="657"/>
      <c r="BU14" s="657"/>
      <c r="BV14" s="657"/>
      <c r="BW14" s="657"/>
      <c r="BX14" s="657"/>
      <c r="BY14" s="657"/>
      <c r="BZ14" s="657"/>
      <c r="CA14" s="657"/>
      <c r="CB14" s="724"/>
      <c r="CD14" s="671" t="s">
        <v>255</v>
      </c>
      <c r="CE14" s="668"/>
      <c r="CF14" s="668"/>
      <c r="CG14" s="668"/>
      <c r="CH14" s="668"/>
      <c r="CI14" s="668"/>
      <c r="CJ14" s="668"/>
      <c r="CK14" s="668"/>
      <c r="CL14" s="668"/>
      <c r="CM14" s="668"/>
      <c r="CN14" s="668"/>
      <c r="CO14" s="668"/>
      <c r="CP14" s="668"/>
      <c r="CQ14" s="669"/>
      <c r="CR14" s="629">
        <v>13518774</v>
      </c>
      <c r="CS14" s="630"/>
      <c r="CT14" s="630"/>
      <c r="CU14" s="630"/>
      <c r="CV14" s="630"/>
      <c r="CW14" s="630"/>
      <c r="CX14" s="630"/>
      <c r="CY14" s="631"/>
      <c r="CZ14" s="656">
        <v>1.2</v>
      </c>
      <c r="DA14" s="656"/>
      <c r="DB14" s="656"/>
      <c r="DC14" s="656"/>
      <c r="DD14" s="635">
        <v>1204076</v>
      </c>
      <c r="DE14" s="630"/>
      <c r="DF14" s="630"/>
      <c r="DG14" s="630"/>
      <c r="DH14" s="630"/>
      <c r="DI14" s="630"/>
      <c r="DJ14" s="630"/>
      <c r="DK14" s="630"/>
      <c r="DL14" s="630"/>
      <c r="DM14" s="630"/>
      <c r="DN14" s="630"/>
      <c r="DO14" s="630"/>
      <c r="DP14" s="631"/>
      <c r="DQ14" s="635">
        <v>11852930</v>
      </c>
      <c r="DR14" s="630"/>
      <c r="DS14" s="630"/>
      <c r="DT14" s="630"/>
      <c r="DU14" s="630"/>
      <c r="DV14" s="630"/>
      <c r="DW14" s="630"/>
      <c r="DX14" s="630"/>
      <c r="DY14" s="630"/>
      <c r="DZ14" s="630"/>
      <c r="EA14" s="630"/>
      <c r="EB14" s="630"/>
      <c r="EC14" s="670"/>
    </row>
    <row r="15" spans="2:143" ht="11.25" customHeight="1" x14ac:dyDescent="0.15">
      <c r="B15" s="626" t="s">
        <v>256</v>
      </c>
      <c r="C15" s="627"/>
      <c r="D15" s="627"/>
      <c r="E15" s="627"/>
      <c r="F15" s="627"/>
      <c r="G15" s="627"/>
      <c r="H15" s="627"/>
      <c r="I15" s="627"/>
      <c r="J15" s="627"/>
      <c r="K15" s="627"/>
      <c r="L15" s="627"/>
      <c r="M15" s="627"/>
      <c r="N15" s="627"/>
      <c r="O15" s="627"/>
      <c r="P15" s="627"/>
      <c r="Q15" s="628"/>
      <c r="R15" s="629">
        <v>4725690</v>
      </c>
      <c r="S15" s="630"/>
      <c r="T15" s="630"/>
      <c r="U15" s="630"/>
      <c r="V15" s="630"/>
      <c r="W15" s="630"/>
      <c r="X15" s="630"/>
      <c r="Y15" s="631"/>
      <c r="Z15" s="656">
        <v>0.4</v>
      </c>
      <c r="AA15" s="656"/>
      <c r="AB15" s="656"/>
      <c r="AC15" s="656"/>
      <c r="AD15" s="657">
        <v>4725690</v>
      </c>
      <c r="AE15" s="657"/>
      <c r="AF15" s="657"/>
      <c r="AG15" s="657"/>
      <c r="AH15" s="657"/>
      <c r="AI15" s="657"/>
      <c r="AJ15" s="657"/>
      <c r="AK15" s="657"/>
      <c r="AL15" s="632">
        <v>1.1000000000000001</v>
      </c>
      <c r="AM15" s="633"/>
      <c r="AN15" s="633"/>
      <c r="AO15" s="658"/>
      <c r="AP15" s="626" t="s">
        <v>257</v>
      </c>
      <c r="AQ15" s="627"/>
      <c r="AR15" s="627"/>
      <c r="AS15" s="627"/>
      <c r="AT15" s="627"/>
      <c r="AU15" s="627"/>
      <c r="AV15" s="627"/>
      <c r="AW15" s="627"/>
      <c r="AX15" s="627"/>
      <c r="AY15" s="627"/>
      <c r="AZ15" s="627"/>
      <c r="BA15" s="627"/>
      <c r="BB15" s="627"/>
      <c r="BC15" s="627"/>
      <c r="BD15" s="627"/>
      <c r="BE15" s="627"/>
      <c r="BF15" s="628"/>
      <c r="BG15" s="629">
        <v>11971003</v>
      </c>
      <c r="BH15" s="630"/>
      <c r="BI15" s="630"/>
      <c r="BJ15" s="630"/>
      <c r="BK15" s="630"/>
      <c r="BL15" s="630"/>
      <c r="BM15" s="630"/>
      <c r="BN15" s="631"/>
      <c r="BO15" s="656">
        <v>3.5</v>
      </c>
      <c r="BP15" s="656"/>
      <c r="BQ15" s="656"/>
      <c r="BR15" s="656"/>
      <c r="BS15" s="657" t="s">
        <v>236</v>
      </c>
      <c r="BT15" s="657"/>
      <c r="BU15" s="657"/>
      <c r="BV15" s="657"/>
      <c r="BW15" s="657"/>
      <c r="BX15" s="657"/>
      <c r="BY15" s="657"/>
      <c r="BZ15" s="657"/>
      <c r="CA15" s="657"/>
      <c r="CB15" s="724"/>
      <c r="CD15" s="671" t="s">
        <v>258</v>
      </c>
      <c r="CE15" s="668"/>
      <c r="CF15" s="668"/>
      <c r="CG15" s="668"/>
      <c r="CH15" s="668"/>
      <c r="CI15" s="668"/>
      <c r="CJ15" s="668"/>
      <c r="CK15" s="668"/>
      <c r="CL15" s="668"/>
      <c r="CM15" s="668"/>
      <c r="CN15" s="668"/>
      <c r="CO15" s="668"/>
      <c r="CP15" s="668"/>
      <c r="CQ15" s="669"/>
      <c r="CR15" s="629">
        <v>170398934</v>
      </c>
      <c r="CS15" s="630"/>
      <c r="CT15" s="630"/>
      <c r="CU15" s="630"/>
      <c r="CV15" s="630"/>
      <c r="CW15" s="630"/>
      <c r="CX15" s="630"/>
      <c r="CY15" s="631"/>
      <c r="CZ15" s="656">
        <v>14.7</v>
      </c>
      <c r="DA15" s="656"/>
      <c r="DB15" s="656"/>
      <c r="DC15" s="656"/>
      <c r="DD15" s="635">
        <v>26598444</v>
      </c>
      <c r="DE15" s="630"/>
      <c r="DF15" s="630"/>
      <c r="DG15" s="630"/>
      <c r="DH15" s="630"/>
      <c r="DI15" s="630"/>
      <c r="DJ15" s="630"/>
      <c r="DK15" s="630"/>
      <c r="DL15" s="630"/>
      <c r="DM15" s="630"/>
      <c r="DN15" s="630"/>
      <c r="DO15" s="630"/>
      <c r="DP15" s="631"/>
      <c r="DQ15" s="635">
        <v>108728447</v>
      </c>
      <c r="DR15" s="630"/>
      <c r="DS15" s="630"/>
      <c r="DT15" s="630"/>
      <c r="DU15" s="630"/>
      <c r="DV15" s="630"/>
      <c r="DW15" s="630"/>
      <c r="DX15" s="630"/>
      <c r="DY15" s="630"/>
      <c r="DZ15" s="630"/>
      <c r="EA15" s="630"/>
      <c r="EB15" s="630"/>
      <c r="EC15" s="670"/>
    </row>
    <row r="16" spans="2:143" ht="11.25" customHeight="1" x14ac:dyDescent="0.15">
      <c r="B16" s="626" t="s">
        <v>259</v>
      </c>
      <c r="C16" s="627"/>
      <c r="D16" s="627"/>
      <c r="E16" s="627"/>
      <c r="F16" s="627"/>
      <c r="G16" s="627"/>
      <c r="H16" s="627"/>
      <c r="I16" s="627"/>
      <c r="J16" s="627"/>
      <c r="K16" s="627"/>
      <c r="L16" s="627"/>
      <c r="M16" s="627"/>
      <c r="N16" s="627"/>
      <c r="O16" s="627"/>
      <c r="P16" s="627"/>
      <c r="Q16" s="628"/>
      <c r="R16" s="629">
        <v>546831</v>
      </c>
      <c r="S16" s="630"/>
      <c r="T16" s="630"/>
      <c r="U16" s="630"/>
      <c r="V16" s="630"/>
      <c r="W16" s="630"/>
      <c r="X16" s="630"/>
      <c r="Y16" s="631"/>
      <c r="Z16" s="656">
        <v>0</v>
      </c>
      <c r="AA16" s="656"/>
      <c r="AB16" s="656"/>
      <c r="AC16" s="656"/>
      <c r="AD16" s="657">
        <v>546831</v>
      </c>
      <c r="AE16" s="657"/>
      <c r="AF16" s="657"/>
      <c r="AG16" s="657"/>
      <c r="AH16" s="657"/>
      <c r="AI16" s="657"/>
      <c r="AJ16" s="657"/>
      <c r="AK16" s="657"/>
      <c r="AL16" s="632">
        <v>0.1</v>
      </c>
      <c r="AM16" s="633"/>
      <c r="AN16" s="633"/>
      <c r="AO16" s="658"/>
      <c r="AP16" s="626" t="s">
        <v>260</v>
      </c>
      <c r="AQ16" s="627"/>
      <c r="AR16" s="627"/>
      <c r="AS16" s="627"/>
      <c r="AT16" s="627"/>
      <c r="AU16" s="627"/>
      <c r="AV16" s="627"/>
      <c r="AW16" s="627"/>
      <c r="AX16" s="627"/>
      <c r="AY16" s="627"/>
      <c r="AZ16" s="627"/>
      <c r="BA16" s="627"/>
      <c r="BB16" s="627"/>
      <c r="BC16" s="627"/>
      <c r="BD16" s="627"/>
      <c r="BE16" s="627"/>
      <c r="BF16" s="628"/>
      <c r="BG16" s="629" t="s">
        <v>230</v>
      </c>
      <c r="BH16" s="630"/>
      <c r="BI16" s="630"/>
      <c r="BJ16" s="630"/>
      <c r="BK16" s="630"/>
      <c r="BL16" s="630"/>
      <c r="BM16" s="630"/>
      <c r="BN16" s="631"/>
      <c r="BO16" s="656" t="s">
        <v>236</v>
      </c>
      <c r="BP16" s="656"/>
      <c r="BQ16" s="656"/>
      <c r="BR16" s="656"/>
      <c r="BS16" s="657" t="s">
        <v>236</v>
      </c>
      <c r="BT16" s="657"/>
      <c r="BU16" s="657"/>
      <c r="BV16" s="657"/>
      <c r="BW16" s="657"/>
      <c r="BX16" s="657"/>
      <c r="BY16" s="657"/>
      <c r="BZ16" s="657"/>
      <c r="CA16" s="657"/>
      <c r="CB16" s="724"/>
      <c r="CD16" s="671" t="s">
        <v>261</v>
      </c>
      <c r="CE16" s="668"/>
      <c r="CF16" s="668"/>
      <c r="CG16" s="668"/>
      <c r="CH16" s="668"/>
      <c r="CI16" s="668"/>
      <c r="CJ16" s="668"/>
      <c r="CK16" s="668"/>
      <c r="CL16" s="668"/>
      <c r="CM16" s="668"/>
      <c r="CN16" s="668"/>
      <c r="CO16" s="668"/>
      <c r="CP16" s="668"/>
      <c r="CQ16" s="669"/>
      <c r="CR16" s="629">
        <v>648538</v>
      </c>
      <c r="CS16" s="630"/>
      <c r="CT16" s="630"/>
      <c r="CU16" s="630"/>
      <c r="CV16" s="630"/>
      <c r="CW16" s="630"/>
      <c r="CX16" s="630"/>
      <c r="CY16" s="631"/>
      <c r="CZ16" s="656">
        <v>0.1</v>
      </c>
      <c r="DA16" s="656"/>
      <c r="DB16" s="656"/>
      <c r="DC16" s="656"/>
      <c r="DD16" s="635" t="s">
        <v>230</v>
      </c>
      <c r="DE16" s="630"/>
      <c r="DF16" s="630"/>
      <c r="DG16" s="630"/>
      <c r="DH16" s="630"/>
      <c r="DI16" s="630"/>
      <c r="DJ16" s="630"/>
      <c r="DK16" s="630"/>
      <c r="DL16" s="630"/>
      <c r="DM16" s="630"/>
      <c r="DN16" s="630"/>
      <c r="DO16" s="630"/>
      <c r="DP16" s="631"/>
      <c r="DQ16" s="635">
        <v>103618</v>
      </c>
      <c r="DR16" s="630"/>
      <c r="DS16" s="630"/>
      <c r="DT16" s="630"/>
      <c r="DU16" s="630"/>
      <c r="DV16" s="630"/>
      <c r="DW16" s="630"/>
      <c r="DX16" s="630"/>
      <c r="DY16" s="630"/>
      <c r="DZ16" s="630"/>
      <c r="EA16" s="630"/>
      <c r="EB16" s="630"/>
      <c r="EC16" s="670"/>
    </row>
    <row r="17" spans="2:133" ht="11.25" customHeight="1" x14ac:dyDescent="0.15">
      <c r="B17" s="626" t="s">
        <v>262</v>
      </c>
      <c r="C17" s="627"/>
      <c r="D17" s="627"/>
      <c r="E17" s="627"/>
      <c r="F17" s="627"/>
      <c r="G17" s="627"/>
      <c r="H17" s="627"/>
      <c r="I17" s="627"/>
      <c r="J17" s="627"/>
      <c r="K17" s="627"/>
      <c r="L17" s="627"/>
      <c r="M17" s="627"/>
      <c r="N17" s="627"/>
      <c r="O17" s="627"/>
      <c r="P17" s="627"/>
      <c r="Q17" s="628"/>
      <c r="R17" s="629">
        <v>6084997</v>
      </c>
      <c r="S17" s="630"/>
      <c r="T17" s="630"/>
      <c r="U17" s="630"/>
      <c r="V17" s="630"/>
      <c r="W17" s="630"/>
      <c r="X17" s="630"/>
      <c r="Y17" s="631"/>
      <c r="Z17" s="656">
        <v>0.5</v>
      </c>
      <c r="AA17" s="656"/>
      <c r="AB17" s="656"/>
      <c r="AC17" s="656"/>
      <c r="AD17" s="657">
        <v>6084997</v>
      </c>
      <c r="AE17" s="657"/>
      <c r="AF17" s="657"/>
      <c r="AG17" s="657"/>
      <c r="AH17" s="657"/>
      <c r="AI17" s="657"/>
      <c r="AJ17" s="657"/>
      <c r="AK17" s="657"/>
      <c r="AL17" s="632">
        <v>1.4</v>
      </c>
      <c r="AM17" s="633"/>
      <c r="AN17" s="633"/>
      <c r="AO17" s="658"/>
      <c r="AP17" s="626" t="s">
        <v>263</v>
      </c>
      <c r="AQ17" s="627"/>
      <c r="AR17" s="627"/>
      <c r="AS17" s="627"/>
      <c r="AT17" s="627"/>
      <c r="AU17" s="627"/>
      <c r="AV17" s="627"/>
      <c r="AW17" s="627"/>
      <c r="AX17" s="627"/>
      <c r="AY17" s="627"/>
      <c r="AZ17" s="627"/>
      <c r="BA17" s="627"/>
      <c r="BB17" s="627"/>
      <c r="BC17" s="627"/>
      <c r="BD17" s="627"/>
      <c r="BE17" s="627"/>
      <c r="BF17" s="628"/>
      <c r="BG17" s="629" t="s">
        <v>230</v>
      </c>
      <c r="BH17" s="630"/>
      <c r="BI17" s="630"/>
      <c r="BJ17" s="630"/>
      <c r="BK17" s="630"/>
      <c r="BL17" s="630"/>
      <c r="BM17" s="630"/>
      <c r="BN17" s="631"/>
      <c r="BO17" s="656" t="s">
        <v>230</v>
      </c>
      <c r="BP17" s="656"/>
      <c r="BQ17" s="656"/>
      <c r="BR17" s="656"/>
      <c r="BS17" s="657" t="s">
        <v>230</v>
      </c>
      <c r="BT17" s="657"/>
      <c r="BU17" s="657"/>
      <c r="BV17" s="657"/>
      <c r="BW17" s="657"/>
      <c r="BX17" s="657"/>
      <c r="BY17" s="657"/>
      <c r="BZ17" s="657"/>
      <c r="CA17" s="657"/>
      <c r="CB17" s="724"/>
      <c r="CD17" s="671" t="s">
        <v>264</v>
      </c>
      <c r="CE17" s="668"/>
      <c r="CF17" s="668"/>
      <c r="CG17" s="668"/>
      <c r="CH17" s="668"/>
      <c r="CI17" s="668"/>
      <c r="CJ17" s="668"/>
      <c r="CK17" s="668"/>
      <c r="CL17" s="668"/>
      <c r="CM17" s="668"/>
      <c r="CN17" s="668"/>
      <c r="CO17" s="668"/>
      <c r="CP17" s="668"/>
      <c r="CQ17" s="669"/>
      <c r="CR17" s="629">
        <v>100402451</v>
      </c>
      <c r="CS17" s="630"/>
      <c r="CT17" s="630"/>
      <c r="CU17" s="630"/>
      <c r="CV17" s="630"/>
      <c r="CW17" s="630"/>
      <c r="CX17" s="630"/>
      <c r="CY17" s="631"/>
      <c r="CZ17" s="656">
        <v>8.6</v>
      </c>
      <c r="DA17" s="656"/>
      <c r="DB17" s="656"/>
      <c r="DC17" s="656"/>
      <c r="DD17" s="635" t="s">
        <v>230</v>
      </c>
      <c r="DE17" s="630"/>
      <c r="DF17" s="630"/>
      <c r="DG17" s="630"/>
      <c r="DH17" s="630"/>
      <c r="DI17" s="630"/>
      <c r="DJ17" s="630"/>
      <c r="DK17" s="630"/>
      <c r="DL17" s="630"/>
      <c r="DM17" s="630"/>
      <c r="DN17" s="630"/>
      <c r="DO17" s="630"/>
      <c r="DP17" s="631"/>
      <c r="DQ17" s="635">
        <v>93361983</v>
      </c>
      <c r="DR17" s="630"/>
      <c r="DS17" s="630"/>
      <c r="DT17" s="630"/>
      <c r="DU17" s="630"/>
      <c r="DV17" s="630"/>
      <c r="DW17" s="630"/>
      <c r="DX17" s="630"/>
      <c r="DY17" s="630"/>
      <c r="DZ17" s="630"/>
      <c r="EA17" s="630"/>
      <c r="EB17" s="630"/>
      <c r="EC17" s="670"/>
    </row>
    <row r="18" spans="2:133" ht="11.25" customHeight="1" x14ac:dyDescent="0.15">
      <c r="B18" s="626" t="s">
        <v>265</v>
      </c>
      <c r="C18" s="627"/>
      <c r="D18" s="627"/>
      <c r="E18" s="627"/>
      <c r="F18" s="627"/>
      <c r="G18" s="627"/>
      <c r="H18" s="627"/>
      <c r="I18" s="627"/>
      <c r="J18" s="627"/>
      <c r="K18" s="627"/>
      <c r="L18" s="627"/>
      <c r="M18" s="627"/>
      <c r="N18" s="627"/>
      <c r="O18" s="627"/>
      <c r="P18" s="627"/>
      <c r="Q18" s="628"/>
      <c r="R18" s="629">
        <v>5171452</v>
      </c>
      <c r="S18" s="630"/>
      <c r="T18" s="630"/>
      <c r="U18" s="630"/>
      <c r="V18" s="630"/>
      <c r="W18" s="630"/>
      <c r="X18" s="630"/>
      <c r="Y18" s="631"/>
      <c r="Z18" s="656">
        <v>0.4</v>
      </c>
      <c r="AA18" s="656"/>
      <c r="AB18" s="656"/>
      <c r="AC18" s="656"/>
      <c r="AD18" s="657">
        <v>4722320</v>
      </c>
      <c r="AE18" s="657"/>
      <c r="AF18" s="657"/>
      <c r="AG18" s="657"/>
      <c r="AH18" s="657"/>
      <c r="AI18" s="657"/>
      <c r="AJ18" s="657"/>
      <c r="AK18" s="657"/>
      <c r="AL18" s="632">
        <v>1.1000000238418579</v>
      </c>
      <c r="AM18" s="633"/>
      <c r="AN18" s="633"/>
      <c r="AO18" s="658"/>
      <c r="AP18" s="626" t="s">
        <v>266</v>
      </c>
      <c r="AQ18" s="627"/>
      <c r="AR18" s="627"/>
      <c r="AS18" s="627"/>
      <c r="AT18" s="627"/>
      <c r="AU18" s="627"/>
      <c r="AV18" s="627"/>
      <c r="AW18" s="627"/>
      <c r="AX18" s="627"/>
      <c r="AY18" s="627"/>
      <c r="AZ18" s="627"/>
      <c r="BA18" s="627"/>
      <c r="BB18" s="627"/>
      <c r="BC18" s="627"/>
      <c r="BD18" s="627"/>
      <c r="BE18" s="627"/>
      <c r="BF18" s="628"/>
      <c r="BG18" s="629" t="s">
        <v>230</v>
      </c>
      <c r="BH18" s="630"/>
      <c r="BI18" s="630"/>
      <c r="BJ18" s="630"/>
      <c r="BK18" s="630"/>
      <c r="BL18" s="630"/>
      <c r="BM18" s="630"/>
      <c r="BN18" s="631"/>
      <c r="BO18" s="656" t="s">
        <v>230</v>
      </c>
      <c r="BP18" s="656"/>
      <c r="BQ18" s="656"/>
      <c r="BR18" s="656"/>
      <c r="BS18" s="657" t="s">
        <v>230</v>
      </c>
      <c r="BT18" s="657"/>
      <c r="BU18" s="657"/>
      <c r="BV18" s="657"/>
      <c r="BW18" s="657"/>
      <c r="BX18" s="657"/>
      <c r="BY18" s="657"/>
      <c r="BZ18" s="657"/>
      <c r="CA18" s="657"/>
      <c r="CB18" s="724"/>
      <c r="CD18" s="671" t="s">
        <v>267</v>
      </c>
      <c r="CE18" s="668"/>
      <c r="CF18" s="668"/>
      <c r="CG18" s="668"/>
      <c r="CH18" s="668"/>
      <c r="CI18" s="668"/>
      <c r="CJ18" s="668"/>
      <c r="CK18" s="668"/>
      <c r="CL18" s="668"/>
      <c r="CM18" s="668"/>
      <c r="CN18" s="668"/>
      <c r="CO18" s="668"/>
      <c r="CP18" s="668"/>
      <c r="CQ18" s="669"/>
      <c r="CR18" s="629">
        <v>12013573</v>
      </c>
      <c r="CS18" s="630"/>
      <c r="CT18" s="630"/>
      <c r="CU18" s="630"/>
      <c r="CV18" s="630"/>
      <c r="CW18" s="630"/>
      <c r="CX18" s="630"/>
      <c r="CY18" s="631"/>
      <c r="CZ18" s="656">
        <v>1</v>
      </c>
      <c r="DA18" s="656"/>
      <c r="DB18" s="656"/>
      <c r="DC18" s="656"/>
      <c r="DD18" s="635" t="s">
        <v>230</v>
      </c>
      <c r="DE18" s="630"/>
      <c r="DF18" s="630"/>
      <c r="DG18" s="630"/>
      <c r="DH18" s="630"/>
      <c r="DI18" s="630"/>
      <c r="DJ18" s="630"/>
      <c r="DK18" s="630"/>
      <c r="DL18" s="630"/>
      <c r="DM18" s="630"/>
      <c r="DN18" s="630"/>
      <c r="DO18" s="630"/>
      <c r="DP18" s="631"/>
      <c r="DQ18" s="635">
        <v>5795165</v>
      </c>
      <c r="DR18" s="630"/>
      <c r="DS18" s="630"/>
      <c r="DT18" s="630"/>
      <c r="DU18" s="630"/>
      <c r="DV18" s="630"/>
      <c r="DW18" s="630"/>
      <c r="DX18" s="630"/>
      <c r="DY18" s="630"/>
      <c r="DZ18" s="630"/>
      <c r="EA18" s="630"/>
      <c r="EB18" s="630"/>
      <c r="EC18" s="670"/>
    </row>
    <row r="19" spans="2:133" ht="11.25" customHeight="1" x14ac:dyDescent="0.15">
      <c r="B19" s="626" t="s">
        <v>268</v>
      </c>
      <c r="C19" s="627"/>
      <c r="D19" s="627"/>
      <c r="E19" s="627"/>
      <c r="F19" s="627"/>
      <c r="G19" s="627"/>
      <c r="H19" s="627"/>
      <c r="I19" s="627"/>
      <c r="J19" s="627"/>
      <c r="K19" s="627"/>
      <c r="L19" s="627"/>
      <c r="M19" s="627"/>
      <c r="N19" s="627"/>
      <c r="O19" s="627"/>
      <c r="P19" s="627"/>
      <c r="Q19" s="628"/>
      <c r="R19" s="629">
        <v>1446845</v>
      </c>
      <c r="S19" s="630"/>
      <c r="T19" s="630"/>
      <c r="U19" s="630"/>
      <c r="V19" s="630"/>
      <c r="W19" s="630"/>
      <c r="X19" s="630"/>
      <c r="Y19" s="631"/>
      <c r="Z19" s="656">
        <v>0.1</v>
      </c>
      <c r="AA19" s="656"/>
      <c r="AB19" s="656"/>
      <c r="AC19" s="656"/>
      <c r="AD19" s="657">
        <v>1446845</v>
      </c>
      <c r="AE19" s="657"/>
      <c r="AF19" s="657"/>
      <c r="AG19" s="657"/>
      <c r="AH19" s="657"/>
      <c r="AI19" s="657"/>
      <c r="AJ19" s="657"/>
      <c r="AK19" s="657"/>
      <c r="AL19" s="632">
        <v>0.3</v>
      </c>
      <c r="AM19" s="633"/>
      <c r="AN19" s="633"/>
      <c r="AO19" s="658"/>
      <c r="AP19" s="626" t="s">
        <v>269</v>
      </c>
      <c r="AQ19" s="627"/>
      <c r="AR19" s="627"/>
      <c r="AS19" s="627"/>
      <c r="AT19" s="627"/>
      <c r="AU19" s="627"/>
      <c r="AV19" s="627"/>
      <c r="AW19" s="627"/>
      <c r="AX19" s="627"/>
      <c r="AY19" s="627"/>
      <c r="AZ19" s="627"/>
      <c r="BA19" s="627"/>
      <c r="BB19" s="627"/>
      <c r="BC19" s="627"/>
      <c r="BD19" s="627"/>
      <c r="BE19" s="627"/>
      <c r="BF19" s="628"/>
      <c r="BG19" s="629">
        <v>35326837</v>
      </c>
      <c r="BH19" s="630"/>
      <c r="BI19" s="630"/>
      <c r="BJ19" s="630"/>
      <c r="BK19" s="630"/>
      <c r="BL19" s="630"/>
      <c r="BM19" s="630"/>
      <c r="BN19" s="631"/>
      <c r="BO19" s="656">
        <v>10.3</v>
      </c>
      <c r="BP19" s="656"/>
      <c r="BQ19" s="656"/>
      <c r="BR19" s="656"/>
      <c r="BS19" s="657" t="s">
        <v>230</v>
      </c>
      <c r="BT19" s="657"/>
      <c r="BU19" s="657"/>
      <c r="BV19" s="657"/>
      <c r="BW19" s="657"/>
      <c r="BX19" s="657"/>
      <c r="BY19" s="657"/>
      <c r="BZ19" s="657"/>
      <c r="CA19" s="657"/>
      <c r="CB19" s="724"/>
      <c r="CD19" s="671" t="s">
        <v>270</v>
      </c>
      <c r="CE19" s="668"/>
      <c r="CF19" s="668"/>
      <c r="CG19" s="668"/>
      <c r="CH19" s="668"/>
      <c r="CI19" s="668"/>
      <c r="CJ19" s="668"/>
      <c r="CK19" s="668"/>
      <c r="CL19" s="668"/>
      <c r="CM19" s="668"/>
      <c r="CN19" s="668"/>
      <c r="CO19" s="668"/>
      <c r="CP19" s="668"/>
      <c r="CQ19" s="669"/>
      <c r="CR19" s="629" t="s">
        <v>230</v>
      </c>
      <c r="CS19" s="630"/>
      <c r="CT19" s="630"/>
      <c r="CU19" s="630"/>
      <c r="CV19" s="630"/>
      <c r="CW19" s="630"/>
      <c r="CX19" s="630"/>
      <c r="CY19" s="631"/>
      <c r="CZ19" s="656" t="s">
        <v>230</v>
      </c>
      <c r="DA19" s="656"/>
      <c r="DB19" s="656"/>
      <c r="DC19" s="656"/>
      <c r="DD19" s="635" t="s">
        <v>236</v>
      </c>
      <c r="DE19" s="630"/>
      <c r="DF19" s="630"/>
      <c r="DG19" s="630"/>
      <c r="DH19" s="630"/>
      <c r="DI19" s="630"/>
      <c r="DJ19" s="630"/>
      <c r="DK19" s="630"/>
      <c r="DL19" s="630"/>
      <c r="DM19" s="630"/>
      <c r="DN19" s="630"/>
      <c r="DO19" s="630"/>
      <c r="DP19" s="631"/>
      <c r="DQ19" s="635" t="s">
        <v>236</v>
      </c>
      <c r="DR19" s="630"/>
      <c r="DS19" s="630"/>
      <c r="DT19" s="630"/>
      <c r="DU19" s="630"/>
      <c r="DV19" s="630"/>
      <c r="DW19" s="630"/>
      <c r="DX19" s="630"/>
      <c r="DY19" s="630"/>
      <c r="DZ19" s="630"/>
      <c r="EA19" s="630"/>
      <c r="EB19" s="630"/>
      <c r="EC19" s="670"/>
    </row>
    <row r="20" spans="2:133" ht="11.25" customHeight="1" x14ac:dyDescent="0.15">
      <c r="B20" s="626" t="s">
        <v>271</v>
      </c>
      <c r="C20" s="627"/>
      <c r="D20" s="627"/>
      <c r="E20" s="627"/>
      <c r="F20" s="627"/>
      <c r="G20" s="627"/>
      <c r="H20" s="627"/>
      <c r="I20" s="627"/>
      <c r="J20" s="627"/>
      <c r="K20" s="627"/>
      <c r="L20" s="627"/>
      <c r="M20" s="627"/>
      <c r="N20" s="627"/>
      <c r="O20" s="627"/>
      <c r="P20" s="627"/>
      <c r="Q20" s="628"/>
      <c r="R20" s="629">
        <v>177575</v>
      </c>
      <c r="S20" s="630"/>
      <c r="T20" s="630"/>
      <c r="U20" s="630"/>
      <c r="V20" s="630"/>
      <c r="W20" s="630"/>
      <c r="X20" s="630"/>
      <c r="Y20" s="631"/>
      <c r="Z20" s="656">
        <v>0</v>
      </c>
      <c r="AA20" s="656"/>
      <c r="AB20" s="656"/>
      <c r="AC20" s="656"/>
      <c r="AD20" s="657">
        <v>177575</v>
      </c>
      <c r="AE20" s="657"/>
      <c r="AF20" s="657"/>
      <c r="AG20" s="657"/>
      <c r="AH20" s="657"/>
      <c r="AI20" s="657"/>
      <c r="AJ20" s="657"/>
      <c r="AK20" s="657"/>
      <c r="AL20" s="632">
        <v>0</v>
      </c>
      <c r="AM20" s="633"/>
      <c r="AN20" s="633"/>
      <c r="AO20" s="658"/>
      <c r="AP20" s="626" t="s">
        <v>272</v>
      </c>
      <c r="AQ20" s="627"/>
      <c r="AR20" s="627"/>
      <c r="AS20" s="627"/>
      <c r="AT20" s="627"/>
      <c r="AU20" s="627"/>
      <c r="AV20" s="627"/>
      <c r="AW20" s="627"/>
      <c r="AX20" s="627"/>
      <c r="AY20" s="627"/>
      <c r="AZ20" s="627"/>
      <c r="BA20" s="627"/>
      <c r="BB20" s="627"/>
      <c r="BC20" s="627"/>
      <c r="BD20" s="627"/>
      <c r="BE20" s="627"/>
      <c r="BF20" s="628"/>
      <c r="BG20" s="629">
        <v>34216239</v>
      </c>
      <c r="BH20" s="630"/>
      <c r="BI20" s="630"/>
      <c r="BJ20" s="630"/>
      <c r="BK20" s="630"/>
      <c r="BL20" s="630"/>
      <c r="BM20" s="630"/>
      <c r="BN20" s="631"/>
      <c r="BO20" s="656">
        <v>10</v>
      </c>
      <c r="BP20" s="656"/>
      <c r="BQ20" s="656"/>
      <c r="BR20" s="656"/>
      <c r="BS20" s="657" t="s">
        <v>236</v>
      </c>
      <c r="BT20" s="657"/>
      <c r="BU20" s="657"/>
      <c r="BV20" s="657"/>
      <c r="BW20" s="657"/>
      <c r="BX20" s="657"/>
      <c r="BY20" s="657"/>
      <c r="BZ20" s="657"/>
      <c r="CA20" s="657"/>
      <c r="CB20" s="724"/>
      <c r="CD20" s="671" t="s">
        <v>273</v>
      </c>
      <c r="CE20" s="668"/>
      <c r="CF20" s="668"/>
      <c r="CG20" s="668"/>
      <c r="CH20" s="668"/>
      <c r="CI20" s="668"/>
      <c r="CJ20" s="668"/>
      <c r="CK20" s="668"/>
      <c r="CL20" s="668"/>
      <c r="CM20" s="668"/>
      <c r="CN20" s="668"/>
      <c r="CO20" s="668"/>
      <c r="CP20" s="668"/>
      <c r="CQ20" s="669"/>
      <c r="CR20" s="629">
        <v>1161028164</v>
      </c>
      <c r="CS20" s="630"/>
      <c r="CT20" s="630"/>
      <c r="CU20" s="630"/>
      <c r="CV20" s="630"/>
      <c r="CW20" s="630"/>
      <c r="CX20" s="630"/>
      <c r="CY20" s="631"/>
      <c r="CZ20" s="656">
        <v>100</v>
      </c>
      <c r="DA20" s="656"/>
      <c r="DB20" s="656"/>
      <c r="DC20" s="656"/>
      <c r="DD20" s="635">
        <v>96750506</v>
      </c>
      <c r="DE20" s="630"/>
      <c r="DF20" s="630"/>
      <c r="DG20" s="630"/>
      <c r="DH20" s="630"/>
      <c r="DI20" s="630"/>
      <c r="DJ20" s="630"/>
      <c r="DK20" s="630"/>
      <c r="DL20" s="630"/>
      <c r="DM20" s="630"/>
      <c r="DN20" s="630"/>
      <c r="DO20" s="630"/>
      <c r="DP20" s="631"/>
      <c r="DQ20" s="635">
        <v>522445230</v>
      </c>
      <c r="DR20" s="630"/>
      <c r="DS20" s="630"/>
      <c r="DT20" s="630"/>
      <c r="DU20" s="630"/>
      <c r="DV20" s="630"/>
      <c r="DW20" s="630"/>
      <c r="DX20" s="630"/>
      <c r="DY20" s="630"/>
      <c r="DZ20" s="630"/>
      <c r="EA20" s="630"/>
      <c r="EB20" s="630"/>
      <c r="EC20" s="670"/>
    </row>
    <row r="21" spans="2:133" ht="11.25" customHeight="1" x14ac:dyDescent="0.15">
      <c r="B21" s="626" t="s">
        <v>274</v>
      </c>
      <c r="C21" s="627"/>
      <c r="D21" s="627"/>
      <c r="E21" s="627"/>
      <c r="F21" s="627"/>
      <c r="G21" s="627"/>
      <c r="H21" s="627"/>
      <c r="I21" s="627"/>
      <c r="J21" s="627"/>
      <c r="K21" s="627"/>
      <c r="L21" s="627"/>
      <c r="M21" s="627"/>
      <c r="N21" s="627"/>
      <c r="O21" s="627"/>
      <c r="P21" s="627"/>
      <c r="Q21" s="628"/>
      <c r="R21" s="629">
        <v>29259</v>
      </c>
      <c r="S21" s="630"/>
      <c r="T21" s="630"/>
      <c r="U21" s="630"/>
      <c r="V21" s="630"/>
      <c r="W21" s="630"/>
      <c r="X21" s="630"/>
      <c r="Y21" s="631"/>
      <c r="Z21" s="656">
        <v>0</v>
      </c>
      <c r="AA21" s="656"/>
      <c r="AB21" s="656"/>
      <c r="AC21" s="656"/>
      <c r="AD21" s="657">
        <v>29259</v>
      </c>
      <c r="AE21" s="657"/>
      <c r="AF21" s="657"/>
      <c r="AG21" s="657"/>
      <c r="AH21" s="657"/>
      <c r="AI21" s="657"/>
      <c r="AJ21" s="657"/>
      <c r="AK21" s="657"/>
      <c r="AL21" s="632">
        <v>0</v>
      </c>
      <c r="AM21" s="633"/>
      <c r="AN21" s="633"/>
      <c r="AO21" s="658"/>
      <c r="AP21" s="721" t="s">
        <v>275</v>
      </c>
      <c r="AQ21" s="729"/>
      <c r="AR21" s="729"/>
      <c r="AS21" s="729"/>
      <c r="AT21" s="729"/>
      <c r="AU21" s="729"/>
      <c r="AV21" s="729"/>
      <c r="AW21" s="729"/>
      <c r="AX21" s="729"/>
      <c r="AY21" s="729"/>
      <c r="AZ21" s="729"/>
      <c r="BA21" s="729"/>
      <c r="BB21" s="729"/>
      <c r="BC21" s="729"/>
      <c r="BD21" s="729"/>
      <c r="BE21" s="729"/>
      <c r="BF21" s="723"/>
      <c r="BG21" s="629">
        <v>28375</v>
      </c>
      <c r="BH21" s="630"/>
      <c r="BI21" s="630"/>
      <c r="BJ21" s="630"/>
      <c r="BK21" s="630"/>
      <c r="BL21" s="630"/>
      <c r="BM21" s="630"/>
      <c r="BN21" s="631"/>
      <c r="BO21" s="656">
        <v>0</v>
      </c>
      <c r="BP21" s="656"/>
      <c r="BQ21" s="656"/>
      <c r="BR21" s="656"/>
      <c r="BS21" s="657" t="s">
        <v>236</v>
      </c>
      <c r="BT21" s="657"/>
      <c r="BU21" s="657"/>
      <c r="BV21" s="657"/>
      <c r="BW21" s="657"/>
      <c r="BX21" s="657"/>
      <c r="BY21" s="657"/>
      <c r="BZ21" s="657"/>
      <c r="CA21" s="657"/>
      <c r="CB21" s="724"/>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15">
      <c r="B22" s="692" t="s">
        <v>276</v>
      </c>
      <c r="C22" s="693"/>
      <c r="D22" s="693"/>
      <c r="E22" s="693"/>
      <c r="F22" s="693"/>
      <c r="G22" s="693"/>
      <c r="H22" s="693"/>
      <c r="I22" s="693"/>
      <c r="J22" s="693"/>
      <c r="K22" s="693"/>
      <c r="L22" s="693"/>
      <c r="M22" s="693"/>
      <c r="N22" s="693"/>
      <c r="O22" s="693"/>
      <c r="P22" s="693"/>
      <c r="Q22" s="694"/>
      <c r="R22" s="629">
        <v>3517773</v>
      </c>
      <c r="S22" s="630"/>
      <c r="T22" s="630"/>
      <c r="U22" s="630"/>
      <c r="V22" s="630"/>
      <c r="W22" s="630"/>
      <c r="X22" s="630"/>
      <c r="Y22" s="631"/>
      <c r="Z22" s="656">
        <v>0.3</v>
      </c>
      <c r="AA22" s="656"/>
      <c r="AB22" s="656"/>
      <c r="AC22" s="656"/>
      <c r="AD22" s="657">
        <v>3068641</v>
      </c>
      <c r="AE22" s="657"/>
      <c r="AF22" s="657"/>
      <c r="AG22" s="657"/>
      <c r="AH22" s="657"/>
      <c r="AI22" s="657"/>
      <c r="AJ22" s="657"/>
      <c r="AK22" s="657"/>
      <c r="AL22" s="632">
        <v>0.69999998807907104</v>
      </c>
      <c r="AM22" s="633"/>
      <c r="AN22" s="633"/>
      <c r="AO22" s="658"/>
      <c r="AP22" s="721" t="s">
        <v>277</v>
      </c>
      <c r="AQ22" s="729"/>
      <c r="AR22" s="729"/>
      <c r="AS22" s="729"/>
      <c r="AT22" s="729"/>
      <c r="AU22" s="729"/>
      <c r="AV22" s="729"/>
      <c r="AW22" s="729"/>
      <c r="AX22" s="729"/>
      <c r="AY22" s="729"/>
      <c r="AZ22" s="729"/>
      <c r="BA22" s="729"/>
      <c r="BB22" s="729"/>
      <c r="BC22" s="729"/>
      <c r="BD22" s="729"/>
      <c r="BE22" s="729"/>
      <c r="BF22" s="723"/>
      <c r="BG22" s="629">
        <v>8304938</v>
      </c>
      <c r="BH22" s="630"/>
      <c r="BI22" s="630"/>
      <c r="BJ22" s="630"/>
      <c r="BK22" s="630"/>
      <c r="BL22" s="630"/>
      <c r="BM22" s="630"/>
      <c r="BN22" s="631"/>
      <c r="BO22" s="656">
        <v>2.4</v>
      </c>
      <c r="BP22" s="656"/>
      <c r="BQ22" s="656"/>
      <c r="BR22" s="656"/>
      <c r="BS22" s="657" t="s">
        <v>236</v>
      </c>
      <c r="BT22" s="657"/>
      <c r="BU22" s="657"/>
      <c r="BV22" s="657"/>
      <c r="BW22" s="657"/>
      <c r="BX22" s="657"/>
      <c r="BY22" s="657"/>
      <c r="BZ22" s="657"/>
      <c r="CA22" s="657"/>
      <c r="CB22" s="724"/>
      <c r="CD22" s="731" t="s">
        <v>278</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279</v>
      </c>
      <c r="C23" s="627"/>
      <c r="D23" s="627"/>
      <c r="E23" s="627"/>
      <c r="F23" s="627"/>
      <c r="G23" s="627"/>
      <c r="H23" s="627"/>
      <c r="I23" s="627"/>
      <c r="J23" s="627"/>
      <c r="K23" s="627"/>
      <c r="L23" s="627"/>
      <c r="M23" s="627"/>
      <c r="N23" s="627"/>
      <c r="O23" s="627"/>
      <c r="P23" s="627"/>
      <c r="Q23" s="628"/>
      <c r="R23" s="629">
        <v>52229226</v>
      </c>
      <c r="S23" s="630"/>
      <c r="T23" s="630"/>
      <c r="U23" s="630"/>
      <c r="V23" s="630"/>
      <c r="W23" s="630"/>
      <c r="X23" s="630"/>
      <c r="Y23" s="631"/>
      <c r="Z23" s="656">
        <v>4.4000000000000004</v>
      </c>
      <c r="AA23" s="656"/>
      <c r="AB23" s="656"/>
      <c r="AC23" s="656"/>
      <c r="AD23" s="657">
        <v>50675906</v>
      </c>
      <c r="AE23" s="657"/>
      <c r="AF23" s="657"/>
      <c r="AG23" s="657"/>
      <c r="AH23" s="657"/>
      <c r="AI23" s="657"/>
      <c r="AJ23" s="657"/>
      <c r="AK23" s="657"/>
      <c r="AL23" s="632">
        <v>11.6</v>
      </c>
      <c r="AM23" s="633"/>
      <c r="AN23" s="633"/>
      <c r="AO23" s="658"/>
      <c r="AP23" s="721" t="s">
        <v>280</v>
      </c>
      <c r="AQ23" s="729"/>
      <c r="AR23" s="729"/>
      <c r="AS23" s="729"/>
      <c r="AT23" s="729"/>
      <c r="AU23" s="729"/>
      <c r="AV23" s="729"/>
      <c r="AW23" s="729"/>
      <c r="AX23" s="729"/>
      <c r="AY23" s="729"/>
      <c r="AZ23" s="729"/>
      <c r="BA23" s="729"/>
      <c r="BB23" s="729"/>
      <c r="BC23" s="729"/>
      <c r="BD23" s="729"/>
      <c r="BE23" s="729"/>
      <c r="BF23" s="723"/>
      <c r="BG23" s="629">
        <v>25882926</v>
      </c>
      <c r="BH23" s="630"/>
      <c r="BI23" s="630"/>
      <c r="BJ23" s="630"/>
      <c r="BK23" s="630"/>
      <c r="BL23" s="630"/>
      <c r="BM23" s="630"/>
      <c r="BN23" s="631"/>
      <c r="BO23" s="656">
        <v>7.5</v>
      </c>
      <c r="BP23" s="656"/>
      <c r="BQ23" s="656"/>
      <c r="BR23" s="656"/>
      <c r="BS23" s="657" t="s">
        <v>236</v>
      </c>
      <c r="BT23" s="657"/>
      <c r="BU23" s="657"/>
      <c r="BV23" s="657"/>
      <c r="BW23" s="657"/>
      <c r="BX23" s="657"/>
      <c r="BY23" s="657"/>
      <c r="BZ23" s="657"/>
      <c r="CA23" s="657"/>
      <c r="CB23" s="724"/>
      <c r="CD23" s="731" t="s">
        <v>218</v>
      </c>
      <c r="CE23" s="732"/>
      <c r="CF23" s="732"/>
      <c r="CG23" s="732"/>
      <c r="CH23" s="732"/>
      <c r="CI23" s="732"/>
      <c r="CJ23" s="732"/>
      <c r="CK23" s="732"/>
      <c r="CL23" s="732"/>
      <c r="CM23" s="732"/>
      <c r="CN23" s="732"/>
      <c r="CO23" s="732"/>
      <c r="CP23" s="732"/>
      <c r="CQ23" s="733"/>
      <c r="CR23" s="731" t="s">
        <v>281</v>
      </c>
      <c r="CS23" s="732"/>
      <c r="CT23" s="732"/>
      <c r="CU23" s="732"/>
      <c r="CV23" s="732"/>
      <c r="CW23" s="732"/>
      <c r="CX23" s="732"/>
      <c r="CY23" s="733"/>
      <c r="CZ23" s="731" t="s">
        <v>282</v>
      </c>
      <c r="DA23" s="732"/>
      <c r="DB23" s="732"/>
      <c r="DC23" s="733"/>
      <c r="DD23" s="731" t="s">
        <v>283</v>
      </c>
      <c r="DE23" s="732"/>
      <c r="DF23" s="732"/>
      <c r="DG23" s="732"/>
      <c r="DH23" s="732"/>
      <c r="DI23" s="732"/>
      <c r="DJ23" s="732"/>
      <c r="DK23" s="733"/>
      <c r="DL23" s="740" t="s">
        <v>284</v>
      </c>
      <c r="DM23" s="741"/>
      <c r="DN23" s="741"/>
      <c r="DO23" s="741"/>
      <c r="DP23" s="741"/>
      <c r="DQ23" s="741"/>
      <c r="DR23" s="741"/>
      <c r="DS23" s="741"/>
      <c r="DT23" s="741"/>
      <c r="DU23" s="741"/>
      <c r="DV23" s="742"/>
      <c r="DW23" s="731" t="s">
        <v>285</v>
      </c>
      <c r="DX23" s="732"/>
      <c r="DY23" s="732"/>
      <c r="DZ23" s="732"/>
      <c r="EA23" s="732"/>
      <c r="EB23" s="732"/>
      <c r="EC23" s="733"/>
    </row>
    <row r="24" spans="2:133" ht="11.25" customHeight="1" x14ac:dyDescent="0.15">
      <c r="B24" s="626" t="s">
        <v>286</v>
      </c>
      <c r="C24" s="627"/>
      <c r="D24" s="627"/>
      <c r="E24" s="627"/>
      <c r="F24" s="627"/>
      <c r="G24" s="627"/>
      <c r="H24" s="627"/>
      <c r="I24" s="627"/>
      <c r="J24" s="627"/>
      <c r="K24" s="627"/>
      <c r="L24" s="627"/>
      <c r="M24" s="627"/>
      <c r="N24" s="627"/>
      <c r="O24" s="627"/>
      <c r="P24" s="627"/>
      <c r="Q24" s="628"/>
      <c r="R24" s="629">
        <v>50675906</v>
      </c>
      <c r="S24" s="630"/>
      <c r="T24" s="630"/>
      <c r="U24" s="630"/>
      <c r="V24" s="630"/>
      <c r="W24" s="630"/>
      <c r="X24" s="630"/>
      <c r="Y24" s="631"/>
      <c r="Z24" s="656">
        <v>4.3</v>
      </c>
      <c r="AA24" s="656"/>
      <c r="AB24" s="656"/>
      <c r="AC24" s="656"/>
      <c r="AD24" s="657">
        <v>50675906</v>
      </c>
      <c r="AE24" s="657"/>
      <c r="AF24" s="657"/>
      <c r="AG24" s="657"/>
      <c r="AH24" s="657"/>
      <c r="AI24" s="657"/>
      <c r="AJ24" s="657"/>
      <c r="AK24" s="657"/>
      <c r="AL24" s="632">
        <v>11.6</v>
      </c>
      <c r="AM24" s="633"/>
      <c r="AN24" s="633"/>
      <c r="AO24" s="658"/>
      <c r="AP24" s="721" t="s">
        <v>287</v>
      </c>
      <c r="AQ24" s="729"/>
      <c r="AR24" s="729"/>
      <c r="AS24" s="729"/>
      <c r="AT24" s="729"/>
      <c r="AU24" s="729"/>
      <c r="AV24" s="729"/>
      <c r="AW24" s="729"/>
      <c r="AX24" s="729"/>
      <c r="AY24" s="729"/>
      <c r="AZ24" s="729"/>
      <c r="BA24" s="729"/>
      <c r="BB24" s="729"/>
      <c r="BC24" s="729"/>
      <c r="BD24" s="729"/>
      <c r="BE24" s="729"/>
      <c r="BF24" s="723"/>
      <c r="BG24" s="629" t="s">
        <v>230</v>
      </c>
      <c r="BH24" s="630"/>
      <c r="BI24" s="630"/>
      <c r="BJ24" s="630"/>
      <c r="BK24" s="630"/>
      <c r="BL24" s="630"/>
      <c r="BM24" s="630"/>
      <c r="BN24" s="631"/>
      <c r="BO24" s="656" t="s">
        <v>288</v>
      </c>
      <c r="BP24" s="656"/>
      <c r="BQ24" s="656"/>
      <c r="BR24" s="656"/>
      <c r="BS24" s="657" t="s">
        <v>236</v>
      </c>
      <c r="BT24" s="657"/>
      <c r="BU24" s="657"/>
      <c r="BV24" s="657"/>
      <c r="BW24" s="657"/>
      <c r="BX24" s="657"/>
      <c r="BY24" s="657"/>
      <c r="BZ24" s="657"/>
      <c r="CA24" s="657"/>
      <c r="CB24" s="724"/>
      <c r="CD24" s="685" t="s">
        <v>289</v>
      </c>
      <c r="CE24" s="686"/>
      <c r="CF24" s="686"/>
      <c r="CG24" s="686"/>
      <c r="CH24" s="686"/>
      <c r="CI24" s="686"/>
      <c r="CJ24" s="686"/>
      <c r="CK24" s="686"/>
      <c r="CL24" s="686"/>
      <c r="CM24" s="686"/>
      <c r="CN24" s="686"/>
      <c r="CO24" s="686"/>
      <c r="CP24" s="686"/>
      <c r="CQ24" s="687"/>
      <c r="CR24" s="682">
        <v>513854224</v>
      </c>
      <c r="CS24" s="683"/>
      <c r="CT24" s="683"/>
      <c r="CU24" s="683"/>
      <c r="CV24" s="683"/>
      <c r="CW24" s="683"/>
      <c r="CX24" s="683"/>
      <c r="CY24" s="726"/>
      <c r="CZ24" s="727">
        <v>44.3</v>
      </c>
      <c r="DA24" s="701"/>
      <c r="DB24" s="701"/>
      <c r="DC24" s="730"/>
      <c r="DD24" s="725">
        <v>289055218</v>
      </c>
      <c r="DE24" s="683"/>
      <c r="DF24" s="683"/>
      <c r="DG24" s="683"/>
      <c r="DH24" s="683"/>
      <c r="DI24" s="683"/>
      <c r="DJ24" s="683"/>
      <c r="DK24" s="726"/>
      <c r="DL24" s="725">
        <v>278716116</v>
      </c>
      <c r="DM24" s="683"/>
      <c r="DN24" s="683"/>
      <c r="DO24" s="683"/>
      <c r="DP24" s="683"/>
      <c r="DQ24" s="683"/>
      <c r="DR24" s="683"/>
      <c r="DS24" s="683"/>
      <c r="DT24" s="683"/>
      <c r="DU24" s="683"/>
      <c r="DV24" s="726"/>
      <c r="DW24" s="727">
        <v>61</v>
      </c>
      <c r="DX24" s="701"/>
      <c r="DY24" s="701"/>
      <c r="DZ24" s="701"/>
      <c r="EA24" s="701"/>
      <c r="EB24" s="701"/>
      <c r="EC24" s="728"/>
    </row>
    <row r="25" spans="2:133" ht="11.25" customHeight="1" x14ac:dyDescent="0.15">
      <c r="B25" s="626" t="s">
        <v>290</v>
      </c>
      <c r="C25" s="627"/>
      <c r="D25" s="627"/>
      <c r="E25" s="627"/>
      <c r="F25" s="627"/>
      <c r="G25" s="627"/>
      <c r="H25" s="627"/>
      <c r="I25" s="627"/>
      <c r="J25" s="627"/>
      <c r="K25" s="627"/>
      <c r="L25" s="627"/>
      <c r="M25" s="627"/>
      <c r="N25" s="627"/>
      <c r="O25" s="627"/>
      <c r="P25" s="627"/>
      <c r="Q25" s="628"/>
      <c r="R25" s="629">
        <v>1553265</v>
      </c>
      <c r="S25" s="630"/>
      <c r="T25" s="630"/>
      <c r="U25" s="630"/>
      <c r="V25" s="630"/>
      <c r="W25" s="630"/>
      <c r="X25" s="630"/>
      <c r="Y25" s="631"/>
      <c r="Z25" s="656">
        <v>0.1</v>
      </c>
      <c r="AA25" s="656"/>
      <c r="AB25" s="656"/>
      <c r="AC25" s="656"/>
      <c r="AD25" s="657" t="s">
        <v>236</v>
      </c>
      <c r="AE25" s="657"/>
      <c r="AF25" s="657"/>
      <c r="AG25" s="657"/>
      <c r="AH25" s="657"/>
      <c r="AI25" s="657"/>
      <c r="AJ25" s="657"/>
      <c r="AK25" s="657"/>
      <c r="AL25" s="632" t="s">
        <v>230</v>
      </c>
      <c r="AM25" s="633"/>
      <c r="AN25" s="633"/>
      <c r="AO25" s="658"/>
      <c r="AP25" s="721" t="s">
        <v>291</v>
      </c>
      <c r="AQ25" s="729"/>
      <c r="AR25" s="729"/>
      <c r="AS25" s="729"/>
      <c r="AT25" s="729"/>
      <c r="AU25" s="729"/>
      <c r="AV25" s="729"/>
      <c r="AW25" s="729"/>
      <c r="AX25" s="729"/>
      <c r="AY25" s="729"/>
      <c r="AZ25" s="729"/>
      <c r="BA25" s="729"/>
      <c r="BB25" s="729"/>
      <c r="BC25" s="729"/>
      <c r="BD25" s="729"/>
      <c r="BE25" s="729"/>
      <c r="BF25" s="723"/>
      <c r="BG25" s="629">
        <v>1110598</v>
      </c>
      <c r="BH25" s="630"/>
      <c r="BI25" s="630"/>
      <c r="BJ25" s="630"/>
      <c r="BK25" s="630"/>
      <c r="BL25" s="630"/>
      <c r="BM25" s="630"/>
      <c r="BN25" s="631"/>
      <c r="BO25" s="656">
        <v>0.3</v>
      </c>
      <c r="BP25" s="656"/>
      <c r="BQ25" s="656"/>
      <c r="BR25" s="656"/>
      <c r="BS25" s="657" t="s">
        <v>230</v>
      </c>
      <c r="BT25" s="657"/>
      <c r="BU25" s="657"/>
      <c r="BV25" s="657"/>
      <c r="BW25" s="657"/>
      <c r="BX25" s="657"/>
      <c r="BY25" s="657"/>
      <c r="BZ25" s="657"/>
      <c r="CA25" s="657"/>
      <c r="CB25" s="724"/>
      <c r="CD25" s="671" t="s">
        <v>292</v>
      </c>
      <c r="CE25" s="668"/>
      <c r="CF25" s="668"/>
      <c r="CG25" s="668"/>
      <c r="CH25" s="668"/>
      <c r="CI25" s="668"/>
      <c r="CJ25" s="668"/>
      <c r="CK25" s="668"/>
      <c r="CL25" s="668"/>
      <c r="CM25" s="668"/>
      <c r="CN25" s="668"/>
      <c r="CO25" s="668"/>
      <c r="CP25" s="668"/>
      <c r="CQ25" s="669"/>
      <c r="CR25" s="629">
        <v>144269511</v>
      </c>
      <c r="CS25" s="640"/>
      <c r="CT25" s="640"/>
      <c r="CU25" s="640"/>
      <c r="CV25" s="640"/>
      <c r="CW25" s="640"/>
      <c r="CX25" s="640"/>
      <c r="CY25" s="641"/>
      <c r="CZ25" s="632">
        <v>12.4</v>
      </c>
      <c r="DA25" s="642"/>
      <c r="DB25" s="642"/>
      <c r="DC25" s="643"/>
      <c r="DD25" s="635">
        <v>121529326</v>
      </c>
      <c r="DE25" s="640"/>
      <c r="DF25" s="640"/>
      <c r="DG25" s="640"/>
      <c r="DH25" s="640"/>
      <c r="DI25" s="640"/>
      <c r="DJ25" s="640"/>
      <c r="DK25" s="641"/>
      <c r="DL25" s="635">
        <v>114102114</v>
      </c>
      <c r="DM25" s="640"/>
      <c r="DN25" s="640"/>
      <c r="DO25" s="640"/>
      <c r="DP25" s="640"/>
      <c r="DQ25" s="640"/>
      <c r="DR25" s="640"/>
      <c r="DS25" s="640"/>
      <c r="DT25" s="640"/>
      <c r="DU25" s="640"/>
      <c r="DV25" s="641"/>
      <c r="DW25" s="632">
        <v>25</v>
      </c>
      <c r="DX25" s="642"/>
      <c r="DY25" s="642"/>
      <c r="DZ25" s="642"/>
      <c r="EA25" s="642"/>
      <c r="EB25" s="642"/>
      <c r="EC25" s="663"/>
    </row>
    <row r="26" spans="2:133" ht="11.25" customHeight="1" x14ac:dyDescent="0.15">
      <c r="B26" s="626" t="s">
        <v>293</v>
      </c>
      <c r="C26" s="627"/>
      <c r="D26" s="627"/>
      <c r="E26" s="627"/>
      <c r="F26" s="627"/>
      <c r="G26" s="627"/>
      <c r="H26" s="627"/>
      <c r="I26" s="627"/>
      <c r="J26" s="627"/>
      <c r="K26" s="627"/>
      <c r="L26" s="627"/>
      <c r="M26" s="627"/>
      <c r="N26" s="627"/>
      <c r="O26" s="627"/>
      <c r="P26" s="627"/>
      <c r="Q26" s="628"/>
      <c r="R26" s="629">
        <v>55</v>
      </c>
      <c r="S26" s="630"/>
      <c r="T26" s="630"/>
      <c r="U26" s="630"/>
      <c r="V26" s="630"/>
      <c r="W26" s="630"/>
      <c r="X26" s="630"/>
      <c r="Y26" s="631"/>
      <c r="Z26" s="656">
        <v>0</v>
      </c>
      <c r="AA26" s="656"/>
      <c r="AB26" s="656"/>
      <c r="AC26" s="656"/>
      <c r="AD26" s="657" t="s">
        <v>230</v>
      </c>
      <c r="AE26" s="657"/>
      <c r="AF26" s="657"/>
      <c r="AG26" s="657"/>
      <c r="AH26" s="657"/>
      <c r="AI26" s="657"/>
      <c r="AJ26" s="657"/>
      <c r="AK26" s="657"/>
      <c r="AL26" s="632" t="s">
        <v>230</v>
      </c>
      <c r="AM26" s="633"/>
      <c r="AN26" s="633"/>
      <c r="AO26" s="658"/>
      <c r="AP26" s="721" t="s">
        <v>294</v>
      </c>
      <c r="AQ26" s="722"/>
      <c r="AR26" s="722"/>
      <c r="AS26" s="722"/>
      <c r="AT26" s="722"/>
      <c r="AU26" s="722"/>
      <c r="AV26" s="722"/>
      <c r="AW26" s="722"/>
      <c r="AX26" s="722"/>
      <c r="AY26" s="722"/>
      <c r="AZ26" s="722"/>
      <c r="BA26" s="722"/>
      <c r="BB26" s="722"/>
      <c r="BC26" s="722"/>
      <c r="BD26" s="722"/>
      <c r="BE26" s="722"/>
      <c r="BF26" s="723"/>
      <c r="BG26" s="629" t="s">
        <v>230</v>
      </c>
      <c r="BH26" s="630"/>
      <c r="BI26" s="630"/>
      <c r="BJ26" s="630"/>
      <c r="BK26" s="630"/>
      <c r="BL26" s="630"/>
      <c r="BM26" s="630"/>
      <c r="BN26" s="631"/>
      <c r="BO26" s="656" t="s">
        <v>230</v>
      </c>
      <c r="BP26" s="656"/>
      <c r="BQ26" s="656"/>
      <c r="BR26" s="656"/>
      <c r="BS26" s="657" t="s">
        <v>230</v>
      </c>
      <c r="BT26" s="657"/>
      <c r="BU26" s="657"/>
      <c r="BV26" s="657"/>
      <c r="BW26" s="657"/>
      <c r="BX26" s="657"/>
      <c r="BY26" s="657"/>
      <c r="BZ26" s="657"/>
      <c r="CA26" s="657"/>
      <c r="CB26" s="724"/>
      <c r="CD26" s="671" t="s">
        <v>295</v>
      </c>
      <c r="CE26" s="668"/>
      <c r="CF26" s="668"/>
      <c r="CG26" s="668"/>
      <c r="CH26" s="668"/>
      <c r="CI26" s="668"/>
      <c r="CJ26" s="668"/>
      <c r="CK26" s="668"/>
      <c r="CL26" s="668"/>
      <c r="CM26" s="668"/>
      <c r="CN26" s="668"/>
      <c r="CO26" s="668"/>
      <c r="CP26" s="668"/>
      <c r="CQ26" s="669"/>
      <c r="CR26" s="629">
        <v>102375015</v>
      </c>
      <c r="CS26" s="630"/>
      <c r="CT26" s="630"/>
      <c r="CU26" s="630"/>
      <c r="CV26" s="630"/>
      <c r="CW26" s="630"/>
      <c r="CX26" s="630"/>
      <c r="CY26" s="631"/>
      <c r="CZ26" s="632">
        <v>8.8000000000000007</v>
      </c>
      <c r="DA26" s="642"/>
      <c r="DB26" s="642"/>
      <c r="DC26" s="643"/>
      <c r="DD26" s="635">
        <v>81916413</v>
      </c>
      <c r="DE26" s="630"/>
      <c r="DF26" s="630"/>
      <c r="DG26" s="630"/>
      <c r="DH26" s="630"/>
      <c r="DI26" s="630"/>
      <c r="DJ26" s="630"/>
      <c r="DK26" s="631"/>
      <c r="DL26" s="635" t="s">
        <v>236</v>
      </c>
      <c r="DM26" s="630"/>
      <c r="DN26" s="630"/>
      <c r="DO26" s="630"/>
      <c r="DP26" s="630"/>
      <c r="DQ26" s="630"/>
      <c r="DR26" s="630"/>
      <c r="DS26" s="630"/>
      <c r="DT26" s="630"/>
      <c r="DU26" s="630"/>
      <c r="DV26" s="631"/>
      <c r="DW26" s="632" t="s">
        <v>236</v>
      </c>
      <c r="DX26" s="642"/>
      <c r="DY26" s="642"/>
      <c r="DZ26" s="642"/>
      <c r="EA26" s="642"/>
      <c r="EB26" s="642"/>
      <c r="EC26" s="663"/>
    </row>
    <row r="27" spans="2:133" ht="11.25" customHeight="1" x14ac:dyDescent="0.15">
      <c r="B27" s="626" t="s">
        <v>296</v>
      </c>
      <c r="C27" s="627"/>
      <c r="D27" s="627"/>
      <c r="E27" s="627"/>
      <c r="F27" s="627"/>
      <c r="G27" s="627"/>
      <c r="H27" s="627"/>
      <c r="I27" s="627"/>
      <c r="J27" s="627"/>
      <c r="K27" s="627"/>
      <c r="L27" s="627"/>
      <c r="M27" s="627"/>
      <c r="N27" s="627"/>
      <c r="O27" s="627"/>
      <c r="P27" s="627"/>
      <c r="Q27" s="628"/>
      <c r="R27" s="629">
        <v>460927300</v>
      </c>
      <c r="S27" s="630"/>
      <c r="T27" s="630"/>
      <c r="U27" s="630"/>
      <c r="V27" s="630"/>
      <c r="W27" s="630"/>
      <c r="X27" s="630"/>
      <c r="Y27" s="631"/>
      <c r="Z27" s="656">
        <v>39.1</v>
      </c>
      <c r="AA27" s="656"/>
      <c r="AB27" s="656"/>
      <c r="AC27" s="656"/>
      <c r="AD27" s="657">
        <v>431931324</v>
      </c>
      <c r="AE27" s="657"/>
      <c r="AF27" s="657"/>
      <c r="AG27" s="657"/>
      <c r="AH27" s="657"/>
      <c r="AI27" s="657"/>
      <c r="AJ27" s="657"/>
      <c r="AK27" s="657"/>
      <c r="AL27" s="632">
        <v>99</v>
      </c>
      <c r="AM27" s="633"/>
      <c r="AN27" s="633"/>
      <c r="AO27" s="658"/>
      <c r="AP27" s="626" t="s">
        <v>297</v>
      </c>
      <c r="AQ27" s="627"/>
      <c r="AR27" s="627"/>
      <c r="AS27" s="627"/>
      <c r="AT27" s="627"/>
      <c r="AU27" s="627"/>
      <c r="AV27" s="627"/>
      <c r="AW27" s="627"/>
      <c r="AX27" s="627"/>
      <c r="AY27" s="627"/>
      <c r="AZ27" s="627"/>
      <c r="BA27" s="627"/>
      <c r="BB27" s="627"/>
      <c r="BC27" s="627"/>
      <c r="BD27" s="627"/>
      <c r="BE27" s="627"/>
      <c r="BF27" s="628"/>
      <c r="BG27" s="629">
        <v>343164133</v>
      </c>
      <c r="BH27" s="630"/>
      <c r="BI27" s="630"/>
      <c r="BJ27" s="630"/>
      <c r="BK27" s="630"/>
      <c r="BL27" s="630"/>
      <c r="BM27" s="630"/>
      <c r="BN27" s="631"/>
      <c r="BO27" s="656">
        <v>100</v>
      </c>
      <c r="BP27" s="656"/>
      <c r="BQ27" s="656"/>
      <c r="BR27" s="656"/>
      <c r="BS27" s="657">
        <v>8464648</v>
      </c>
      <c r="BT27" s="657"/>
      <c r="BU27" s="657"/>
      <c r="BV27" s="657"/>
      <c r="BW27" s="657"/>
      <c r="BX27" s="657"/>
      <c r="BY27" s="657"/>
      <c r="BZ27" s="657"/>
      <c r="CA27" s="657"/>
      <c r="CB27" s="724"/>
      <c r="CD27" s="671" t="s">
        <v>298</v>
      </c>
      <c r="CE27" s="668"/>
      <c r="CF27" s="668"/>
      <c r="CG27" s="668"/>
      <c r="CH27" s="668"/>
      <c r="CI27" s="668"/>
      <c r="CJ27" s="668"/>
      <c r="CK27" s="668"/>
      <c r="CL27" s="668"/>
      <c r="CM27" s="668"/>
      <c r="CN27" s="668"/>
      <c r="CO27" s="668"/>
      <c r="CP27" s="668"/>
      <c r="CQ27" s="669"/>
      <c r="CR27" s="629">
        <v>269636620</v>
      </c>
      <c r="CS27" s="640"/>
      <c r="CT27" s="640"/>
      <c r="CU27" s="640"/>
      <c r="CV27" s="640"/>
      <c r="CW27" s="640"/>
      <c r="CX27" s="640"/>
      <c r="CY27" s="641"/>
      <c r="CZ27" s="632">
        <v>23.2</v>
      </c>
      <c r="DA27" s="642"/>
      <c r="DB27" s="642"/>
      <c r="DC27" s="643"/>
      <c r="DD27" s="635">
        <v>74618218</v>
      </c>
      <c r="DE27" s="640"/>
      <c r="DF27" s="640"/>
      <c r="DG27" s="640"/>
      <c r="DH27" s="640"/>
      <c r="DI27" s="640"/>
      <c r="DJ27" s="640"/>
      <c r="DK27" s="641"/>
      <c r="DL27" s="635">
        <v>71706328</v>
      </c>
      <c r="DM27" s="640"/>
      <c r="DN27" s="640"/>
      <c r="DO27" s="640"/>
      <c r="DP27" s="640"/>
      <c r="DQ27" s="640"/>
      <c r="DR27" s="640"/>
      <c r="DS27" s="640"/>
      <c r="DT27" s="640"/>
      <c r="DU27" s="640"/>
      <c r="DV27" s="641"/>
      <c r="DW27" s="632">
        <v>15.7</v>
      </c>
      <c r="DX27" s="642"/>
      <c r="DY27" s="642"/>
      <c r="DZ27" s="642"/>
      <c r="EA27" s="642"/>
      <c r="EB27" s="642"/>
      <c r="EC27" s="663"/>
    </row>
    <row r="28" spans="2:133" ht="11.25" customHeight="1" x14ac:dyDescent="0.15">
      <c r="B28" s="626" t="s">
        <v>299</v>
      </c>
      <c r="C28" s="627"/>
      <c r="D28" s="627"/>
      <c r="E28" s="627"/>
      <c r="F28" s="627"/>
      <c r="G28" s="627"/>
      <c r="H28" s="627"/>
      <c r="I28" s="627"/>
      <c r="J28" s="627"/>
      <c r="K28" s="627"/>
      <c r="L28" s="627"/>
      <c r="M28" s="627"/>
      <c r="N28" s="627"/>
      <c r="O28" s="627"/>
      <c r="P28" s="627"/>
      <c r="Q28" s="628"/>
      <c r="R28" s="629">
        <v>571909</v>
      </c>
      <c r="S28" s="630"/>
      <c r="T28" s="630"/>
      <c r="U28" s="630"/>
      <c r="V28" s="630"/>
      <c r="W28" s="630"/>
      <c r="X28" s="630"/>
      <c r="Y28" s="631"/>
      <c r="Z28" s="656">
        <v>0</v>
      </c>
      <c r="AA28" s="656"/>
      <c r="AB28" s="656"/>
      <c r="AC28" s="656"/>
      <c r="AD28" s="657">
        <v>571909</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300</v>
      </c>
      <c r="CE28" s="668"/>
      <c r="CF28" s="668"/>
      <c r="CG28" s="668"/>
      <c r="CH28" s="668"/>
      <c r="CI28" s="668"/>
      <c r="CJ28" s="668"/>
      <c r="CK28" s="668"/>
      <c r="CL28" s="668"/>
      <c r="CM28" s="668"/>
      <c r="CN28" s="668"/>
      <c r="CO28" s="668"/>
      <c r="CP28" s="668"/>
      <c r="CQ28" s="669"/>
      <c r="CR28" s="629">
        <v>99948093</v>
      </c>
      <c r="CS28" s="630"/>
      <c r="CT28" s="630"/>
      <c r="CU28" s="630"/>
      <c r="CV28" s="630"/>
      <c r="CW28" s="630"/>
      <c r="CX28" s="630"/>
      <c r="CY28" s="631"/>
      <c r="CZ28" s="632">
        <v>8.6</v>
      </c>
      <c r="DA28" s="642"/>
      <c r="DB28" s="642"/>
      <c r="DC28" s="643"/>
      <c r="DD28" s="635">
        <v>92907674</v>
      </c>
      <c r="DE28" s="630"/>
      <c r="DF28" s="630"/>
      <c r="DG28" s="630"/>
      <c r="DH28" s="630"/>
      <c r="DI28" s="630"/>
      <c r="DJ28" s="630"/>
      <c r="DK28" s="631"/>
      <c r="DL28" s="635">
        <v>92907674</v>
      </c>
      <c r="DM28" s="630"/>
      <c r="DN28" s="630"/>
      <c r="DO28" s="630"/>
      <c r="DP28" s="630"/>
      <c r="DQ28" s="630"/>
      <c r="DR28" s="630"/>
      <c r="DS28" s="630"/>
      <c r="DT28" s="630"/>
      <c r="DU28" s="630"/>
      <c r="DV28" s="631"/>
      <c r="DW28" s="632">
        <v>20.3</v>
      </c>
      <c r="DX28" s="642"/>
      <c r="DY28" s="642"/>
      <c r="DZ28" s="642"/>
      <c r="EA28" s="642"/>
      <c r="EB28" s="642"/>
      <c r="EC28" s="663"/>
    </row>
    <row r="29" spans="2:133" ht="11.25" customHeight="1" x14ac:dyDescent="0.15">
      <c r="B29" s="626" t="s">
        <v>301</v>
      </c>
      <c r="C29" s="627"/>
      <c r="D29" s="627"/>
      <c r="E29" s="627"/>
      <c r="F29" s="627"/>
      <c r="G29" s="627"/>
      <c r="H29" s="627"/>
      <c r="I29" s="627"/>
      <c r="J29" s="627"/>
      <c r="K29" s="627"/>
      <c r="L29" s="627"/>
      <c r="M29" s="627"/>
      <c r="N29" s="627"/>
      <c r="O29" s="627"/>
      <c r="P29" s="627"/>
      <c r="Q29" s="628"/>
      <c r="R29" s="629">
        <v>12004707</v>
      </c>
      <c r="S29" s="630"/>
      <c r="T29" s="630"/>
      <c r="U29" s="630"/>
      <c r="V29" s="630"/>
      <c r="W29" s="630"/>
      <c r="X29" s="630"/>
      <c r="Y29" s="631"/>
      <c r="Z29" s="656">
        <v>1</v>
      </c>
      <c r="AA29" s="656"/>
      <c r="AB29" s="656"/>
      <c r="AC29" s="656"/>
      <c r="AD29" s="657" t="s">
        <v>230</v>
      </c>
      <c r="AE29" s="657"/>
      <c r="AF29" s="657"/>
      <c r="AG29" s="657"/>
      <c r="AH29" s="657"/>
      <c r="AI29" s="657"/>
      <c r="AJ29" s="657"/>
      <c r="AK29" s="657"/>
      <c r="AL29" s="632" t="s">
        <v>236</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24"/>
      <c r="CD29" s="715" t="s">
        <v>302</v>
      </c>
      <c r="CE29" s="716"/>
      <c r="CF29" s="671" t="s">
        <v>303</v>
      </c>
      <c r="CG29" s="668"/>
      <c r="CH29" s="668"/>
      <c r="CI29" s="668"/>
      <c r="CJ29" s="668"/>
      <c r="CK29" s="668"/>
      <c r="CL29" s="668"/>
      <c r="CM29" s="668"/>
      <c r="CN29" s="668"/>
      <c r="CO29" s="668"/>
      <c r="CP29" s="668"/>
      <c r="CQ29" s="669"/>
      <c r="CR29" s="629">
        <v>99916426</v>
      </c>
      <c r="CS29" s="640"/>
      <c r="CT29" s="640"/>
      <c r="CU29" s="640"/>
      <c r="CV29" s="640"/>
      <c r="CW29" s="640"/>
      <c r="CX29" s="640"/>
      <c r="CY29" s="641"/>
      <c r="CZ29" s="632">
        <v>8.6</v>
      </c>
      <c r="DA29" s="642"/>
      <c r="DB29" s="642"/>
      <c r="DC29" s="643"/>
      <c r="DD29" s="635">
        <v>92876007</v>
      </c>
      <c r="DE29" s="640"/>
      <c r="DF29" s="640"/>
      <c r="DG29" s="640"/>
      <c r="DH29" s="640"/>
      <c r="DI29" s="640"/>
      <c r="DJ29" s="640"/>
      <c r="DK29" s="641"/>
      <c r="DL29" s="635">
        <v>92876007</v>
      </c>
      <c r="DM29" s="640"/>
      <c r="DN29" s="640"/>
      <c r="DO29" s="640"/>
      <c r="DP29" s="640"/>
      <c r="DQ29" s="640"/>
      <c r="DR29" s="640"/>
      <c r="DS29" s="640"/>
      <c r="DT29" s="640"/>
      <c r="DU29" s="640"/>
      <c r="DV29" s="641"/>
      <c r="DW29" s="632">
        <v>20.3</v>
      </c>
      <c r="DX29" s="642"/>
      <c r="DY29" s="642"/>
      <c r="DZ29" s="642"/>
      <c r="EA29" s="642"/>
      <c r="EB29" s="642"/>
      <c r="EC29" s="663"/>
    </row>
    <row r="30" spans="2:133" ht="11.25" customHeight="1" x14ac:dyDescent="0.15">
      <c r="B30" s="626" t="s">
        <v>304</v>
      </c>
      <c r="C30" s="627"/>
      <c r="D30" s="627"/>
      <c r="E30" s="627"/>
      <c r="F30" s="627"/>
      <c r="G30" s="627"/>
      <c r="H30" s="627"/>
      <c r="I30" s="627"/>
      <c r="J30" s="627"/>
      <c r="K30" s="627"/>
      <c r="L30" s="627"/>
      <c r="M30" s="627"/>
      <c r="N30" s="627"/>
      <c r="O30" s="627"/>
      <c r="P30" s="627"/>
      <c r="Q30" s="628"/>
      <c r="R30" s="629">
        <v>16058736</v>
      </c>
      <c r="S30" s="630"/>
      <c r="T30" s="630"/>
      <c r="U30" s="630"/>
      <c r="V30" s="630"/>
      <c r="W30" s="630"/>
      <c r="X30" s="630"/>
      <c r="Y30" s="631"/>
      <c r="Z30" s="656">
        <v>1.4</v>
      </c>
      <c r="AA30" s="656"/>
      <c r="AB30" s="656"/>
      <c r="AC30" s="656"/>
      <c r="AD30" s="657">
        <v>2993640</v>
      </c>
      <c r="AE30" s="657"/>
      <c r="AF30" s="657"/>
      <c r="AG30" s="657"/>
      <c r="AH30" s="657"/>
      <c r="AI30" s="657"/>
      <c r="AJ30" s="657"/>
      <c r="AK30" s="657"/>
      <c r="AL30" s="632">
        <v>0.7</v>
      </c>
      <c r="AM30" s="633"/>
      <c r="AN30" s="633"/>
      <c r="AO30" s="658"/>
      <c r="AP30" s="688" t="s">
        <v>218</v>
      </c>
      <c r="AQ30" s="689"/>
      <c r="AR30" s="689"/>
      <c r="AS30" s="689"/>
      <c r="AT30" s="689"/>
      <c r="AU30" s="689"/>
      <c r="AV30" s="689"/>
      <c r="AW30" s="689"/>
      <c r="AX30" s="689"/>
      <c r="AY30" s="689"/>
      <c r="AZ30" s="689"/>
      <c r="BA30" s="689"/>
      <c r="BB30" s="689"/>
      <c r="BC30" s="689"/>
      <c r="BD30" s="689"/>
      <c r="BE30" s="689"/>
      <c r="BF30" s="690"/>
      <c r="BG30" s="688" t="s">
        <v>305</v>
      </c>
      <c r="BH30" s="713"/>
      <c r="BI30" s="713"/>
      <c r="BJ30" s="713"/>
      <c r="BK30" s="713"/>
      <c r="BL30" s="713"/>
      <c r="BM30" s="713"/>
      <c r="BN30" s="713"/>
      <c r="BO30" s="713"/>
      <c r="BP30" s="713"/>
      <c r="BQ30" s="714"/>
      <c r="BR30" s="688" t="s">
        <v>306</v>
      </c>
      <c r="BS30" s="713"/>
      <c r="BT30" s="713"/>
      <c r="BU30" s="713"/>
      <c r="BV30" s="713"/>
      <c r="BW30" s="713"/>
      <c r="BX30" s="713"/>
      <c r="BY30" s="713"/>
      <c r="BZ30" s="713"/>
      <c r="CA30" s="713"/>
      <c r="CB30" s="714"/>
      <c r="CD30" s="717"/>
      <c r="CE30" s="718"/>
      <c r="CF30" s="671" t="s">
        <v>307</v>
      </c>
      <c r="CG30" s="668"/>
      <c r="CH30" s="668"/>
      <c r="CI30" s="668"/>
      <c r="CJ30" s="668"/>
      <c r="CK30" s="668"/>
      <c r="CL30" s="668"/>
      <c r="CM30" s="668"/>
      <c r="CN30" s="668"/>
      <c r="CO30" s="668"/>
      <c r="CP30" s="668"/>
      <c r="CQ30" s="669"/>
      <c r="CR30" s="629">
        <v>90105537</v>
      </c>
      <c r="CS30" s="630"/>
      <c r="CT30" s="630"/>
      <c r="CU30" s="630"/>
      <c r="CV30" s="630"/>
      <c r="CW30" s="630"/>
      <c r="CX30" s="630"/>
      <c r="CY30" s="631"/>
      <c r="CZ30" s="632">
        <v>7.8</v>
      </c>
      <c r="DA30" s="642"/>
      <c r="DB30" s="642"/>
      <c r="DC30" s="643"/>
      <c r="DD30" s="635">
        <v>83721764</v>
      </c>
      <c r="DE30" s="630"/>
      <c r="DF30" s="630"/>
      <c r="DG30" s="630"/>
      <c r="DH30" s="630"/>
      <c r="DI30" s="630"/>
      <c r="DJ30" s="630"/>
      <c r="DK30" s="631"/>
      <c r="DL30" s="635">
        <v>83721764</v>
      </c>
      <c r="DM30" s="630"/>
      <c r="DN30" s="630"/>
      <c r="DO30" s="630"/>
      <c r="DP30" s="630"/>
      <c r="DQ30" s="630"/>
      <c r="DR30" s="630"/>
      <c r="DS30" s="630"/>
      <c r="DT30" s="630"/>
      <c r="DU30" s="630"/>
      <c r="DV30" s="631"/>
      <c r="DW30" s="632">
        <v>18.3</v>
      </c>
      <c r="DX30" s="642"/>
      <c r="DY30" s="642"/>
      <c r="DZ30" s="642"/>
      <c r="EA30" s="642"/>
      <c r="EB30" s="642"/>
      <c r="EC30" s="663"/>
    </row>
    <row r="31" spans="2:133" ht="11.25" customHeight="1" x14ac:dyDescent="0.15">
      <c r="B31" s="626" t="s">
        <v>308</v>
      </c>
      <c r="C31" s="627"/>
      <c r="D31" s="627"/>
      <c r="E31" s="627"/>
      <c r="F31" s="627"/>
      <c r="G31" s="627"/>
      <c r="H31" s="627"/>
      <c r="I31" s="627"/>
      <c r="J31" s="627"/>
      <c r="K31" s="627"/>
      <c r="L31" s="627"/>
      <c r="M31" s="627"/>
      <c r="N31" s="627"/>
      <c r="O31" s="627"/>
      <c r="P31" s="627"/>
      <c r="Q31" s="628"/>
      <c r="R31" s="629">
        <v>7792716</v>
      </c>
      <c r="S31" s="630"/>
      <c r="T31" s="630"/>
      <c r="U31" s="630"/>
      <c r="V31" s="630"/>
      <c r="W31" s="630"/>
      <c r="X31" s="630"/>
      <c r="Y31" s="631"/>
      <c r="Z31" s="656">
        <v>0.7</v>
      </c>
      <c r="AA31" s="656"/>
      <c r="AB31" s="656"/>
      <c r="AC31" s="656"/>
      <c r="AD31" s="657">
        <v>50675</v>
      </c>
      <c r="AE31" s="657"/>
      <c r="AF31" s="657"/>
      <c r="AG31" s="657"/>
      <c r="AH31" s="657"/>
      <c r="AI31" s="657"/>
      <c r="AJ31" s="657"/>
      <c r="AK31" s="657"/>
      <c r="AL31" s="632">
        <v>0</v>
      </c>
      <c r="AM31" s="633"/>
      <c r="AN31" s="633"/>
      <c r="AO31" s="658"/>
      <c r="AP31" s="704" t="s">
        <v>309</v>
      </c>
      <c r="AQ31" s="705"/>
      <c r="AR31" s="705"/>
      <c r="AS31" s="705"/>
      <c r="AT31" s="710" t="s">
        <v>310</v>
      </c>
      <c r="AU31" s="217"/>
      <c r="AV31" s="217"/>
      <c r="AW31" s="217"/>
      <c r="AX31" s="696" t="s">
        <v>184</v>
      </c>
      <c r="AY31" s="697"/>
      <c r="AZ31" s="697"/>
      <c r="BA31" s="697"/>
      <c r="BB31" s="697"/>
      <c r="BC31" s="697"/>
      <c r="BD31" s="697"/>
      <c r="BE31" s="697"/>
      <c r="BF31" s="698"/>
      <c r="BG31" s="699">
        <v>99.5</v>
      </c>
      <c r="BH31" s="700"/>
      <c r="BI31" s="700"/>
      <c r="BJ31" s="700"/>
      <c r="BK31" s="700"/>
      <c r="BL31" s="700"/>
      <c r="BM31" s="701">
        <v>98.8</v>
      </c>
      <c r="BN31" s="700"/>
      <c r="BO31" s="700"/>
      <c r="BP31" s="700"/>
      <c r="BQ31" s="702"/>
      <c r="BR31" s="699">
        <v>98.7</v>
      </c>
      <c r="BS31" s="700"/>
      <c r="BT31" s="700"/>
      <c r="BU31" s="700"/>
      <c r="BV31" s="700"/>
      <c r="BW31" s="700"/>
      <c r="BX31" s="701">
        <v>98</v>
      </c>
      <c r="BY31" s="700"/>
      <c r="BZ31" s="700"/>
      <c r="CA31" s="700"/>
      <c r="CB31" s="702"/>
      <c r="CD31" s="717"/>
      <c r="CE31" s="718"/>
      <c r="CF31" s="671" t="s">
        <v>311</v>
      </c>
      <c r="CG31" s="668"/>
      <c r="CH31" s="668"/>
      <c r="CI31" s="668"/>
      <c r="CJ31" s="668"/>
      <c r="CK31" s="668"/>
      <c r="CL31" s="668"/>
      <c r="CM31" s="668"/>
      <c r="CN31" s="668"/>
      <c r="CO31" s="668"/>
      <c r="CP31" s="668"/>
      <c r="CQ31" s="669"/>
      <c r="CR31" s="629">
        <v>9810889</v>
      </c>
      <c r="CS31" s="640"/>
      <c r="CT31" s="640"/>
      <c r="CU31" s="640"/>
      <c r="CV31" s="640"/>
      <c r="CW31" s="640"/>
      <c r="CX31" s="640"/>
      <c r="CY31" s="641"/>
      <c r="CZ31" s="632">
        <v>0.8</v>
      </c>
      <c r="DA31" s="642"/>
      <c r="DB31" s="642"/>
      <c r="DC31" s="643"/>
      <c r="DD31" s="635">
        <v>9154243</v>
      </c>
      <c r="DE31" s="640"/>
      <c r="DF31" s="640"/>
      <c r="DG31" s="640"/>
      <c r="DH31" s="640"/>
      <c r="DI31" s="640"/>
      <c r="DJ31" s="640"/>
      <c r="DK31" s="641"/>
      <c r="DL31" s="635">
        <v>9154243</v>
      </c>
      <c r="DM31" s="640"/>
      <c r="DN31" s="640"/>
      <c r="DO31" s="640"/>
      <c r="DP31" s="640"/>
      <c r="DQ31" s="640"/>
      <c r="DR31" s="640"/>
      <c r="DS31" s="640"/>
      <c r="DT31" s="640"/>
      <c r="DU31" s="640"/>
      <c r="DV31" s="641"/>
      <c r="DW31" s="632">
        <v>2</v>
      </c>
      <c r="DX31" s="642"/>
      <c r="DY31" s="642"/>
      <c r="DZ31" s="642"/>
      <c r="EA31" s="642"/>
      <c r="EB31" s="642"/>
      <c r="EC31" s="663"/>
    </row>
    <row r="32" spans="2:133" ht="11.25" customHeight="1" x14ac:dyDescent="0.15">
      <c r="B32" s="626" t="s">
        <v>312</v>
      </c>
      <c r="C32" s="627"/>
      <c r="D32" s="627"/>
      <c r="E32" s="627"/>
      <c r="F32" s="627"/>
      <c r="G32" s="627"/>
      <c r="H32" s="627"/>
      <c r="I32" s="627"/>
      <c r="J32" s="627"/>
      <c r="K32" s="627"/>
      <c r="L32" s="627"/>
      <c r="M32" s="627"/>
      <c r="N32" s="627"/>
      <c r="O32" s="627"/>
      <c r="P32" s="627"/>
      <c r="Q32" s="628"/>
      <c r="R32" s="629">
        <v>235298832</v>
      </c>
      <c r="S32" s="630"/>
      <c r="T32" s="630"/>
      <c r="U32" s="630"/>
      <c r="V32" s="630"/>
      <c r="W32" s="630"/>
      <c r="X32" s="630"/>
      <c r="Y32" s="631"/>
      <c r="Z32" s="656">
        <v>20</v>
      </c>
      <c r="AA32" s="656"/>
      <c r="AB32" s="656"/>
      <c r="AC32" s="656"/>
      <c r="AD32" s="657" t="s">
        <v>236</v>
      </c>
      <c r="AE32" s="657"/>
      <c r="AF32" s="657"/>
      <c r="AG32" s="657"/>
      <c r="AH32" s="657"/>
      <c r="AI32" s="657"/>
      <c r="AJ32" s="657"/>
      <c r="AK32" s="657"/>
      <c r="AL32" s="632" t="s">
        <v>236</v>
      </c>
      <c r="AM32" s="633"/>
      <c r="AN32" s="633"/>
      <c r="AO32" s="658"/>
      <c r="AP32" s="706"/>
      <c r="AQ32" s="707"/>
      <c r="AR32" s="707"/>
      <c r="AS32" s="707"/>
      <c r="AT32" s="711"/>
      <c r="AU32" s="216" t="s">
        <v>313</v>
      </c>
      <c r="AV32" s="216"/>
      <c r="AW32" s="216"/>
      <c r="AX32" s="626" t="s">
        <v>314</v>
      </c>
      <c r="AY32" s="627"/>
      <c r="AZ32" s="627"/>
      <c r="BA32" s="627"/>
      <c r="BB32" s="627"/>
      <c r="BC32" s="627"/>
      <c r="BD32" s="627"/>
      <c r="BE32" s="627"/>
      <c r="BF32" s="628"/>
      <c r="BG32" s="703">
        <v>99.3</v>
      </c>
      <c r="BH32" s="640"/>
      <c r="BI32" s="640"/>
      <c r="BJ32" s="640"/>
      <c r="BK32" s="640"/>
      <c r="BL32" s="640"/>
      <c r="BM32" s="633">
        <v>98.1</v>
      </c>
      <c r="BN32" s="695"/>
      <c r="BO32" s="695"/>
      <c r="BP32" s="695"/>
      <c r="BQ32" s="667"/>
      <c r="BR32" s="703">
        <v>99</v>
      </c>
      <c r="BS32" s="640"/>
      <c r="BT32" s="640"/>
      <c r="BU32" s="640"/>
      <c r="BV32" s="640"/>
      <c r="BW32" s="640"/>
      <c r="BX32" s="633">
        <v>98</v>
      </c>
      <c r="BY32" s="695"/>
      <c r="BZ32" s="695"/>
      <c r="CA32" s="695"/>
      <c r="CB32" s="667"/>
      <c r="CD32" s="719"/>
      <c r="CE32" s="720"/>
      <c r="CF32" s="671" t="s">
        <v>315</v>
      </c>
      <c r="CG32" s="668"/>
      <c r="CH32" s="668"/>
      <c r="CI32" s="668"/>
      <c r="CJ32" s="668"/>
      <c r="CK32" s="668"/>
      <c r="CL32" s="668"/>
      <c r="CM32" s="668"/>
      <c r="CN32" s="668"/>
      <c r="CO32" s="668"/>
      <c r="CP32" s="668"/>
      <c r="CQ32" s="669"/>
      <c r="CR32" s="629">
        <v>31667</v>
      </c>
      <c r="CS32" s="630"/>
      <c r="CT32" s="630"/>
      <c r="CU32" s="630"/>
      <c r="CV32" s="630"/>
      <c r="CW32" s="630"/>
      <c r="CX32" s="630"/>
      <c r="CY32" s="631"/>
      <c r="CZ32" s="632">
        <v>0</v>
      </c>
      <c r="DA32" s="642"/>
      <c r="DB32" s="642"/>
      <c r="DC32" s="643"/>
      <c r="DD32" s="635">
        <v>31667</v>
      </c>
      <c r="DE32" s="630"/>
      <c r="DF32" s="630"/>
      <c r="DG32" s="630"/>
      <c r="DH32" s="630"/>
      <c r="DI32" s="630"/>
      <c r="DJ32" s="630"/>
      <c r="DK32" s="631"/>
      <c r="DL32" s="635">
        <v>31667</v>
      </c>
      <c r="DM32" s="630"/>
      <c r="DN32" s="630"/>
      <c r="DO32" s="630"/>
      <c r="DP32" s="630"/>
      <c r="DQ32" s="630"/>
      <c r="DR32" s="630"/>
      <c r="DS32" s="630"/>
      <c r="DT32" s="630"/>
      <c r="DU32" s="630"/>
      <c r="DV32" s="631"/>
      <c r="DW32" s="632">
        <v>0</v>
      </c>
      <c r="DX32" s="642"/>
      <c r="DY32" s="642"/>
      <c r="DZ32" s="642"/>
      <c r="EA32" s="642"/>
      <c r="EB32" s="642"/>
      <c r="EC32" s="663"/>
    </row>
    <row r="33" spans="2:133" ht="11.25" customHeight="1" x14ac:dyDescent="0.15">
      <c r="B33" s="692" t="s">
        <v>316</v>
      </c>
      <c r="C33" s="693"/>
      <c r="D33" s="693"/>
      <c r="E33" s="693"/>
      <c r="F33" s="693"/>
      <c r="G33" s="693"/>
      <c r="H33" s="693"/>
      <c r="I33" s="693"/>
      <c r="J33" s="693"/>
      <c r="K33" s="693"/>
      <c r="L33" s="693"/>
      <c r="M33" s="693"/>
      <c r="N33" s="693"/>
      <c r="O33" s="693"/>
      <c r="P33" s="693"/>
      <c r="Q33" s="694"/>
      <c r="R33" s="629">
        <v>31839</v>
      </c>
      <c r="S33" s="630"/>
      <c r="T33" s="630"/>
      <c r="U33" s="630"/>
      <c r="V33" s="630"/>
      <c r="W33" s="630"/>
      <c r="X33" s="630"/>
      <c r="Y33" s="631"/>
      <c r="Z33" s="656">
        <v>0</v>
      </c>
      <c r="AA33" s="656"/>
      <c r="AB33" s="656"/>
      <c r="AC33" s="656"/>
      <c r="AD33" s="657">
        <v>31839</v>
      </c>
      <c r="AE33" s="657"/>
      <c r="AF33" s="657"/>
      <c r="AG33" s="657"/>
      <c r="AH33" s="657"/>
      <c r="AI33" s="657"/>
      <c r="AJ33" s="657"/>
      <c r="AK33" s="657"/>
      <c r="AL33" s="632">
        <v>0</v>
      </c>
      <c r="AM33" s="633"/>
      <c r="AN33" s="633"/>
      <c r="AO33" s="658"/>
      <c r="AP33" s="708"/>
      <c r="AQ33" s="709"/>
      <c r="AR33" s="709"/>
      <c r="AS33" s="709"/>
      <c r="AT33" s="712"/>
      <c r="AU33" s="218"/>
      <c r="AV33" s="218"/>
      <c r="AW33" s="218"/>
      <c r="AX33" s="606" t="s">
        <v>317</v>
      </c>
      <c r="AY33" s="607"/>
      <c r="AZ33" s="607"/>
      <c r="BA33" s="607"/>
      <c r="BB33" s="607"/>
      <c r="BC33" s="607"/>
      <c r="BD33" s="607"/>
      <c r="BE33" s="607"/>
      <c r="BF33" s="608"/>
      <c r="BG33" s="691">
        <v>99.7</v>
      </c>
      <c r="BH33" s="610"/>
      <c r="BI33" s="610"/>
      <c r="BJ33" s="610"/>
      <c r="BK33" s="610"/>
      <c r="BL33" s="610"/>
      <c r="BM33" s="648">
        <v>99.3</v>
      </c>
      <c r="BN33" s="610"/>
      <c r="BO33" s="610"/>
      <c r="BP33" s="610"/>
      <c r="BQ33" s="659"/>
      <c r="BR33" s="691">
        <v>98.2</v>
      </c>
      <c r="BS33" s="610"/>
      <c r="BT33" s="610"/>
      <c r="BU33" s="610"/>
      <c r="BV33" s="610"/>
      <c r="BW33" s="610"/>
      <c r="BX33" s="648">
        <v>97.9</v>
      </c>
      <c r="BY33" s="610"/>
      <c r="BZ33" s="610"/>
      <c r="CA33" s="610"/>
      <c r="CB33" s="659"/>
      <c r="CD33" s="671" t="s">
        <v>318</v>
      </c>
      <c r="CE33" s="668"/>
      <c r="CF33" s="668"/>
      <c r="CG33" s="668"/>
      <c r="CH33" s="668"/>
      <c r="CI33" s="668"/>
      <c r="CJ33" s="668"/>
      <c r="CK33" s="668"/>
      <c r="CL33" s="668"/>
      <c r="CM33" s="668"/>
      <c r="CN33" s="668"/>
      <c r="CO33" s="668"/>
      <c r="CP33" s="668"/>
      <c r="CQ33" s="669"/>
      <c r="CR33" s="629">
        <v>549774896</v>
      </c>
      <c r="CS33" s="640"/>
      <c r="CT33" s="640"/>
      <c r="CU33" s="640"/>
      <c r="CV33" s="640"/>
      <c r="CW33" s="640"/>
      <c r="CX33" s="640"/>
      <c r="CY33" s="641"/>
      <c r="CZ33" s="632">
        <v>47.4</v>
      </c>
      <c r="DA33" s="642"/>
      <c r="DB33" s="642"/>
      <c r="DC33" s="643"/>
      <c r="DD33" s="635">
        <v>206872251</v>
      </c>
      <c r="DE33" s="640"/>
      <c r="DF33" s="640"/>
      <c r="DG33" s="640"/>
      <c r="DH33" s="640"/>
      <c r="DI33" s="640"/>
      <c r="DJ33" s="640"/>
      <c r="DK33" s="641"/>
      <c r="DL33" s="635">
        <v>133802378</v>
      </c>
      <c r="DM33" s="640"/>
      <c r="DN33" s="640"/>
      <c r="DO33" s="640"/>
      <c r="DP33" s="640"/>
      <c r="DQ33" s="640"/>
      <c r="DR33" s="640"/>
      <c r="DS33" s="640"/>
      <c r="DT33" s="640"/>
      <c r="DU33" s="640"/>
      <c r="DV33" s="641"/>
      <c r="DW33" s="632">
        <v>29.3</v>
      </c>
      <c r="DX33" s="642"/>
      <c r="DY33" s="642"/>
      <c r="DZ33" s="642"/>
      <c r="EA33" s="642"/>
      <c r="EB33" s="642"/>
      <c r="EC33" s="663"/>
    </row>
    <row r="34" spans="2:133" ht="11.25" customHeight="1" x14ac:dyDescent="0.15">
      <c r="B34" s="626" t="s">
        <v>319</v>
      </c>
      <c r="C34" s="627"/>
      <c r="D34" s="627"/>
      <c r="E34" s="627"/>
      <c r="F34" s="627"/>
      <c r="G34" s="627"/>
      <c r="H34" s="627"/>
      <c r="I34" s="627"/>
      <c r="J34" s="627"/>
      <c r="K34" s="627"/>
      <c r="L34" s="627"/>
      <c r="M34" s="627"/>
      <c r="N34" s="627"/>
      <c r="O34" s="627"/>
      <c r="P34" s="627"/>
      <c r="Q34" s="628"/>
      <c r="R34" s="629">
        <v>46504886</v>
      </c>
      <c r="S34" s="630"/>
      <c r="T34" s="630"/>
      <c r="U34" s="630"/>
      <c r="V34" s="630"/>
      <c r="W34" s="630"/>
      <c r="X34" s="630"/>
      <c r="Y34" s="631"/>
      <c r="Z34" s="656">
        <v>3.9</v>
      </c>
      <c r="AA34" s="656"/>
      <c r="AB34" s="656"/>
      <c r="AC34" s="656"/>
      <c r="AD34" s="657" t="s">
        <v>230</v>
      </c>
      <c r="AE34" s="657"/>
      <c r="AF34" s="657"/>
      <c r="AG34" s="657"/>
      <c r="AH34" s="657"/>
      <c r="AI34" s="657"/>
      <c r="AJ34" s="657"/>
      <c r="AK34" s="657"/>
      <c r="AL34" s="632" t="s">
        <v>236</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320</v>
      </c>
      <c r="CE34" s="668"/>
      <c r="CF34" s="668"/>
      <c r="CG34" s="668"/>
      <c r="CH34" s="668"/>
      <c r="CI34" s="668"/>
      <c r="CJ34" s="668"/>
      <c r="CK34" s="668"/>
      <c r="CL34" s="668"/>
      <c r="CM34" s="668"/>
      <c r="CN34" s="668"/>
      <c r="CO34" s="668"/>
      <c r="CP34" s="668"/>
      <c r="CQ34" s="669"/>
      <c r="CR34" s="629">
        <v>114061729</v>
      </c>
      <c r="CS34" s="630"/>
      <c r="CT34" s="630"/>
      <c r="CU34" s="630"/>
      <c r="CV34" s="630"/>
      <c r="CW34" s="630"/>
      <c r="CX34" s="630"/>
      <c r="CY34" s="631"/>
      <c r="CZ34" s="632">
        <v>9.8000000000000007</v>
      </c>
      <c r="DA34" s="642"/>
      <c r="DB34" s="642"/>
      <c r="DC34" s="643"/>
      <c r="DD34" s="635">
        <v>66830354</v>
      </c>
      <c r="DE34" s="630"/>
      <c r="DF34" s="630"/>
      <c r="DG34" s="630"/>
      <c r="DH34" s="630"/>
      <c r="DI34" s="630"/>
      <c r="DJ34" s="630"/>
      <c r="DK34" s="631"/>
      <c r="DL34" s="635">
        <v>54763385</v>
      </c>
      <c r="DM34" s="630"/>
      <c r="DN34" s="630"/>
      <c r="DO34" s="630"/>
      <c r="DP34" s="630"/>
      <c r="DQ34" s="630"/>
      <c r="DR34" s="630"/>
      <c r="DS34" s="630"/>
      <c r="DT34" s="630"/>
      <c r="DU34" s="630"/>
      <c r="DV34" s="631"/>
      <c r="DW34" s="632">
        <v>12</v>
      </c>
      <c r="DX34" s="642"/>
      <c r="DY34" s="642"/>
      <c r="DZ34" s="642"/>
      <c r="EA34" s="642"/>
      <c r="EB34" s="642"/>
      <c r="EC34" s="663"/>
    </row>
    <row r="35" spans="2:133" ht="11.25" customHeight="1" x14ac:dyDescent="0.15">
      <c r="B35" s="626" t="s">
        <v>321</v>
      </c>
      <c r="C35" s="627"/>
      <c r="D35" s="627"/>
      <c r="E35" s="627"/>
      <c r="F35" s="627"/>
      <c r="G35" s="627"/>
      <c r="H35" s="627"/>
      <c r="I35" s="627"/>
      <c r="J35" s="627"/>
      <c r="K35" s="627"/>
      <c r="L35" s="627"/>
      <c r="M35" s="627"/>
      <c r="N35" s="627"/>
      <c r="O35" s="627"/>
      <c r="P35" s="627"/>
      <c r="Q35" s="628"/>
      <c r="R35" s="629">
        <v>13271721</v>
      </c>
      <c r="S35" s="630"/>
      <c r="T35" s="630"/>
      <c r="U35" s="630"/>
      <c r="V35" s="630"/>
      <c r="W35" s="630"/>
      <c r="X35" s="630"/>
      <c r="Y35" s="631"/>
      <c r="Z35" s="656">
        <v>1.1000000000000001</v>
      </c>
      <c r="AA35" s="656"/>
      <c r="AB35" s="656"/>
      <c r="AC35" s="656"/>
      <c r="AD35" s="657">
        <v>763797</v>
      </c>
      <c r="AE35" s="657"/>
      <c r="AF35" s="657"/>
      <c r="AG35" s="657"/>
      <c r="AH35" s="657"/>
      <c r="AI35" s="657"/>
      <c r="AJ35" s="657"/>
      <c r="AK35" s="657"/>
      <c r="AL35" s="632">
        <v>0.2</v>
      </c>
      <c r="AM35" s="633"/>
      <c r="AN35" s="633"/>
      <c r="AO35" s="658"/>
      <c r="AP35" s="221"/>
      <c r="AQ35" s="688" t="s">
        <v>322</v>
      </c>
      <c r="AR35" s="689"/>
      <c r="AS35" s="689"/>
      <c r="AT35" s="689"/>
      <c r="AU35" s="689"/>
      <c r="AV35" s="689"/>
      <c r="AW35" s="689"/>
      <c r="AX35" s="689"/>
      <c r="AY35" s="689"/>
      <c r="AZ35" s="689"/>
      <c r="BA35" s="689"/>
      <c r="BB35" s="689"/>
      <c r="BC35" s="689"/>
      <c r="BD35" s="689"/>
      <c r="BE35" s="689"/>
      <c r="BF35" s="690"/>
      <c r="BG35" s="688" t="s">
        <v>323</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324</v>
      </c>
      <c r="CE35" s="668"/>
      <c r="CF35" s="668"/>
      <c r="CG35" s="668"/>
      <c r="CH35" s="668"/>
      <c r="CI35" s="668"/>
      <c r="CJ35" s="668"/>
      <c r="CK35" s="668"/>
      <c r="CL35" s="668"/>
      <c r="CM35" s="668"/>
      <c r="CN35" s="668"/>
      <c r="CO35" s="668"/>
      <c r="CP35" s="668"/>
      <c r="CQ35" s="669"/>
      <c r="CR35" s="629">
        <v>9526272</v>
      </c>
      <c r="CS35" s="640"/>
      <c r="CT35" s="640"/>
      <c r="CU35" s="640"/>
      <c r="CV35" s="640"/>
      <c r="CW35" s="640"/>
      <c r="CX35" s="640"/>
      <c r="CY35" s="641"/>
      <c r="CZ35" s="632">
        <v>0.8</v>
      </c>
      <c r="DA35" s="642"/>
      <c r="DB35" s="642"/>
      <c r="DC35" s="643"/>
      <c r="DD35" s="635">
        <v>6610751</v>
      </c>
      <c r="DE35" s="640"/>
      <c r="DF35" s="640"/>
      <c r="DG35" s="640"/>
      <c r="DH35" s="640"/>
      <c r="DI35" s="640"/>
      <c r="DJ35" s="640"/>
      <c r="DK35" s="641"/>
      <c r="DL35" s="635">
        <v>6608891</v>
      </c>
      <c r="DM35" s="640"/>
      <c r="DN35" s="640"/>
      <c r="DO35" s="640"/>
      <c r="DP35" s="640"/>
      <c r="DQ35" s="640"/>
      <c r="DR35" s="640"/>
      <c r="DS35" s="640"/>
      <c r="DT35" s="640"/>
      <c r="DU35" s="640"/>
      <c r="DV35" s="641"/>
      <c r="DW35" s="632">
        <v>1.4</v>
      </c>
      <c r="DX35" s="642"/>
      <c r="DY35" s="642"/>
      <c r="DZ35" s="642"/>
      <c r="EA35" s="642"/>
      <c r="EB35" s="642"/>
      <c r="EC35" s="663"/>
    </row>
    <row r="36" spans="2:133" ht="11.25" customHeight="1" x14ac:dyDescent="0.15">
      <c r="B36" s="626" t="s">
        <v>325</v>
      </c>
      <c r="C36" s="627"/>
      <c r="D36" s="627"/>
      <c r="E36" s="627"/>
      <c r="F36" s="627"/>
      <c r="G36" s="627"/>
      <c r="H36" s="627"/>
      <c r="I36" s="627"/>
      <c r="J36" s="627"/>
      <c r="K36" s="627"/>
      <c r="L36" s="627"/>
      <c r="M36" s="627"/>
      <c r="N36" s="627"/>
      <c r="O36" s="627"/>
      <c r="P36" s="627"/>
      <c r="Q36" s="628"/>
      <c r="R36" s="629">
        <v>1298750</v>
      </c>
      <c r="S36" s="630"/>
      <c r="T36" s="630"/>
      <c r="U36" s="630"/>
      <c r="V36" s="630"/>
      <c r="W36" s="630"/>
      <c r="X36" s="630"/>
      <c r="Y36" s="631"/>
      <c r="Z36" s="656">
        <v>0.1</v>
      </c>
      <c r="AA36" s="656"/>
      <c r="AB36" s="656"/>
      <c r="AC36" s="656"/>
      <c r="AD36" s="657" t="s">
        <v>236</v>
      </c>
      <c r="AE36" s="657"/>
      <c r="AF36" s="657"/>
      <c r="AG36" s="657"/>
      <c r="AH36" s="657"/>
      <c r="AI36" s="657"/>
      <c r="AJ36" s="657"/>
      <c r="AK36" s="657"/>
      <c r="AL36" s="632" t="s">
        <v>236</v>
      </c>
      <c r="AM36" s="633"/>
      <c r="AN36" s="633"/>
      <c r="AO36" s="658"/>
      <c r="AP36" s="221"/>
      <c r="AQ36" s="679" t="s">
        <v>326</v>
      </c>
      <c r="AR36" s="680"/>
      <c r="AS36" s="680"/>
      <c r="AT36" s="680"/>
      <c r="AU36" s="680"/>
      <c r="AV36" s="680"/>
      <c r="AW36" s="680"/>
      <c r="AX36" s="680"/>
      <c r="AY36" s="681"/>
      <c r="AZ36" s="682">
        <v>92731426</v>
      </c>
      <c r="BA36" s="683"/>
      <c r="BB36" s="683"/>
      <c r="BC36" s="683"/>
      <c r="BD36" s="683"/>
      <c r="BE36" s="683"/>
      <c r="BF36" s="684"/>
      <c r="BG36" s="685" t="s">
        <v>327</v>
      </c>
      <c r="BH36" s="686"/>
      <c r="BI36" s="686"/>
      <c r="BJ36" s="686"/>
      <c r="BK36" s="686"/>
      <c r="BL36" s="686"/>
      <c r="BM36" s="686"/>
      <c r="BN36" s="686"/>
      <c r="BO36" s="686"/>
      <c r="BP36" s="686"/>
      <c r="BQ36" s="686"/>
      <c r="BR36" s="686"/>
      <c r="BS36" s="686"/>
      <c r="BT36" s="686"/>
      <c r="BU36" s="687"/>
      <c r="BV36" s="682">
        <v>3313655</v>
      </c>
      <c r="BW36" s="683"/>
      <c r="BX36" s="683"/>
      <c r="BY36" s="683"/>
      <c r="BZ36" s="683"/>
      <c r="CA36" s="683"/>
      <c r="CB36" s="684"/>
      <c r="CD36" s="671" t="s">
        <v>328</v>
      </c>
      <c r="CE36" s="668"/>
      <c r="CF36" s="668"/>
      <c r="CG36" s="668"/>
      <c r="CH36" s="668"/>
      <c r="CI36" s="668"/>
      <c r="CJ36" s="668"/>
      <c r="CK36" s="668"/>
      <c r="CL36" s="668"/>
      <c r="CM36" s="668"/>
      <c r="CN36" s="668"/>
      <c r="CO36" s="668"/>
      <c r="CP36" s="668"/>
      <c r="CQ36" s="669"/>
      <c r="CR36" s="629">
        <v>71133063</v>
      </c>
      <c r="CS36" s="630"/>
      <c r="CT36" s="630"/>
      <c r="CU36" s="630"/>
      <c r="CV36" s="630"/>
      <c r="CW36" s="630"/>
      <c r="CX36" s="630"/>
      <c r="CY36" s="631"/>
      <c r="CZ36" s="632">
        <v>6.1</v>
      </c>
      <c r="DA36" s="642"/>
      <c r="DB36" s="642"/>
      <c r="DC36" s="643"/>
      <c r="DD36" s="635">
        <v>53841644</v>
      </c>
      <c r="DE36" s="630"/>
      <c r="DF36" s="630"/>
      <c r="DG36" s="630"/>
      <c r="DH36" s="630"/>
      <c r="DI36" s="630"/>
      <c r="DJ36" s="630"/>
      <c r="DK36" s="631"/>
      <c r="DL36" s="635">
        <v>30458392</v>
      </c>
      <c r="DM36" s="630"/>
      <c r="DN36" s="630"/>
      <c r="DO36" s="630"/>
      <c r="DP36" s="630"/>
      <c r="DQ36" s="630"/>
      <c r="DR36" s="630"/>
      <c r="DS36" s="630"/>
      <c r="DT36" s="630"/>
      <c r="DU36" s="630"/>
      <c r="DV36" s="631"/>
      <c r="DW36" s="632">
        <v>6.7</v>
      </c>
      <c r="DX36" s="642"/>
      <c r="DY36" s="642"/>
      <c r="DZ36" s="642"/>
      <c r="EA36" s="642"/>
      <c r="EB36" s="642"/>
      <c r="EC36" s="663"/>
    </row>
    <row r="37" spans="2:133" ht="11.25" customHeight="1" x14ac:dyDescent="0.15">
      <c r="B37" s="626" t="s">
        <v>329</v>
      </c>
      <c r="C37" s="627"/>
      <c r="D37" s="627"/>
      <c r="E37" s="627"/>
      <c r="F37" s="627"/>
      <c r="G37" s="627"/>
      <c r="H37" s="627"/>
      <c r="I37" s="627"/>
      <c r="J37" s="627"/>
      <c r="K37" s="627"/>
      <c r="L37" s="627"/>
      <c r="M37" s="627"/>
      <c r="N37" s="627"/>
      <c r="O37" s="627"/>
      <c r="P37" s="627"/>
      <c r="Q37" s="628"/>
      <c r="R37" s="629">
        <v>19701910</v>
      </c>
      <c r="S37" s="630"/>
      <c r="T37" s="630"/>
      <c r="U37" s="630"/>
      <c r="V37" s="630"/>
      <c r="W37" s="630"/>
      <c r="X37" s="630"/>
      <c r="Y37" s="631"/>
      <c r="Z37" s="656">
        <v>1.7</v>
      </c>
      <c r="AA37" s="656"/>
      <c r="AB37" s="656"/>
      <c r="AC37" s="656"/>
      <c r="AD37" s="657" t="s">
        <v>230</v>
      </c>
      <c r="AE37" s="657"/>
      <c r="AF37" s="657"/>
      <c r="AG37" s="657"/>
      <c r="AH37" s="657"/>
      <c r="AI37" s="657"/>
      <c r="AJ37" s="657"/>
      <c r="AK37" s="657"/>
      <c r="AL37" s="632" t="s">
        <v>230</v>
      </c>
      <c r="AM37" s="633"/>
      <c r="AN37" s="633"/>
      <c r="AO37" s="658"/>
      <c r="AQ37" s="664" t="s">
        <v>330</v>
      </c>
      <c r="AR37" s="665"/>
      <c r="AS37" s="665"/>
      <c r="AT37" s="665"/>
      <c r="AU37" s="665"/>
      <c r="AV37" s="665"/>
      <c r="AW37" s="665"/>
      <c r="AX37" s="665"/>
      <c r="AY37" s="666"/>
      <c r="AZ37" s="629">
        <v>20360787</v>
      </c>
      <c r="BA37" s="630"/>
      <c r="BB37" s="630"/>
      <c r="BC37" s="630"/>
      <c r="BD37" s="640"/>
      <c r="BE37" s="640"/>
      <c r="BF37" s="667"/>
      <c r="BG37" s="671" t="s">
        <v>331</v>
      </c>
      <c r="BH37" s="668"/>
      <c r="BI37" s="668"/>
      <c r="BJ37" s="668"/>
      <c r="BK37" s="668"/>
      <c r="BL37" s="668"/>
      <c r="BM37" s="668"/>
      <c r="BN37" s="668"/>
      <c r="BO37" s="668"/>
      <c r="BP37" s="668"/>
      <c r="BQ37" s="668"/>
      <c r="BR37" s="668"/>
      <c r="BS37" s="668"/>
      <c r="BT37" s="668"/>
      <c r="BU37" s="669"/>
      <c r="BV37" s="629">
        <v>-1166435</v>
      </c>
      <c r="BW37" s="630"/>
      <c r="BX37" s="630"/>
      <c r="BY37" s="630"/>
      <c r="BZ37" s="630"/>
      <c r="CA37" s="630"/>
      <c r="CB37" s="670"/>
      <c r="CD37" s="671" t="s">
        <v>332</v>
      </c>
      <c r="CE37" s="668"/>
      <c r="CF37" s="668"/>
      <c r="CG37" s="668"/>
      <c r="CH37" s="668"/>
      <c r="CI37" s="668"/>
      <c r="CJ37" s="668"/>
      <c r="CK37" s="668"/>
      <c r="CL37" s="668"/>
      <c r="CM37" s="668"/>
      <c r="CN37" s="668"/>
      <c r="CO37" s="668"/>
      <c r="CP37" s="668"/>
      <c r="CQ37" s="669"/>
      <c r="CR37" s="629">
        <v>477903</v>
      </c>
      <c r="CS37" s="640"/>
      <c r="CT37" s="640"/>
      <c r="CU37" s="640"/>
      <c r="CV37" s="640"/>
      <c r="CW37" s="640"/>
      <c r="CX37" s="640"/>
      <c r="CY37" s="641"/>
      <c r="CZ37" s="632">
        <v>0</v>
      </c>
      <c r="DA37" s="642"/>
      <c r="DB37" s="642"/>
      <c r="DC37" s="643"/>
      <c r="DD37" s="635">
        <v>477903</v>
      </c>
      <c r="DE37" s="640"/>
      <c r="DF37" s="640"/>
      <c r="DG37" s="640"/>
      <c r="DH37" s="640"/>
      <c r="DI37" s="640"/>
      <c r="DJ37" s="640"/>
      <c r="DK37" s="641"/>
      <c r="DL37" s="635">
        <v>475224</v>
      </c>
      <c r="DM37" s="640"/>
      <c r="DN37" s="640"/>
      <c r="DO37" s="640"/>
      <c r="DP37" s="640"/>
      <c r="DQ37" s="640"/>
      <c r="DR37" s="640"/>
      <c r="DS37" s="640"/>
      <c r="DT37" s="640"/>
      <c r="DU37" s="640"/>
      <c r="DV37" s="641"/>
      <c r="DW37" s="632">
        <v>0.1</v>
      </c>
      <c r="DX37" s="642"/>
      <c r="DY37" s="642"/>
      <c r="DZ37" s="642"/>
      <c r="EA37" s="642"/>
      <c r="EB37" s="642"/>
      <c r="EC37" s="663"/>
    </row>
    <row r="38" spans="2:133" ht="11.25" customHeight="1" x14ac:dyDescent="0.15">
      <c r="B38" s="626" t="s">
        <v>333</v>
      </c>
      <c r="C38" s="627"/>
      <c r="D38" s="627"/>
      <c r="E38" s="627"/>
      <c r="F38" s="627"/>
      <c r="G38" s="627"/>
      <c r="H38" s="627"/>
      <c r="I38" s="627"/>
      <c r="J38" s="627"/>
      <c r="K38" s="627"/>
      <c r="L38" s="627"/>
      <c r="M38" s="627"/>
      <c r="N38" s="627"/>
      <c r="O38" s="627"/>
      <c r="P38" s="627"/>
      <c r="Q38" s="628"/>
      <c r="R38" s="629">
        <v>17240219</v>
      </c>
      <c r="S38" s="630"/>
      <c r="T38" s="630"/>
      <c r="U38" s="630"/>
      <c r="V38" s="630"/>
      <c r="W38" s="630"/>
      <c r="X38" s="630"/>
      <c r="Y38" s="631"/>
      <c r="Z38" s="656">
        <v>1.5</v>
      </c>
      <c r="AA38" s="656"/>
      <c r="AB38" s="656"/>
      <c r="AC38" s="656"/>
      <c r="AD38" s="657" t="s">
        <v>230</v>
      </c>
      <c r="AE38" s="657"/>
      <c r="AF38" s="657"/>
      <c r="AG38" s="657"/>
      <c r="AH38" s="657"/>
      <c r="AI38" s="657"/>
      <c r="AJ38" s="657"/>
      <c r="AK38" s="657"/>
      <c r="AL38" s="632" t="s">
        <v>236</v>
      </c>
      <c r="AM38" s="633"/>
      <c r="AN38" s="633"/>
      <c r="AO38" s="658"/>
      <c r="AQ38" s="664" t="s">
        <v>334</v>
      </c>
      <c r="AR38" s="665"/>
      <c r="AS38" s="665"/>
      <c r="AT38" s="665"/>
      <c r="AU38" s="665"/>
      <c r="AV38" s="665"/>
      <c r="AW38" s="665"/>
      <c r="AX38" s="665"/>
      <c r="AY38" s="666"/>
      <c r="AZ38" s="629">
        <v>12013573</v>
      </c>
      <c r="BA38" s="630"/>
      <c r="BB38" s="630"/>
      <c r="BC38" s="630"/>
      <c r="BD38" s="640"/>
      <c r="BE38" s="640"/>
      <c r="BF38" s="667"/>
      <c r="BG38" s="671" t="s">
        <v>335</v>
      </c>
      <c r="BH38" s="668"/>
      <c r="BI38" s="668"/>
      <c r="BJ38" s="668"/>
      <c r="BK38" s="668"/>
      <c r="BL38" s="668"/>
      <c r="BM38" s="668"/>
      <c r="BN38" s="668"/>
      <c r="BO38" s="668"/>
      <c r="BP38" s="668"/>
      <c r="BQ38" s="668"/>
      <c r="BR38" s="668"/>
      <c r="BS38" s="668"/>
      <c r="BT38" s="668"/>
      <c r="BU38" s="669"/>
      <c r="BV38" s="629">
        <v>214354</v>
      </c>
      <c r="BW38" s="630"/>
      <c r="BX38" s="630"/>
      <c r="BY38" s="630"/>
      <c r="BZ38" s="630"/>
      <c r="CA38" s="630"/>
      <c r="CB38" s="670"/>
      <c r="CD38" s="671" t="s">
        <v>336</v>
      </c>
      <c r="CE38" s="668"/>
      <c r="CF38" s="668"/>
      <c r="CG38" s="668"/>
      <c r="CH38" s="668"/>
      <c r="CI38" s="668"/>
      <c r="CJ38" s="668"/>
      <c r="CK38" s="668"/>
      <c r="CL38" s="668"/>
      <c r="CM38" s="668"/>
      <c r="CN38" s="668"/>
      <c r="CO38" s="668"/>
      <c r="CP38" s="668"/>
      <c r="CQ38" s="669"/>
      <c r="CR38" s="629">
        <v>60070384</v>
      </c>
      <c r="CS38" s="630"/>
      <c r="CT38" s="630"/>
      <c r="CU38" s="630"/>
      <c r="CV38" s="630"/>
      <c r="CW38" s="630"/>
      <c r="CX38" s="630"/>
      <c r="CY38" s="631"/>
      <c r="CZ38" s="632">
        <v>5.2</v>
      </c>
      <c r="DA38" s="642"/>
      <c r="DB38" s="642"/>
      <c r="DC38" s="643"/>
      <c r="DD38" s="635">
        <v>48828253</v>
      </c>
      <c r="DE38" s="630"/>
      <c r="DF38" s="630"/>
      <c r="DG38" s="630"/>
      <c r="DH38" s="630"/>
      <c r="DI38" s="630"/>
      <c r="DJ38" s="630"/>
      <c r="DK38" s="631"/>
      <c r="DL38" s="635">
        <v>41971043</v>
      </c>
      <c r="DM38" s="630"/>
      <c r="DN38" s="630"/>
      <c r="DO38" s="630"/>
      <c r="DP38" s="630"/>
      <c r="DQ38" s="630"/>
      <c r="DR38" s="630"/>
      <c r="DS38" s="630"/>
      <c r="DT38" s="630"/>
      <c r="DU38" s="630"/>
      <c r="DV38" s="631"/>
      <c r="DW38" s="632">
        <v>9.1999999999999993</v>
      </c>
      <c r="DX38" s="642"/>
      <c r="DY38" s="642"/>
      <c r="DZ38" s="642"/>
      <c r="EA38" s="642"/>
      <c r="EB38" s="642"/>
      <c r="EC38" s="663"/>
    </row>
    <row r="39" spans="2:133" ht="11.25" customHeight="1" x14ac:dyDescent="0.15">
      <c r="B39" s="626" t="s">
        <v>337</v>
      </c>
      <c r="C39" s="627"/>
      <c r="D39" s="627"/>
      <c r="E39" s="627"/>
      <c r="F39" s="627"/>
      <c r="G39" s="627"/>
      <c r="H39" s="627"/>
      <c r="I39" s="627"/>
      <c r="J39" s="627"/>
      <c r="K39" s="627"/>
      <c r="L39" s="627"/>
      <c r="M39" s="627"/>
      <c r="N39" s="627"/>
      <c r="O39" s="627"/>
      <c r="P39" s="627"/>
      <c r="Q39" s="628"/>
      <c r="R39" s="629">
        <v>271687568</v>
      </c>
      <c r="S39" s="630"/>
      <c r="T39" s="630"/>
      <c r="U39" s="630"/>
      <c r="V39" s="630"/>
      <c r="W39" s="630"/>
      <c r="X39" s="630"/>
      <c r="Y39" s="631"/>
      <c r="Z39" s="656">
        <v>23.1</v>
      </c>
      <c r="AA39" s="656"/>
      <c r="AB39" s="656"/>
      <c r="AC39" s="656"/>
      <c r="AD39" s="657">
        <v>8867</v>
      </c>
      <c r="AE39" s="657"/>
      <c r="AF39" s="657"/>
      <c r="AG39" s="657"/>
      <c r="AH39" s="657"/>
      <c r="AI39" s="657"/>
      <c r="AJ39" s="657"/>
      <c r="AK39" s="657"/>
      <c r="AL39" s="632">
        <v>0</v>
      </c>
      <c r="AM39" s="633"/>
      <c r="AN39" s="633"/>
      <c r="AO39" s="658"/>
      <c r="AQ39" s="664" t="s">
        <v>338</v>
      </c>
      <c r="AR39" s="665"/>
      <c r="AS39" s="665"/>
      <c r="AT39" s="665"/>
      <c r="AU39" s="665"/>
      <c r="AV39" s="665"/>
      <c r="AW39" s="665"/>
      <c r="AX39" s="665"/>
      <c r="AY39" s="666"/>
      <c r="AZ39" s="629">
        <v>1767543</v>
      </c>
      <c r="BA39" s="630"/>
      <c r="BB39" s="630"/>
      <c r="BC39" s="630"/>
      <c r="BD39" s="640"/>
      <c r="BE39" s="640"/>
      <c r="BF39" s="667"/>
      <c r="BG39" s="671" t="s">
        <v>339</v>
      </c>
      <c r="BH39" s="668"/>
      <c r="BI39" s="668"/>
      <c r="BJ39" s="668"/>
      <c r="BK39" s="668"/>
      <c r="BL39" s="668"/>
      <c r="BM39" s="668"/>
      <c r="BN39" s="668"/>
      <c r="BO39" s="668"/>
      <c r="BP39" s="668"/>
      <c r="BQ39" s="668"/>
      <c r="BR39" s="668"/>
      <c r="BS39" s="668"/>
      <c r="BT39" s="668"/>
      <c r="BU39" s="669"/>
      <c r="BV39" s="629">
        <v>309917</v>
      </c>
      <c r="BW39" s="630"/>
      <c r="BX39" s="630"/>
      <c r="BY39" s="630"/>
      <c r="BZ39" s="630"/>
      <c r="CA39" s="630"/>
      <c r="CB39" s="670"/>
      <c r="CD39" s="671" t="s">
        <v>340</v>
      </c>
      <c r="CE39" s="668"/>
      <c r="CF39" s="668"/>
      <c r="CG39" s="668"/>
      <c r="CH39" s="668"/>
      <c r="CI39" s="668"/>
      <c r="CJ39" s="668"/>
      <c r="CK39" s="668"/>
      <c r="CL39" s="668"/>
      <c r="CM39" s="668"/>
      <c r="CN39" s="668"/>
      <c r="CO39" s="668"/>
      <c r="CP39" s="668"/>
      <c r="CQ39" s="669"/>
      <c r="CR39" s="629">
        <v>35878076</v>
      </c>
      <c r="CS39" s="640"/>
      <c r="CT39" s="640"/>
      <c r="CU39" s="640"/>
      <c r="CV39" s="640"/>
      <c r="CW39" s="640"/>
      <c r="CX39" s="640"/>
      <c r="CY39" s="641"/>
      <c r="CZ39" s="632">
        <v>3.1</v>
      </c>
      <c r="DA39" s="642"/>
      <c r="DB39" s="642"/>
      <c r="DC39" s="643"/>
      <c r="DD39" s="635">
        <v>30320214</v>
      </c>
      <c r="DE39" s="640"/>
      <c r="DF39" s="640"/>
      <c r="DG39" s="640"/>
      <c r="DH39" s="640"/>
      <c r="DI39" s="640"/>
      <c r="DJ39" s="640"/>
      <c r="DK39" s="641"/>
      <c r="DL39" s="635" t="s">
        <v>230</v>
      </c>
      <c r="DM39" s="640"/>
      <c r="DN39" s="640"/>
      <c r="DO39" s="640"/>
      <c r="DP39" s="640"/>
      <c r="DQ39" s="640"/>
      <c r="DR39" s="640"/>
      <c r="DS39" s="640"/>
      <c r="DT39" s="640"/>
      <c r="DU39" s="640"/>
      <c r="DV39" s="641"/>
      <c r="DW39" s="632" t="s">
        <v>236</v>
      </c>
      <c r="DX39" s="642"/>
      <c r="DY39" s="642"/>
      <c r="DZ39" s="642"/>
      <c r="EA39" s="642"/>
      <c r="EB39" s="642"/>
      <c r="EC39" s="663"/>
    </row>
    <row r="40" spans="2:133" ht="11.25" customHeight="1" x14ac:dyDescent="0.15">
      <c r="B40" s="626" t="s">
        <v>341</v>
      </c>
      <c r="C40" s="627"/>
      <c r="D40" s="627"/>
      <c r="E40" s="627"/>
      <c r="F40" s="627"/>
      <c r="G40" s="627"/>
      <c r="H40" s="627"/>
      <c r="I40" s="627"/>
      <c r="J40" s="627"/>
      <c r="K40" s="627"/>
      <c r="L40" s="627"/>
      <c r="M40" s="627"/>
      <c r="N40" s="627"/>
      <c r="O40" s="627"/>
      <c r="P40" s="627"/>
      <c r="Q40" s="628"/>
      <c r="R40" s="629">
        <v>75546600</v>
      </c>
      <c r="S40" s="630"/>
      <c r="T40" s="630"/>
      <c r="U40" s="630"/>
      <c r="V40" s="630"/>
      <c r="W40" s="630"/>
      <c r="X40" s="630"/>
      <c r="Y40" s="631"/>
      <c r="Z40" s="656">
        <v>6.4</v>
      </c>
      <c r="AA40" s="656"/>
      <c r="AB40" s="656"/>
      <c r="AC40" s="656"/>
      <c r="AD40" s="657" t="s">
        <v>236</v>
      </c>
      <c r="AE40" s="657"/>
      <c r="AF40" s="657"/>
      <c r="AG40" s="657"/>
      <c r="AH40" s="657"/>
      <c r="AI40" s="657"/>
      <c r="AJ40" s="657"/>
      <c r="AK40" s="657"/>
      <c r="AL40" s="632" t="s">
        <v>236</v>
      </c>
      <c r="AM40" s="633"/>
      <c r="AN40" s="633"/>
      <c r="AO40" s="658"/>
      <c r="AQ40" s="664" t="s">
        <v>342</v>
      </c>
      <c r="AR40" s="665"/>
      <c r="AS40" s="665"/>
      <c r="AT40" s="665"/>
      <c r="AU40" s="665"/>
      <c r="AV40" s="665"/>
      <c r="AW40" s="665"/>
      <c r="AX40" s="665"/>
      <c r="AY40" s="666"/>
      <c r="AZ40" s="629">
        <v>1432307</v>
      </c>
      <c r="BA40" s="630"/>
      <c r="BB40" s="630"/>
      <c r="BC40" s="630"/>
      <c r="BD40" s="640"/>
      <c r="BE40" s="640"/>
      <c r="BF40" s="667"/>
      <c r="BG40" s="672" t="s">
        <v>343</v>
      </c>
      <c r="BH40" s="673"/>
      <c r="BI40" s="673"/>
      <c r="BJ40" s="673"/>
      <c r="BK40" s="673"/>
      <c r="BL40" s="222"/>
      <c r="BM40" s="668" t="s">
        <v>344</v>
      </c>
      <c r="BN40" s="668"/>
      <c r="BO40" s="668"/>
      <c r="BP40" s="668"/>
      <c r="BQ40" s="668"/>
      <c r="BR40" s="668"/>
      <c r="BS40" s="668"/>
      <c r="BT40" s="668"/>
      <c r="BU40" s="669"/>
      <c r="BV40" s="629">
        <v>89</v>
      </c>
      <c r="BW40" s="630"/>
      <c r="BX40" s="630"/>
      <c r="BY40" s="630"/>
      <c r="BZ40" s="630"/>
      <c r="CA40" s="630"/>
      <c r="CB40" s="670"/>
      <c r="CD40" s="671" t="s">
        <v>345</v>
      </c>
      <c r="CE40" s="668"/>
      <c r="CF40" s="668"/>
      <c r="CG40" s="668"/>
      <c r="CH40" s="668"/>
      <c r="CI40" s="668"/>
      <c r="CJ40" s="668"/>
      <c r="CK40" s="668"/>
      <c r="CL40" s="668"/>
      <c r="CM40" s="668"/>
      <c r="CN40" s="668"/>
      <c r="CO40" s="668"/>
      <c r="CP40" s="668"/>
      <c r="CQ40" s="669"/>
      <c r="CR40" s="629">
        <v>259105372</v>
      </c>
      <c r="CS40" s="630"/>
      <c r="CT40" s="630"/>
      <c r="CU40" s="630"/>
      <c r="CV40" s="630"/>
      <c r="CW40" s="630"/>
      <c r="CX40" s="630"/>
      <c r="CY40" s="631"/>
      <c r="CZ40" s="632">
        <v>22.3</v>
      </c>
      <c r="DA40" s="642"/>
      <c r="DB40" s="642"/>
      <c r="DC40" s="643"/>
      <c r="DD40" s="635">
        <v>441035</v>
      </c>
      <c r="DE40" s="630"/>
      <c r="DF40" s="630"/>
      <c r="DG40" s="630"/>
      <c r="DH40" s="630"/>
      <c r="DI40" s="630"/>
      <c r="DJ40" s="630"/>
      <c r="DK40" s="631"/>
      <c r="DL40" s="635">
        <v>667</v>
      </c>
      <c r="DM40" s="630"/>
      <c r="DN40" s="630"/>
      <c r="DO40" s="630"/>
      <c r="DP40" s="630"/>
      <c r="DQ40" s="630"/>
      <c r="DR40" s="630"/>
      <c r="DS40" s="630"/>
      <c r="DT40" s="630"/>
      <c r="DU40" s="630"/>
      <c r="DV40" s="631"/>
      <c r="DW40" s="632">
        <v>0</v>
      </c>
      <c r="DX40" s="642"/>
      <c r="DY40" s="642"/>
      <c r="DZ40" s="642"/>
      <c r="EA40" s="642"/>
      <c r="EB40" s="642"/>
      <c r="EC40" s="663"/>
    </row>
    <row r="41" spans="2:133" ht="11.25" customHeight="1" x14ac:dyDescent="0.15">
      <c r="B41" s="626" t="s">
        <v>346</v>
      </c>
      <c r="C41" s="627"/>
      <c r="D41" s="627"/>
      <c r="E41" s="627"/>
      <c r="F41" s="627"/>
      <c r="G41" s="627"/>
      <c r="H41" s="627"/>
      <c r="I41" s="627"/>
      <c r="J41" s="627"/>
      <c r="K41" s="627"/>
      <c r="L41" s="627"/>
      <c r="M41" s="627"/>
      <c r="N41" s="627"/>
      <c r="O41" s="627"/>
      <c r="P41" s="627"/>
      <c r="Q41" s="628"/>
      <c r="R41" s="629" t="s">
        <v>236</v>
      </c>
      <c r="S41" s="630"/>
      <c r="T41" s="630"/>
      <c r="U41" s="630"/>
      <c r="V41" s="630"/>
      <c r="W41" s="630"/>
      <c r="X41" s="630"/>
      <c r="Y41" s="631"/>
      <c r="Z41" s="656" t="s">
        <v>236</v>
      </c>
      <c r="AA41" s="656"/>
      <c r="AB41" s="656"/>
      <c r="AC41" s="656"/>
      <c r="AD41" s="657" t="s">
        <v>230</v>
      </c>
      <c r="AE41" s="657"/>
      <c r="AF41" s="657"/>
      <c r="AG41" s="657"/>
      <c r="AH41" s="657"/>
      <c r="AI41" s="657"/>
      <c r="AJ41" s="657"/>
      <c r="AK41" s="657"/>
      <c r="AL41" s="632" t="s">
        <v>236</v>
      </c>
      <c r="AM41" s="633"/>
      <c r="AN41" s="633"/>
      <c r="AO41" s="658"/>
      <c r="AQ41" s="664" t="s">
        <v>347</v>
      </c>
      <c r="AR41" s="665"/>
      <c r="AS41" s="665"/>
      <c r="AT41" s="665"/>
      <c r="AU41" s="665"/>
      <c r="AV41" s="665"/>
      <c r="AW41" s="665"/>
      <c r="AX41" s="665"/>
      <c r="AY41" s="666"/>
      <c r="AZ41" s="629">
        <v>19061124</v>
      </c>
      <c r="BA41" s="630"/>
      <c r="BB41" s="630"/>
      <c r="BC41" s="630"/>
      <c r="BD41" s="640"/>
      <c r="BE41" s="640"/>
      <c r="BF41" s="667"/>
      <c r="BG41" s="672"/>
      <c r="BH41" s="673"/>
      <c r="BI41" s="673"/>
      <c r="BJ41" s="673"/>
      <c r="BK41" s="673"/>
      <c r="BL41" s="222"/>
      <c r="BM41" s="668" t="s">
        <v>348</v>
      </c>
      <c r="BN41" s="668"/>
      <c r="BO41" s="668"/>
      <c r="BP41" s="668"/>
      <c r="BQ41" s="668"/>
      <c r="BR41" s="668"/>
      <c r="BS41" s="668"/>
      <c r="BT41" s="668"/>
      <c r="BU41" s="669"/>
      <c r="BV41" s="629">
        <v>1</v>
      </c>
      <c r="BW41" s="630"/>
      <c r="BX41" s="630"/>
      <c r="BY41" s="630"/>
      <c r="BZ41" s="630"/>
      <c r="CA41" s="630"/>
      <c r="CB41" s="670"/>
      <c r="CD41" s="671" t="s">
        <v>349</v>
      </c>
      <c r="CE41" s="668"/>
      <c r="CF41" s="668"/>
      <c r="CG41" s="668"/>
      <c r="CH41" s="668"/>
      <c r="CI41" s="668"/>
      <c r="CJ41" s="668"/>
      <c r="CK41" s="668"/>
      <c r="CL41" s="668"/>
      <c r="CM41" s="668"/>
      <c r="CN41" s="668"/>
      <c r="CO41" s="668"/>
      <c r="CP41" s="668"/>
      <c r="CQ41" s="669"/>
      <c r="CR41" s="629" t="s">
        <v>230</v>
      </c>
      <c r="CS41" s="640"/>
      <c r="CT41" s="640"/>
      <c r="CU41" s="640"/>
      <c r="CV41" s="640"/>
      <c r="CW41" s="640"/>
      <c r="CX41" s="640"/>
      <c r="CY41" s="641"/>
      <c r="CZ41" s="632" t="s">
        <v>230</v>
      </c>
      <c r="DA41" s="642"/>
      <c r="DB41" s="642"/>
      <c r="DC41" s="643"/>
      <c r="DD41" s="635" t="s">
        <v>236</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350</v>
      </c>
      <c r="C42" s="627"/>
      <c r="D42" s="627"/>
      <c r="E42" s="627"/>
      <c r="F42" s="627"/>
      <c r="G42" s="627"/>
      <c r="H42" s="627"/>
      <c r="I42" s="627"/>
      <c r="J42" s="627"/>
      <c r="K42" s="627"/>
      <c r="L42" s="627"/>
      <c r="M42" s="627"/>
      <c r="N42" s="627"/>
      <c r="O42" s="627"/>
      <c r="P42" s="627"/>
      <c r="Q42" s="628"/>
      <c r="R42" s="629" t="s">
        <v>236</v>
      </c>
      <c r="S42" s="630"/>
      <c r="T42" s="630"/>
      <c r="U42" s="630"/>
      <c r="V42" s="630"/>
      <c r="W42" s="630"/>
      <c r="X42" s="630"/>
      <c r="Y42" s="631"/>
      <c r="Z42" s="656" t="s">
        <v>236</v>
      </c>
      <c r="AA42" s="656"/>
      <c r="AB42" s="656"/>
      <c r="AC42" s="656"/>
      <c r="AD42" s="657" t="s">
        <v>236</v>
      </c>
      <c r="AE42" s="657"/>
      <c r="AF42" s="657"/>
      <c r="AG42" s="657"/>
      <c r="AH42" s="657"/>
      <c r="AI42" s="657"/>
      <c r="AJ42" s="657"/>
      <c r="AK42" s="657"/>
      <c r="AL42" s="632" t="s">
        <v>230</v>
      </c>
      <c r="AM42" s="633"/>
      <c r="AN42" s="633"/>
      <c r="AO42" s="658"/>
      <c r="AQ42" s="676" t="s">
        <v>351</v>
      </c>
      <c r="AR42" s="677"/>
      <c r="AS42" s="677"/>
      <c r="AT42" s="677"/>
      <c r="AU42" s="677"/>
      <c r="AV42" s="677"/>
      <c r="AW42" s="677"/>
      <c r="AX42" s="677"/>
      <c r="AY42" s="678"/>
      <c r="AZ42" s="609">
        <v>38096092</v>
      </c>
      <c r="BA42" s="644"/>
      <c r="BB42" s="644"/>
      <c r="BC42" s="644"/>
      <c r="BD42" s="610"/>
      <c r="BE42" s="610"/>
      <c r="BF42" s="659"/>
      <c r="BG42" s="674"/>
      <c r="BH42" s="675"/>
      <c r="BI42" s="675"/>
      <c r="BJ42" s="675"/>
      <c r="BK42" s="675"/>
      <c r="BL42" s="223"/>
      <c r="BM42" s="660" t="s">
        <v>352</v>
      </c>
      <c r="BN42" s="660"/>
      <c r="BO42" s="660"/>
      <c r="BP42" s="660"/>
      <c r="BQ42" s="660"/>
      <c r="BR42" s="660"/>
      <c r="BS42" s="660"/>
      <c r="BT42" s="660"/>
      <c r="BU42" s="661"/>
      <c r="BV42" s="609">
        <v>306</v>
      </c>
      <c r="BW42" s="644"/>
      <c r="BX42" s="644"/>
      <c r="BY42" s="644"/>
      <c r="BZ42" s="644"/>
      <c r="CA42" s="644"/>
      <c r="CB42" s="662"/>
      <c r="CD42" s="626" t="s">
        <v>353</v>
      </c>
      <c r="CE42" s="627"/>
      <c r="CF42" s="627"/>
      <c r="CG42" s="627"/>
      <c r="CH42" s="627"/>
      <c r="CI42" s="627"/>
      <c r="CJ42" s="627"/>
      <c r="CK42" s="627"/>
      <c r="CL42" s="627"/>
      <c r="CM42" s="627"/>
      <c r="CN42" s="627"/>
      <c r="CO42" s="627"/>
      <c r="CP42" s="627"/>
      <c r="CQ42" s="628"/>
      <c r="CR42" s="629">
        <v>97399044</v>
      </c>
      <c r="CS42" s="640"/>
      <c r="CT42" s="640"/>
      <c r="CU42" s="640"/>
      <c r="CV42" s="640"/>
      <c r="CW42" s="640"/>
      <c r="CX42" s="640"/>
      <c r="CY42" s="641"/>
      <c r="CZ42" s="632">
        <v>8.4</v>
      </c>
      <c r="DA42" s="642"/>
      <c r="DB42" s="642"/>
      <c r="DC42" s="643"/>
      <c r="DD42" s="635">
        <v>26517761</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354</v>
      </c>
      <c r="C43" s="627"/>
      <c r="D43" s="627"/>
      <c r="E43" s="627"/>
      <c r="F43" s="627"/>
      <c r="G43" s="627"/>
      <c r="H43" s="627"/>
      <c r="I43" s="627"/>
      <c r="J43" s="627"/>
      <c r="K43" s="627"/>
      <c r="L43" s="627"/>
      <c r="M43" s="627"/>
      <c r="N43" s="627"/>
      <c r="O43" s="627"/>
      <c r="P43" s="627"/>
      <c r="Q43" s="628"/>
      <c r="R43" s="629">
        <v>20500000</v>
      </c>
      <c r="S43" s="630"/>
      <c r="T43" s="630"/>
      <c r="U43" s="630"/>
      <c r="V43" s="630"/>
      <c r="W43" s="630"/>
      <c r="X43" s="630"/>
      <c r="Y43" s="631"/>
      <c r="Z43" s="656">
        <v>1.7</v>
      </c>
      <c r="AA43" s="656"/>
      <c r="AB43" s="656"/>
      <c r="AC43" s="656"/>
      <c r="AD43" s="657" t="s">
        <v>236</v>
      </c>
      <c r="AE43" s="657"/>
      <c r="AF43" s="657"/>
      <c r="AG43" s="657"/>
      <c r="AH43" s="657"/>
      <c r="AI43" s="657"/>
      <c r="AJ43" s="657"/>
      <c r="AK43" s="657"/>
      <c r="AL43" s="632" t="s">
        <v>230</v>
      </c>
      <c r="AM43" s="633"/>
      <c r="AN43" s="633"/>
      <c r="AO43" s="658"/>
      <c r="BV43" s="224"/>
      <c r="BW43" s="224"/>
      <c r="BX43" s="224"/>
      <c r="BY43" s="224"/>
      <c r="BZ43" s="224"/>
      <c r="CA43" s="224"/>
      <c r="CB43" s="224"/>
      <c r="CD43" s="626" t="s">
        <v>355</v>
      </c>
      <c r="CE43" s="627"/>
      <c r="CF43" s="627"/>
      <c r="CG43" s="627"/>
      <c r="CH43" s="627"/>
      <c r="CI43" s="627"/>
      <c r="CJ43" s="627"/>
      <c r="CK43" s="627"/>
      <c r="CL43" s="627"/>
      <c r="CM43" s="627"/>
      <c r="CN43" s="627"/>
      <c r="CO43" s="627"/>
      <c r="CP43" s="627"/>
      <c r="CQ43" s="628"/>
      <c r="CR43" s="629">
        <v>3685560</v>
      </c>
      <c r="CS43" s="640"/>
      <c r="CT43" s="640"/>
      <c r="CU43" s="640"/>
      <c r="CV43" s="640"/>
      <c r="CW43" s="640"/>
      <c r="CX43" s="640"/>
      <c r="CY43" s="641"/>
      <c r="CZ43" s="632">
        <v>0.3</v>
      </c>
      <c r="DA43" s="642"/>
      <c r="DB43" s="642"/>
      <c r="DC43" s="643"/>
      <c r="DD43" s="635">
        <v>3525699</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356</v>
      </c>
      <c r="C44" s="607"/>
      <c r="D44" s="607"/>
      <c r="E44" s="607"/>
      <c r="F44" s="607"/>
      <c r="G44" s="607"/>
      <c r="H44" s="607"/>
      <c r="I44" s="607"/>
      <c r="J44" s="607"/>
      <c r="K44" s="607"/>
      <c r="L44" s="607"/>
      <c r="M44" s="607"/>
      <c r="N44" s="607"/>
      <c r="O44" s="607"/>
      <c r="P44" s="607"/>
      <c r="Q44" s="608"/>
      <c r="R44" s="609">
        <v>1177937693</v>
      </c>
      <c r="S44" s="644"/>
      <c r="T44" s="644"/>
      <c r="U44" s="644"/>
      <c r="V44" s="644"/>
      <c r="W44" s="644"/>
      <c r="X44" s="644"/>
      <c r="Y44" s="645"/>
      <c r="Z44" s="646">
        <v>100</v>
      </c>
      <c r="AA44" s="646"/>
      <c r="AB44" s="646"/>
      <c r="AC44" s="646"/>
      <c r="AD44" s="647">
        <v>436352051</v>
      </c>
      <c r="AE44" s="647"/>
      <c r="AF44" s="647"/>
      <c r="AG44" s="647"/>
      <c r="AH44" s="647"/>
      <c r="AI44" s="647"/>
      <c r="AJ44" s="647"/>
      <c r="AK44" s="647"/>
      <c r="AL44" s="612">
        <v>100</v>
      </c>
      <c r="AM44" s="648"/>
      <c r="AN44" s="648"/>
      <c r="AO44" s="649"/>
      <c r="CD44" s="650" t="s">
        <v>302</v>
      </c>
      <c r="CE44" s="651"/>
      <c r="CF44" s="626" t="s">
        <v>357</v>
      </c>
      <c r="CG44" s="627"/>
      <c r="CH44" s="627"/>
      <c r="CI44" s="627"/>
      <c r="CJ44" s="627"/>
      <c r="CK44" s="627"/>
      <c r="CL44" s="627"/>
      <c r="CM44" s="627"/>
      <c r="CN44" s="627"/>
      <c r="CO44" s="627"/>
      <c r="CP44" s="627"/>
      <c r="CQ44" s="628"/>
      <c r="CR44" s="629">
        <v>96750506</v>
      </c>
      <c r="CS44" s="630"/>
      <c r="CT44" s="630"/>
      <c r="CU44" s="630"/>
      <c r="CV44" s="630"/>
      <c r="CW44" s="630"/>
      <c r="CX44" s="630"/>
      <c r="CY44" s="631"/>
      <c r="CZ44" s="632">
        <v>8.3000000000000007</v>
      </c>
      <c r="DA44" s="633"/>
      <c r="DB44" s="633"/>
      <c r="DC44" s="634"/>
      <c r="DD44" s="635">
        <v>26414143</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358</v>
      </c>
      <c r="CG45" s="627"/>
      <c r="CH45" s="627"/>
      <c r="CI45" s="627"/>
      <c r="CJ45" s="627"/>
      <c r="CK45" s="627"/>
      <c r="CL45" s="627"/>
      <c r="CM45" s="627"/>
      <c r="CN45" s="627"/>
      <c r="CO45" s="627"/>
      <c r="CP45" s="627"/>
      <c r="CQ45" s="628"/>
      <c r="CR45" s="629">
        <v>40456988</v>
      </c>
      <c r="CS45" s="640"/>
      <c r="CT45" s="640"/>
      <c r="CU45" s="640"/>
      <c r="CV45" s="640"/>
      <c r="CW45" s="640"/>
      <c r="CX45" s="640"/>
      <c r="CY45" s="641"/>
      <c r="CZ45" s="632">
        <v>3.5</v>
      </c>
      <c r="DA45" s="642"/>
      <c r="DB45" s="642"/>
      <c r="DC45" s="643"/>
      <c r="DD45" s="635">
        <v>3369481</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360</v>
      </c>
      <c r="CG46" s="627"/>
      <c r="CH46" s="627"/>
      <c r="CI46" s="627"/>
      <c r="CJ46" s="627"/>
      <c r="CK46" s="627"/>
      <c r="CL46" s="627"/>
      <c r="CM46" s="627"/>
      <c r="CN46" s="627"/>
      <c r="CO46" s="627"/>
      <c r="CP46" s="627"/>
      <c r="CQ46" s="628"/>
      <c r="CR46" s="629">
        <v>53910989</v>
      </c>
      <c r="CS46" s="630"/>
      <c r="CT46" s="630"/>
      <c r="CU46" s="630"/>
      <c r="CV46" s="630"/>
      <c r="CW46" s="630"/>
      <c r="CX46" s="630"/>
      <c r="CY46" s="631"/>
      <c r="CZ46" s="632">
        <v>4.5999999999999996</v>
      </c>
      <c r="DA46" s="633"/>
      <c r="DB46" s="633"/>
      <c r="DC46" s="634"/>
      <c r="DD46" s="635">
        <v>22823133</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361</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362</v>
      </c>
      <c r="CG47" s="627"/>
      <c r="CH47" s="627"/>
      <c r="CI47" s="627"/>
      <c r="CJ47" s="627"/>
      <c r="CK47" s="627"/>
      <c r="CL47" s="627"/>
      <c r="CM47" s="627"/>
      <c r="CN47" s="627"/>
      <c r="CO47" s="627"/>
      <c r="CP47" s="627"/>
      <c r="CQ47" s="628"/>
      <c r="CR47" s="629">
        <v>648538</v>
      </c>
      <c r="CS47" s="640"/>
      <c r="CT47" s="640"/>
      <c r="CU47" s="640"/>
      <c r="CV47" s="640"/>
      <c r="CW47" s="640"/>
      <c r="CX47" s="640"/>
      <c r="CY47" s="641"/>
      <c r="CZ47" s="632">
        <v>0.1</v>
      </c>
      <c r="DA47" s="642"/>
      <c r="DB47" s="642"/>
      <c r="DC47" s="643"/>
      <c r="DD47" s="635">
        <v>103618</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363</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364</v>
      </c>
      <c r="CG48" s="627"/>
      <c r="CH48" s="627"/>
      <c r="CI48" s="627"/>
      <c r="CJ48" s="627"/>
      <c r="CK48" s="627"/>
      <c r="CL48" s="627"/>
      <c r="CM48" s="627"/>
      <c r="CN48" s="627"/>
      <c r="CO48" s="627"/>
      <c r="CP48" s="627"/>
      <c r="CQ48" s="628"/>
      <c r="CR48" s="629" t="s">
        <v>230</v>
      </c>
      <c r="CS48" s="630"/>
      <c r="CT48" s="630"/>
      <c r="CU48" s="630"/>
      <c r="CV48" s="630"/>
      <c r="CW48" s="630"/>
      <c r="CX48" s="630"/>
      <c r="CY48" s="631"/>
      <c r="CZ48" s="632" t="s">
        <v>236</v>
      </c>
      <c r="DA48" s="633"/>
      <c r="DB48" s="633"/>
      <c r="DC48" s="634"/>
      <c r="DD48" s="635" t="s">
        <v>236</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365</v>
      </c>
      <c r="CE49" s="607"/>
      <c r="CF49" s="607"/>
      <c r="CG49" s="607"/>
      <c r="CH49" s="607"/>
      <c r="CI49" s="607"/>
      <c r="CJ49" s="607"/>
      <c r="CK49" s="607"/>
      <c r="CL49" s="607"/>
      <c r="CM49" s="607"/>
      <c r="CN49" s="607"/>
      <c r="CO49" s="607"/>
      <c r="CP49" s="607"/>
      <c r="CQ49" s="608"/>
      <c r="CR49" s="609">
        <v>1161028164</v>
      </c>
      <c r="CS49" s="610"/>
      <c r="CT49" s="610"/>
      <c r="CU49" s="610"/>
      <c r="CV49" s="610"/>
      <c r="CW49" s="610"/>
      <c r="CX49" s="610"/>
      <c r="CY49" s="611"/>
      <c r="CZ49" s="612">
        <v>100</v>
      </c>
      <c r="DA49" s="613"/>
      <c r="DB49" s="613"/>
      <c r="DC49" s="614"/>
      <c r="DD49" s="615">
        <v>522445230</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9" t="s">
        <v>366</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0" t="s">
        <v>367</v>
      </c>
      <c r="DK2" s="1121"/>
      <c r="DL2" s="1121"/>
      <c r="DM2" s="1121"/>
      <c r="DN2" s="1121"/>
      <c r="DO2" s="1122"/>
      <c r="DP2" s="231"/>
      <c r="DQ2" s="1120" t="s">
        <v>368</v>
      </c>
      <c r="DR2" s="1121"/>
      <c r="DS2" s="1121"/>
      <c r="DT2" s="1121"/>
      <c r="DU2" s="1121"/>
      <c r="DV2" s="1121"/>
      <c r="DW2" s="1121"/>
      <c r="DX2" s="1121"/>
      <c r="DY2" s="1121"/>
      <c r="DZ2" s="112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8" t="s">
        <v>369</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9" t="s">
        <v>370</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15">
      <c r="A5" s="1024" t="s">
        <v>371</v>
      </c>
      <c r="B5" s="1025"/>
      <c r="C5" s="1025"/>
      <c r="D5" s="1025"/>
      <c r="E5" s="1025"/>
      <c r="F5" s="1025"/>
      <c r="G5" s="1025"/>
      <c r="H5" s="1025"/>
      <c r="I5" s="1025"/>
      <c r="J5" s="1025"/>
      <c r="K5" s="1025"/>
      <c r="L5" s="1025"/>
      <c r="M5" s="1025"/>
      <c r="N5" s="1025"/>
      <c r="O5" s="1025"/>
      <c r="P5" s="1026"/>
      <c r="Q5" s="1030" t="s">
        <v>372</v>
      </c>
      <c r="R5" s="1031"/>
      <c r="S5" s="1031"/>
      <c r="T5" s="1031"/>
      <c r="U5" s="1032"/>
      <c r="V5" s="1030" t="s">
        <v>373</v>
      </c>
      <c r="W5" s="1031"/>
      <c r="X5" s="1031"/>
      <c r="Y5" s="1031"/>
      <c r="Z5" s="1032"/>
      <c r="AA5" s="1030" t="s">
        <v>374</v>
      </c>
      <c r="AB5" s="1031"/>
      <c r="AC5" s="1031"/>
      <c r="AD5" s="1031"/>
      <c r="AE5" s="1031"/>
      <c r="AF5" s="1123" t="s">
        <v>375</v>
      </c>
      <c r="AG5" s="1031"/>
      <c r="AH5" s="1031"/>
      <c r="AI5" s="1031"/>
      <c r="AJ5" s="1044"/>
      <c r="AK5" s="1031" t="s">
        <v>376</v>
      </c>
      <c r="AL5" s="1031"/>
      <c r="AM5" s="1031"/>
      <c r="AN5" s="1031"/>
      <c r="AO5" s="1032"/>
      <c r="AP5" s="1030" t="s">
        <v>377</v>
      </c>
      <c r="AQ5" s="1031"/>
      <c r="AR5" s="1031"/>
      <c r="AS5" s="1031"/>
      <c r="AT5" s="1032"/>
      <c r="AU5" s="1030" t="s">
        <v>378</v>
      </c>
      <c r="AV5" s="1031"/>
      <c r="AW5" s="1031"/>
      <c r="AX5" s="1031"/>
      <c r="AY5" s="1044"/>
      <c r="AZ5" s="235"/>
      <c r="BA5" s="235"/>
      <c r="BB5" s="235"/>
      <c r="BC5" s="235"/>
      <c r="BD5" s="235"/>
      <c r="BE5" s="236"/>
      <c r="BF5" s="236"/>
      <c r="BG5" s="236"/>
      <c r="BH5" s="236"/>
      <c r="BI5" s="236"/>
      <c r="BJ5" s="236"/>
      <c r="BK5" s="236"/>
      <c r="BL5" s="236"/>
      <c r="BM5" s="236"/>
      <c r="BN5" s="236"/>
      <c r="BO5" s="236"/>
      <c r="BP5" s="236"/>
      <c r="BQ5" s="1024" t="s">
        <v>379</v>
      </c>
      <c r="BR5" s="1025"/>
      <c r="BS5" s="1025"/>
      <c r="BT5" s="1025"/>
      <c r="BU5" s="1025"/>
      <c r="BV5" s="1025"/>
      <c r="BW5" s="1025"/>
      <c r="BX5" s="1025"/>
      <c r="BY5" s="1025"/>
      <c r="BZ5" s="1025"/>
      <c r="CA5" s="1025"/>
      <c r="CB5" s="1025"/>
      <c r="CC5" s="1025"/>
      <c r="CD5" s="1025"/>
      <c r="CE5" s="1025"/>
      <c r="CF5" s="1025"/>
      <c r="CG5" s="1026"/>
      <c r="CH5" s="1030" t="s">
        <v>380</v>
      </c>
      <c r="CI5" s="1031"/>
      <c r="CJ5" s="1031"/>
      <c r="CK5" s="1031"/>
      <c r="CL5" s="1032"/>
      <c r="CM5" s="1030" t="s">
        <v>381</v>
      </c>
      <c r="CN5" s="1031"/>
      <c r="CO5" s="1031"/>
      <c r="CP5" s="1031"/>
      <c r="CQ5" s="1032"/>
      <c r="CR5" s="1030" t="s">
        <v>382</v>
      </c>
      <c r="CS5" s="1031"/>
      <c r="CT5" s="1031"/>
      <c r="CU5" s="1031"/>
      <c r="CV5" s="1032"/>
      <c r="CW5" s="1030" t="s">
        <v>383</v>
      </c>
      <c r="CX5" s="1031"/>
      <c r="CY5" s="1031"/>
      <c r="CZ5" s="1031"/>
      <c r="DA5" s="1032"/>
      <c r="DB5" s="1030" t="s">
        <v>384</v>
      </c>
      <c r="DC5" s="1031"/>
      <c r="DD5" s="1031"/>
      <c r="DE5" s="1031"/>
      <c r="DF5" s="1032"/>
      <c r="DG5" s="1113" t="s">
        <v>385</v>
      </c>
      <c r="DH5" s="1114"/>
      <c r="DI5" s="1114"/>
      <c r="DJ5" s="1114"/>
      <c r="DK5" s="1115"/>
      <c r="DL5" s="1113" t="s">
        <v>386</v>
      </c>
      <c r="DM5" s="1114"/>
      <c r="DN5" s="1114"/>
      <c r="DO5" s="1114"/>
      <c r="DP5" s="1115"/>
      <c r="DQ5" s="1030" t="s">
        <v>387</v>
      </c>
      <c r="DR5" s="1031"/>
      <c r="DS5" s="1031"/>
      <c r="DT5" s="1031"/>
      <c r="DU5" s="1032"/>
      <c r="DV5" s="1030" t="s">
        <v>378</v>
      </c>
      <c r="DW5" s="1031"/>
      <c r="DX5" s="1031"/>
      <c r="DY5" s="1031"/>
      <c r="DZ5" s="1044"/>
      <c r="EA5" s="237"/>
    </row>
    <row r="6" spans="1:131" s="23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35"/>
      <c r="BA6" s="235"/>
      <c r="BB6" s="235"/>
      <c r="BC6" s="235"/>
      <c r="BD6" s="235"/>
      <c r="BE6" s="236"/>
      <c r="BF6" s="236"/>
      <c r="BG6" s="236"/>
      <c r="BH6" s="236"/>
      <c r="BI6" s="236"/>
      <c r="BJ6" s="236"/>
      <c r="BK6" s="236"/>
      <c r="BL6" s="236"/>
      <c r="BM6" s="236"/>
      <c r="BN6" s="236"/>
      <c r="BO6" s="236"/>
      <c r="BP6" s="23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7"/>
    </row>
    <row r="7" spans="1:131" s="238" customFormat="1" ht="26.25" customHeight="1" thickTop="1" x14ac:dyDescent="0.15">
      <c r="A7" s="239">
        <v>1</v>
      </c>
      <c r="B7" s="1076" t="s">
        <v>388</v>
      </c>
      <c r="C7" s="1077"/>
      <c r="D7" s="1077"/>
      <c r="E7" s="1077"/>
      <c r="F7" s="1077"/>
      <c r="G7" s="1077"/>
      <c r="H7" s="1077"/>
      <c r="I7" s="1077"/>
      <c r="J7" s="1077"/>
      <c r="K7" s="1077"/>
      <c r="L7" s="1077"/>
      <c r="M7" s="1077"/>
      <c r="N7" s="1077"/>
      <c r="O7" s="1077"/>
      <c r="P7" s="1078"/>
      <c r="Q7" s="1131">
        <v>1169496</v>
      </c>
      <c r="R7" s="1132"/>
      <c r="S7" s="1132"/>
      <c r="T7" s="1132"/>
      <c r="U7" s="1132"/>
      <c r="V7" s="1132">
        <v>1155092</v>
      </c>
      <c r="W7" s="1132"/>
      <c r="X7" s="1132"/>
      <c r="Y7" s="1132"/>
      <c r="Z7" s="1132"/>
      <c r="AA7" s="1132">
        <v>14404</v>
      </c>
      <c r="AB7" s="1132"/>
      <c r="AC7" s="1132"/>
      <c r="AD7" s="1132"/>
      <c r="AE7" s="1133"/>
      <c r="AF7" s="1134">
        <v>9350</v>
      </c>
      <c r="AG7" s="1135"/>
      <c r="AH7" s="1135"/>
      <c r="AI7" s="1135"/>
      <c r="AJ7" s="1136"/>
      <c r="AK7" s="1137">
        <v>16080</v>
      </c>
      <c r="AL7" s="1138"/>
      <c r="AM7" s="1138"/>
      <c r="AN7" s="1138"/>
      <c r="AO7" s="1138"/>
      <c r="AP7" s="1138">
        <v>1371383</v>
      </c>
      <c r="AQ7" s="1138"/>
      <c r="AR7" s="1138"/>
      <c r="AS7" s="1138"/>
      <c r="AT7" s="1138"/>
      <c r="AU7" s="1139"/>
      <c r="AV7" s="1139"/>
      <c r="AW7" s="1139"/>
      <c r="AX7" s="1139"/>
      <c r="AY7" s="1140"/>
      <c r="AZ7" s="235"/>
      <c r="BA7" s="235"/>
      <c r="BB7" s="235"/>
      <c r="BC7" s="235"/>
      <c r="BD7" s="235"/>
      <c r="BE7" s="236"/>
      <c r="BF7" s="236"/>
      <c r="BG7" s="236"/>
      <c r="BH7" s="236"/>
      <c r="BI7" s="236"/>
      <c r="BJ7" s="236"/>
      <c r="BK7" s="236"/>
      <c r="BL7" s="236"/>
      <c r="BM7" s="236"/>
      <c r="BN7" s="236"/>
      <c r="BO7" s="236"/>
      <c r="BP7" s="236"/>
      <c r="BQ7" s="239">
        <v>1</v>
      </c>
      <c r="BR7" s="240"/>
      <c r="BS7" s="1128" t="s">
        <v>620</v>
      </c>
      <c r="BT7" s="1129"/>
      <c r="BU7" s="1129"/>
      <c r="BV7" s="1129"/>
      <c r="BW7" s="1129"/>
      <c r="BX7" s="1129"/>
      <c r="BY7" s="1129"/>
      <c r="BZ7" s="1129"/>
      <c r="CA7" s="1129"/>
      <c r="CB7" s="1129"/>
      <c r="CC7" s="1129"/>
      <c r="CD7" s="1129"/>
      <c r="CE7" s="1129"/>
      <c r="CF7" s="1129"/>
      <c r="CG7" s="1141"/>
      <c r="CH7" s="1125">
        <v>23</v>
      </c>
      <c r="CI7" s="1126"/>
      <c r="CJ7" s="1126"/>
      <c r="CK7" s="1126"/>
      <c r="CL7" s="1127"/>
      <c r="CM7" s="1125">
        <v>1567</v>
      </c>
      <c r="CN7" s="1126"/>
      <c r="CO7" s="1126"/>
      <c r="CP7" s="1126"/>
      <c r="CQ7" s="1127"/>
      <c r="CR7" s="1125">
        <v>35</v>
      </c>
      <c r="CS7" s="1126"/>
      <c r="CT7" s="1126"/>
      <c r="CU7" s="1126"/>
      <c r="CV7" s="1127"/>
      <c r="CW7" s="1125" t="s">
        <v>562</v>
      </c>
      <c r="CX7" s="1126"/>
      <c r="CY7" s="1126"/>
      <c r="CZ7" s="1126"/>
      <c r="DA7" s="1127"/>
      <c r="DB7" s="1125" t="s">
        <v>562</v>
      </c>
      <c r="DC7" s="1126"/>
      <c r="DD7" s="1126"/>
      <c r="DE7" s="1126"/>
      <c r="DF7" s="1127"/>
      <c r="DG7" s="1125" t="s">
        <v>562</v>
      </c>
      <c r="DH7" s="1126"/>
      <c r="DI7" s="1126"/>
      <c r="DJ7" s="1126"/>
      <c r="DK7" s="1127"/>
      <c r="DL7" s="1125" t="s">
        <v>562</v>
      </c>
      <c r="DM7" s="1126"/>
      <c r="DN7" s="1126"/>
      <c r="DO7" s="1126"/>
      <c r="DP7" s="1127"/>
      <c r="DQ7" s="1125"/>
      <c r="DR7" s="1126"/>
      <c r="DS7" s="1126"/>
      <c r="DT7" s="1126"/>
      <c r="DU7" s="1127"/>
      <c r="DV7" s="1128"/>
      <c r="DW7" s="1129"/>
      <c r="DX7" s="1129"/>
      <c r="DY7" s="1129"/>
      <c r="DZ7" s="1130"/>
      <c r="EA7" s="237"/>
    </row>
    <row r="8" spans="1:131" s="238" customFormat="1" ht="26.25" customHeight="1" x14ac:dyDescent="0.15">
      <c r="A8" s="241">
        <v>2</v>
      </c>
      <c r="B8" s="1059" t="s">
        <v>389</v>
      </c>
      <c r="C8" s="1060"/>
      <c r="D8" s="1060"/>
      <c r="E8" s="1060"/>
      <c r="F8" s="1060"/>
      <c r="G8" s="1060"/>
      <c r="H8" s="1060"/>
      <c r="I8" s="1060"/>
      <c r="J8" s="1060"/>
      <c r="K8" s="1060"/>
      <c r="L8" s="1060"/>
      <c r="M8" s="1060"/>
      <c r="N8" s="1060"/>
      <c r="O8" s="1060"/>
      <c r="P8" s="1061"/>
      <c r="Q8" s="1067">
        <v>1441</v>
      </c>
      <c r="R8" s="1068"/>
      <c r="S8" s="1068"/>
      <c r="T8" s="1068"/>
      <c r="U8" s="1068"/>
      <c r="V8" s="1068">
        <v>492</v>
      </c>
      <c r="W8" s="1068"/>
      <c r="X8" s="1068"/>
      <c r="Y8" s="1068"/>
      <c r="Z8" s="1068"/>
      <c r="AA8" s="1068">
        <v>949</v>
      </c>
      <c r="AB8" s="1068"/>
      <c r="AC8" s="1068"/>
      <c r="AD8" s="1068"/>
      <c r="AE8" s="1069"/>
      <c r="AF8" s="1064" t="s">
        <v>230</v>
      </c>
      <c r="AG8" s="1065"/>
      <c r="AH8" s="1065"/>
      <c r="AI8" s="1065"/>
      <c r="AJ8" s="1066"/>
      <c r="AK8" s="1109">
        <v>21</v>
      </c>
      <c r="AL8" s="1110"/>
      <c r="AM8" s="1110"/>
      <c r="AN8" s="1110"/>
      <c r="AO8" s="1110"/>
      <c r="AP8" s="1110">
        <v>4606</v>
      </c>
      <c r="AQ8" s="1110"/>
      <c r="AR8" s="1110"/>
      <c r="AS8" s="1110"/>
      <c r="AT8" s="1110"/>
      <c r="AU8" s="1111"/>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t="s">
        <v>651</v>
      </c>
      <c r="BS8" s="1021" t="s">
        <v>621</v>
      </c>
      <c r="BT8" s="1022"/>
      <c r="BU8" s="1022"/>
      <c r="BV8" s="1022"/>
      <c r="BW8" s="1022"/>
      <c r="BX8" s="1022"/>
      <c r="BY8" s="1022"/>
      <c r="BZ8" s="1022"/>
      <c r="CA8" s="1022"/>
      <c r="CB8" s="1022"/>
      <c r="CC8" s="1022"/>
      <c r="CD8" s="1022"/>
      <c r="CE8" s="1022"/>
      <c r="CF8" s="1022"/>
      <c r="CG8" s="1043"/>
      <c r="CH8" s="1018">
        <v>663</v>
      </c>
      <c r="CI8" s="1019"/>
      <c r="CJ8" s="1019"/>
      <c r="CK8" s="1019"/>
      <c r="CL8" s="1020"/>
      <c r="CM8" s="1018">
        <v>11531</v>
      </c>
      <c r="CN8" s="1019"/>
      <c r="CO8" s="1019"/>
      <c r="CP8" s="1019"/>
      <c r="CQ8" s="1020"/>
      <c r="CR8" s="1018">
        <v>185</v>
      </c>
      <c r="CS8" s="1019"/>
      <c r="CT8" s="1019"/>
      <c r="CU8" s="1019"/>
      <c r="CV8" s="1020"/>
      <c r="CW8" s="1018">
        <v>510</v>
      </c>
      <c r="CX8" s="1019"/>
      <c r="CY8" s="1019"/>
      <c r="CZ8" s="1019"/>
      <c r="DA8" s="1020"/>
      <c r="DB8" s="1018" t="s">
        <v>562</v>
      </c>
      <c r="DC8" s="1019"/>
      <c r="DD8" s="1019"/>
      <c r="DE8" s="1019"/>
      <c r="DF8" s="1020"/>
      <c r="DG8" s="1018" t="s">
        <v>562</v>
      </c>
      <c r="DH8" s="1019"/>
      <c r="DI8" s="1019"/>
      <c r="DJ8" s="1019"/>
      <c r="DK8" s="1020"/>
      <c r="DL8" s="1018">
        <v>487</v>
      </c>
      <c r="DM8" s="1019"/>
      <c r="DN8" s="1019"/>
      <c r="DO8" s="1019"/>
      <c r="DP8" s="1020"/>
      <c r="DQ8" s="1018">
        <v>487</v>
      </c>
      <c r="DR8" s="1019"/>
      <c r="DS8" s="1019"/>
      <c r="DT8" s="1019"/>
      <c r="DU8" s="1020"/>
      <c r="DV8" s="1021"/>
      <c r="DW8" s="1022"/>
      <c r="DX8" s="1022"/>
      <c r="DY8" s="1022"/>
      <c r="DZ8" s="1023"/>
      <c r="EA8" s="237"/>
    </row>
    <row r="9" spans="1:131" s="238" customFormat="1" ht="26.25" customHeight="1" x14ac:dyDescent="0.15">
      <c r="A9" s="241">
        <v>3</v>
      </c>
      <c r="B9" s="1059" t="s">
        <v>390</v>
      </c>
      <c r="C9" s="1060"/>
      <c r="D9" s="1060"/>
      <c r="E9" s="1060"/>
      <c r="F9" s="1060"/>
      <c r="G9" s="1060"/>
      <c r="H9" s="1060"/>
      <c r="I9" s="1060"/>
      <c r="J9" s="1060"/>
      <c r="K9" s="1060"/>
      <c r="L9" s="1060"/>
      <c r="M9" s="1060"/>
      <c r="N9" s="1060"/>
      <c r="O9" s="1060"/>
      <c r="P9" s="1061"/>
      <c r="Q9" s="1067">
        <v>0</v>
      </c>
      <c r="R9" s="1068"/>
      <c r="S9" s="1068"/>
      <c r="T9" s="1068"/>
      <c r="U9" s="1068"/>
      <c r="V9" s="1068">
        <v>0</v>
      </c>
      <c r="W9" s="1068"/>
      <c r="X9" s="1068"/>
      <c r="Y9" s="1068"/>
      <c r="Z9" s="1068"/>
      <c r="AA9" s="1068">
        <v>0</v>
      </c>
      <c r="AB9" s="1068"/>
      <c r="AC9" s="1068"/>
      <c r="AD9" s="1068"/>
      <c r="AE9" s="1069"/>
      <c r="AF9" s="1064" t="s">
        <v>391</v>
      </c>
      <c r="AG9" s="1065"/>
      <c r="AH9" s="1065"/>
      <c r="AI9" s="1065"/>
      <c r="AJ9" s="1066"/>
      <c r="AK9" s="1109">
        <v>0</v>
      </c>
      <c r="AL9" s="1110"/>
      <c r="AM9" s="1110"/>
      <c r="AN9" s="1110"/>
      <c r="AO9" s="1110"/>
      <c r="AP9" s="1110">
        <v>0</v>
      </c>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c r="BS9" s="1021" t="s">
        <v>622</v>
      </c>
      <c r="BT9" s="1022"/>
      <c r="BU9" s="1022"/>
      <c r="BV9" s="1022"/>
      <c r="BW9" s="1022"/>
      <c r="BX9" s="1022"/>
      <c r="BY9" s="1022"/>
      <c r="BZ9" s="1022"/>
      <c r="CA9" s="1022"/>
      <c r="CB9" s="1022"/>
      <c r="CC9" s="1022"/>
      <c r="CD9" s="1022"/>
      <c r="CE9" s="1022"/>
      <c r="CF9" s="1022"/>
      <c r="CG9" s="1043"/>
      <c r="CH9" s="1018">
        <v>-9</v>
      </c>
      <c r="CI9" s="1019"/>
      <c r="CJ9" s="1019"/>
      <c r="CK9" s="1019"/>
      <c r="CL9" s="1020"/>
      <c r="CM9" s="1018">
        <v>247</v>
      </c>
      <c r="CN9" s="1019"/>
      <c r="CO9" s="1019"/>
      <c r="CP9" s="1019"/>
      <c r="CQ9" s="1020"/>
      <c r="CR9" s="1018">
        <v>10</v>
      </c>
      <c r="CS9" s="1019"/>
      <c r="CT9" s="1019"/>
      <c r="CU9" s="1019"/>
      <c r="CV9" s="1020"/>
      <c r="CW9" s="1018" t="s">
        <v>562</v>
      </c>
      <c r="CX9" s="1019"/>
      <c r="CY9" s="1019"/>
      <c r="CZ9" s="1019"/>
      <c r="DA9" s="1020"/>
      <c r="DB9" s="1018" t="s">
        <v>562</v>
      </c>
      <c r="DC9" s="1019"/>
      <c r="DD9" s="1019"/>
      <c r="DE9" s="1019"/>
      <c r="DF9" s="1020"/>
      <c r="DG9" s="1018" t="s">
        <v>562</v>
      </c>
      <c r="DH9" s="1019"/>
      <c r="DI9" s="1019"/>
      <c r="DJ9" s="1019"/>
      <c r="DK9" s="1020"/>
      <c r="DL9" s="1018" t="s">
        <v>562</v>
      </c>
      <c r="DM9" s="1019"/>
      <c r="DN9" s="1019"/>
      <c r="DO9" s="1019"/>
      <c r="DP9" s="1020"/>
      <c r="DQ9" s="1018"/>
      <c r="DR9" s="1019"/>
      <c r="DS9" s="1019"/>
      <c r="DT9" s="1019"/>
      <c r="DU9" s="1020"/>
      <c r="DV9" s="1021"/>
      <c r="DW9" s="1022"/>
      <c r="DX9" s="1022"/>
      <c r="DY9" s="1022"/>
      <c r="DZ9" s="1023"/>
      <c r="EA9" s="237"/>
    </row>
    <row r="10" spans="1:131" s="238" customFormat="1" ht="26.25" customHeight="1" x14ac:dyDescent="0.15">
      <c r="A10" s="241">
        <v>4</v>
      </c>
      <c r="B10" s="1059" t="s">
        <v>392</v>
      </c>
      <c r="C10" s="1060"/>
      <c r="D10" s="1060"/>
      <c r="E10" s="1060"/>
      <c r="F10" s="1060"/>
      <c r="G10" s="1060"/>
      <c r="H10" s="1060"/>
      <c r="I10" s="1060"/>
      <c r="J10" s="1060"/>
      <c r="K10" s="1060"/>
      <c r="L10" s="1060"/>
      <c r="M10" s="1060"/>
      <c r="N10" s="1060"/>
      <c r="O10" s="1060"/>
      <c r="P10" s="1061"/>
      <c r="Q10" s="1067">
        <v>2780</v>
      </c>
      <c r="R10" s="1068"/>
      <c r="S10" s="1068"/>
      <c r="T10" s="1068"/>
      <c r="U10" s="1068"/>
      <c r="V10" s="1068">
        <v>1223</v>
      </c>
      <c r="W10" s="1068"/>
      <c r="X10" s="1068"/>
      <c r="Y10" s="1068"/>
      <c r="Z10" s="1068"/>
      <c r="AA10" s="1068">
        <v>1557</v>
      </c>
      <c r="AB10" s="1068"/>
      <c r="AC10" s="1068"/>
      <c r="AD10" s="1068"/>
      <c r="AE10" s="1069"/>
      <c r="AF10" s="1064">
        <v>1557</v>
      </c>
      <c r="AG10" s="1065"/>
      <c r="AH10" s="1065"/>
      <c r="AI10" s="1065"/>
      <c r="AJ10" s="1066"/>
      <c r="AK10" s="1109">
        <v>0</v>
      </c>
      <c r="AL10" s="1110"/>
      <c r="AM10" s="1110"/>
      <c r="AN10" s="1110"/>
      <c r="AO10" s="1110"/>
      <c r="AP10" s="1110">
        <v>13643</v>
      </c>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21" t="s">
        <v>623</v>
      </c>
      <c r="BT10" s="1022"/>
      <c r="BU10" s="1022"/>
      <c r="BV10" s="1022"/>
      <c r="BW10" s="1022"/>
      <c r="BX10" s="1022"/>
      <c r="BY10" s="1022"/>
      <c r="BZ10" s="1022"/>
      <c r="CA10" s="1022"/>
      <c r="CB10" s="1022"/>
      <c r="CC10" s="1022"/>
      <c r="CD10" s="1022"/>
      <c r="CE10" s="1022"/>
      <c r="CF10" s="1022"/>
      <c r="CG10" s="1043"/>
      <c r="CH10" s="1018">
        <v>-1</v>
      </c>
      <c r="CI10" s="1019"/>
      <c r="CJ10" s="1019"/>
      <c r="CK10" s="1019"/>
      <c r="CL10" s="1020"/>
      <c r="CM10" s="1018">
        <v>828</v>
      </c>
      <c r="CN10" s="1019"/>
      <c r="CO10" s="1019"/>
      <c r="CP10" s="1019"/>
      <c r="CQ10" s="1020"/>
      <c r="CR10" s="1018">
        <v>755</v>
      </c>
      <c r="CS10" s="1019"/>
      <c r="CT10" s="1019"/>
      <c r="CU10" s="1019"/>
      <c r="CV10" s="1020"/>
      <c r="CW10" s="1018" t="s">
        <v>562</v>
      </c>
      <c r="CX10" s="1019"/>
      <c r="CY10" s="1019"/>
      <c r="CZ10" s="1019"/>
      <c r="DA10" s="1020"/>
      <c r="DB10" s="1018" t="s">
        <v>562</v>
      </c>
      <c r="DC10" s="1019"/>
      <c r="DD10" s="1019"/>
      <c r="DE10" s="1019"/>
      <c r="DF10" s="1020"/>
      <c r="DG10" s="1018" t="s">
        <v>562</v>
      </c>
      <c r="DH10" s="1019"/>
      <c r="DI10" s="1019"/>
      <c r="DJ10" s="1019"/>
      <c r="DK10" s="1020"/>
      <c r="DL10" s="1018" t="s">
        <v>562</v>
      </c>
      <c r="DM10" s="1019"/>
      <c r="DN10" s="1019"/>
      <c r="DO10" s="1019"/>
      <c r="DP10" s="1020"/>
      <c r="DQ10" s="1018"/>
      <c r="DR10" s="1019"/>
      <c r="DS10" s="1019"/>
      <c r="DT10" s="1019"/>
      <c r="DU10" s="1020"/>
      <c r="DV10" s="1021"/>
      <c r="DW10" s="1022"/>
      <c r="DX10" s="1022"/>
      <c r="DY10" s="1022"/>
      <c r="DZ10" s="1023"/>
      <c r="EA10" s="237"/>
    </row>
    <row r="11" spans="1:131" s="238" customFormat="1" ht="26.25" customHeight="1" x14ac:dyDescent="0.15">
      <c r="A11" s="241">
        <v>5</v>
      </c>
      <c r="B11" s="1059" t="s">
        <v>393</v>
      </c>
      <c r="C11" s="1060"/>
      <c r="D11" s="1060"/>
      <c r="E11" s="1060"/>
      <c r="F11" s="1060"/>
      <c r="G11" s="1060"/>
      <c r="H11" s="1060"/>
      <c r="I11" s="1060"/>
      <c r="J11" s="1060"/>
      <c r="K11" s="1060"/>
      <c r="L11" s="1060"/>
      <c r="M11" s="1060"/>
      <c r="N11" s="1060"/>
      <c r="O11" s="1060"/>
      <c r="P11" s="1061"/>
      <c r="Q11" s="1067">
        <v>242</v>
      </c>
      <c r="R11" s="1068"/>
      <c r="S11" s="1068"/>
      <c r="T11" s="1068"/>
      <c r="U11" s="1068"/>
      <c r="V11" s="1068">
        <v>242</v>
      </c>
      <c r="W11" s="1068"/>
      <c r="X11" s="1068"/>
      <c r="Y11" s="1068"/>
      <c r="Z11" s="1068"/>
      <c r="AA11" s="1068">
        <v>0</v>
      </c>
      <c r="AB11" s="1068"/>
      <c r="AC11" s="1068"/>
      <c r="AD11" s="1068"/>
      <c r="AE11" s="1069"/>
      <c r="AF11" s="1064" t="s">
        <v>394</v>
      </c>
      <c r="AG11" s="1065"/>
      <c r="AH11" s="1065"/>
      <c r="AI11" s="1065"/>
      <c r="AJ11" s="1066"/>
      <c r="AK11" s="1109">
        <v>197</v>
      </c>
      <c r="AL11" s="1110"/>
      <c r="AM11" s="1110"/>
      <c r="AN11" s="1110"/>
      <c r="AO11" s="1110"/>
      <c r="AP11" s="1110">
        <v>0</v>
      </c>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c r="BS11" s="1021" t="s">
        <v>624</v>
      </c>
      <c r="BT11" s="1022"/>
      <c r="BU11" s="1022"/>
      <c r="BV11" s="1022"/>
      <c r="BW11" s="1022"/>
      <c r="BX11" s="1022"/>
      <c r="BY11" s="1022"/>
      <c r="BZ11" s="1022"/>
      <c r="CA11" s="1022"/>
      <c r="CB11" s="1022"/>
      <c r="CC11" s="1022"/>
      <c r="CD11" s="1022"/>
      <c r="CE11" s="1022"/>
      <c r="CF11" s="1022"/>
      <c r="CG11" s="1043"/>
      <c r="CH11" s="1018">
        <v>0</v>
      </c>
      <c r="CI11" s="1019"/>
      <c r="CJ11" s="1019"/>
      <c r="CK11" s="1019"/>
      <c r="CL11" s="1020"/>
      <c r="CM11" s="1018">
        <v>15</v>
      </c>
      <c r="CN11" s="1019"/>
      <c r="CO11" s="1019"/>
      <c r="CP11" s="1019"/>
      <c r="CQ11" s="1020"/>
      <c r="CR11" s="1018">
        <v>10</v>
      </c>
      <c r="CS11" s="1019"/>
      <c r="CT11" s="1019"/>
      <c r="CU11" s="1019"/>
      <c r="CV11" s="1020"/>
      <c r="CW11" s="1018" t="s">
        <v>562</v>
      </c>
      <c r="CX11" s="1019"/>
      <c r="CY11" s="1019"/>
      <c r="CZ11" s="1019"/>
      <c r="DA11" s="1020"/>
      <c r="DB11" s="1018" t="s">
        <v>562</v>
      </c>
      <c r="DC11" s="1019"/>
      <c r="DD11" s="1019"/>
      <c r="DE11" s="1019"/>
      <c r="DF11" s="1020"/>
      <c r="DG11" s="1018" t="s">
        <v>562</v>
      </c>
      <c r="DH11" s="1019"/>
      <c r="DI11" s="1019"/>
      <c r="DJ11" s="1019"/>
      <c r="DK11" s="1020"/>
      <c r="DL11" s="1018" t="s">
        <v>562</v>
      </c>
      <c r="DM11" s="1019"/>
      <c r="DN11" s="1019"/>
      <c r="DO11" s="1019"/>
      <c r="DP11" s="1020"/>
      <c r="DQ11" s="1018"/>
      <c r="DR11" s="1019"/>
      <c r="DS11" s="1019"/>
      <c r="DT11" s="1019"/>
      <c r="DU11" s="1020"/>
      <c r="DV11" s="1021"/>
      <c r="DW11" s="1022"/>
      <c r="DX11" s="1022"/>
      <c r="DY11" s="1022"/>
      <c r="DZ11" s="1023"/>
      <c r="EA11" s="237"/>
    </row>
    <row r="12" spans="1:131" s="238" customFormat="1" ht="26.25" customHeight="1" x14ac:dyDescent="0.15">
      <c r="A12" s="241">
        <v>6</v>
      </c>
      <c r="B12" s="1059" t="s">
        <v>395</v>
      </c>
      <c r="C12" s="1060"/>
      <c r="D12" s="1060"/>
      <c r="E12" s="1060"/>
      <c r="F12" s="1060"/>
      <c r="G12" s="1060"/>
      <c r="H12" s="1060"/>
      <c r="I12" s="1060"/>
      <c r="J12" s="1060"/>
      <c r="K12" s="1060"/>
      <c r="L12" s="1060"/>
      <c r="M12" s="1060"/>
      <c r="N12" s="1060"/>
      <c r="O12" s="1060"/>
      <c r="P12" s="1061"/>
      <c r="Q12" s="1067">
        <v>138</v>
      </c>
      <c r="R12" s="1068"/>
      <c r="S12" s="1068"/>
      <c r="T12" s="1068"/>
      <c r="U12" s="1068"/>
      <c r="V12" s="1068">
        <v>138</v>
      </c>
      <c r="W12" s="1068"/>
      <c r="X12" s="1068"/>
      <c r="Y12" s="1068"/>
      <c r="Z12" s="1068"/>
      <c r="AA12" s="1068">
        <v>0</v>
      </c>
      <c r="AB12" s="1068"/>
      <c r="AC12" s="1068"/>
      <c r="AD12" s="1068"/>
      <c r="AE12" s="1069"/>
      <c r="AF12" s="1064" t="s">
        <v>396</v>
      </c>
      <c r="AG12" s="1065"/>
      <c r="AH12" s="1065"/>
      <c r="AI12" s="1065"/>
      <c r="AJ12" s="1066"/>
      <c r="AK12" s="1109">
        <v>0</v>
      </c>
      <c r="AL12" s="1110"/>
      <c r="AM12" s="1110"/>
      <c r="AN12" s="1110"/>
      <c r="AO12" s="1110"/>
      <c r="AP12" s="1110">
        <v>0</v>
      </c>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t="s">
        <v>651</v>
      </c>
      <c r="BS12" s="1021" t="s">
        <v>625</v>
      </c>
      <c r="BT12" s="1022" t="s">
        <v>626</v>
      </c>
      <c r="BU12" s="1022" t="s">
        <v>626</v>
      </c>
      <c r="BV12" s="1022" t="s">
        <v>626</v>
      </c>
      <c r="BW12" s="1022" t="s">
        <v>626</v>
      </c>
      <c r="BX12" s="1022" t="s">
        <v>626</v>
      </c>
      <c r="BY12" s="1022" t="s">
        <v>626</v>
      </c>
      <c r="BZ12" s="1022" t="s">
        <v>626</v>
      </c>
      <c r="CA12" s="1022" t="s">
        <v>626</v>
      </c>
      <c r="CB12" s="1022" t="s">
        <v>626</v>
      </c>
      <c r="CC12" s="1022" t="s">
        <v>626</v>
      </c>
      <c r="CD12" s="1022" t="s">
        <v>626</v>
      </c>
      <c r="CE12" s="1022" t="s">
        <v>626</v>
      </c>
      <c r="CF12" s="1022" t="s">
        <v>626</v>
      </c>
      <c r="CG12" s="1043" t="s">
        <v>626</v>
      </c>
      <c r="CH12" s="1018">
        <v>0</v>
      </c>
      <c r="CI12" s="1019"/>
      <c r="CJ12" s="1019"/>
      <c r="CK12" s="1019"/>
      <c r="CL12" s="1020"/>
      <c r="CM12" s="1018">
        <v>1186</v>
      </c>
      <c r="CN12" s="1019"/>
      <c r="CO12" s="1019"/>
      <c r="CP12" s="1019"/>
      <c r="CQ12" s="1020"/>
      <c r="CR12" s="1018">
        <v>29</v>
      </c>
      <c r="CS12" s="1019"/>
      <c r="CT12" s="1019"/>
      <c r="CU12" s="1019"/>
      <c r="CV12" s="1020"/>
      <c r="CW12" s="1018">
        <v>46</v>
      </c>
      <c r="CX12" s="1019"/>
      <c r="CY12" s="1019"/>
      <c r="CZ12" s="1019"/>
      <c r="DA12" s="1020"/>
      <c r="DB12" s="1018">
        <v>5286</v>
      </c>
      <c r="DC12" s="1019"/>
      <c r="DD12" s="1019"/>
      <c r="DE12" s="1019"/>
      <c r="DF12" s="1020"/>
      <c r="DG12" s="1018" t="s">
        <v>562</v>
      </c>
      <c r="DH12" s="1019"/>
      <c r="DI12" s="1019"/>
      <c r="DJ12" s="1019"/>
      <c r="DK12" s="1020"/>
      <c r="DL12" s="1018" t="s">
        <v>562</v>
      </c>
      <c r="DM12" s="1019"/>
      <c r="DN12" s="1019"/>
      <c r="DO12" s="1019"/>
      <c r="DP12" s="1020"/>
      <c r="DQ12" s="1018">
        <v>529</v>
      </c>
      <c r="DR12" s="1019"/>
      <c r="DS12" s="1019"/>
      <c r="DT12" s="1019"/>
      <c r="DU12" s="1020"/>
      <c r="DV12" s="1021"/>
      <c r="DW12" s="1022"/>
      <c r="DX12" s="1022"/>
      <c r="DY12" s="1022"/>
      <c r="DZ12" s="1023"/>
      <c r="EA12" s="237"/>
    </row>
    <row r="13" spans="1:131" s="238" customFormat="1" ht="26.25" customHeight="1" x14ac:dyDescent="0.15">
      <c r="A13" s="241">
        <v>7</v>
      </c>
      <c r="B13" s="1059" t="s">
        <v>397</v>
      </c>
      <c r="C13" s="1060"/>
      <c r="D13" s="1060"/>
      <c r="E13" s="1060"/>
      <c r="F13" s="1060"/>
      <c r="G13" s="1060"/>
      <c r="H13" s="1060"/>
      <c r="I13" s="1060"/>
      <c r="J13" s="1060"/>
      <c r="K13" s="1060"/>
      <c r="L13" s="1060"/>
      <c r="M13" s="1060"/>
      <c r="N13" s="1060"/>
      <c r="O13" s="1060"/>
      <c r="P13" s="1061"/>
      <c r="Q13" s="1067">
        <v>924</v>
      </c>
      <c r="R13" s="1068"/>
      <c r="S13" s="1068"/>
      <c r="T13" s="1068"/>
      <c r="U13" s="1068"/>
      <c r="V13" s="1068">
        <v>924</v>
      </c>
      <c r="W13" s="1068"/>
      <c r="X13" s="1068"/>
      <c r="Y13" s="1068"/>
      <c r="Z13" s="1068"/>
      <c r="AA13" s="1068">
        <v>0</v>
      </c>
      <c r="AB13" s="1068"/>
      <c r="AC13" s="1068"/>
      <c r="AD13" s="1068"/>
      <c r="AE13" s="1069"/>
      <c r="AF13" s="1064" t="s">
        <v>394</v>
      </c>
      <c r="AG13" s="1065"/>
      <c r="AH13" s="1065"/>
      <c r="AI13" s="1065"/>
      <c r="AJ13" s="1066"/>
      <c r="AK13" s="1109">
        <v>0</v>
      </c>
      <c r="AL13" s="1110"/>
      <c r="AM13" s="1110"/>
      <c r="AN13" s="1110"/>
      <c r="AO13" s="1110"/>
      <c r="AP13" s="1110">
        <v>11914</v>
      </c>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21" t="s">
        <v>627</v>
      </c>
      <c r="BT13" s="1022"/>
      <c r="BU13" s="1022"/>
      <c r="BV13" s="1022"/>
      <c r="BW13" s="1022"/>
      <c r="BX13" s="1022"/>
      <c r="BY13" s="1022"/>
      <c r="BZ13" s="1022"/>
      <c r="CA13" s="1022"/>
      <c r="CB13" s="1022"/>
      <c r="CC13" s="1022"/>
      <c r="CD13" s="1022"/>
      <c r="CE13" s="1022"/>
      <c r="CF13" s="1022"/>
      <c r="CG13" s="1043"/>
      <c r="CH13" s="1018">
        <v>24</v>
      </c>
      <c r="CI13" s="1019"/>
      <c r="CJ13" s="1019"/>
      <c r="CK13" s="1019"/>
      <c r="CL13" s="1020"/>
      <c r="CM13" s="1018">
        <v>305</v>
      </c>
      <c r="CN13" s="1019"/>
      <c r="CO13" s="1019"/>
      <c r="CP13" s="1019"/>
      <c r="CQ13" s="1020"/>
      <c r="CR13" s="1018">
        <v>160</v>
      </c>
      <c r="CS13" s="1019"/>
      <c r="CT13" s="1019"/>
      <c r="CU13" s="1019"/>
      <c r="CV13" s="1020"/>
      <c r="CW13" s="1018">
        <v>77</v>
      </c>
      <c r="CX13" s="1019"/>
      <c r="CY13" s="1019"/>
      <c r="CZ13" s="1019"/>
      <c r="DA13" s="1020"/>
      <c r="DB13" s="1018" t="s">
        <v>562</v>
      </c>
      <c r="DC13" s="1019"/>
      <c r="DD13" s="1019"/>
      <c r="DE13" s="1019"/>
      <c r="DF13" s="1020"/>
      <c r="DG13" s="1018" t="s">
        <v>562</v>
      </c>
      <c r="DH13" s="1019"/>
      <c r="DI13" s="1019"/>
      <c r="DJ13" s="1019"/>
      <c r="DK13" s="1020"/>
      <c r="DL13" s="1018" t="s">
        <v>562</v>
      </c>
      <c r="DM13" s="1019"/>
      <c r="DN13" s="1019"/>
      <c r="DO13" s="1019"/>
      <c r="DP13" s="1020"/>
      <c r="DQ13" s="1018"/>
      <c r="DR13" s="1019"/>
      <c r="DS13" s="1019"/>
      <c r="DT13" s="1019"/>
      <c r="DU13" s="1020"/>
      <c r="DV13" s="1021"/>
      <c r="DW13" s="1022"/>
      <c r="DX13" s="1022"/>
      <c r="DY13" s="1022"/>
      <c r="DZ13" s="1023"/>
      <c r="EA13" s="237"/>
    </row>
    <row r="14" spans="1:131" s="238" customFormat="1" ht="26.25" customHeight="1" x14ac:dyDescent="0.15">
      <c r="A14" s="241">
        <v>8</v>
      </c>
      <c r="B14" s="1059" t="s">
        <v>398</v>
      </c>
      <c r="C14" s="1060"/>
      <c r="D14" s="1060"/>
      <c r="E14" s="1060"/>
      <c r="F14" s="1060"/>
      <c r="G14" s="1060"/>
      <c r="H14" s="1060"/>
      <c r="I14" s="1060"/>
      <c r="J14" s="1060"/>
      <c r="K14" s="1060"/>
      <c r="L14" s="1060"/>
      <c r="M14" s="1060"/>
      <c r="N14" s="1060"/>
      <c r="O14" s="1060"/>
      <c r="P14" s="1061"/>
      <c r="Q14" s="1067">
        <v>434754</v>
      </c>
      <c r="R14" s="1068"/>
      <c r="S14" s="1068"/>
      <c r="T14" s="1068"/>
      <c r="U14" s="1068"/>
      <c r="V14" s="1068">
        <v>434754</v>
      </c>
      <c r="W14" s="1068"/>
      <c r="X14" s="1068"/>
      <c r="Y14" s="1068"/>
      <c r="Z14" s="1068"/>
      <c r="AA14" s="1068">
        <v>0</v>
      </c>
      <c r="AB14" s="1068"/>
      <c r="AC14" s="1068"/>
      <c r="AD14" s="1068"/>
      <c r="AE14" s="1069"/>
      <c r="AF14" s="1064" t="s">
        <v>399</v>
      </c>
      <c r="AG14" s="1065"/>
      <c r="AH14" s="1065"/>
      <c r="AI14" s="1065"/>
      <c r="AJ14" s="1066"/>
      <c r="AK14" s="1109">
        <v>227689</v>
      </c>
      <c r="AL14" s="1110"/>
      <c r="AM14" s="1110"/>
      <c r="AN14" s="1110"/>
      <c r="AO14" s="1110"/>
      <c r="AP14" s="1110">
        <v>0</v>
      </c>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c r="BS14" s="1021" t="s">
        <v>628</v>
      </c>
      <c r="BT14" s="1022"/>
      <c r="BU14" s="1022"/>
      <c r="BV14" s="1022"/>
      <c r="BW14" s="1022"/>
      <c r="BX14" s="1022"/>
      <c r="BY14" s="1022"/>
      <c r="BZ14" s="1022"/>
      <c r="CA14" s="1022"/>
      <c r="CB14" s="1022"/>
      <c r="CC14" s="1022"/>
      <c r="CD14" s="1022"/>
      <c r="CE14" s="1022"/>
      <c r="CF14" s="1022"/>
      <c r="CG14" s="1043"/>
      <c r="CH14" s="1018">
        <v>3</v>
      </c>
      <c r="CI14" s="1019"/>
      <c r="CJ14" s="1019"/>
      <c r="CK14" s="1019"/>
      <c r="CL14" s="1020"/>
      <c r="CM14" s="1018">
        <v>652</v>
      </c>
      <c r="CN14" s="1019"/>
      <c r="CO14" s="1019"/>
      <c r="CP14" s="1019"/>
      <c r="CQ14" s="1020"/>
      <c r="CR14" s="1018">
        <v>200</v>
      </c>
      <c r="CS14" s="1019"/>
      <c r="CT14" s="1019"/>
      <c r="CU14" s="1019"/>
      <c r="CV14" s="1020"/>
      <c r="CW14" s="1018">
        <v>93</v>
      </c>
      <c r="CX14" s="1019"/>
      <c r="CY14" s="1019"/>
      <c r="CZ14" s="1019"/>
      <c r="DA14" s="1020"/>
      <c r="DB14" s="1018" t="s">
        <v>562</v>
      </c>
      <c r="DC14" s="1019"/>
      <c r="DD14" s="1019"/>
      <c r="DE14" s="1019"/>
      <c r="DF14" s="1020"/>
      <c r="DG14" s="1018" t="s">
        <v>562</v>
      </c>
      <c r="DH14" s="1019"/>
      <c r="DI14" s="1019"/>
      <c r="DJ14" s="1019"/>
      <c r="DK14" s="1020"/>
      <c r="DL14" s="1018" t="s">
        <v>562</v>
      </c>
      <c r="DM14" s="1019"/>
      <c r="DN14" s="1019"/>
      <c r="DO14" s="1019"/>
      <c r="DP14" s="1020"/>
      <c r="DQ14" s="1018"/>
      <c r="DR14" s="1019"/>
      <c r="DS14" s="1019"/>
      <c r="DT14" s="1019"/>
      <c r="DU14" s="1020"/>
      <c r="DV14" s="1021"/>
      <c r="DW14" s="1022"/>
      <c r="DX14" s="1022"/>
      <c r="DY14" s="1022"/>
      <c r="DZ14" s="1023"/>
      <c r="EA14" s="237"/>
    </row>
    <row r="15" spans="1:131" s="238" customFormat="1" ht="26.25" customHeight="1" x14ac:dyDescent="0.15">
      <c r="A15" s="241">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21" t="s">
        <v>629</v>
      </c>
      <c r="BT15" s="1022"/>
      <c r="BU15" s="1022"/>
      <c r="BV15" s="1022"/>
      <c r="BW15" s="1022"/>
      <c r="BX15" s="1022"/>
      <c r="BY15" s="1022"/>
      <c r="BZ15" s="1022"/>
      <c r="CA15" s="1022"/>
      <c r="CB15" s="1022"/>
      <c r="CC15" s="1022"/>
      <c r="CD15" s="1022"/>
      <c r="CE15" s="1022"/>
      <c r="CF15" s="1022"/>
      <c r="CG15" s="1043"/>
      <c r="CH15" s="1018">
        <v>4</v>
      </c>
      <c r="CI15" s="1019"/>
      <c r="CJ15" s="1019"/>
      <c r="CK15" s="1019"/>
      <c r="CL15" s="1020"/>
      <c r="CM15" s="1018">
        <v>15</v>
      </c>
      <c r="CN15" s="1019"/>
      <c r="CO15" s="1019"/>
      <c r="CP15" s="1019"/>
      <c r="CQ15" s="1020"/>
      <c r="CR15" s="1018">
        <v>5</v>
      </c>
      <c r="CS15" s="1019"/>
      <c r="CT15" s="1019"/>
      <c r="CU15" s="1019"/>
      <c r="CV15" s="1020"/>
      <c r="CW15" s="1018" t="s">
        <v>562</v>
      </c>
      <c r="CX15" s="1019"/>
      <c r="CY15" s="1019"/>
      <c r="CZ15" s="1019"/>
      <c r="DA15" s="1020"/>
      <c r="DB15" s="1018" t="s">
        <v>562</v>
      </c>
      <c r="DC15" s="1019"/>
      <c r="DD15" s="1019"/>
      <c r="DE15" s="1019"/>
      <c r="DF15" s="1020"/>
      <c r="DG15" s="1018" t="s">
        <v>562</v>
      </c>
      <c r="DH15" s="1019"/>
      <c r="DI15" s="1019"/>
      <c r="DJ15" s="1019"/>
      <c r="DK15" s="1020"/>
      <c r="DL15" s="1018" t="s">
        <v>562</v>
      </c>
      <c r="DM15" s="1019"/>
      <c r="DN15" s="1019"/>
      <c r="DO15" s="1019"/>
      <c r="DP15" s="1020"/>
      <c r="DQ15" s="1018"/>
      <c r="DR15" s="1019"/>
      <c r="DS15" s="1019"/>
      <c r="DT15" s="1019"/>
      <c r="DU15" s="1020"/>
      <c r="DV15" s="1021"/>
      <c r="DW15" s="1022"/>
      <c r="DX15" s="1022"/>
      <c r="DY15" s="1022"/>
      <c r="DZ15" s="1023"/>
      <c r="EA15" s="237"/>
    </row>
    <row r="16" spans="1:131" s="238" customFormat="1" ht="26.25" customHeight="1" x14ac:dyDescent="0.15">
      <c r="A16" s="241">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21" t="s">
        <v>630</v>
      </c>
      <c r="BT16" s="1022"/>
      <c r="BU16" s="1022"/>
      <c r="BV16" s="1022"/>
      <c r="BW16" s="1022"/>
      <c r="BX16" s="1022"/>
      <c r="BY16" s="1022"/>
      <c r="BZ16" s="1022"/>
      <c r="CA16" s="1022"/>
      <c r="CB16" s="1022"/>
      <c r="CC16" s="1022"/>
      <c r="CD16" s="1022"/>
      <c r="CE16" s="1022"/>
      <c r="CF16" s="1022"/>
      <c r="CG16" s="1043"/>
      <c r="CH16" s="1018">
        <v>9</v>
      </c>
      <c r="CI16" s="1019"/>
      <c r="CJ16" s="1019"/>
      <c r="CK16" s="1019"/>
      <c r="CL16" s="1020"/>
      <c r="CM16" s="1018">
        <v>548</v>
      </c>
      <c r="CN16" s="1019"/>
      <c r="CO16" s="1019"/>
      <c r="CP16" s="1019"/>
      <c r="CQ16" s="1020"/>
      <c r="CR16" s="1018">
        <v>250</v>
      </c>
      <c r="CS16" s="1019"/>
      <c r="CT16" s="1019"/>
      <c r="CU16" s="1019"/>
      <c r="CV16" s="1020"/>
      <c r="CW16" s="1018">
        <v>285</v>
      </c>
      <c r="CX16" s="1019"/>
      <c r="CY16" s="1019"/>
      <c r="CZ16" s="1019"/>
      <c r="DA16" s="1020"/>
      <c r="DB16" s="1018" t="s">
        <v>562</v>
      </c>
      <c r="DC16" s="1019"/>
      <c r="DD16" s="1019"/>
      <c r="DE16" s="1019"/>
      <c r="DF16" s="1020"/>
      <c r="DG16" s="1018" t="s">
        <v>562</v>
      </c>
      <c r="DH16" s="1019"/>
      <c r="DI16" s="1019"/>
      <c r="DJ16" s="1019"/>
      <c r="DK16" s="1020"/>
      <c r="DL16" s="1018" t="s">
        <v>562</v>
      </c>
      <c r="DM16" s="1019"/>
      <c r="DN16" s="1019"/>
      <c r="DO16" s="1019"/>
      <c r="DP16" s="1020"/>
      <c r="DQ16" s="1018"/>
      <c r="DR16" s="1019"/>
      <c r="DS16" s="1019"/>
      <c r="DT16" s="1019"/>
      <c r="DU16" s="1020"/>
      <c r="DV16" s="1021"/>
      <c r="DW16" s="1022"/>
      <c r="DX16" s="1022"/>
      <c r="DY16" s="1022"/>
      <c r="DZ16" s="1023"/>
      <c r="EA16" s="237"/>
    </row>
    <row r="17" spans="1:131" s="238" customFormat="1" ht="26.25" customHeight="1" x14ac:dyDescent="0.15">
      <c r="A17" s="241">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c r="BS17" s="1021" t="s">
        <v>631</v>
      </c>
      <c r="BT17" s="1022"/>
      <c r="BU17" s="1022"/>
      <c r="BV17" s="1022"/>
      <c r="BW17" s="1022"/>
      <c r="BX17" s="1022"/>
      <c r="BY17" s="1022"/>
      <c r="BZ17" s="1022"/>
      <c r="CA17" s="1022"/>
      <c r="CB17" s="1022"/>
      <c r="CC17" s="1022"/>
      <c r="CD17" s="1022"/>
      <c r="CE17" s="1022"/>
      <c r="CF17" s="1022"/>
      <c r="CG17" s="1043"/>
      <c r="CH17" s="1018">
        <v>10</v>
      </c>
      <c r="CI17" s="1019"/>
      <c r="CJ17" s="1019"/>
      <c r="CK17" s="1019"/>
      <c r="CL17" s="1020"/>
      <c r="CM17" s="1018">
        <v>4391</v>
      </c>
      <c r="CN17" s="1019"/>
      <c r="CO17" s="1019"/>
      <c r="CP17" s="1019"/>
      <c r="CQ17" s="1020"/>
      <c r="CR17" s="1018">
        <v>900</v>
      </c>
      <c r="CS17" s="1019"/>
      <c r="CT17" s="1019"/>
      <c r="CU17" s="1019"/>
      <c r="CV17" s="1020"/>
      <c r="CW17" s="1018">
        <v>93</v>
      </c>
      <c r="CX17" s="1019"/>
      <c r="CY17" s="1019"/>
      <c r="CZ17" s="1019"/>
      <c r="DA17" s="1020"/>
      <c r="DB17" s="1018" t="s">
        <v>562</v>
      </c>
      <c r="DC17" s="1019"/>
      <c r="DD17" s="1019"/>
      <c r="DE17" s="1019"/>
      <c r="DF17" s="1020"/>
      <c r="DG17" s="1018" t="s">
        <v>562</v>
      </c>
      <c r="DH17" s="1019"/>
      <c r="DI17" s="1019"/>
      <c r="DJ17" s="1019"/>
      <c r="DK17" s="1020"/>
      <c r="DL17" s="1018" t="s">
        <v>562</v>
      </c>
      <c r="DM17" s="1019"/>
      <c r="DN17" s="1019"/>
      <c r="DO17" s="1019"/>
      <c r="DP17" s="1020"/>
      <c r="DQ17" s="1018"/>
      <c r="DR17" s="1019"/>
      <c r="DS17" s="1019"/>
      <c r="DT17" s="1019"/>
      <c r="DU17" s="1020"/>
      <c r="DV17" s="1021"/>
      <c r="DW17" s="1022"/>
      <c r="DX17" s="1022"/>
      <c r="DY17" s="1022"/>
      <c r="DZ17" s="1023"/>
      <c r="EA17" s="237"/>
    </row>
    <row r="18" spans="1:131" s="238" customFormat="1" ht="26.25" customHeight="1" x14ac:dyDescent="0.15">
      <c r="A18" s="241">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c r="BS18" s="1021" t="s">
        <v>632</v>
      </c>
      <c r="BT18" s="1022"/>
      <c r="BU18" s="1022"/>
      <c r="BV18" s="1022"/>
      <c r="BW18" s="1022"/>
      <c r="BX18" s="1022"/>
      <c r="BY18" s="1022"/>
      <c r="BZ18" s="1022"/>
      <c r="CA18" s="1022"/>
      <c r="CB18" s="1022"/>
      <c r="CC18" s="1022"/>
      <c r="CD18" s="1022"/>
      <c r="CE18" s="1022"/>
      <c r="CF18" s="1022"/>
      <c r="CG18" s="1043"/>
      <c r="CH18" s="1018">
        <v>5</v>
      </c>
      <c r="CI18" s="1019"/>
      <c r="CJ18" s="1019"/>
      <c r="CK18" s="1019"/>
      <c r="CL18" s="1020"/>
      <c r="CM18" s="1018">
        <v>35</v>
      </c>
      <c r="CN18" s="1019"/>
      <c r="CO18" s="1019"/>
      <c r="CP18" s="1019"/>
      <c r="CQ18" s="1020"/>
      <c r="CR18" s="1018">
        <v>30</v>
      </c>
      <c r="CS18" s="1019"/>
      <c r="CT18" s="1019"/>
      <c r="CU18" s="1019"/>
      <c r="CV18" s="1020"/>
      <c r="CW18" s="1018">
        <v>80</v>
      </c>
      <c r="CX18" s="1019"/>
      <c r="CY18" s="1019"/>
      <c r="CZ18" s="1019"/>
      <c r="DA18" s="1020"/>
      <c r="DB18" s="1018" t="s">
        <v>562</v>
      </c>
      <c r="DC18" s="1019"/>
      <c r="DD18" s="1019"/>
      <c r="DE18" s="1019"/>
      <c r="DF18" s="1020"/>
      <c r="DG18" s="1018" t="s">
        <v>562</v>
      </c>
      <c r="DH18" s="1019"/>
      <c r="DI18" s="1019"/>
      <c r="DJ18" s="1019"/>
      <c r="DK18" s="1020"/>
      <c r="DL18" s="1018" t="s">
        <v>562</v>
      </c>
      <c r="DM18" s="1019"/>
      <c r="DN18" s="1019"/>
      <c r="DO18" s="1019"/>
      <c r="DP18" s="1020"/>
      <c r="DQ18" s="1018"/>
      <c r="DR18" s="1019"/>
      <c r="DS18" s="1019"/>
      <c r="DT18" s="1019"/>
      <c r="DU18" s="1020"/>
      <c r="DV18" s="1021"/>
      <c r="DW18" s="1022"/>
      <c r="DX18" s="1022"/>
      <c r="DY18" s="1022"/>
      <c r="DZ18" s="1023"/>
      <c r="EA18" s="237"/>
    </row>
    <row r="19" spans="1:131" s="238" customFormat="1" ht="26.25" customHeight="1" x14ac:dyDescent="0.15">
      <c r="A19" s="241">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c r="BS19" s="1021" t="s">
        <v>633</v>
      </c>
      <c r="BT19" s="1022"/>
      <c r="BU19" s="1022"/>
      <c r="BV19" s="1022"/>
      <c r="BW19" s="1022"/>
      <c r="BX19" s="1022"/>
      <c r="BY19" s="1022"/>
      <c r="BZ19" s="1022"/>
      <c r="CA19" s="1022"/>
      <c r="CB19" s="1022"/>
      <c r="CC19" s="1022"/>
      <c r="CD19" s="1022"/>
      <c r="CE19" s="1022"/>
      <c r="CF19" s="1022"/>
      <c r="CG19" s="1043"/>
      <c r="CH19" s="1018">
        <v>-5</v>
      </c>
      <c r="CI19" s="1019"/>
      <c r="CJ19" s="1019"/>
      <c r="CK19" s="1019"/>
      <c r="CL19" s="1020"/>
      <c r="CM19" s="1018">
        <v>586</v>
      </c>
      <c r="CN19" s="1019"/>
      <c r="CO19" s="1019"/>
      <c r="CP19" s="1019"/>
      <c r="CQ19" s="1020"/>
      <c r="CR19" s="1018">
        <v>491</v>
      </c>
      <c r="CS19" s="1019"/>
      <c r="CT19" s="1019"/>
      <c r="CU19" s="1019"/>
      <c r="CV19" s="1020"/>
      <c r="CW19" s="1018" t="s">
        <v>562</v>
      </c>
      <c r="CX19" s="1019"/>
      <c r="CY19" s="1019"/>
      <c r="CZ19" s="1019"/>
      <c r="DA19" s="1020"/>
      <c r="DB19" s="1018" t="s">
        <v>562</v>
      </c>
      <c r="DC19" s="1019"/>
      <c r="DD19" s="1019"/>
      <c r="DE19" s="1019"/>
      <c r="DF19" s="1020"/>
      <c r="DG19" s="1018" t="s">
        <v>562</v>
      </c>
      <c r="DH19" s="1019"/>
      <c r="DI19" s="1019"/>
      <c r="DJ19" s="1019"/>
      <c r="DK19" s="1020"/>
      <c r="DL19" s="1018" t="s">
        <v>562</v>
      </c>
      <c r="DM19" s="1019"/>
      <c r="DN19" s="1019"/>
      <c r="DO19" s="1019"/>
      <c r="DP19" s="1020"/>
      <c r="DQ19" s="1018"/>
      <c r="DR19" s="1019"/>
      <c r="DS19" s="1019"/>
      <c r="DT19" s="1019"/>
      <c r="DU19" s="1020"/>
      <c r="DV19" s="1021"/>
      <c r="DW19" s="1022"/>
      <c r="DX19" s="1022"/>
      <c r="DY19" s="1022"/>
      <c r="DZ19" s="1023"/>
      <c r="EA19" s="237"/>
    </row>
    <row r="20" spans="1:131" s="238" customFormat="1" ht="26.25" customHeight="1" x14ac:dyDescent="0.15">
      <c r="A20" s="241">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t="s">
        <v>651</v>
      </c>
      <c r="BS20" s="1021" t="s">
        <v>634</v>
      </c>
      <c r="BT20" s="1022"/>
      <c r="BU20" s="1022"/>
      <c r="BV20" s="1022"/>
      <c r="BW20" s="1022"/>
      <c r="BX20" s="1022"/>
      <c r="BY20" s="1022"/>
      <c r="BZ20" s="1022"/>
      <c r="CA20" s="1022"/>
      <c r="CB20" s="1022"/>
      <c r="CC20" s="1022"/>
      <c r="CD20" s="1022"/>
      <c r="CE20" s="1022"/>
      <c r="CF20" s="1022"/>
      <c r="CG20" s="1043"/>
      <c r="CH20" s="1018">
        <v>-4</v>
      </c>
      <c r="CI20" s="1019"/>
      <c r="CJ20" s="1019"/>
      <c r="CK20" s="1019"/>
      <c r="CL20" s="1020"/>
      <c r="CM20" s="1018">
        <v>95</v>
      </c>
      <c r="CN20" s="1019"/>
      <c r="CO20" s="1019"/>
      <c r="CP20" s="1019"/>
      <c r="CQ20" s="1020"/>
      <c r="CR20" s="1018">
        <v>200</v>
      </c>
      <c r="CS20" s="1019"/>
      <c r="CT20" s="1019"/>
      <c r="CU20" s="1019"/>
      <c r="CV20" s="1020"/>
      <c r="CW20" s="1018">
        <v>8</v>
      </c>
      <c r="CX20" s="1019"/>
      <c r="CY20" s="1019"/>
      <c r="CZ20" s="1019"/>
      <c r="DA20" s="1020"/>
      <c r="DB20" s="1018" t="s">
        <v>562</v>
      </c>
      <c r="DC20" s="1019"/>
      <c r="DD20" s="1019"/>
      <c r="DE20" s="1019"/>
      <c r="DF20" s="1020"/>
      <c r="DG20" s="1018" t="s">
        <v>562</v>
      </c>
      <c r="DH20" s="1019"/>
      <c r="DI20" s="1019"/>
      <c r="DJ20" s="1019"/>
      <c r="DK20" s="1020"/>
      <c r="DL20" s="1018">
        <v>8939</v>
      </c>
      <c r="DM20" s="1019"/>
      <c r="DN20" s="1019"/>
      <c r="DO20" s="1019"/>
      <c r="DP20" s="1020"/>
      <c r="DQ20" s="1018">
        <v>8939</v>
      </c>
      <c r="DR20" s="1019"/>
      <c r="DS20" s="1019"/>
      <c r="DT20" s="1019"/>
      <c r="DU20" s="1020"/>
      <c r="DV20" s="1021"/>
      <c r="DW20" s="1022"/>
      <c r="DX20" s="1022"/>
      <c r="DY20" s="1022"/>
      <c r="DZ20" s="1023"/>
      <c r="EA20" s="237"/>
    </row>
    <row r="21" spans="1:131" s="238" customFormat="1" ht="26.25" customHeight="1" thickBot="1" x14ac:dyDescent="0.2">
      <c r="A21" s="241">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c r="BS21" s="1021" t="s">
        <v>635</v>
      </c>
      <c r="BT21" s="1022"/>
      <c r="BU21" s="1022"/>
      <c r="BV21" s="1022"/>
      <c r="BW21" s="1022"/>
      <c r="BX21" s="1022"/>
      <c r="BY21" s="1022"/>
      <c r="BZ21" s="1022"/>
      <c r="CA21" s="1022"/>
      <c r="CB21" s="1022"/>
      <c r="CC21" s="1022"/>
      <c r="CD21" s="1022"/>
      <c r="CE21" s="1022"/>
      <c r="CF21" s="1022"/>
      <c r="CG21" s="1043"/>
      <c r="CH21" s="1018">
        <v>-29</v>
      </c>
      <c r="CI21" s="1019"/>
      <c r="CJ21" s="1019"/>
      <c r="CK21" s="1019"/>
      <c r="CL21" s="1020"/>
      <c r="CM21" s="1018">
        <v>15569</v>
      </c>
      <c r="CN21" s="1019"/>
      <c r="CO21" s="1019"/>
      <c r="CP21" s="1019"/>
      <c r="CQ21" s="1020"/>
      <c r="CR21" s="1018">
        <v>3264</v>
      </c>
      <c r="CS21" s="1019"/>
      <c r="CT21" s="1019"/>
      <c r="CU21" s="1019"/>
      <c r="CV21" s="1020"/>
      <c r="CW21" s="1018" t="s">
        <v>562</v>
      </c>
      <c r="CX21" s="1019"/>
      <c r="CY21" s="1019"/>
      <c r="CZ21" s="1019"/>
      <c r="DA21" s="1020"/>
      <c r="DB21" s="1018" t="s">
        <v>562</v>
      </c>
      <c r="DC21" s="1019"/>
      <c r="DD21" s="1019"/>
      <c r="DE21" s="1019"/>
      <c r="DF21" s="1020"/>
      <c r="DG21" s="1018" t="s">
        <v>562</v>
      </c>
      <c r="DH21" s="1019"/>
      <c r="DI21" s="1019"/>
      <c r="DJ21" s="1019"/>
      <c r="DK21" s="1020"/>
      <c r="DL21" s="1018" t="s">
        <v>562</v>
      </c>
      <c r="DM21" s="1019"/>
      <c r="DN21" s="1019"/>
      <c r="DO21" s="1019"/>
      <c r="DP21" s="1020"/>
      <c r="DQ21" s="1018"/>
      <c r="DR21" s="1019"/>
      <c r="DS21" s="1019"/>
      <c r="DT21" s="1019"/>
      <c r="DU21" s="1020"/>
      <c r="DV21" s="1021"/>
      <c r="DW21" s="1022"/>
      <c r="DX21" s="1022"/>
      <c r="DY21" s="1022"/>
      <c r="DZ21" s="1023"/>
      <c r="EA21" s="237"/>
    </row>
    <row r="22" spans="1:131" s="238" customFormat="1" ht="26.25" customHeight="1" x14ac:dyDescent="0.15">
      <c r="A22" s="241">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400</v>
      </c>
      <c r="BA22" s="1057"/>
      <c r="BB22" s="1057"/>
      <c r="BC22" s="1057"/>
      <c r="BD22" s="1058"/>
      <c r="BE22" s="236"/>
      <c r="BF22" s="236"/>
      <c r="BG22" s="236"/>
      <c r="BH22" s="236"/>
      <c r="BI22" s="236"/>
      <c r="BJ22" s="236"/>
      <c r="BK22" s="236"/>
      <c r="BL22" s="236"/>
      <c r="BM22" s="236"/>
      <c r="BN22" s="236"/>
      <c r="BO22" s="236"/>
      <c r="BP22" s="236"/>
      <c r="BQ22" s="241">
        <v>16</v>
      </c>
      <c r="BR22" s="242"/>
      <c r="BS22" s="1021" t="s">
        <v>636</v>
      </c>
      <c r="BT22" s="1022"/>
      <c r="BU22" s="1022"/>
      <c r="BV22" s="1022"/>
      <c r="BW22" s="1022"/>
      <c r="BX22" s="1022"/>
      <c r="BY22" s="1022"/>
      <c r="BZ22" s="1022"/>
      <c r="CA22" s="1022"/>
      <c r="CB22" s="1022"/>
      <c r="CC22" s="1022"/>
      <c r="CD22" s="1022"/>
      <c r="CE22" s="1022"/>
      <c r="CF22" s="1022"/>
      <c r="CG22" s="1043"/>
      <c r="CH22" s="1018">
        <v>29</v>
      </c>
      <c r="CI22" s="1019"/>
      <c r="CJ22" s="1019"/>
      <c r="CK22" s="1019"/>
      <c r="CL22" s="1020"/>
      <c r="CM22" s="1018">
        <v>3968</v>
      </c>
      <c r="CN22" s="1019"/>
      <c r="CO22" s="1019"/>
      <c r="CP22" s="1019"/>
      <c r="CQ22" s="1020"/>
      <c r="CR22" s="1018">
        <v>1000</v>
      </c>
      <c r="CS22" s="1019"/>
      <c r="CT22" s="1019"/>
      <c r="CU22" s="1019"/>
      <c r="CV22" s="1020"/>
      <c r="CW22" s="1018" t="s">
        <v>562</v>
      </c>
      <c r="CX22" s="1019"/>
      <c r="CY22" s="1019"/>
      <c r="CZ22" s="1019"/>
      <c r="DA22" s="1020"/>
      <c r="DB22" s="1018" t="s">
        <v>562</v>
      </c>
      <c r="DC22" s="1019"/>
      <c r="DD22" s="1019"/>
      <c r="DE22" s="1019"/>
      <c r="DF22" s="1020"/>
      <c r="DG22" s="1018" t="s">
        <v>562</v>
      </c>
      <c r="DH22" s="1019"/>
      <c r="DI22" s="1019"/>
      <c r="DJ22" s="1019"/>
      <c r="DK22" s="1020"/>
      <c r="DL22" s="1018" t="s">
        <v>562</v>
      </c>
      <c r="DM22" s="1019"/>
      <c r="DN22" s="1019"/>
      <c r="DO22" s="1019"/>
      <c r="DP22" s="1020"/>
      <c r="DQ22" s="1018"/>
      <c r="DR22" s="1019"/>
      <c r="DS22" s="1019"/>
      <c r="DT22" s="1019"/>
      <c r="DU22" s="1020"/>
      <c r="DV22" s="1021"/>
      <c r="DW22" s="1022"/>
      <c r="DX22" s="1022"/>
      <c r="DY22" s="1022"/>
      <c r="DZ22" s="1023"/>
      <c r="EA22" s="237"/>
    </row>
    <row r="23" spans="1:131" s="238" customFormat="1" ht="26.25" customHeight="1" thickBot="1" x14ac:dyDescent="0.2">
      <c r="A23" s="243" t="s">
        <v>401</v>
      </c>
      <c r="B23" s="966" t="s">
        <v>402</v>
      </c>
      <c r="C23" s="967"/>
      <c r="D23" s="967"/>
      <c r="E23" s="967"/>
      <c r="F23" s="967"/>
      <c r="G23" s="967"/>
      <c r="H23" s="967"/>
      <c r="I23" s="967"/>
      <c r="J23" s="967"/>
      <c r="K23" s="967"/>
      <c r="L23" s="967"/>
      <c r="M23" s="967"/>
      <c r="N23" s="967"/>
      <c r="O23" s="967"/>
      <c r="P23" s="977"/>
      <c r="Q23" s="1096">
        <v>1288665</v>
      </c>
      <c r="R23" s="1090"/>
      <c r="S23" s="1090"/>
      <c r="T23" s="1090"/>
      <c r="U23" s="1090"/>
      <c r="V23" s="1090">
        <v>1271755</v>
      </c>
      <c r="W23" s="1090"/>
      <c r="X23" s="1090"/>
      <c r="Y23" s="1090"/>
      <c r="Z23" s="1090"/>
      <c r="AA23" s="1090">
        <v>16910</v>
      </c>
      <c r="AB23" s="1090"/>
      <c r="AC23" s="1090"/>
      <c r="AD23" s="1090"/>
      <c r="AE23" s="1097"/>
      <c r="AF23" s="1098">
        <v>10907</v>
      </c>
      <c r="AG23" s="1090"/>
      <c r="AH23" s="1090"/>
      <c r="AI23" s="1090"/>
      <c r="AJ23" s="1099"/>
      <c r="AK23" s="1100"/>
      <c r="AL23" s="1101"/>
      <c r="AM23" s="1101"/>
      <c r="AN23" s="1101"/>
      <c r="AO23" s="1101"/>
      <c r="AP23" s="1090">
        <v>1401546</v>
      </c>
      <c r="AQ23" s="1090"/>
      <c r="AR23" s="1090"/>
      <c r="AS23" s="1090"/>
      <c r="AT23" s="1090"/>
      <c r="AU23" s="1091"/>
      <c r="AV23" s="1091"/>
      <c r="AW23" s="1091"/>
      <c r="AX23" s="1091"/>
      <c r="AY23" s="1092"/>
      <c r="AZ23" s="1093" t="s">
        <v>403</v>
      </c>
      <c r="BA23" s="1094"/>
      <c r="BB23" s="1094"/>
      <c r="BC23" s="1094"/>
      <c r="BD23" s="1095"/>
      <c r="BE23" s="236"/>
      <c r="BF23" s="236"/>
      <c r="BG23" s="236"/>
      <c r="BH23" s="236"/>
      <c r="BI23" s="236"/>
      <c r="BJ23" s="236"/>
      <c r="BK23" s="236"/>
      <c r="BL23" s="236"/>
      <c r="BM23" s="236"/>
      <c r="BN23" s="236"/>
      <c r="BO23" s="236"/>
      <c r="BP23" s="236"/>
      <c r="BQ23" s="241">
        <v>17</v>
      </c>
      <c r="BR23" s="242"/>
      <c r="BS23" s="1021" t="s">
        <v>637</v>
      </c>
      <c r="BT23" s="1022"/>
      <c r="BU23" s="1022"/>
      <c r="BV23" s="1022"/>
      <c r="BW23" s="1022"/>
      <c r="BX23" s="1022"/>
      <c r="BY23" s="1022"/>
      <c r="BZ23" s="1022"/>
      <c r="CA23" s="1022"/>
      <c r="CB23" s="1022"/>
      <c r="CC23" s="1022"/>
      <c r="CD23" s="1022"/>
      <c r="CE23" s="1022"/>
      <c r="CF23" s="1022"/>
      <c r="CG23" s="1043"/>
      <c r="CH23" s="1018">
        <v>104</v>
      </c>
      <c r="CI23" s="1019"/>
      <c r="CJ23" s="1019"/>
      <c r="CK23" s="1019"/>
      <c r="CL23" s="1020"/>
      <c r="CM23" s="1018">
        <v>5571</v>
      </c>
      <c r="CN23" s="1019"/>
      <c r="CO23" s="1019"/>
      <c r="CP23" s="1019"/>
      <c r="CQ23" s="1020"/>
      <c r="CR23" s="1018">
        <v>3270</v>
      </c>
      <c r="CS23" s="1019"/>
      <c r="CT23" s="1019"/>
      <c r="CU23" s="1019"/>
      <c r="CV23" s="1020"/>
      <c r="CW23" s="1018" t="s">
        <v>562</v>
      </c>
      <c r="CX23" s="1019"/>
      <c r="CY23" s="1019"/>
      <c r="CZ23" s="1019"/>
      <c r="DA23" s="1020"/>
      <c r="DB23" s="1018" t="s">
        <v>562</v>
      </c>
      <c r="DC23" s="1019"/>
      <c r="DD23" s="1019"/>
      <c r="DE23" s="1019"/>
      <c r="DF23" s="1020"/>
      <c r="DG23" s="1018" t="s">
        <v>562</v>
      </c>
      <c r="DH23" s="1019"/>
      <c r="DI23" s="1019"/>
      <c r="DJ23" s="1019"/>
      <c r="DK23" s="1020"/>
      <c r="DL23" s="1018" t="s">
        <v>562</v>
      </c>
      <c r="DM23" s="1019"/>
      <c r="DN23" s="1019"/>
      <c r="DO23" s="1019"/>
      <c r="DP23" s="1020"/>
      <c r="DQ23" s="1018"/>
      <c r="DR23" s="1019"/>
      <c r="DS23" s="1019"/>
      <c r="DT23" s="1019"/>
      <c r="DU23" s="1020"/>
      <c r="DV23" s="1021"/>
      <c r="DW23" s="1022"/>
      <c r="DX23" s="1022"/>
      <c r="DY23" s="1022"/>
      <c r="DZ23" s="1023"/>
      <c r="EA23" s="237"/>
    </row>
    <row r="24" spans="1:131" s="238" customFormat="1" ht="26.25" customHeight="1" x14ac:dyDescent="0.15">
      <c r="A24" s="1089" t="s">
        <v>404</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c r="BS24" s="1021" t="s">
        <v>638</v>
      </c>
      <c r="BT24" s="1022"/>
      <c r="BU24" s="1022"/>
      <c r="BV24" s="1022"/>
      <c r="BW24" s="1022"/>
      <c r="BX24" s="1022"/>
      <c r="BY24" s="1022"/>
      <c r="BZ24" s="1022"/>
      <c r="CA24" s="1022"/>
      <c r="CB24" s="1022"/>
      <c r="CC24" s="1022"/>
      <c r="CD24" s="1022"/>
      <c r="CE24" s="1022"/>
      <c r="CF24" s="1022"/>
      <c r="CG24" s="1043"/>
      <c r="CH24" s="1018">
        <v>-723</v>
      </c>
      <c r="CI24" s="1019"/>
      <c r="CJ24" s="1019"/>
      <c r="CK24" s="1019"/>
      <c r="CL24" s="1020"/>
      <c r="CM24" s="1018">
        <v>11291</v>
      </c>
      <c r="CN24" s="1019"/>
      <c r="CO24" s="1019"/>
      <c r="CP24" s="1019"/>
      <c r="CQ24" s="1020"/>
      <c r="CR24" s="1018">
        <v>2550</v>
      </c>
      <c r="CS24" s="1019"/>
      <c r="CT24" s="1019"/>
      <c r="CU24" s="1019"/>
      <c r="CV24" s="1020"/>
      <c r="CW24" s="1018" t="s">
        <v>562</v>
      </c>
      <c r="CX24" s="1019"/>
      <c r="CY24" s="1019"/>
      <c r="CZ24" s="1019"/>
      <c r="DA24" s="1020"/>
      <c r="DB24" s="1018" t="s">
        <v>562</v>
      </c>
      <c r="DC24" s="1019"/>
      <c r="DD24" s="1019"/>
      <c r="DE24" s="1019"/>
      <c r="DF24" s="1020"/>
      <c r="DG24" s="1018" t="s">
        <v>562</v>
      </c>
      <c r="DH24" s="1019"/>
      <c r="DI24" s="1019"/>
      <c r="DJ24" s="1019"/>
      <c r="DK24" s="1020"/>
      <c r="DL24" s="1018" t="s">
        <v>562</v>
      </c>
      <c r="DM24" s="1019"/>
      <c r="DN24" s="1019"/>
      <c r="DO24" s="1019"/>
      <c r="DP24" s="1020"/>
      <c r="DQ24" s="1018"/>
      <c r="DR24" s="1019"/>
      <c r="DS24" s="1019"/>
      <c r="DT24" s="1019"/>
      <c r="DU24" s="1020"/>
      <c r="DV24" s="1021"/>
      <c r="DW24" s="1022"/>
      <c r="DX24" s="1022"/>
      <c r="DY24" s="1022"/>
      <c r="DZ24" s="1023"/>
      <c r="EA24" s="237"/>
    </row>
    <row r="25" spans="1:131" ht="26.25" customHeight="1" thickBot="1" x14ac:dyDescent="0.2">
      <c r="A25" s="1088" t="s">
        <v>405</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c r="BS25" s="1021" t="s">
        <v>639</v>
      </c>
      <c r="BT25" s="1022"/>
      <c r="BU25" s="1022"/>
      <c r="BV25" s="1022"/>
      <c r="BW25" s="1022"/>
      <c r="BX25" s="1022"/>
      <c r="BY25" s="1022"/>
      <c r="BZ25" s="1022"/>
      <c r="CA25" s="1022"/>
      <c r="CB25" s="1022"/>
      <c r="CC25" s="1022"/>
      <c r="CD25" s="1022"/>
      <c r="CE25" s="1022"/>
      <c r="CF25" s="1022"/>
      <c r="CG25" s="1043"/>
      <c r="CH25" s="1018">
        <v>221</v>
      </c>
      <c r="CI25" s="1019"/>
      <c r="CJ25" s="1019"/>
      <c r="CK25" s="1019"/>
      <c r="CL25" s="1020"/>
      <c r="CM25" s="1018">
        <v>6009</v>
      </c>
      <c r="CN25" s="1019"/>
      <c r="CO25" s="1019"/>
      <c r="CP25" s="1019"/>
      <c r="CQ25" s="1020"/>
      <c r="CR25" s="1018">
        <v>357</v>
      </c>
      <c r="CS25" s="1019"/>
      <c r="CT25" s="1019"/>
      <c r="CU25" s="1019"/>
      <c r="CV25" s="1020"/>
      <c r="CW25" s="1018" t="s">
        <v>562</v>
      </c>
      <c r="CX25" s="1019"/>
      <c r="CY25" s="1019"/>
      <c r="CZ25" s="1019"/>
      <c r="DA25" s="1020"/>
      <c r="DB25" s="1018" t="s">
        <v>562</v>
      </c>
      <c r="DC25" s="1019"/>
      <c r="DD25" s="1019"/>
      <c r="DE25" s="1019"/>
      <c r="DF25" s="1020"/>
      <c r="DG25" s="1018" t="s">
        <v>562</v>
      </c>
      <c r="DH25" s="1019"/>
      <c r="DI25" s="1019"/>
      <c r="DJ25" s="1019"/>
      <c r="DK25" s="1020"/>
      <c r="DL25" s="1018" t="s">
        <v>562</v>
      </c>
      <c r="DM25" s="1019"/>
      <c r="DN25" s="1019"/>
      <c r="DO25" s="1019"/>
      <c r="DP25" s="1020"/>
      <c r="DQ25" s="1018"/>
      <c r="DR25" s="1019"/>
      <c r="DS25" s="1019"/>
      <c r="DT25" s="1019"/>
      <c r="DU25" s="1020"/>
      <c r="DV25" s="1021"/>
      <c r="DW25" s="1022"/>
      <c r="DX25" s="1022"/>
      <c r="DY25" s="1022"/>
      <c r="DZ25" s="1023"/>
      <c r="EA25" s="233"/>
    </row>
    <row r="26" spans="1:131" ht="26.25" customHeight="1" x14ac:dyDescent="0.15">
      <c r="A26" s="1024" t="s">
        <v>371</v>
      </c>
      <c r="B26" s="1025"/>
      <c r="C26" s="1025"/>
      <c r="D26" s="1025"/>
      <c r="E26" s="1025"/>
      <c r="F26" s="1025"/>
      <c r="G26" s="1025"/>
      <c r="H26" s="1025"/>
      <c r="I26" s="1025"/>
      <c r="J26" s="1025"/>
      <c r="K26" s="1025"/>
      <c r="L26" s="1025"/>
      <c r="M26" s="1025"/>
      <c r="N26" s="1025"/>
      <c r="O26" s="1025"/>
      <c r="P26" s="1026"/>
      <c r="Q26" s="1030" t="s">
        <v>406</v>
      </c>
      <c r="R26" s="1031"/>
      <c r="S26" s="1031"/>
      <c r="T26" s="1031"/>
      <c r="U26" s="1032"/>
      <c r="V26" s="1030" t="s">
        <v>407</v>
      </c>
      <c r="W26" s="1031"/>
      <c r="X26" s="1031"/>
      <c r="Y26" s="1031"/>
      <c r="Z26" s="1032"/>
      <c r="AA26" s="1030" t="s">
        <v>408</v>
      </c>
      <c r="AB26" s="1031"/>
      <c r="AC26" s="1031"/>
      <c r="AD26" s="1031"/>
      <c r="AE26" s="1031"/>
      <c r="AF26" s="1084" t="s">
        <v>409</v>
      </c>
      <c r="AG26" s="1037"/>
      <c r="AH26" s="1037"/>
      <c r="AI26" s="1037"/>
      <c r="AJ26" s="1085"/>
      <c r="AK26" s="1031" t="s">
        <v>410</v>
      </c>
      <c r="AL26" s="1031"/>
      <c r="AM26" s="1031"/>
      <c r="AN26" s="1031"/>
      <c r="AO26" s="1032"/>
      <c r="AP26" s="1030" t="s">
        <v>411</v>
      </c>
      <c r="AQ26" s="1031"/>
      <c r="AR26" s="1031"/>
      <c r="AS26" s="1031"/>
      <c r="AT26" s="1032"/>
      <c r="AU26" s="1030" t="s">
        <v>412</v>
      </c>
      <c r="AV26" s="1031"/>
      <c r="AW26" s="1031"/>
      <c r="AX26" s="1031"/>
      <c r="AY26" s="1032"/>
      <c r="AZ26" s="1030" t="s">
        <v>413</v>
      </c>
      <c r="BA26" s="1031"/>
      <c r="BB26" s="1031"/>
      <c r="BC26" s="1031"/>
      <c r="BD26" s="1032"/>
      <c r="BE26" s="1030" t="s">
        <v>378</v>
      </c>
      <c r="BF26" s="1031"/>
      <c r="BG26" s="1031"/>
      <c r="BH26" s="1031"/>
      <c r="BI26" s="1044"/>
      <c r="BJ26" s="235"/>
      <c r="BK26" s="235"/>
      <c r="BL26" s="235"/>
      <c r="BM26" s="235"/>
      <c r="BN26" s="235"/>
      <c r="BO26" s="244"/>
      <c r="BP26" s="244"/>
      <c r="BQ26" s="241">
        <v>20</v>
      </c>
      <c r="BR26" s="242"/>
      <c r="BS26" s="1021" t="s">
        <v>640</v>
      </c>
      <c r="BT26" s="1022"/>
      <c r="BU26" s="1022"/>
      <c r="BV26" s="1022"/>
      <c r="BW26" s="1022"/>
      <c r="BX26" s="1022"/>
      <c r="BY26" s="1022"/>
      <c r="BZ26" s="1022"/>
      <c r="CA26" s="1022"/>
      <c r="CB26" s="1022"/>
      <c r="CC26" s="1022"/>
      <c r="CD26" s="1022"/>
      <c r="CE26" s="1022"/>
      <c r="CF26" s="1022"/>
      <c r="CG26" s="1043"/>
      <c r="CH26" s="1018">
        <v>287</v>
      </c>
      <c r="CI26" s="1019"/>
      <c r="CJ26" s="1019"/>
      <c r="CK26" s="1019"/>
      <c r="CL26" s="1020"/>
      <c r="CM26" s="1018">
        <v>362</v>
      </c>
      <c r="CN26" s="1019"/>
      <c r="CO26" s="1019"/>
      <c r="CP26" s="1019"/>
      <c r="CQ26" s="1020"/>
      <c r="CR26" s="1018">
        <v>300</v>
      </c>
      <c r="CS26" s="1019"/>
      <c r="CT26" s="1019"/>
      <c r="CU26" s="1019"/>
      <c r="CV26" s="1020"/>
      <c r="CW26" s="1018" t="s">
        <v>562</v>
      </c>
      <c r="CX26" s="1019"/>
      <c r="CY26" s="1019"/>
      <c r="CZ26" s="1019"/>
      <c r="DA26" s="1020"/>
      <c r="DB26" s="1018" t="s">
        <v>562</v>
      </c>
      <c r="DC26" s="1019"/>
      <c r="DD26" s="1019"/>
      <c r="DE26" s="1019"/>
      <c r="DF26" s="1020"/>
      <c r="DG26" s="1018" t="s">
        <v>562</v>
      </c>
      <c r="DH26" s="1019"/>
      <c r="DI26" s="1019"/>
      <c r="DJ26" s="1019"/>
      <c r="DK26" s="1020"/>
      <c r="DL26" s="1018" t="s">
        <v>562</v>
      </c>
      <c r="DM26" s="1019"/>
      <c r="DN26" s="1019"/>
      <c r="DO26" s="1019"/>
      <c r="DP26" s="1020"/>
      <c r="DQ26" s="1018"/>
      <c r="DR26" s="1019"/>
      <c r="DS26" s="1019"/>
      <c r="DT26" s="1019"/>
      <c r="DU26" s="1020"/>
      <c r="DV26" s="1021"/>
      <c r="DW26" s="1022"/>
      <c r="DX26" s="1022"/>
      <c r="DY26" s="1022"/>
      <c r="DZ26" s="1023"/>
      <c r="EA26" s="233"/>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5"/>
      <c r="BK27" s="235"/>
      <c r="BL27" s="235"/>
      <c r="BM27" s="235"/>
      <c r="BN27" s="235"/>
      <c r="BO27" s="244"/>
      <c r="BP27" s="244"/>
      <c r="BQ27" s="241">
        <v>21</v>
      </c>
      <c r="BR27" s="242"/>
      <c r="BS27" s="1021" t="s">
        <v>641</v>
      </c>
      <c r="BT27" s="1022"/>
      <c r="BU27" s="1022"/>
      <c r="BV27" s="1022"/>
      <c r="BW27" s="1022"/>
      <c r="BX27" s="1022"/>
      <c r="BY27" s="1022"/>
      <c r="BZ27" s="1022"/>
      <c r="CA27" s="1022"/>
      <c r="CB27" s="1022"/>
      <c r="CC27" s="1022"/>
      <c r="CD27" s="1022"/>
      <c r="CE27" s="1022"/>
      <c r="CF27" s="1022"/>
      <c r="CG27" s="1043"/>
      <c r="CH27" s="1018">
        <v>18</v>
      </c>
      <c r="CI27" s="1019"/>
      <c r="CJ27" s="1019"/>
      <c r="CK27" s="1019"/>
      <c r="CL27" s="1020"/>
      <c r="CM27" s="1018">
        <v>179</v>
      </c>
      <c r="CN27" s="1019"/>
      <c r="CO27" s="1019"/>
      <c r="CP27" s="1019"/>
      <c r="CQ27" s="1020"/>
      <c r="CR27" s="1018">
        <v>15</v>
      </c>
      <c r="CS27" s="1019"/>
      <c r="CT27" s="1019"/>
      <c r="CU27" s="1019"/>
      <c r="CV27" s="1020"/>
      <c r="CW27" s="1018" t="s">
        <v>562</v>
      </c>
      <c r="CX27" s="1019"/>
      <c r="CY27" s="1019"/>
      <c r="CZ27" s="1019"/>
      <c r="DA27" s="1020"/>
      <c r="DB27" s="1018" t="s">
        <v>562</v>
      </c>
      <c r="DC27" s="1019"/>
      <c r="DD27" s="1019"/>
      <c r="DE27" s="1019"/>
      <c r="DF27" s="1020"/>
      <c r="DG27" s="1018" t="s">
        <v>562</v>
      </c>
      <c r="DH27" s="1019"/>
      <c r="DI27" s="1019"/>
      <c r="DJ27" s="1019"/>
      <c r="DK27" s="1020"/>
      <c r="DL27" s="1018" t="s">
        <v>562</v>
      </c>
      <c r="DM27" s="1019"/>
      <c r="DN27" s="1019"/>
      <c r="DO27" s="1019"/>
      <c r="DP27" s="1020"/>
      <c r="DQ27" s="1018"/>
      <c r="DR27" s="1019"/>
      <c r="DS27" s="1019"/>
      <c r="DT27" s="1019"/>
      <c r="DU27" s="1020"/>
      <c r="DV27" s="1021"/>
      <c r="DW27" s="1022"/>
      <c r="DX27" s="1022"/>
      <c r="DY27" s="1022"/>
      <c r="DZ27" s="1023"/>
      <c r="EA27" s="233"/>
    </row>
    <row r="28" spans="1:131" ht="26.25" customHeight="1" thickTop="1" x14ac:dyDescent="0.15">
      <c r="A28" s="245">
        <v>1</v>
      </c>
      <c r="B28" s="1076" t="s">
        <v>414</v>
      </c>
      <c r="C28" s="1077"/>
      <c r="D28" s="1077"/>
      <c r="E28" s="1077"/>
      <c r="F28" s="1077"/>
      <c r="G28" s="1077"/>
      <c r="H28" s="1077"/>
      <c r="I28" s="1077"/>
      <c r="J28" s="1077"/>
      <c r="K28" s="1077"/>
      <c r="L28" s="1077"/>
      <c r="M28" s="1077"/>
      <c r="N28" s="1077"/>
      <c r="O28" s="1077"/>
      <c r="P28" s="1078"/>
      <c r="Q28" s="1079">
        <v>19631</v>
      </c>
      <c r="R28" s="1080"/>
      <c r="S28" s="1080"/>
      <c r="T28" s="1080"/>
      <c r="U28" s="1080"/>
      <c r="V28" s="1080">
        <v>19493</v>
      </c>
      <c r="W28" s="1080"/>
      <c r="X28" s="1080"/>
      <c r="Y28" s="1080"/>
      <c r="Z28" s="1080"/>
      <c r="AA28" s="1080">
        <v>138</v>
      </c>
      <c r="AB28" s="1080"/>
      <c r="AC28" s="1080"/>
      <c r="AD28" s="1080"/>
      <c r="AE28" s="1081"/>
      <c r="AF28" s="1082">
        <v>138</v>
      </c>
      <c r="AG28" s="1080"/>
      <c r="AH28" s="1080"/>
      <c r="AI28" s="1080"/>
      <c r="AJ28" s="1083"/>
      <c r="AK28" s="1071">
        <v>4121</v>
      </c>
      <c r="AL28" s="1072"/>
      <c r="AM28" s="1072"/>
      <c r="AN28" s="1072"/>
      <c r="AO28" s="1072"/>
      <c r="AP28" s="1072">
        <v>0</v>
      </c>
      <c r="AQ28" s="1072"/>
      <c r="AR28" s="1072"/>
      <c r="AS28" s="1072"/>
      <c r="AT28" s="1072"/>
      <c r="AU28" s="1072">
        <v>0</v>
      </c>
      <c r="AV28" s="1072"/>
      <c r="AW28" s="1072"/>
      <c r="AX28" s="1072"/>
      <c r="AY28" s="1072"/>
      <c r="AZ28" s="1073"/>
      <c r="BA28" s="1073"/>
      <c r="BB28" s="1073"/>
      <c r="BC28" s="1073"/>
      <c r="BD28" s="1073"/>
      <c r="BE28" s="1074"/>
      <c r="BF28" s="1074"/>
      <c r="BG28" s="1074"/>
      <c r="BH28" s="1074"/>
      <c r="BI28" s="1075"/>
      <c r="BJ28" s="235"/>
      <c r="BK28" s="235"/>
      <c r="BL28" s="235"/>
      <c r="BM28" s="235"/>
      <c r="BN28" s="235"/>
      <c r="BO28" s="244"/>
      <c r="BP28" s="244"/>
      <c r="BQ28" s="241">
        <v>22</v>
      </c>
      <c r="BR28" s="242"/>
      <c r="BS28" s="1021" t="s">
        <v>642</v>
      </c>
      <c r="BT28" s="1022"/>
      <c r="BU28" s="1022"/>
      <c r="BV28" s="1022"/>
      <c r="BW28" s="1022"/>
      <c r="BX28" s="1022"/>
      <c r="BY28" s="1022"/>
      <c r="BZ28" s="1022"/>
      <c r="CA28" s="1022"/>
      <c r="CB28" s="1022"/>
      <c r="CC28" s="1022"/>
      <c r="CD28" s="1022"/>
      <c r="CE28" s="1022"/>
      <c r="CF28" s="1022"/>
      <c r="CG28" s="1043"/>
      <c r="CH28" s="1018">
        <v>447</v>
      </c>
      <c r="CI28" s="1019"/>
      <c r="CJ28" s="1019"/>
      <c r="CK28" s="1019"/>
      <c r="CL28" s="1020"/>
      <c r="CM28" s="1018">
        <v>13131</v>
      </c>
      <c r="CN28" s="1019"/>
      <c r="CO28" s="1019"/>
      <c r="CP28" s="1019"/>
      <c r="CQ28" s="1020"/>
      <c r="CR28" s="1018">
        <v>3600</v>
      </c>
      <c r="CS28" s="1019"/>
      <c r="CT28" s="1019"/>
      <c r="CU28" s="1019"/>
      <c r="CV28" s="1020"/>
      <c r="CW28" s="1018" t="s">
        <v>562</v>
      </c>
      <c r="CX28" s="1019"/>
      <c r="CY28" s="1019"/>
      <c r="CZ28" s="1019"/>
      <c r="DA28" s="1020"/>
      <c r="DB28" s="1018" t="s">
        <v>562</v>
      </c>
      <c r="DC28" s="1019"/>
      <c r="DD28" s="1019"/>
      <c r="DE28" s="1019"/>
      <c r="DF28" s="1020"/>
      <c r="DG28" s="1018" t="s">
        <v>562</v>
      </c>
      <c r="DH28" s="1019"/>
      <c r="DI28" s="1019"/>
      <c r="DJ28" s="1019"/>
      <c r="DK28" s="1020"/>
      <c r="DL28" s="1018" t="s">
        <v>562</v>
      </c>
      <c r="DM28" s="1019"/>
      <c r="DN28" s="1019"/>
      <c r="DO28" s="1019"/>
      <c r="DP28" s="1020"/>
      <c r="DQ28" s="1018"/>
      <c r="DR28" s="1019"/>
      <c r="DS28" s="1019"/>
      <c r="DT28" s="1019"/>
      <c r="DU28" s="1020"/>
      <c r="DV28" s="1021"/>
      <c r="DW28" s="1022"/>
      <c r="DX28" s="1022"/>
      <c r="DY28" s="1022"/>
      <c r="DZ28" s="1023"/>
      <c r="EA28" s="233"/>
    </row>
    <row r="29" spans="1:131" ht="26.25" customHeight="1" x14ac:dyDescent="0.15">
      <c r="A29" s="245">
        <v>2</v>
      </c>
      <c r="B29" s="1059" t="s">
        <v>415</v>
      </c>
      <c r="C29" s="1060"/>
      <c r="D29" s="1060"/>
      <c r="E29" s="1060"/>
      <c r="F29" s="1060"/>
      <c r="G29" s="1060"/>
      <c r="H29" s="1060"/>
      <c r="I29" s="1060"/>
      <c r="J29" s="1060"/>
      <c r="K29" s="1060"/>
      <c r="L29" s="1060"/>
      <c r="M29" s="1060"/>
      <c r="N29" s="1060"/>
      <c r="O29" s="1060"/>
      <c r="P29" s="1061"/>
      <c r="Q29" s="1067">
        <v>148704</v>
      </c>
      <c r="R29" s="1068"/>
      <c r="S29" s="1068"/>
      <c r="T29" s="1068"/>
      <c r="U29" s="1068"/>
      <c r="V29" s="1068">
        <v>145390</v>
      </c>
      <c r="W29" s="1068"/>
      <c r="X29" s="1068"/>
      <c r="Y29" s="1068"/>
      <c r="Z29" s="1068"/>
      <c r="AA29" s="1068">
        <v>3314</v>
      </c>
      <c r="AB29" s="1068"/>
      <c r="AC29" s="1068"/>
      <c r="AD29" s="1068"/>
      <c r="AE29" s="1069"/>
      <c r="AF29" s="1064">
        <v>3314</v>
      </c>
      <c r="AG29" s="1065"/>
      <c r="AH29" s="1065"/>
      <c r="AI29" s="1065"/>
      <c r="AJ29" s="1066"/>
      <c r="AK29" s="1009">
        <v>19061</v>
      </c>
      <c r="AL29" s="1000"/>
      <c r="AM29" s="1000"/>
      <c r="AN29" s="1000"/>
      <c r="AO29" s="1000"/>
      <c r="AP29" s="1000">
        <v>0</v>
      </c>
      <c r="AQ29" s="1000"/>
      <c r="AR29" s="1000"/>
      <c r="AS29" s="1000"/>
      <c r="AT29" s="1000"/>
      <c r="AU29" s="1000">
        <v>0</v>
      </c>
      <c r="AV29" s="1000"/>
      <c r="AW29" s="1000"/>
      <c r="AX29" s="1000"/>
      <c r="AY29" s="1000"/>
      <c r="AZ29" s="1070"/>
      <c r="BA29" s="1070"/>
      <c r="BB29" s="1070"/>
      <c r="BC29" s="1070"/>
      <c r="BD29" s="1070"/>
      <c r="BE29" s="1001"/>
      <c r="BF29" s="1001"/>
      <c r="BG29" s="1001"/>
      <c r="BH29" s="1001"/>
      <c r="BI29" s="1002"/>
      <c r="BJ29" s="235"/>
      <c r="BK29" s="235"/>
      <c r="BL29" s="235"/>
      <c r="BM29" s="235"/>
      <c r="BN29" s="235"/>
      <c r="BO29" s="244"/>
      <c r="BP29" s="244"/>
      <c r="BQ29" s="241">
        <v>23</v>
      </c>
      <c r="BR29" s="242"/>
      <c r="BS29" s="1021" t="s">
        <v>643</v>
      </c>
      <c r="BT29" s="1022"/>
      <c r="BU29" s="1022"/>
      <c r="BV29" s="1022"/>
      <c r="BW29" s="1022"/>
      <c r="BX29" s="1022"/>
      <c r="BY29" s="1022"/>
      <c r="BZ29" s="1022"/>
      <c r="CA29" s="1022"/>
      <c r="CB29" s="1022"/>
      <c r="CC29" s="1022"/>
      <c r="CD29" s="1022"/>
      <c r="CE29" s="1022"/>
      <c r="CF29" s="1022"/>
      <c r="CG29" s="1043"/>
      <c r="CH29" s="1018">
        <v>85</v>
      </c>
      <c r="CI29" s="1019"/>
      <c r="CJ29" s="1019"/>
      <c r="CK29" s="1019"/>
      <c r="CL29" s="1020"/>
      <c r="CM29" s="1018">
        <v>4020</v>
      </c>
      <c r="CN29" s="1019"/>
      <c r="CO29" s="1019"/>
      <c r="CP29" s="1019"/>
      <c r="CQ29" s="1020"/>
      <c r="CR29" s="1018">
        <v>10</v>
      </c>
      <c r="CS29" s="1019"/>
      <c r="CT29" s="1019"/>
      <c r="CU29" s="1019"/>
      <c r="CV29" s="1020"/>
      <c r="CW29" s="1018" t="s">
        <v>562</v>
      </c>
      <c r="CX29" s="1019"/>
      <c r="CY29" s="1019"/>
      <c r="CZ29" s="1019"/>
      <c r="DA29" s="1020"/>
      <c r="DB29" s="1018" t="s">
        <v>562</v>
      </c>
      <c r="DC29" s="1019"/>
      <c r="DD29" s="1019"/>
      <c r="DE29" s="1019"/>
      <c r="DF29" s="1020"/>
      <c r="DG29" s="1018" t="s">
        <v>562</v>
      </c>
      <c r="DH29" s="1019"/>
      <c r="DI29" s="1019"/>
      <c r="DJ29" s="1019"/>
      <c r="DK29" s="1020"/>
      <c r="DL29" s="1018" t="s">
        <v>562</v>
      </c>
      <c r="DM29" s="1019"/>
      <c r="DN29" s="1019"/>
      <c r="DO29" s="1019"/>
      <c r="DP29" s="1020"/>
      <c r="DQ29" s="1018"/>
      <c r="DR29" s="1019"/>
      <c r="DS29" s="1019"/>
      <c r="DT29" s="1019"/>
      <c r="DU29" s="1020"/>
      <c r="DV29" s="1021"/>
      <c r="DW29" s="1022"/>
      <c r="DX29" s="1022"/>
      <c r="DY29" s="1022"/>
      <c r="DZ29" s="1023"/>
      <c r="EA29" s="233"/>
    </row>
    <row r="30" spans="1:131" ht="26.25" customHeight="1" x14ac:dyDescent="0.15">
      <c r="A30" s="245">
        <v>3</v>
      </c>
      <c r="B30" s="1059" t="s">
        <v>416</v>
      </c>
      <c r="C30" s="1060"/>
      <c r="D30" s="1060"/>
      <c r="E30" s="1060"/>
      <c r="F30" s="1060"/>
      <c r="G30" s="1060"/>
      <c r="H30" s="1060"/>
      <c r="I30" s="1060"/>
      <c r="J30" s="1060"/>
      <c r="K30" s="1060"/>
      <c r="L30" s="1060"/>
      <c r="M30" s="1060"/>
      <c r="N30" s="1060"/>
      <c r="O30" s="1060"/>
      <c r="P30" s="1061"/>
      <c r="Q30" s="1067">
        <v>114696</v>
      </c>
      <c r="R30" s="1068"/>
      <c r="S30" s="1068"/>
      <c r="T30" s="1068"/>
      <c r="U30" s="1068"/>
      <c r="V30" s="1068">
        <v>113579</v>
      </c>
      <c r="W30" s="1068"/>
      <c r="X30" s="1068"/>
      <c r="Y30" s="1068"/>
      <c r="Z30" s="1068"/>
      <c r="AA30" s="1068">
        <v>1117</v>
      </c>
      <c r="AB30" s="1068"/>
      <c r="AC30" s="1068"/>
      <c r="AD30" s="1068"/>
      <c r="AE30" s="1069"/>
      <c r="AF30" s="1064">
        <v>1117</v>
      </c>
      <c r="AG30" s="1065"/>
      <c r="AH30" s="1065"/>
      <c r="AI30" s="1065"/>
      <c r="AJ30" s="1066"/>
      <c r="AK30" s="1009">
        <v>19020</v>
      </c>
      <c r="AL30" s="1000"/>
      <c r="AM30" s="1000"/>
      <c r="AN30" s="1000"/>
      <c r="AO30" s="1000"/>
      <c r="AP30" s="1000">
        <v>0</v>
      </c>
      <c r="AQ30" s="1000"/>
      <c r="AR30" s="1000"/>
      <c r="AS30" s="1000"/>
      <c r="AT30" s="1000"/>
      <c r="AU30" s="1000">
        <v>0</v>
      </c>
      <c r="AV30" s="1000"/>
      <c r="AW30" s="1000"/>
      <c r="AX30" s="1000"/>
      <c r="AY30" s="1000"/>
      <c r="AZ30" s="1070"/>
      <c r="BA30" s="1070"/>
      <c r="BB30" s="1070"/>
      <c r="BC30" s="1070"/>
      <c r="BD30" s="1070"/>
      <c r="BE30" s="1001"/>
      <c r="BF30" s="1001"/>
      <c r="BG30" s="1001"/>
      <c r="BH30" s="1001"/>
      <c r="BI30" s="1002"/>
      <c r="BJ30" s="235"/>
      <c r="BK30" s="235"/>
      <c r="BL30" s="235"/>
      <c r="BM30" s="235"/>
      <c r="BN30" s="235"/>
      <c r="BO30" s="244"/>
      <c r="BP30" s="244"/>
      <c r="BQ30" s="241">
        <v>24</v>
      </c>
      <c r="BR30" s="242"/>
      <c r="BS30" s="1021" t="s">
        <v>644</v>
      </c>
      <c r="BT30" s="1022"/>
      <c r="BU30" s="1022"/>
      <c r="BV30" s="1022"/>
      <c r="BW30" s="1022"/>
      <c r="BX30" s="1022"/>
      <c r="BY30" s="1022"/>
      <c r="BZ30" s="1022"/>
      <c r="CA30" s="1022"/>
      <c r="CB30" s="1022"/>
      <c r="CC30" s="1022"/>
      <c r="CD30" s="1022"/>
      <c r="CE30" s="1022"/>
      <c r="CF30" s="1022"/>
      <c r="CG30" s="1043"/>
      <c r="CH30" s="1018">
        <v>33</v>
      </c>
      <c r="CI30" s="1019"/>
      <c r="CJ30" s="1019"/>
      <c r="CK30" s="1019"/>
      <c r="CL30" s="1020"/>
      <c r="CM30" s="1018">
        <v>2506</v>
      </c>
      <c r="CN30" s="1019"/>
      <c r="CO30" s="1019"/>
      <c r="CP30" s="1019"/>
      <c r="CQ30" s="1020"/>
      <c r="CR30" s="1018">
        <v>20</v>
      </c>
      <c r="CS30" s="1019"/>
      <c r="CT30" s="1019"/>
      <c r="CU30" s="1019"/>
      <c r="CV30" s="1020"/>
      <c r="CW30" s="1018">
        <v>0</v>
      </c>
      <c r="CX30" s="1019"/>
      <c r="CY30" s="1019"/>
      <c r="CZ30" s="1019"/>
      <c r="DA30" s="1020"/>
      <c r="DB30" s="1018" t="s">
        <v>562</v>
      </c>
      <c r="DC30" s="1019"/>
      <c r="DD30" s="1019"/>
      <c r="DE30" s="1019"/>
      <c r="DF30" s="1020"/>
      <c r="DG30" s="1018" t="s">
        <v>562</v>
      </c>
      <c r="DH30" s="1019"/>
      <c r="DI30" s="1019"/>
      <c r="DJ30" s="1019"/>
      <c r="DK30" s="1020"/>
      <c r="DL30" s="1018" t="s">
        <v>562</v>
      </c>
      <c r="DM30" s="1019"/>
      <c r="DN30" s="1019"/>
      <c r="DO30" s="1019"/>
      <c r="DP30" s="1020"/>
      <c r="DQ30" s="1018"/>
      <c r="DR30" s="1019"/>
      <c r="DS30" s="1019"/>
      <c r="DT30" s="1019"/>
      <c r="DU30" s="1020"/>
      <c r="DV30" s="1021"/>
      <c r="DW30" s="1022"/>
      <c r="DX30" s="1022"/>
      <c r="DY30" s="1022"/>
      <c r="DZ30" s="1023"/>
      <c r="EA30" s="233"/>
    </row>
    <row r="31" spans="1:131" ht="26.25" customHeight="1" x14ac:dyDescent="0.15">
      <c r="A31" s="245">
        <v>4</v>
      </c>
      <c r="B31" s="1059" t="s">
        <v>417</v>
      </c>
      <c r="C31" s="1060"/>
      <c r="D31" s="1060"/>
      <c r="E31" s="1060"/>
      <c r="F31" s="1060"/>
      <c r="G31" s="1060"/>
      <c r="H31" s="1060"/>
      <c r="I31" s="1060"/>
      <c r="J31" s="1060"/>
      <c r="K31" s="1060"/>
      <c r="L31" s="1060"/>
      <c r="M31" s="1060"/>
      <c r="N31" s="1060"/>
      <c r="O31" s="1060"/>
      <c r="P31" s="1061"/>
      <c r="Q31" s="1067">
        <v>2387</v>
      </c>
      <c r="R31" s="1068"/>
      <c r="S31" s="1068"/>
      <c r="T31" s="1068"/>
      <c r="U31" s="1068"/>
      <c r="V31" s="1068">
        <v>2387</v>
      </c>
      <c r="W31" s="1068"/>
      <c r="X31" s="1068"/>
      <c r="Y31" s="1068"/>
      <c r="Z31" s="1068"/>
      <c r="AA31" s="1068">
        <v>0</v>
      </c>
      <c r="AB31" s="1068"/>
      <c r="AC31" s="1068"/>
      <c r="AD31" s="1068"/>
      <c r="AE31" s="1069"/>
      <c r="AF31" s="1064" t="s">
        <v>418</v>
      </c>
      <c r="AG31" s="1065"/>
      <c r="AH31" s="1065"/>
      <c r="AI31" s="1065"/>
      <c r="AJ31" s="1066"/>
      <c r="AK31" s="1009">
        <v>0</v>
      </c>
      <c r="AL31" s="1000"/>
      <c r="AM31" s="1000"/>
      <c r="AN31" s="1000"/>
      <c r="AO31" s="1000"/>
      <c r="AP31" s="1000">
        <v>0</v>
      </c>
      <c r="AQ31" s="1000"/>
      <c r="AR31" s="1000"/>
      <c r="AS31" s="1000"/>
      <c r="AT31" s="1000"/>
      <c r="AU31" s="1000">
        <v>0</v>
      </c>
      <c r="AV31" s="1000"/>
      <c r="AW31" s="1000"/>
      <c r="AX31" s="1000"/>
      <c r="AY31" s="1000"/>
      <c r="AZ31" s="1070"/>
      <c r="BA31" s="1070"/>
      <c r="BB31" s="1070"/>
      <c r="BC31" s="1070"/>
      <c r="BD31" s="1070"/>
      <c r="BE31" s="1001"/>
      <c r="BF31" s="1001"/>
      <c r="BG31" s="1001"/>
      <c r="BH31" s="1001"/>
      <c r="BI31" s="1002"/>
      <c r="BJ31" s="235"/>
      <c r="BK31" s="235"/>
      <c r="BL31" s="235"/>
      <c r="BM31" s="235"/>
      <c r="BN31" s="235"/>
      <c r="BO31" s="244"/>
      <c r="BP31" s="244"/>
      <c r="BQ31" s="241">
        <v>25</v>
      </c>
      <c r="BR31" s="242"/>
      <c r="BS31" s="1021" t="s">
        <v>645</v>
      </c>
      <c r="BT31" s="1022"/>
      <c r="BU31" s="1022"/>
      <c r="BV31" s="1022"/>
      <c r="BW31" s="1022"/>
      <c r="BX31" s="1022"/>
      <c r="BY31" s="1022"/>
      <c r="BZ31" s="1022"/>
      <c r="CA31" s="1022"/>
      <c r="CB31" s="1022"/>
      <c r="CC31" s="1022"/>
      <c r="CD31" s="1022"/>
      <c r="CE31" s="1022"/>
      <c r="CF31" s="1022"/>
      <c r="CG31" s="1043"/>
      <c r="CH31" s="1018">
        <v>-19</v>
      </c>
      <c r="CI31" s="1019"/>
      <c r="CJ31" s="1019"/>
      <c r="CK31" s="1019"/>
      <c r="CL31" s="1020"/>
      <c r="CM31" s="1018">
        <v>178</v>
      </c>
      <c r="CN31" s="1019"/>
      <c r="CO31" s="1019"/>
      <c r="CP31" s="1019"/>
      <c r="CQ31" s="1020"/>
      <c r="CR31" s="1018">
        <v>21</v>
      </c>
      <c r="CS31" s="1019"/>
      <c r="CT31" s="1019"/>
      <c r="CU31" s="1019"/>
      <c r="CV31" s="1020"/>
      <c r="CW31" s="1018" t="s">
        <v>562</v>
      </c>
      <c r="CX31" s="1019"/>
      <c r="CY31" s="1019"/>
      <c r="CZ31" s="1019"/>
      <c r="DA31" s="1020"/>
      <c r="DB31" s="1018" t="s">
        <v>562</v>
      </c>
      <c r="DC31" s="1019"/>
      <c r="DD31" s="1019"/>
      <c r="DE31" s="1019"/>
      <c r="DF31" s="1020"/>
      <c r="DG31" s="1018" t="s">
        <v>562</v>
      </c>
      <c r="DH31" s="1019"/>
      <c r="DI31" s="1019"/>
      <c r="DJ31" s="1019"/>
      <c r="DK31" s="1020"/>
      <c r="DL31" s="1018" t="s">
        <v>562</v>
      </c>
      <c r="DM31" s="1019"/>
      <c r="DN31" s="1019"/>
      <c r="DO31" s="1019"/>
      <c r="DP31" s="1020"/>
      <c r="DQ31" s="1018"/>
      <c r="DR31" s="1019"/>
      <c r="DS31" s="1019"/>
      <c r="DT31" s="1019"/>
      <c r="DU31" s="1020"/>
      <c r="DV31" s="1021"/>
      <c r="DW31" s="1022"/>
      <c r="DX31" s="1022"/>
      <c r="DY31" s="1022"/>
      <c r="DZ31" s="1023"/>
      <c r="EA31" s="233"/>
    </row>
    <row r="32" spans="1:131" ht="26.25" customHeight="1" x14ac:dyDescent="0.15">
      <c r="A32" s="245">
        <v>5</v>
      </c>
      <c r="B32" s="1059" t="s">
        <v>419</v>
      </c>
      <c r="C32" s="1060"/>
      <c r="D32" s="1060"/>
      <c r="E32" s="1060"/>
      <c r="F32" s="1060"/>
      <c r="G32" s="1060"/>
      <c r="H32" s="1060"/>
      <c r="I32" s="1060"/>
      <c r="J32" s="1060"/>
      <c r="K32" s="1060"/>
      <c r="L32" s="1060"/>
      <c r="M32" s="1060"/>
      <c r="N32" s="1060"/>
      <c r="O32" s="1060"/>
      <c r="P32" s="1061"/>
      <c r="Q32" s="1067">
        <v>85752</v>
      </c>
      <c r="R32" s="1068"/>
      <c r="S32" s="1068"/>
      <c r="T32" s="1068"/>
      <c r="U32" s="1068"/>
      <c r="V32" s="1068">
        <v>78845</v>
      </c>
      <c r="W32" s="1068"/>
      <c r="X32" s="1068"/>
      <c r="Y32" s="1068"/>
      <c r="Z32" s="1068"/>
      <c r="AA32" s="1068">
        <v>6907</v>
      </c>
      <c r="AB32" s="1068"/>
      <c r="AC32" s="1068"/>
      <c r="AD32" s="1068"/>
      <c r="AE32" s="1069"/>
      <c r="AF32" s="1064">
        <v>18254</v>
      </c>
      <c r="AG32" s="1065"/>
      <c r="AH32" s="1065"/>
      <c r="AI32" s="1065"/>
      <c r="AJ32" s="1066"/>
      <c r="AK32" s="1009">
        <v>0</v>
      </c>
      <c r="AL32" s="1000"/>
      <c r="AM32" s="1000"/>
      <c r="AN32" s="1000"/>
      <c r="AO32" s="1000"/>
      <c r="AP32" s="1000">
        <v>0</v>
      </c>
      <c r="AQ32" s="1000"/>
      <c r="AR32" s="1000"/>
      <c r="AS32" s="1000"/>
      <c r="AT32" s="1000"/>
      <c r="AU32" s="1000">
        <v>0</v>
      </c>
      <c r="AV32" s="1000"/>
      <c r="AW32" s="1000"/>
      <c r="AX32" s="1000"/>
      <c r="AY32" s="1000"/>
      <c r="AZ32" s="1070"/>
      <c r="BA32" s="1070"/>
      <c r="BB32" s="1070"/>
      <c r="BC32" s="1070"/>
      <c r="BD32" s="1070"/>
      <c r="BE32" s="1001" t="s">
        <v>420</v>
      </c>
      <c r="BF32" s="1001"/>
      <c r="BG32" s="1001"/>
      <c r="BH32" s="1001"/>
      <c r="BI32" s="1002"/>
      <c r="BJ32" s="235"/>
      <c r="BK32" s="235"/>
      <c r="BL32" s="235"/>
      <c r="BM32" s="235"/>
      <c r="BN32" s="235"/>
      <c r="BO32" s="244"/>
      <c r="BP32" s="244"/>
      <c r="BQ32" s="241">
        <v>26</v>
      </c>
      <c r="BR32" s="242"/>
      <c r="BS32" s="1021" t="s">
        <v>646</v>
      </c>
      <c r="BT32" s="1022"/>
      <c r="BU32" s="1022"/>
      <c r="BV32" s="1022"/>
      <c r="BW32" s="1022"/>
      <c r="BX32" s="1022"/>
      <c r="BY32" s="1022"/>
      <c r="BZ32" s="1022"/>
      <c r="CA32" s="1022"/>
      <c r="CB32" s="1022"/>
      <c r="CC32" s="1022"/>
      <c r="CD32" s="1022"/>
      <c r="CE32" s="1022"/>
      <c r="CF32" s="1022"/>
      <c r="CG32" s="1043"/>
      <c r="CH32" s="1018">
        <v>1742</v>
      </c>
      <c r="CI32" s="1019"/>
      <c r="CJ32" s="1019"/>
      <c r="CK32" s="1019"/>
      <c r="CL32" s="1020"/>
      <c r="CM32" s="1018">
        <v>9899</v>
      </c>
      <c r="CN32" s="1019"/>
      <c r="CO32" s="1019"/>
      <c r="CP32" s="1019"/>
      <c r="CQ32" s="1020"/>
      <c r="CR32" s="1018">
        <v>663</v>
      </c>
      <c r="CS32" s="1019"/>
      <c r="CT32" s="1019"/>
      <c r="CU32" s="1019"/>
      <c r="CV32" s="1020"/>
      <c r="CW32" s="1018">
        <v>1790</v>
      </c>
      <c r="CX32" s="1019"/>
      <c r="CY32" s="1019"/>
      <c r="CZ32" s="1019"/>
      <c r="DA32" s="1020"/>
      <c r="DB32" s="1018">
        <v>11914</v>
      </c>
      <c r="DC32" s="1019"/>
      <c r="DD32" s="1019"/>
      <c r="DE32" s="1019"/>
      <c r="DF32" s="1020"/>
      <c r="DG32" s="1018" t="s">
        <v>562</v>
      </c>
      <c r="DH32" s="1019"/>
      <c r="DI32" s="1019"/>
      <c r="DJ32" s="1019"/>
      <c r="DK32" s="1020"/>
      <c r="DL32" s="1018" t="s">
        <v>562</v>
      </c>
      <c r="DM32" s="1019"/>
      <c r="DN32" s="1019"/>
      <c r="DO32" s="1019"/>
      <c r="DP32" s="1020"/>
      <c r="DQ32" s="1018"/>
      <c r="DR32" s="1019"/>
      <c r="DS32" s="1019"/>
      <c r="DT32" s="1019"/>
      <c r="DU32" s="1020"/>
      <c r="DV32" s="1021"/>
      <c r="DW32" s="1022"/>
      <c r="DX32" s="1022"/>
      <c r="DY32" s="1022"/>
      <c r="DZ32" s="1023"/>
      <c r="EA32" s="233"/>
    </row>
    <row r="33" spans="1:131" ht="26.25" customHeight="1" x14ac:dyDescent="0.15">
      <c r="A33" s="245">
        <v>6</v>
      </c>
      <c r="B33" s="1059" t="s">
        <v>421</v>
      </c>
      <c r="C33" s="1060"/>
      <c r="D33" s="1060"/>
      <c r="E33" s="1060"/>
      <c r="F33" s="1060"/>
      <c r="G33" s="1060"/>
      <c r="H33" s="1060"/>
      <c r="I33" s="1060"/>
      <c r="J33" s="1060"/>
      <c r="K33" s="1060"/>
      <c r="L33" s="1060"/>
      <c r="M33" s="1060"/>
      <c r="N33" s="1060"/>
      <c r="O33" s="1060"/>
      <c r="P33" s="1061"/>
      <c r="Q33" s="1067">
        <v>52806</v>
      </c>
      <c r="R33" s="1068"/>
      <c r="S33" s="1068"/>
      <c r="T33" s="1068"/>
      <c r="U33" s="1068"/>
      <c r="V33" s="1068">
        <v>48484</v>
      </c>
      <c r="W33" s="1068"/>
      <c r="X33" s="1068"/>
      <c r="Y33" s="1068"/>
      <c r="Z33" s="1068"/>
      <c r="AA33" s="1068">
        <v>4322</v>
      </c>
      <c r="AB33" s="1068"/>
      <c r="AC33" s="1068"/>
      <c r="AD33" s="1068"/>
      <c r="AE33" s="1069"/>
      <c r="AF33" s="1064">
        <v>13879</v>
      </c>
      <c r="AG33" s="1065"/>
      <c r="AH33" s="1065"/>
      <c r="AI33" s="1065"/>
      <c r="AJ33" s="1066"/>
      <c r="AK33" s="1009">
        <v>19901</v>
      </c>
      <c r="AL33" s="1000"/>
      <c r="AM33" s="1000"/>
      <c r="AN33" s="1000"/>
      <c r="AO33" s="1000"/>
      <c r="AP33" s="1000">
        <v>330185</v>
      </c>
      <c r="AQ33" s="1000"/>
      <c r="AR33" s="1000"/>
      <c r="AS33" s="1000"/>
      <c r="AT33" s="1000"/>
      <c r="AU33" s="1000">
        <v>184243</v>
      </c>
      <c r="AV33" s="1000"/>
      <c r="AW33" s="1000"/>
      <c r="AX33" s="1000"/>
      <c r="AY33" s="1000"/>
      <c r="AZ33" s="1070"/>
      <c r="BA33" s="1070"/>
      <c r="BB33" s="1070"/>
      <c r="BC33" s="1070"/>
      <c r="BD33" s="1070"/>
      <c r="BE33" s="1001" t="s">
        <v>422</v>
      </c>
      <c r="BF33" s="1001"/>
      <c r="BG33" s="1001"/>
      <c r="BH33" s="1001"/>
      <c r="BI33" s="1002"/>
      <c r="BJ33" s="235"/>
      <c r="BK33" s="235"/>
      <c r="BL33" s="235"/>
      <c r="BM33" s="235"/>
      <c r="BN33" s="235"/>
      <c r="BO33" s="244"/>
      <c r="BP33" s="244"/>
      <c r="BQ33" s="241">
        <v>27</v>
      </c>
      <c r="BR33" s="242"/>
      <c r="BS33" s="1021" t="s">
        <v>647</v>
      </c>
      <c r="BT33" s="1022"/>
      <c r="BU33" s="1022"/>
      <c r="BV33" s="1022"/>
      <c r="BW33" s="1022"/>
      <c r="BX33" s="1022"/>
      <c r="BY33" s="1022"/>
      <c r="BZ33" s="1022"/>
      <c r="CA33" s="1022"/>
      <c r="CB33" s="1022"/>
      <c r="CC33" s="1022"/>
      <c r="CD33" s="1022"/>
      <c r="CE33" s="1022"/>
      <c r="CF33" s="1022"/>
      <c r="CG33" s="1043"/>
      <c r="CH33" s="1018">
        <v>31</v>
      </c>
      <c r="CI33" s="1019"/>
      <c r="CJ33" s="1019"/>
      <c r="CK33" s="1019"/>
      <c r="CL33" s="1020"/>
      <c r="CM33" s="1018">
        <v>225887</v>
      </c>
      <c r="CN33" s="1019"/>
      <c r="CO33" s="1019"/>
      <c r="CP33" s="1019"/>
      <c r="CQ33" s="1020"/>
      <c r="CR33" s="1018">
        <v>83619</v>
      </c>
      <c r="CS33" s="1019"/>
      <c r="CT33" s="1019"/>
      <c r="CU33" s="1019"/>
      <c r="CV33" s="1020"/>
      <c r="CW33" s="1018" t="s">
        <v>562</v>
      </c>
      <c r="CX33" s="1019"/>
      <c r="CY33" s="1019"/>
      <c r="CZ33" s="1019"/>
      <c r="DA33" s="1020"/>
      <c r="DB33" s="1018">
        <v>9835</v>
      </c>
      <c r="DC33" s="1019"/>
      <c r="DD33" s="1019"/>
      <c r="DE33" s="1019"/>
      <c r="DF33" s="1020"/>
      <c r="DG33" s="1018">
        <v>108043</v>
      </c>
      <c r="DH33" s="1019"/>
      <c r="DI33" s="1019"/>
      <c r="DJ33" s="1019"/>
      <c r="DK33" s="1020"/>
      <c r="DL33" s="1018" t="s">
        <v>562</v>
      </c>
      <c r="DM33" s="1019"/>
      <c r="DN33" s="1019"/>
      <c r="DO33" s="1019"/>
      <c r="DP33" s="1020"/>
      <c r="DQ33" s="1018"/>
      <c r="DR33" s="1019"/>
      <c r="DS33" s="1019"/>
      <c r="DT33" s="1019"/>
      <c r="DU33" s="1020"/>
      <c r="DV33" s="1021"/>
      <c r="DW33" s="1022"/>
      <c r="DX33" s="1022"/>
      <c r="DY33" s="1022"/>
      <c r="DZ33" s="1023"/>
      <c r="EA33" s="233"/>
    </row>
    <row r="34" spans="1:131" ht="26.25" customHeight="1" x14ac:dyDescent="0.15">
      <c r="A34" s="245">
        <v>7</v>
      </c>
      <c r="B34" s="1059" t="s">
        <v>423</v>
      </c>
      <c r="C34" s="1060"/>
      <c r="D34" s="1060"/>
      <c r="E34" s="1060"/>
      <c r="F34" s="1060"/>
      <c r="G34" s="1060"/>
      <c r="H34" s="1060"/>
      <c r="I34" s="1060"/>
      <c r="J34" s="1060"/>
      <c r="K34" s="1060"/>
      <c r="L34" s="1060"/>
      <c r="M34" s="1060"/>
      <c r="N34" s="1060"/>
      <c r="O34" s="1060"/>
      <c r="P34" s="1061"/>
      <c r="Q34" s="1067">
        <v>35395</v>
      </c>
      <c r="R34" s="1068"/>
      <c r="S34" s="1068"/>
      <c r="T34" s="1068"/>
      <c r="U34" s="1068"/>
      <c r="V34" s="1068">
        <v>29984</v>
      </c>
      <c r="W34" s="1068"/>
      <c r="X34" s="1068"/>
      <c r="Y34" s="1068"/>
      <c r="Z34" s="1068"/>
      <c r="AA34" s="1068">
        <v>5411</v>
      </c>
      <c r="AB34" s="1068"/>
      <c r="AC34" s="1068"/>
      <c r="AD34" s="1068"/>
      <c r="AE34" s="1069"/>
      <c r="AF34" s="1064">
        <v>11177</v>
      </c>
      <c r="AG34" s="1065"/>
      <c r="AH34" s="1065"/>
      <c r="AI34" s="1065"/>
      <c r="AJ34" s="1066"/>
      <c r="AK34" s="1009">
        <v>1432</v>
      </c>
      <c r="AL34" s="1000"/>
      <c r="AM34" s="1000"/>
      <c r="AN34" s="1000"/>
      <c r="AO34" s="1000"/>
      <c r="AP34" s="1000">
        <v>104972</v>
      </c>
      <c r="AQ34" s="1000"/>
      <c r="AR34" s="1000"/>
      <c r="AS34" s="1000"/>
      <c r="AT34" s="1000"/>
      <c r="AU34" s="1000">
        <v>1470</v>
      </c>
      <c r="AV34" s="1000"/>
      <c r="AW34" s="1000"/>
      <c r="AX34" s="1000"/>
      <c r="AY34" s="1000"/>
      <c r="AZ34" s="1070"/>
      <c r="BA34" s="1070"/>
      <c r="BB34" s="1070"/>
      <c r="BC34" s="1070"/>
      <c r="BD34" s="1070"/>
      <c r="BE34" s="1001" t="s">
        <v>424</v>
      </c>
      <c r="BF34" s="1001"/>
      <c r="BG34" s="1001"/>
      <c r="BH34" s="1001"/>
      <c r="BI34" s="1002"/>
      <c r="BJ34" s="235"/>
      <c r="BK34" s="235"/>
      <c r="BL34" s="235"/>
      <c r="BM34" s="235"/>
      <c r="BN34" s="235"/>
      <c r="BO34" s="244"/>
      <c r="BP34" s="244"/>
      <c r="BQ34" s="241">
        <v>28</v>
      </c>
      <c r="BR34" s="242"/>
      <c r="BS34" s="1021" t="s">
        <v>648</v>
      </c>
      <c r="BT34" s="1022"/>
      <c r="BU34" s="1022"/>
      <c r="BV34" s="1022"/>
      <c r="BW34" s="1022"/>
      <c r="BX34" s="1022"/>
      <c r="BY34" s="1022"/>
      <c r="BZ34" s="1022"/>
      <c r="CA34" s="1022"/>
      <c r="CB34" s="1022"/>
      <c r="CC34" s="1022"/>
      <c r="CD34" s="1022"/>
      <c r="CE34" s="1022"/>
      <c r="CF34" s="1022"/>
      <c r="CG34" s="1043"/>
      <c r="CH34" s="1018">
        <v>0</v>
      </c>
      <c r="CI34" s="1019"/>
      <c r="CJ34" s="1019"/>
      <c r="CK34" s="1019"/>
      <c r="CL34" s="1020"/>
      <c r="CM34" s="1018">
        <v>22865</v>
      </c>
      <c r="CN34" s="1019"/>
      <c r="CO34" s="1019"/>
      <c r="CP34" s="1019"/>
      <c r="CQ34" s="1020"/>
      <c r="CR34" s="1018">
        <v>7389.75</v>
      </c>
      <c r="CS34" s="1019"/>
      <c r="CT34" s="1019"/>
      <c r="CU34" s="1019"/>
      <c r="CV34" s="1020"/>
      <c r="CW34" s="1018" t="s">
        <v>562</v>
      </c>
      <c r="CX34" s="1019"/>
      <c r="CY34" s="1019"/>
      <c r="CZ34" s="1019"/>
      <c r="DA34" s="1020"/>
      <c r="DB34" s="1018" t="s">
        <v>562</v>
      </c>
      <c r="DC34" s="1019"/>
      <c r="DD34" s="1019"/>
      <c r="DE34" s="1019"/>
      <c r="DF34" s="1020"/>
      <c r="DG34" s="1018" t="s">
        <v>562</v>
      </c>
      <c r="DH34" s="1019"/>
      <c r="DI34" s="1019"/>
      <c r="DJ34" s="1019"/>
      <c r="DK34" s="1020"/>
      <c r="DL34" s="1018">
        <v>34</v>
      </c>
      <c r="DM34" s="1019"/>
      <c r="DN34" s="1019"/>
      <c r="DO34" s="1019"/>
      <c r="DP34" s="1020"/>
      <c r="DQ34" s="1018"/>
      <c r="DR34" s="1019"/>
      <c r="DS34" s="1019"/>
      <c r="DT34" s="1019"/>
      <c r="DU34" s="1020"/>
      <c r="DV34" s="1021"/>
      <c r="DW34" s="1022"/>
      <c r="DX34" s="1022"/>
      <c r="DY34" s="1022"/>
      <c r="DZ34" s="1023"/>
      <c r="EA34" s="233"/>
    </row>
    <row r="35" spans="1:131" ht="26.25" customHeight="1" x14ac:dyDescent="0.15">
      <c r="A35" s="245">
        <v>8</v>
      </c>
      <c r="B35" s="1059" t="s">
        <v>425</v>
      </c>
      <c r="C35" s="1060"/>
      <c r="D35" s="1060"/>
      <c r="E35" s="1060"/>
      <c r="F35" s="1060"/>
      <c r="G35" s="1060"/>
      <c r="H35" s="1060"/>
      <c r="I35" s="1060"/>
      <c r="J35" s="1060"/>
      <c r="K35" s="1060"/>
      <c r="L35" s="1060"/>
      <c r="M35" s="1060"/>
      <c r="N35" s="1060"/>
      <c r="O35" s="1060"/>
      <c r="P35" s="1061"/>
      <c r="Q35" s="1067">
        <v>214</v>
      </c>
      <c r="R35" s="1068"/>
      <c r="S35" s="1068"/>
      <c r="T35" s="1068"/>
      <c r="U35" s="1068"/>
      <c r="V35" s="1068">
        <v>170</v>
      </c>
      <c r="W35" s="1068"/>
      <c r="X35" s="1068"/>
      <c r="Y35" s="1068"/>
      <c r="Z35" s="1068"/>
      <c r="AA35" s="1068">
        <v>44</v>
      </c>
      <c r="AB35" s="1068"/>
      <c r="AC35" s="1068"/>
      <c r="AD35" s="1068"/>
      <c r="AE35" s="1069"/>
      <c r="AF35" s="1064">
        <v>518</v>
      </c>
      <c r="AG35" s="1065"/>
      <c r="AH35" s="1065"/>
      <c r="AI35" s="1065"/>
      <c r="AJ35" s="1066"/>
      <c r="AK35" s="1009">
        <v>0</v>
      </c>
      <c r="AL35" s="1000"/>
      <c r="AM35" s="1000"/>
      <c r="AN35" s="1000"/>
      <c r="AO35" s="1000"/>
      <c r="AP35" s="1000">
        <v>1904</v>
      </c>
      <c r="AQ35" s="1000"/>
      <c r="AR35" s="1000"/>
      <c r="AS35" s="1000"/>
      <c r="AT35" s="1000"/>
      <c r="AU35" s="1000">
        <v>0</v>
      </c>
      <c r="AV35" s="1000"/>
      <c r="AW35" s="1000"/>
      <c r="AX35" s="1000"/>
      <c r="AY35" s="1000"/>
      <c r="AZ35" s="1070"/>
      <c r="BA35" s="1070"/>
      <c r="BB35" s="1070"/>
      <c r="BC35" s="1070"/>
      <c r="BD35" s="1070"/>
      <c r="BE35" s="1001" t="s">
        <v>426</v>
      </c>
      <c r="BF35" s="1001"/>
      <c r="BG35" s="1001"/>
      <c r="BH35" s="1001"/>
      <c r="BI35" s="1002"/>
      <c r="BJ35" s="235"/>
      <c r="BK35" s="235"/>
      <c r="BL35" s="235"/>
      <c r="BM35" s="235"/>
      <c r="BN35" s="235"/>
      <c r="BO35" s="244"/>
      <c r="BP35" s="244"/>
      <c r="BQ35" s="241">
        <v>29</v>
      </c>
      <c r="BR35" s="242"/>
      <c r="BS35" s="1021" t="s">
        <v>649</v>
      </c>
      <c r="BT35" s="1022"/>
      <c r="BU35" s="1022"/>
      <c r="BV35" s="1022"/>
      <c r="BW35" s="1022"/>
      <c r="BX35" s="1022"/>
      <c r="BY35" s="1022"/>
      <c r="BZ35" s="1022"/>
      <c r="CA35" s="1022"/>
      <c r="CB35" s="1022"/>
      <c r="CC35" s="1022"/>
      <c r="CD35" s="1022"/>
      <c r="CE35" s="1022"/>
      <c r="CF35" s="1022"/>
      <c r="CG35" s="1043"/>
      <c r="CH35" s="1018">
        <v>154</v>
      </c>
      <c r="CI35" s="1019"/>
      <c r="CJ35" s="1019"/>
      <c r="CK35" s="1019"/>
      <c r="CL35" s="1020"/>
      <c r="CM35" s="1018">
        <v>1256</v>
      </c>
      <c r="CN35" s="1019"/>
      <c r="CO35" s="1019"/>
      <c r="CP35" s="1019"/>
      <c r="CQ35" s="1020"/>
      <c r="CR35" s="1018">
        <v>5</v>
      </c>
      <c r="CS35" s="1019"/>
      <c r="CT35" s="1019"/>
      <c r="CU35" s="1019"/>
      <c r="CV35" s="1020"/>
      <c r="CW35" s="1018">
        <v>77</v>
      </c>
      <c r="CX35" s="1019"/>
      <c r="CY35" s="1019"/>
      <c r="CZ35" s="1019"/>
      <c r="DA35" s="1020"/>
      <c r="DB35" s="1018" t="s">
        <v>562</v>
      </c>
      <c r="DC35" s="1019"/>
      <c r="DD35" s="1019"/>
      <c r="DE35" s="1019"/>
      <c r="DF35" s="1020"/>
      <c r="DG35" s="1018" t="s">
        <v>562</v>
      </c>
      <c r="DH35" s="1019"/>
      <c r="DI35" s="1019"/>
      <c r="DJ35" s="1019"/>
      <c r="DK35" s="1020"/>
      <c r="DL35" s="1018" t="s">
        <v>562</v>
      </c>
      <c r="DM35" s="1019"/>
      <c r="DN35" s="1019"/>
      <c r="DO35" s="1019"/>
      <c r="DP35" s="1020"/>
      <c r="DQ35" s="1018"/>
      <c r="DR35" s="1019"/>
      <c r="DS35" s="1019"/>
      <c r="DT35" s="1019"/>
      <c r="DU35" s="1020"/>
      <c r="DV35" s="1021"/>
      <c r="DW35" s="1022"/>
      <c r="DX35" s="1022"/>
      <c r="DY35" s="1022"/>
      <c r="DZ35" s="1023"/>
      <c r="EA35" s="233"/>
    </row>
    <row r="36" spans="1:131" ht="26.25" customHeight="1" x14ac:dyDescent="0.15">
      <c r="A36" s="245">
        <v>9</v>
      </c>
      <c r="B36" s="1059" t="s">
        <v>427</v>
      </c>
      <c r="C36" s="1060"/>
      <c r="D36" s="1060"/>
      <c r="E36" s="1060"/>
      <c r="F36" s="1060"/>
      <c r="G36" s="1060"/>
      <c r="H36" s="1060"/>
      <c r="I36" s="1060"/>
      <c r="J36" s="1060"/>
      <c r="K36" s="1060"/>
      <c r="L36" s="1060"/>
      <c r="M36" s="1060"/>
      <c r="N36" s="1060"/>
      <c r="O36" s="1060"/>
      <c r="P36" s="1061"/>
      <c r="Q36" s="1067">
        <v>28045</v>
      </c>
      <c r="R36" s="1068"/>
      <c r="S36" s="1068"/>
      <c r="T36" s="1068"/>
      <c r="U36" s="1068"/>
      <c r="V36" s="1068">
        <v>27879</v>
      </c>
      <c r="W36" s="1068"/>
      <c r="X36" s="1068"/>
      <c r="Y36" s="1068"/>
      <c r="Z36" s="1068"/>
      <c r="AA36" s="1068">
        <v>166</v>
      </c>
      <c r="AB36" s="1068"/>
      <c r="AC36" s="1068"/>
      <c r="AD36" s="1068"/>
      <c r="AE36" s="1069"/>
      <c r="AF36" s="1064" t="s">
        <v>418</v>
      </c>
      <c r="AG36" s="1065"/>
      <c r="AH36" s="1065"/>
      <c r="AI36" s="1065"/>
      <c r="AJ36" s="1066"/>
      <c r="AK36" s="1009">
        <v>11326</v>
      </c>
      <c r="AL36" s="1000"/>
      <c r="AM36" s="1000"/>
      <c r="AN36" s="1000"/>
      <c r="AO36" s="1000"/>
      <c r="AP36" s="1000">
        <v>224308</v>
      </c>
      <c r="AQ36" s="1000"/>
      <c r="AR36" s="1000"/>
      <c r="AS36" s="1000"/>
      <c r="AT36" s="1000"/>
      <c r="AU36" s="1000">
        <v>52713</v>
      </c>
      <c r="AV36" s="1000"/>
      <c r="AW36" s="1000"/>
      <c r="AX36" s="1000"/>
      <c r="AY36" s="1000"/>
      <c r="AZ36" s="1070"/>
      <c r="BA36" s="1070"/>
      <c r="BB36" s="1070"/>
      <c r="BC36" s="1070"/>
      <c r="BD36" s="1070"/>
      <c r="BE36" s="1001" t="s">
        <v>428</v>
      </c>
      <c r="BF36" s="1001"/>
      <c r="BG36" s="1001"/>
      <c r="BH36" s="1001"/>
      <c r="BI36" s="1002"/>
      <c r="BJ36" s="235"/>
      <c r="BK36" s="235"/>
      <c r="BL36" s="235"/>
      <c r="BM36" s="235"/>
      <c r="BN36" s="235"/>
      <c r="BO36" s="244"/>
      <c r="BP36" s="244"/>
      <c r="BQ36" s="241">
        <v>30</v>
      </c>
      <c r="BR36" s="242"/>
      <c r="BS36" s="1021" t="s">
        <v>650</v>
      </c>
      <c r="BT36" s="1022"/>
      <c r="BU36" s="1022"/>
      <c r="BV36" s="1022"/>
      <c r="BW36" s="1022"/>
      <c r="BX36" s="1022"/>
      <c r="BY36" s="1022"/>
      <c r="BZ36" s="1022"/>
      <c r="CA36" s="1022"/>
      <c r="CB36" s="1022"/>
      <c r="CC36" s="1022"/>
      <c r="CD36" s="1022"/>
      <c r="CE36" s="1022"/>
      <c r="CF36" s="1022"/>
      <c r="CG36" s="1043"/>
      <c r="CH36" s="1018">
        <v>9</v>
      </c>
      <c r="CI36" s="1019"/>
      <c r="CJ36" s="1019"/>
      <c r="CK36" s="1019"/>
      <c r="CL36" s="1020"/>
      <c r="CM36" s="1018">
        <v>682</v>
      </c>
      <c r="CN36" s="1019"/>
      <c r="CO36" s="1019"/>
      <c r="CP36" s="1019"/>
      <c r="CQ36" s="1020"/>
      <c r="CR36" s="1018">
        <v>1</v>
      </c>
      <c r="CS36" s="1019"/>
      <c r="CT36" s="1019"/>
      <c r="CU36" s="1019"/>
      <c r="CV36" s="1020"/>
      <c r="CW36" s="1018" t="s">
        <v>562</v>
      </c>
      <c r="CX36" s="1019"/>
      <c r="CY36" s="1019"/>
      <c r="CZ36" s="1019"/>
      <c r="DA36" s="1020"/>
      <c r="DB36" s="1018" t="s">
        <v>562</v>
      </c>
      <c r="DC36" s="1019"/>
      <c r="DD36" s="1019"/>
      <c r="DE36" s="1019"/>
      <c r="DF36" s="1020"/>
      <c r="DG36" s="1018" t="s">
        <v>562</v>
      </c>
      <c r="DH36" s="1019"/>
      <c r="DI36" s="1019"/>
      <c r="DJ36" s="1019"/>
      <c r="DK36" s="1020"/>
      <c r="DL36" s="1018" t="s">
        <v>562</v>
      </c>
      <c r="DM36" s="1019"/>
      <c r="DN36" s="1019"/>
      <c r="DO36" s="1019"/>
      <c r="DP36" s="1020"/>
      <c r="DQ36" s="1018"/>
      <c r="DR36" s="1019"/>
      <c r="DS36" s="1019"/>
      <c r="DT36" s="1019"/>
      <c r="DU36" s="1020"/>
      <c r="DV36" s="1021"/>
      <c r="DW36" s="1022"/>
      <c r="DX36" s="1022"/>
      <c r="DY36" s="1022"/>
      <c r="DZ36" s="1023"/>
      <c r="EA36" s="233"/>
    </row>
    <row r="37" spans="1:131" ht="26.25" customHeight="1" x14ac:dyDescent="0.15">
      <c r="A37" s="245">
        <v>10</v>
      </c>
      <c r="B37" s="1059" t="s">
        <v>429</v>
      </c>
      <c r="C37" s="1060"/>
      <c r="D37" s="1060"/>
      <c r="E37" s="1060"/>
      <c r="F37" s="1060"/>
      <c r="G37" s="1060"/>
      <c r="H37" s="1060"/>
      <c r="I37" s="1060"/>
      <c r="J37" s="1060"/>
      <c r="K37" s="1060"/>
      <c r="L37" s="1060"/>
      <c r="M37" s="1060"/>
      <c r="N37" s="1060"/>
      <c r="O37" s="1060"/>
      <c r="P37" s="1061"/>
      <c r="Q37" s="1067">
        <v>505</v>
      </c>
      <c r="R37" s="1068"/>
      <c r="S37" s="1068"/>
      <c r="T37" s="1068"/>
      <c r="U37" s="1068"/>
      <c r="V37" s="1068">
        <v>505</v>
      </c>
      <c r="W37" s="1068"/>
      <c r="X37" s="1068"/>
      <c r="Y37" s="1068"/>
      <c r="Z37" s="1068"/>
      <c r="AA37" s="1068">
        <v>0</v>
      </c>
      <c r="AB37" s="1068"/>
      <c r="AC37" s="1068"/>
      <c r="AD37" s="1068"/>
      <c r="AE37" s="1069"/>
      <c r="AF37" s="1064" t="s">
        <v>430</v>
      </c>
      <c r="AG37" s="1065"/>
      <c r="AH37" s="1065"/>
      <c r="AI37" s="1065"/>
      <c r="AJ37" s="1066"/>
      <c r="AK37" s="1009">
        <v>458</v>
      </c>
      <c r="AL37" s="1000"/>
      <c r="AM37" s="1000"/>
      <c r="AN37" s="1000"/>
      <c r="AO37" s="1000"/>
      <c r="AP37" s="1000">
        <v>1183</v>
      </c>
      <c r="AQ37" s="1000"/>
      <c r="AR37" s="1000"/>
      <c r="AS37" s="1000"/>
      <c r="AT37" s="1000"/>
      <c r="AU37" s="1000">
        <v>1183</v>
      </c>
      <c r="AV37" s="1000"/>
      <c r="AW37" s="1000"/>
      <c r="AX37" s="1000"/>
      <c r="AY37" s="1000"/>
      <c r="AZ37" s="1070"/>
      <c r="BA37" s="1070"/>
      <c r="BB37" s="1070"/>
      <c r="BC37" s="1070"/>
      <c r="BD37" s="1070"/>
      <c r="BE37" s="1001" t="s">
        <v>431</v>
      </c>
      <c r="BF37" s="1001"/>
      <c r="BG37" s="1001"/>
      <c r="BH37" s="1001"/>
      <c r="BI37" s="1002"/>
      <c r="BJ37" s="235"/>
      <c r="BK37" s="235"/>
      <c r="BL37" s="235"/>
      <c r="BM37" s="235"/>
      <c r="BN37" s="235"/>
      <c r="BO37" s="244"/>
      <c r="BP37" s="244"/>
      <c r="BQ37" s="241">
        <v>31</v>
      </c>
      <c r="BR37" s="242"/>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33"/>
    </row>
    <row r="38" spans="1:131" ht="26.25" customHeight="1" x14ac:dyDescent="0.15">
      <c r="A38" s="245">
        <v>11</v>
      </c>
      <c r="B38" s="1059" t="s">
        <v>432</v>
      </c>
      <c r="C38" s="1060"/>
      <c r="D38" s="1060"/>
      <c r="E38" s="1060"/>
      <c r="F38" s="1060"/>
      <c r="G38" s="1060"/>
      <c r="H38" s="1060"/>
      <c r="I38" s="1060"/>
      <c r="J38" s="1060"/>
      <c r="K38" s="1060"/>
      <c r="L38" s="1060"/>
      <c r="M38" s="1060"/>
      <c r="N38" s="1060"/>
      <c r="O38" s="1060"/>
      <c r="P38" s="1061"/>
      <c r="Q38" s="1067">
        <v>5936</v>
      </c>
      <c r="R38" s="1068"/>
      <c r="S38" s="1068"/>
      <c r="T38" s="1068"/>
      <c r="U38" s="1068"/>
      <c r="V38" s="1068">
        <v>5936</v>
      </c>
      <c r="W38" s="1068"/>
      <c r="X38" s="1068"/>
      <c r="Y38" s="1068"/>
      <c r="Z38" s="1068"/>
      <c r="AA38" s="1068">
        <v>0</v>
      </c>
      <c r="AB38" s="1068"/>
      <c r="AC38" s="1068"/>
      <c r="AD38" s="1068"/>
      <c r="AE38" s="1069"/>
      <c r="AF38" s="1064" t="s">
        <v>433</v>
      </c>
      <c r="AG38" s="1065"/>
      <c r="AH38" s="1065"/>
      <c r="AI38" s="1065"/>
      <c r="AJ38" s="1066"/>
      <c r="AK38" s="1009">
        <v>1968</v>
      </c>
      <c r="AL38" s="1000"/>
      <c r="AM38" s="1000"/>
      <c r="AN38" s="1000"/>
      <c r="AO38" s="1000"/>
      <c r="AP38" s="1000">
        <v>19426</v>
      </c>
      <c r="AQ38" s="1000"/>
      <c r="AR38" s="1000"/>
      <c r="AS38" s="1000"/>
      <c r="AT38" s="1000"/>
      <c r="AU38" s="1000">
        <v>11364</v>
      </c>
      <c r="AV38" s="1000"/>
      <c r="AW38" s="1000"/>
      <c r="AX38" s="1000"/>
      <c r="AY38" s="1000"/>
      <c r="AZ38" s="1070"/>
      <c r="BA38" s="1070"/>
      <c r="BB38" s="1070"/>
      <c r="BC38" s="1070"/>
      <c r="BD38" s="1070"/>
      <c r="BE38" s="1001" t="s">
        <v>431</v>
      </c>
      <c r="BF38" s="1001"/>
      <c r="BG38" s="1001"/>
      <c r="BH38" s="1001"/>
      <c r="BI38" s="1002"/>
      <c r="BJ38" s="235"/>
      <c r="BK38" s="235"/>
      <c r="BL38" s="235"/>
      <c r="BM38" s="235"/>
      <c r="BN38" s="235"/>
      <c r="BO38" s="244"/>
      <c r="BP38" s="244"/>
      <c r="BQ38" s="241">
        <v>32</v>
      </c>
      <c r="BR38" s="242"/>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33"/>
    </row>
    <row r="39" spans="1:131" ht="26.25" customHeight="1" x14ac:dyDescent="0.15">
      <c r="A39" s="245">
        <v>12</v>
      </c>
      <c r="B39" s="1059" t="s">
        <v>434</v>
      </c>
      <c r="C39" s="1060"/>
      <c r="D39" s="1060"/>
      <c r="E39" s="1060"/>
      <c r="F39" s="1060"/>
      <c r="G39" s="1060"/>
      <c r="H39" s="1060"/>
      <c r="I39" s="1060"/>
      <c r="J39" s="1060"/>
      <c r="K39" s="1060"/>
      <c r="L39" s="1060"/>
      <c r="M39" s="1060"/>
      <c r="N39" s="1060"/>
      <c r="O39" s="1060"/>
      <c r="P39" s="1061"/>
      <c r="Q39" s="1067">
        <v>1214</v>
      </c>
      <c r="R39" s="1068"/>
      <c r="S39" s="1068"/>
      <c r="T39" s="1068"/>
      <c r="U39" s="1068"/>
      <c r="V39" s="1068">
        <v>1214</v>
      </c>
      <c r="W39" s="1068"/>
      <c r="X39" s="1068"/>
      <c r="Y39" s="1068"/>
      <c r="Z39" s="1068"/>
      <c r="AA39" s="1068">
        <v>0</v>
      </c>
      <c r="AB39" s="1068"/>
      <c r="AC39" s="1068"/>
      <c r="AD39" s="1068"/>
      <c r="AE39" s="1069"/>
      <c r="AF39" s="1064" t="s">
        <v>418</v>
      </c>
      <c r="AG39" s="1065"/>
      <c r="AH39" s="1065"/>
      <c r="AI39" s="1065"/>
      <c r="AJ39" s="1066"/>
      <c r="AK39" s="1009">
        <v>688</v>
      </c>
      <c r="AL39" s="1000"/>
      <c r="AM39" s="1000"/>
      <c r="AN39" s="1000"/>
      <c r="AO39" s="1000"/>
      <c r="AP39" s="1000">
        <v>1276</v>
      </c>
      <c r="AQ39" s="1000"/>
      <c r="AR39" s="1000"/>
      <c r="AS39" s="1000"/>
      <c r="AT39" s="1000"/>
      <c r="AU39" s="1000">
        <v>712</v>
      </c>
      <c r="AV39" s="1000"/>
      <c r="AW39" s="1000"/>
      <c r="AX39" s="1000"/>
      <c r="AY39" s="1000"/>
      <c r="AZ39" s="1070"/>
      <c r="BA39" s="1070"/>
      <c r="BB39" s="1070"/>
      <c r="BC39" s="1070"/>
      <c r="BD39" s="1070"/>
      <c r="BE39" s="1001" t="s">
        <v>435</v>
      </c>
      <c r="BF39" s="1001"/>
      <c r="BG39" s="1001"/>
      <c r="BH39" s="1001"/>
      <c r="BI39" s="1002"/>
      <c r="BJ39" s="235"/>
      <c r="BK39" s="235"/>
      <c r="BL39" s="235"/>
      <c r="BM39" s="235"/>
      <c r="BN39" s="235"/>
      <c r="BO39" s="244"/>
      <c r="BP39" s="244"/>
      <c r="BQ39" s="241">
        <v>33</v>
      </c>
      <c r="BR39" s="242"/>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33"/>
    </row>
    <row r="40" spans="1:131" ht="26.25" customHeight="1" x14ac:dyDescent="0.15">
      <c r="A40" s="241">
        <v>13</v>
      </c>
      <c r="B40" s="1059" t="s">
        <v>436</v>
      </c>
      <c r="C40" s="1060"/>
      <c r="D40" s="1060"/>
      <c r="E40" s="1060"/>
      <c r="F40" s="1060"/>
      <c r="G40" s="1060"/>
      <c r="H40" s="1060"/>
      <c r="I40" s="1060"/>
      <c r="J40" s="1060"/>
      <c r="K40" s="1060"/>
      <c r="L40" s="1060"/>
      <c r="M40" s="1060"/>
      <c r="N40" s="1060"/>
      <c r="O40" s="1060"/>
      <c r="P40" s="1061"/>
      <c r="Q40" s="1067">
        <v>22242</v>
      </c>
      <c r="R40" s="1068"/>
      <c r="S40" s="1068"/>
      <c r="T40" s="1068"/>
      <c r="U40" s="1068"/>
      <c r="V40" s="1068">
        <v>22234</v>
      </c>
      <c r="W40" s="1068"/>
      <c r="X40" s="1068"/>
      <c r="Y40" s="1068"/>
      <c r="Z40" s="1068"/>
      <c r="AA40" s="1068">
        <v>8</v>
      </c>
      <c r="AB40" s="1068"/>
      <c r="AC40" s="1068"/>
      <c r="AD40" s="1068"/>
      <c r="AE40" s="1069"/>
      <c r="AF40" s="1064" t="s">
        <v>433</v>
      </c>
      <c r="AG40" s="1065"/>
      <c r="AH40" s="1065"/>
      <c r="AI40" s="1065"/>
      <c r="AJ40" s="1066"/>
      <c r="AK40" s="1009">
        <v>5608</v>
      </c>
      <c r="AL40" s="1000"/>
      <c r="AM40" s="1000"/>
      <c r="AN40" s="1000"/>
      <c r="AO40" s="1000"/>
      <c r="AP40" s="1000">
        <v>89465</v>
      </c>
      <c r="AQ40" s="1000"/>
      <c r="AR40" s="1000"/>
      <c r="AS40" s="1000"/>
      <c r="AT40" s="1000"/>
      <c r="AU40" s="1000">
        <v>0</v>
      </c>
      <c r="AV40" s="1000"/>
      <c r="AW40" s="1000"/>
      <c r="AX40" s="1000"/>
      <c r="AY40" s="1000"/>
      <c r="AZ40" s="1070"/>
      <c r="BA40" s="1070"/>
      <c r="BB40" s="1070"/>
      <c r="BC40" s="1070"/>
      <c r="BD40" s="1070"/>
      <c r="BE40" s="1001" t="s">
        <v>431</v>
      </c>
      <c r="BF40" s="1001"/>
      <c r="BG40" s="1001"/>
      <c r="BH40" s="1001"/>
      <c r="BI40" s="1002"/>
      <c r="BJ40" s="235"/>
      <c r="BK40" s="235"/>
      <c r="BL40" s="235"/>
      <c r="BM40" s="235"/>
      <c r="BN40" s="235"/>
      <c r="BO40" s="244"/>
      <c r="BP40" s="244"/>
      <c r="BQ40" s="241">
        <v>34</v>
      </c>
      <c r="BR40" s="242"/>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33"/>
    </row>
    <row r="41" spans="1:131" ht="26.25" customHeight="1" x14ac:dyDescent="0.15">
      <c r="A41" s="241">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5"/>
      <c r="BK41" s="235"/>
      <c r="BL41" s="235"/>
      <c r="BM41" s="235"/>
      <c r="BN41" s="235"/>
      <c r="BO41" s="244"/>
      <c r="BP41" s="244"/>
      <c r="BQ41" s="241">
        <v>35</v>
      </c>
      <c r="BR41" s="242"/>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33"/>
    </row>
    <row r="42" spans="1:131" ht="26.25" customHeight="1" x14ac:dyDescent="0.15">
      <c r="A42" s="241">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5"/>
      <c r="BK42" s="235"/>
      <c r="BL42" s="235"/>
      <c r="BM42" s="235"/>
      <c r="BN42" s="235"/>
      <c r="BO42" s="244"/>
      <c r="BP42" s="244"/>
      <c r="BQ42" s="241">
        <v>36</v>
      </c>
      <c r="BR42" s="242"/>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33"/>
    </row>
    <row r="43" spans="1:131" ht="26.25" customHeight="1" x14ac:dyDescent="0.15">
      <c r="A43" s="241">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5"/>
      <c r="BK43" s="235"/>
      <c r="BL43" s="235"/>
      <c r="BM43" s="235"/>
      <c r="BN43" s="235"/>
      <c r="BO43" s="244"/>
      <c r="BP43" s="244"/>
      <c r="BQ43" s="241">
        <v>37</v>
      </c>
      <c r="BR43" s="242"/>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33"/>
    </row>
    <row r="44" spans="1:131" ht="26.25" customHeight="1" x14ac:dyDescent="0.15">
      <c r="A44" s="241">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5"/>
      <c r="BK44" s="235"/>
      <c r="BL44" s="235"/>
      <c r="BM44" s="235"/>
      <c r="BN44" s="235"/>
      <c r="BO44" s="244"/>
      <c r="BP44" s="244"/>
      <c r="BQ44" s="241">
        <v>38</v>
      </c>
      <c r="BR44" s="242"/>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33"/>
    </row>
    <row r="45" spans="1:131" ht="26.25" customHeight="1" x14ac:dyDescent="0.15">
      <c r="A45" s="241">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5"/>
      <c r="BK45" s="235"/>
      <c r="BL45" s="235"/>
      <c r="BM45" s="235"/>
      <c r="BN45" s="235"/>
      <c r="BO45" s="244"/>
      <c r="BP45" s="244"/>
      <c r="BQ45" s="241">
        <v>39</v>
      </c>
      <c r="BR45" s="242"/>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33"/>
    </row>
    <row r="46" spans="1:131" ht="26.25" customHeight="1" x14ac:dyDescent="0.15">
      <c r="A46" s="241">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5"/>
      <c r="BK46" s="235"/>
      <c r="BL46" s="235"/>
      <c r="BM46" s="235"/>
      <c r="BN46" s="235"/>
      <c r="BO46" s="244"/>
      <c r="BP46" s="244"/>
      <c r="BQ46" s="241">
        <v>40</v>
      </c>
      <c r="BR46" s="242"/>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33"/>
    </row>
    <row r="47" spans="1:131" ht="26.25" customHeight="1" x14ac:dyDescent="0.15">
      <c r="A47" s="241">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5"/>
      <c r="BK47" s="235"/>
      <c r="BL47" s="235"/>
      <c r="BM47" s="235"/>
      <c r="BN47" s="235"/>
      <c r="BO47" s="244"/>
      <c r="BP47" s="244"/>
      <c r="BQ47" s="241">
        <v>41</v>
      </c>
      <c r="BR47" s="242"/>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33"/>
    </row>
    <row r="48" spans="1:131" ht="26.25" customHeight="1" x14ac:dyDescent="0.15">
      <c r="A48" s="241">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5"/>
      <c r="BK48" s="235"/>
      <c r="BL48" s="235"/>
      <c r="BM48" s="235"/>
      <c r="BN48" s="235"/>
      <c r="BO48" s="244"/>
      <c r="BP48" s="244"/>
      <c r="BQ48" s="241">
        <v>42</v>
      </c>
      <c r="BR48" s="242"/>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33"/>
    </row>
    <row r="49" spans="1:131" ht="26.25" customHeight="1" x14ac:dyDescent="0.15">
      <c r="A49" s="241">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5"/>
      <c r="BK49" s="235"/>
      <c r="BL49" s="235"/>
      <c r="BM49" s="235"/>
      <c r="BN49" s="235"/>
      <c r="BO49" s="244"/>
      <c r="BP49" s="244"/>
      <c r="BQ49" s="241">
        <v>43</v>
      </c>
      <c r="BR49" s="242"/>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33"/>
    </row>
    <row r="50" spans="1:131" ht="26.25" customHeight="1" x14ac:dyDescent="0.15">
      <c r="A50" s="241">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5"/>
      <c r="BK50" s="235"/>
      <c r="BL50" s="235"/>
      <c r="BM50" s="235"/>
      <c r="BN50" s="235"/>
      <c r="BO50" s="244"/>
      <c r="BP50" s="244"/>
      <c r="BQ50" s="241">
        <v>44</v>
      </c>
      <c r="BR50" s="242"/>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33"/>
    </row>
    <row r="51" spans="1:131" ht="26.25" customHeight="1" x14ac:dyDescent="0.15">
      <c r="A51" s="241">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5"/>
      <c r="BK51" s="235"/>
      <c r="BL51" s="235"/>
      <c r="BM51" s="235"/>
      <c r="BN51" s="235"/>
      <c r="BO51" s="244"/>
      <c r="BP51" s="244"/>
      <c r="BQ51" s="241">
        <v>45</v>
      </c>
      <c r="BR51" s="242"/>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33"/>
    </row>
    <row r="52" spans="1:131" ht="26.25" customHeight="1" x14ac:dyDescent="0.15">
      <c r="A52" s="241">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5"/>
      <c r="BK52" s="235"/>
      <c r="BL52" s="235"/>
      <c r="BM52" s="235"/>
      <c r="BN52" s="235"/>
      <c r="BO52" s="244"/>
      <c r="BP52" s="244"/>
      <c r="BQ52" s="241">
        <v>46</v>
      </c>
      <c r="BR52" s="242"/>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33"/>
    </row>
    <row r="53" spans="1:131" ht="26.25" customHeight="1" x14ac:dyDescent="0.15">
      <c r="A53" s="241">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5"/>
      <c r="BK53" s="235"/>
      <c r="BL53" s="235"/>
      <c r="BM53" s="235"/>
      <c r="BN53" s="235"/>
      <c r="BO53" s="244"/>
      <c r="BP53" s="244"/>
      <c r="BQ53" s="241">
        <v>47</v>
      </c>
      <c r="BR53" s="242"/>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33"/>
    </row>
    <row r="54" spans="1:131" ht="26.25" customHeight="1" x14ac:dyDescent="0.15">
      <c r="A54" s="241">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5"/>
      <c r="BK54" s="235"/>
      <c r="BL54" s="235"/>
      <c r="BM54" s="235"/>
      <c r="BN54" s="235"/>
      <c r="BO54" s="244"/>
      <c r="BP54" s="244"/>
      <c r="BQ54" s="241">
        <v>48</v>
      </c>
      <c r="BR54" s="242"/>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33"/>
    </row>
    <row r="55" spans="1:131" ht="26.25" customHeight="1" x14ac:dyDescent="0.15">
      <c r="A55" s="241">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5"/>
      <c r="BK55" s="235"/>
      <c r="BL55" s="235"/>
      <c r="BM55" s="235"/>
      <c r="BN55" s="235"/>
      <c r="BO55" s="244"/>
      <c r="BP55" s="244"/>
      <c r="BQ55" s="241">
        <v>49</v>
      </c>
      <c r="BR55" s="242"/>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33"/>
    </row>
    <row r="56" spans="1:131" ht="26.25" customHeight="1" x14ac:dyDescent="0.15">
      <c r="A56" s="241">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5"/>
      <c r="BK56" s="235"/>
      <c r="BL56" s="235"/>
      <c r="BM56" s="235"/>
      <c r="BN56" s="235"/>
      <c r="BO56" s="244"/>
      <c r="BP56" s="244"/>
      <c r="BQ56" s="241">
        <v>50</v>
      </c>
      <c r="BR56" s="242"/>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33"/>
    </row>
    <row r="57" spans="1:131" ht="26.25" customHeight="1" x14ac:dyDescent="0.15">
      <c r="A57" s="241">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5"/>
      <c r="BK57" s="235"/>
      <c r="BL57" s="235"/>
      <c r="BM57" s="235"/>
      <c r="BN57" s="235"/>
      <c r="BO57" s="244"/>
      <c r="BP57" s="244"/>
      <c r="BQ57" s="241">
        <v>51</v>
      </c>
      <c r="BR57" s="242"/>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33"/>
    </row>
    <row r="58" spans="1:131" ht="26.25" customHeight="1" x14ac:dyDescent="0.15">
      <c r="A58" s="241">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5"/>
      <c r="BK58" s="235"/>
      <c r="BL58" s="235"/>
      <c r="BM58" s="235"/>
      <c r="BN58" s="235"/>
      <c r="BO58" s="244"/>
      <c r="BP58" s="244"/>
      <c r="BQ58" s="241">
        <v>52</v>
      </c>
      <c r="BR58" s="242"/>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33"/>
    </row>
    <row r="59" spans="1:131" ht="26.25" customHeight="1" x14ac:dyDescent="0.15">
      <c r="A59" s="241">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5"/>
      <c r="BK59" s="235"/>
      <c r="BL59" s="235"/>
      <c r="BM59" s="235"/>
      <c r="BN59" s="235"/>
      <c r="BO59" s="244"/>
      <c r="BP59" s="244"/>
      <c r="BQ59" s="241">
        <v>53</v>
      </c>
      <c r="BR59" s="242"/>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33"/>
    </row>
    <row r="60" spans="1:131" ht="26.25" customHeight="1" x14ac:dyDescent="0.15">
      <c r="A60" s="241">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5"/>
      <c r="BK60" s="235"/>
      <c r="BL60" s="235"/>
      <c r="BM60" s="235"/>
      <c r="BN60" s="235"/>
      <c r="BO60" s="244"/>
      <c r="BP60" s="244"/>
      <c r="BQ60" s="241">
        <v>54</v>
      </c>
      <c r="BR60" s="242"/>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33"/>
    </row>
    <row r="61" spans="1:131" ht="26.25" customHeight="1" thickBot="1" x14ac:dyDescent="0.2">
      <c r="A61" s="241">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5"/>
      <c r="BK61" s="235"/>
      <c r="BL61" s="235"/>
      <c r="BM61" s="235"/>
      <c r="BN61" s="235"/>
      <c r="BO61" s="244"/>
      <c r="BP61" s="244"/>
      <c r="BQ61" s="241">
        <v>55</v>
      </c>
      <c r="BR61" s="242"/>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33"/>
    </row>
    <row r="62" spans="1:131" ht="26.25" customHeight="1" x14ac:dyDescent="0.15">
      <c r="A62" s="241">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437</v>
      </c>
      <c r="BK62" s="1057"/>
      <c r="BL62" s="1057"/>
      <c r="BM62" s="1057"/>
      <c r="BN62" s="1058"/>
      <c r="BO62" s="244"/>
      <c r="BP62" s="244"/>
      <c r="BQ62" s="241">
        <v>56</v>
      </c>
      <c r="BR62" s="242"/>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33"/>
    </row>
    <row r="63" spans="1:131" ht="26.25" customHeight="1" thickBot="1" x14ac:dyDescent="0.2">
      <c r="A63" s="243" t="s">
        <v>401</v>
      </c>
      <c r="B63" s="966" t="s">
        <v>438</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48396</v>
      </c>
      <c r="AG63" s="988"/>
      <c r="AH63" s="988"/>
      <c r="AI63" s="988"/>
      <c r="AJ63" s="1051"/>
      <c r="AK63" s="1052"/>
      <c r="AL63" s="992"/>
      <c r="AM63" s="992"/>
      <c r="AN63" s="992"/>
      <c r="AO63" s="992"/>
      <c r="AP63" s="988">
        <v>772719</v>
      </c>
      <c r="AQ63" s="988"/>
      <c r="AR63" s="988"/>
      <c r="AS63" s="988"/>
      <c r="AT63" s="988"/>
      <c r="AU63" s="988">
        <v>251685</v>
      </c>
      <c r="AV63" s="988"/>
      <c r="AW63" s="988"/>
      <c r="AX63" s="988"/>
      <c r="AY63" s="988"/>
      <c r="AZ63" s="1046"/>
      <c r="BA63" s="1046"/>
      <c r="BB63" s="1046"/>
      <c r="BC63" s="1046"/>
      <c r="BD63" s="1046"/>
      <c r="BE63" s="989"/>
      <c r="BF63" s="989"/>
      <c r="BG63" s="989"/>
      <c r="BH63" s="989"/>
      <c r="BI63" s="990"/>
      <c r="BJ63" s="1047" t="s">
        <v>418</v>
      </c>
      <c r="BK63" s="982"/>
      <c r="BL63" s="982"/>
      <c r="BM63" s="982"/>
      <c r="BN63" s="1048"/>
      <c r="BO63" s="244"/>
      <c r="BP63" s="244"/>
      <c r="BQ63" s="241">
        <v>57</v>
      </c>
      <c r="BR63" s="242"/>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33"/>
    </row>
    <row r="65" spans="1:131" ht="26.25" customHeight="1" thickBot="1" x14ac:dyDescent="0.2">
      <c r="A65" s="235" t="s">
        <v>439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33"/>
    </row>
    <row r="66" spans="1:131" ht="26.25" customHeight="1" x14ac:dyDescent="0.15">
      <c r="A66" s="1024" t="s">
        <v>440</v>
      </c>
      <c r="B66" s="1025"/>
      <c r="C66" s="1025"/>
      <c r="D66" s="1025"/>
      <c r="E66" s="1025"/>
      <c r="F66" s="1025"/>
      <c r="G66" s="1025"/>
      <c r="H66" s="1025"/>
      <c r="I66" s="1025"/>
      <c r="J66" s="1025"/>
      <c r="K66" s="1025"/>
      <c r="L66" s="1025"/>
      <c r="M66" s="1025"/>
      <c r="N66" s="1025"/>
      <c r="O66" s="1025"/>
      <c r="P66" s="1026"/>
      <c r="Q66" s="1030" t="s">
        <v>441</v>
      </c>
      <c r="R66" s="1031"/>
      <c r="S66" s="1031"/>
      <c r="T66" s="1031"/>
      <c r="U66" s="1032"/>
      <c r="V66" s="1030" t="s">
        <v>442</v>
      </c>
      <c r="W66" s="1031"/>
      <c r="X66" s="1031"/>
      <c r="Y66" s="1031"/>
      <c r="Z66" s="1032"/>
      <c r="AA66" s="1030" t="s">
        <v>408</v>
      </c>
      <c r="AB66" s="1031"/>
      <c r="AC66" s="1031"/>
      <c r="AD66" s="1031"/>
      <c r="AE66" s="1032"/>
      <c r="AF66" s="1036" t="s">
        <v>443</v>
      </c>
      <c r="AG66" s="1037"/>
      <c r="AH66" s="1037"/>
      <c r="AI66" s="1037"/>
      <c r="AJ66" s="1038"/>
      <c r="AK66" s="1030" t="s">
        <v>444</v>
      </c>
      <c r="AL66" s="1025"/>
      <c r="AM66" s="1025"/>
      <c r="AN66" s="1025"/>
      <c r="AO66" s="1026"/>
      <c r="AP66" s="1030" t="s">
        <v>445</v>
      </c>
      <c r="AQ66" s="1031"/>
      <c r="AR66" s="1031"/>
      <c r="AS66" s="1031"/>
      <c r="AT66" s="1032"/>
      <c r="AU66" s="1030" t="s">
        <v>446</v>
      </c>
      <c r="AV66" s="1031"/>
      <c r="AW66" s="1031"/>
      <c r="AX66" s="1031"/>
      <c r="AY66" s="1032"/>
      <c r="AZ66" s="1030" t="s">
        <v>378</v>
      </c>
      <c r="BA66" s="1031"/>
      <c r="BB66" s="1031"/>
      <c r="BC66" s="1031"/>
      <c r="BD66" s="1044"/>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15">
      <c r="A68" s="239">
        <v>1</v>
      </c>
      <c r="B68" s="1014" t="s">
        <v>610</v>
      </c>
      <c r="C68" s="1015"/>
      <c r="D68" s="1015"/>
      <c r="E68" s="1015"/>
      <c r="F68" s="1015"/>
      <c r="G68" s="1015"/>
      <c r="H68" s="1015"/>
      <c r="I68" s="1015"/>
      <c r="J68" s="1015"/>
      <c r="K68" s="1015"/>
      <c r="L68" s="1015"/>
      <c r="M68" s="1015"/>
      <c r="N68" s="1015"/>
      <c r="O68" s="1015"/>
      <c r="P68" s="1016"/>
      <c r="Q68" s="1017">
        <v>321</v>
      </c>
      <c r="R68" s="1011"/>
      <c r="S68" s="1011"/>
      <c r="T68" s="1011"/>
      <c r="U68" s="1011"/>
      <c r="V68" s="1011">
        <v>248</v>
      </c>
      <c r="W68" s="1011"/>
      <c r="X68" s="1011"/>
      <c r="Y68" s="1011"/>
      <c r="Z68" s="1011"/>
      <c r="AA68" s="1011">
        <v>73</v>
      </c>
      <c r="AB68" s="1011"/>
      <c r="AC68" s="1011"/>
      <c r="AD68" s="1011"/>
      <c r="AE68" s="1011"/>
      <c r="AF68" s="1011">
        <v>73</v>
      </c>
      <c r="AG68" s="1011"/>
      <c r="AH68" s="1011"/>
      <c r="AI68" s="1011"/>
      <c r="AJ68" s="1011"/>
      <c r="AK68" s="1011">
        <v>0</v>
      </c>
      <c r="AL68" s="1011"/>
      <c r="AM68" s="1011"/>
      <c r="AN68" s="1011"/>
      <c r="AO68" s="1011"/>
      <c r="AP68" s="1011">
        <v>0</v>
      </c>
      <c r="AQ68" s="1011"/>
      <c r="AR68" s="1011"/>
      <c r="AS68" s="1011"/>
      <c r="AT68" s="1011"/>
      <c r="AU68" s="1011"/>
      <c r="AV68" s="1011"/>
      <c r="AW68" s="1011"/>
      <c r="AX68" s="1011"/>
      <c r="AY68" s="1011"/>
      <c r="AZ68" s="1012"/>
      <c r="BA68" s="1012"/>
      <c r="BB68" s="1012"/>
      <c r="BC68" s="1012"/>
      <c r="BD68" s="1013"/>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15">
      <c r="A69" s="241">
        <v>2</v>
      </c>
      <c r="B69" s="1003" t="s">
        <v>611</v>
      </c>
      <c r="C69" s="1004"/>
      <c r="D69" s="1004"/>
      <c r="E69" s="1004"/>
      <c r="F69" s="1004"/>
      <c r="G69" s="1004"/>
      <c r="H69" s="1004"/>
      <c r="I69" s="1004"/>
      <c r="J69" s="1004"/>
      <c r="K69" s="1004"/>
      <c r="L69" s="1004"/>
      <c r="M69" s="1004"/>
      <c r="N69" s="1004"/>
      <c r="O69" s="1004"/>
      <c r="P69" s="1005"/>
      <c r="Q69" s="1006">
        <v>6185</v>
      </c>
      <c r="R69" s="1000"/>
      <c r="S69" s="1000"/>
      <c r="T69" s="1000"/>
      <c r="U69" s="1000"/>
      <c r="V69" s="1000">
        <v>6049</v>
      </c>
      <c r="W69" s="1000"/>
      <c r="X69" s="1000"/>
      <c r="Y69" s="1000"/>
      <c r="Z69" s="1000"/>
      <c r="AA69" s="1000">
        <v>136</v>
      </c>
      <c r="AB69" s="1000"/>
      <c r="AC69" s="1000"/>
      <c r="AD69" s="1000"/>
      <c r="AE69" s="1000"/>
      <c r="AF69" s="1000">
        <v>136</v>
      </c>
      <c r="AG69" s="1000"/>
      <c r="AH69" s="1000"/>
      <c r="AI69" s="1000"/>
      <c r="AJ69" s="1000"/>
      <c r="AK69" s="1000">
        <v>0</v>
      </c>
      <c r="AL69" s="1000"/>
      <c r="AM69" s="1000"/>
      <c r="AN69" s="1000"/>
      <c r="AO69" s="1000"/>
      <c r="AP69" s="1000">
        <v>0</v>
      </c>
      <c r="AQ69" s="1000"/>
      <c r="AR69" s="1000"/>
      <c r="AS69" s="1000"/>
      <c r="AT69" s="1000"/>
      <c r="AU69" s="1000"/>
      <c r="AV69" s="1000"/>
      <c r="AW69" s="1000"/>
      <c r="AX69" s="1000"/>
      <c r="AY69" s="1000"/>
      <c r="AZ69" s="1001"/>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15">
      <c r="A70" s="241">
        <v>3</v>
      </c>
      <c r="B70" s="1003" t="s">
        <v>612</v>
      </c>
      <c r="C70" s="1004"/>
      <c r="D70" s="1004"/>
      <c r="E70" s="1004"/>
      <c r="F70" s="1004"/>
      <c r="G70" s="1004"/>
      <c r="H70" s="1004"/>
      <c r="I70" s="1004"/>
      <c r="J70" s="1004"/>
      <c r="K70" s="1004"/>
      <c r="L70" s="1004"/>
      <c r="M70" s="1004"/>
      <c r="N70" s="1004"/>
      <c r="O70" s="1004"/>
      <c r="P70" s="1005"/>
      <c r="Q70" s="1006">
        <v>442</v>
      </c>
      <c r="R70" s="1000"/>
      <c r="S70" s="1000"/>
      <c r="T70" s="1000"/>
      <c r="U70" s="1000"/>
      <c r="V70" s="1000">
        <v>434</v>
      </c>
      <c r="W70" s="1000"/>
      <c r="X70" s="1000"/>
      <c r="Y70" s="1000"/>
      <c r="Z70" s="1000"/>
      <c r="AA70" s="1000">
        <v>8</v>
      </c>
      <c r="AB70" s="1000"/>
      <c r="AC70" s="1000"/>
      <c r="AD70" s="1000"/>
      <c r="AE70" s="1000"/>
      <c r="AF70" s="1000">
        <v>8</v>
      </c>
      <c r="AG70" s="1000"/>
      <c r="AH70" s="1000"/>
      <c r="AI70" s="1000"/>
      <c r="AJ70" s="1000"/>
      <c r="AK70" s="1000">
        <v>0</v>
      </c>
      <c r="AL70" s="1000"/>
      <c r="AM70" s="1000"/>
      <c r="AN70" s="1000"/>
      <c r="AO70" s="1000"/>
      <c r="AP70" s="1000">
        <v>1120</v>
      </c>
      <c r="AQ70" s="1000"/>
      <c r="AR70" s="1000"/>
      <c r="AS70" s="1000"/>
      <c r="AT70" s="1000"/>
      <c r="AU70" s="1000">
        <v>0</v>
      </c>
      <c r="AV70" s="1000"/>
      <c r="AW70" s="1000"/>
      <c r="AX70" s="1000"/>
      <c r="AY70" s="1000"/>
      <c r="AZ70" s="1001"/>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15">
      <c r="A71" s="241">
        <v>4</v>
      </c>
      <c r="B71" s="1003" t="s">
        <v>613</v>
      </c>
      <c r="C71" s="1004"/>
      <c r="D71" s="1004"/>
      <c r="E71" s="1004"/>
      <c r="F71" s="1004"/>
      <c r="G71" s="1004"/>
      <c r="H71" s="1004"/>
      <c r="I71" s="1004"/>
      <c r="J71" s="1004"/>
      <c r="K71" s="1004"/>
      <c r="L71" s="1004"/>
      <c r="M71" s="1004"/>
      <c r="N71" s="1004"/>
      <c r="O71" s="1004"/>
      <c r="P71" s="1005"/>
      <c r="Q71" s="1006">
        <v>111</v>
      </c>
      <c r="R71" s="1000"/>
      <c r="S71" s="1000"/>
      <c r="T71" s="1000"/>
      <c r="U71" s="1000"/>
      <c r="V71" s="1000">
        <v>82</v>
      </c>
      <c r="W71" s="1000"/>
      <c r="X71" s="1000"/>
      <c r="Y71" s="1000"/>
      <c r="Z71" s="1000"/>
      <c r="AA71" s="1000">
        <v>29</v>
      </c>
      <c r="AB71" s="1000"/>
      <c r="AC71" s="1000"/>
      <c r="AD71" s="1000"/>
      <c r="AE71" s="1000"/>
      <c r="AF71" s="1000">
        <v>29</v>
      </c>
      <c r="AG71" s="1000"/>
      <c r="AH71" s="1000"/>
      <c r="AI71" s="1000"/>
      <c r="AJ71" s="1000"/>
      <c r="AK71" s="1000">
        <v>0</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15">
      <c r="A72" s="241">
        <v>5</v>
      </c>
      <c r="B72" s="1003" t="s">
        <v>614</v>
      </c>
      <c r="C72" s="1004"/>
      <c r="D72" s="1004"/>
      <c r="E72" s="1004"/>
      <c r="F72" s="1004"/>
      <c r="G72" s="1004"/>
      <c r="H72" s="1004"/>
      <c r="I72" s="1004"/>
      <c r="J72" s="1004"/>
      <c r="K72" s="1004"/>
      <c r="L72" s="1004"/>
      <c r="M72" s="1004"/>
      <c r="N72" s="1004"/>
      <c r="O72" s="1004"/>
      <c r="P72" s="1005"/>
      <c r="Q72" s="1006">
        <v>396</v>
      </c>
      <c r="R72" s="1000"/>
      <c r="S72" s="1000"/>
      <c r="T72" s="1000"/>
      <c r="U72" s="1000"/>
      <c r="V72" s="1000">
        <v>348</v>
      </c>
      <c r="W72" s="1000"/>
      <c r="X72" s="1000"/>
      <c r="Y72" s="1000"/>
      <c r="Z72" s="1000"/>
      <c r="AA72" s="1000">
        <v>48</v>
      </c>
      <c r="AB72" s="1000"/>
      <c r="AC72" s="1000"/>
      <c r="AD72" s="1000"/>
      <c r="AE72" s="1000"/>
      <c r="AF72" s="1000">
        <v>48</v>
      </c>
      <c r="AG72" s="1000"/>
      <c r="AH72" s="1000"/>
      <c r="AI72" s="1000"/>
      <c r="AJ72" s="1000"/>
      <c r="AK72" s="1000">
        <v>0</v>
      </c>
      <c r="AL72" s="1000"/>
      <c r="AM72" s="1000"/>
      <c r="AN72" s="1000"/>
      <c r="AO72" s="1000"/>
      <c r="AP72" s="1000">
        <v>0</v>
      </c>
      <c r="AQ72" s="1000"/>
      <c r="AR72" s="1000"/>
      <c r="AS72" s="1000"/>
      <c r="AT72" s="1000"/>
      <c r="AU72" s="1000">
        <v>0</v>
      </c>
      <c r="AV72" s="1000"/>
      <c r="AW72" s="1000"/>
      <c r="AX72" s="1000"/>
      <c r="AY72" s="1000"/>
      <c r="AZ72" s="1001"/>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15">
      <c r="A73" s="241">
        <v>6</v>
      </c>
      <c r="B73" s="1003" t="s">
        <v>615</v>
      </c>
      <c r="C73" s="1004"/>
      <c r="D73" s="1004"/>
      <c r="E73" s="1004"/>
      <c r="F73" s="1004"/>
      <c r="G73" s="1004"/>
      <c r="H73" s="1004"/>
      <c r="I73" s="1004"/>
      <c r="J73" s="1004"/>
      <c r="K73" s="1004"/>
      <c r="L73" s="1004"/>
      <c r="M73" s="1004"/>
      <c r="N73" s="1004"/>
      <c r="O73" s="1004"/>
      <c r="P73" s="1005"/>
      <c r="Q73" s="1006">
        <v>3226</v>
      </c>
      <c r="R73" s="1000"/>
      <c r="S73" s="1000"/>
      <c r="T73" s="1000"/>
      <c r="U73" s="1000"/>
      <c r="V73" s="1000">
        <v>2951</v>
      </c>
      <c r="W73" s="1000"/>
      <c r="X73" s="1000"/>
      <c r="Y73" s="1000"/>
      <c r="Z73" s="1000"/>
      <c r="AA73" s="1000">
        <v>275</v>
      </c>
      <c r="AB73" s="1000"/>
      <c r="AC73" s="1000"/>
      <c r="AD73" s="1000"/>
      <c r="AE73" s="1000"/>
      <c r="AF73" s="1000">
        <v>275</v>
      </c>
      <c r="AG73" s="1000"/>
      <c r="AH73" s="1000"/>
      <c r="AI73" s="1000"/>
      <c r="AJ73" s="1000"/>
      <c r="AK73" s="1000">
        <v>0</v>
      </c>
      <c r="AL73" s="1000"/>
      <c r="AM73" s="1000"/>
      <c r="AN73" s="1000"/>
      <c r="AO73" s="1000"/>
      <c r="AP73" s="1000">
        <v>10989</v>
      </c>
      <c r="AQ73" s="1000"/>
      <c r="AR73" s="1000"/>
      <c r="AS73" s="1000"/>
      <c r="AT73" s="1000"/>
      <c r="AU73" s="1000">
        <v>2824</v>
      </c>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15">
      <c r="A74" s="241">
        <v>7</v>
      </c>
      <c r="B74" s="1003" t="s">
        <v>616</v>
      </c>
      <c r="C74" s="1004"/>
      <c r="D74" s="1004"/>
      <c r="E74" s="1004"/>
      <c r="F74" s="1004"/>
      <c r="G74" s="1004"/>
      <c r="H74" s="1004"/>
      <c r="I74" s="1004"/>
      <c r="J74" s="1004"/>
      <c r="K74" s="1004"/>
      <c r="L74" s="1004"/>
      <c r="M74" s="1004"/>
      <c r="N74" s="1004"/>
      <c r="O74" s="1004"/>
      <c r="P74" s="1005"/>
      <c r="Q74" s="1006">
        <v>11</v>
      </c>
      <c r="R74" s="1000"/>
      <c r="S74" s="1000"/>
      <c r="T74" s="1000"/>
      <c r="U74" s="1000"/>
      <c r="V74" s="1000">
        <v>8</v>
      </c>
      <c r="W74" s="1000"/>
      <c r="X74" s="1000"/>
      <c r="Y74" s="1000"/>
      <c r="Z74" s="1000"/>
      <c r="AA74" s="1000">
        <v>3</v>
      </c>
      <c r="AB74" s="1000"/>
      <c r="AC74" s="1000"/>
      <c r="AD74" s="1000"/>
      <c r="AE74" s="1000"/>
      <c r="AF74" s="1000">
        <v>3</v>
      </c>
      <c r="AG74" s="1000"/>
      <c r="AH74" s="1000"/>
      <c r="AI74" s="1000"/>
      <c r="AJ74" s="1000"/>
      <c r="AK74" s="1000">
        <v>0</v>
      </c>
      <c r="AL74" s="1000"/>
      <c r="AM74" s="1000"/>
      <c r="AN74" s="1000"/>
      <c r="AO74" s="1000"/>
      <c r="AP74" s="1000">
        <v>0</v>
      </c>
      <c r="AQ74" s="1000"/>
      <c r="AR74" s="1000"/>
      <c r="AS74" s="1000"/>
      <c r="AT74" s="1000"/>
      <c r="AU74" s="1000">
        <v>0</v>
      </c>
      <c r="AV74" s="1000"/>
      <c r="AW74" s="1000"/>
      <c r="AX74" s="1000"/>
      <c r="AY74" s="1000"/>
      <c r="AZ74" s="1001"/>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15">
      <c r="A75" s="241">
        <v>8</v>
      </c>
      <c r="B75" s="1003" t="s">
        <v>617</v>
      </c>
      <c r="C75" s="1004"/>
      <c r="D75" s="1004"/>
      <c r="E75" s="1004"/>
      <c r="F75" s="1004"/>
      <c r="G75" s="1004"/>
      <c r="H75" s="1004"/>
      <c r="I75" s="1004"/>
      <c r="J75" s="1004"/>
      <c r="K75" s="1004"/>
      <c r="L75" s="1004"/>
      <c r="M75" s="1004"/>
      <c r="N75" s="1004"/>
      <c r="O75" s="1004"/>
      <c r="P75" s="1005"/>
      <c r="Q75" s="1007">
        <v>194</v>
      </c>
      <c r="R75" s="1008"/>
      <c r="S75" s="1008"/>
      <c r="T75" s="1008"/>
      <c r="U75" s="1009"/>
      <c r="V75" s="1010">
        <v>161</v>
      </c>
      <c r="W75" s="1008"/>
      <c r="X75" s="1008"/>
      <c r="Y75" s="1008"/>
      <c r="Z75" s="1009"/>
      <c r="AA75" s="1010">
        <v>33</v>
      </c>
      <c r="AB75" s="1008"/>
      <c r="AC75" s="1008"/>
      <c r="AD75" s="1008"/>
      <c r="AE75" s="1009"/>
      <c r="AF75" s="1010">
        <v>33</v>
      </c>
      <c r="AG75" s="1008"/>
      <c r="AH75" s="1008"/>
      <c r="AI75" s="1008"/>
      <c r="AJ75" s="1009"/>
      <c r="AK75" s="1010">
        <v>0</v>
      </c>
      <c r="AL75" s="1008"/>
      <c r="AM75" s="1008"/>
      <c r="AN75" s="1008"/>
      <c r="AO75" s="1009"/>
      <c r="AP75" s="1010">
        <v>0</v>
      </c>
      <c r="AQ75" s="1008"/>
      <c r="AR75" s="1008"/>
      <c r="AS75" s="1008"/>
      <c r="AT75" s="1009"/>
      <c r="AU75" s="1010">
        <v>0</v>
      </c>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15">
      <c r="A76" s="241">
        <v>9</v>
      </c>
      <c r="B76" s="1003" t="s">
        <v>618</v>
      </c>
      <c r="C76" s="1004"/>
      <c r="D76" s="1004"/>
      <c r="E76" s="1004"/>
      <c r="F76" s="1004"/>
      <c r="G76" s="1004"/>
      <c r="H76" s="1004"/>
      <c r="I76" s="1004"/>
      <c r="J76" s="1004"/>
      <c r="K76" s="1004"/>
      <c r="L76" s="1004"/>
      <c r="M76" s="1004"/>
      <c r="N76" s="1004"/>
      <c r="O76" s="1004"/>
      <c r="P76" s="1005"/>
      <c r="Q76" s="1007">
        <v>11657</v>
      </c>
      <c r="R76" s="1008"/>
      <c r="S76" s="1008"/>
      <c r="T76" s="1008"/>
      <c r="U76" s="1009"/>
      <c r="V76" s="1010">
        <v>10460</v>
      </c>
      <c r="W76" s="1008"/>
      <c r="X76" s="1008"/>
      <c r="Y76" s="1008"/>
      <c r="Z76" s="1009"/>
      <c r="AA76" s="1010">
        <v>1197</v>
      </c>
      <c r="AB76" s="1008"/>
      <c r="AC76" s="1008"/>
      <c r="AD76" s="1008"/>
      <c r="AE76" s="1009"/>
      <c r="AF76" s="1010">
        <v>4093</v>
      </c>
      <c r="AG76" s="1008"/>
      <c r="AH76" s="1008"/>
      <c r="AI76" s="1008"/>
      <c r="AJ76" s="1009"/>
      <c r="AK76" s="1010">
        <v>62</v>
      </c>
      <c r="AL76" s="1008"/>
      <c r="AM76" s="1008"/>
      <c r="AN76" s="1008"/>
      <c r="AO76" s="1009"/>
      <c r="AP76" s="1010">
        <v>9502</v>
      </c>
      <c r="AQ76" s="1008"/>
      <c r="AR76" s="1008"/>
      <c r="AS76" s="1008"/>
      <c r="AT76" s="1009"/>
      <c r="AU76" s="1010">
        <v>0</v>
      </c>
      <c r="AV76" s="1008"/>
      <c r="AW76" s="1008"/>
      <c r="AX76" s="1008"/>
      <c r="AY76" s="1009"/>
      <c r="AZ76" s="1001" t="s">
        <v>619</v>
      </c>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15">
      <c r="A77" s="241">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15">
      <c r="A78" s="241">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15">
      <c r="A79" s="241">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15">
      <c r="A80" s="241">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15">
      <c r="A81" s="241">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15">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15">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15">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15">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15">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15">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
      <c r="A88" s="243" t="s">
        <v>401</v>
      </c>
      <c r="B88" s="966" t="s">
        <v>447</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4698</v>
      </c>
      <c r="AG88" s="988"/>
      <c r="AH88" s="988"/>
      <c r="AI88" s="988"/>
      <c r="AJ88" s="988"/>
      <c r="AK88" s="992"/>
      <c r="AL88" s="992"/>
      <c r="AM88" s="992"/>
      <c r="AN88" s="992"/>
      <c r="AO88" s="992"/>
      <c r="AP88" s="988">
        <v>21611</v>
      </c>
      <c r="AQ88" s="988"/>
      <c r="AR88" s="988"/>
      <c r="AS88" s="988"/>
      <c r="AT88" s="988"/>
      <c r="AU88" s="988">
        <v>2824</v>
      </c>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401</v>
      </c>
      <c r="BR102" s="966" t="s">
        <v>448</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109344.75</v>
      </c>
      <c r="CS102" s="982"/>
      <c r="CT102" s="982"/>
      <c r="CU102" s="982"/>
      <c r="CV102" s="983"/>
      <c r="CW102" s="981">
        <v>3059</v>
      </c>
      <c r="CX102" s="982"/>
      <c r="CY102" s="982"/>
      <c r="CZ102" s="982"/>
      <c r="DA102" s="983"/>
      <c r="DB102" s="981">
        <v>27035</v>
      </c>
      <c r="DC102" s="982"/>
      <c r="DD102" s="982"/>
      <c r="DE102" s="982"/>
      <c r="DF102" s="983"/>
      <c r="DG102" s="981">
        <v>108043</v>
      </c>
      <c r="DH102" s="982"/>
      <c r="DI102" s="982"/>
      <c r="DJ102" s="982"/>
      <c r="DK102" s="983"/>
      <c r="DL102" s="981">
        <v>9460</v>
      </c>
      <c r="DM102" s="982"/>
      <c r="DN102" s="982"/>
      <c r="DO102" s="982"/>
      <c r="DP102" s="983"/>
      <c r="DQ102" s="981">
        <v>9955</v>
      </c>
      <c r="DR102" s="982"/>
      <c r="DS102" s="982"/>
      <c r="DT102" s="982"/>
      <c r="DU102" s="983"/>
      <c r="DV102" s="966"/>
      <c r="DW102" s="967"/>
      <c r="DX102" s="967"/>
      <c r="DY102" s="967"/>
      <c r="DZ102" s="96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449</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450</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451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452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1" t="s">
        <v>453</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454</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15">
      <c r="A109" s="924" t="s">
        <v>455</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456</v>
      </c>
      <c r="AB109" s="925"/>
      <c r="AC109" s="925"/>
      <c r="AD109" s="925"/>
      <c r="AE109" s="926"/>
      <c r="AF109" s="927" t="s">
        <v>457</v>
      </c>
      <c r="AG109" s="925"/>
      <c r="AH109" s="925"/>
      <c r="AI109" s="925"/>
      <c r="AJ109" s="926"/>
      <c r="AK109" s="927" t="s">
        <v>305</v>
      </c>
      <c r="AL109" s="925"/>
      <c r="AM109" s="925"/>
      <c r="AN109" s="925"/>
      <c r="AO109" s="926"/>
      <c r="AP109" s="927" t="s">
        <v>458</v>
      </c>
      <c r="AQ109" s="925"/>
      <c r="AR109" s="925"/>
      <c r="AS109" s="925"/>
      <c r="AT109" s="958"/>
      <c r="AU109" s="924" t="s">
        <v>455</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456</v>
      </c>
      <c r="BR109" s="925"/>
      <c r="BS109" s="925"/>
      <c r="BT109" s="925"/>
      <c r="BU109" s="926"/>
      <c r="BV109" s="927" t="s">
        <v>457</v>
      </c>
      <c r="BW109" s="925"/>
      <c r="BX109" s="925"/>
      <c r="BY109" s="925"/>
      <c r="BZ109" s="926"/>
      <c r="CA109" s="927" t="s">
        <v>305</v>
      </c>
      <c r="CB109" s="925"/>
      <c r="CC109" s="925"/>
      <c r="CD109" s="925"/>
      <c r="CE109" s="926"/>
      <c r="CF109" s="965" t="s">
        <v>458</v>
      </c>
      <c r="CG109" s="965"/>
      <c r="CH109" s="965"/>
      <c r="CI109" s="965"/>
      <c r="CJ109" s="965"/>
      <c r="CK109" s="927" t="s">
        <v>459</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456</v>
      </c>
      <c r="DH109" s="925"/>
      <c r="DI109" s="925"/>
      <c r="DJ109" s="925"/>
      <c r="DK109" s="926"/>
      <c r="DL109" s="927" t="s">
        <v>457</v>
      </c>
      <c r="DM109" s="925"/>
      <c r="DN109" s="925"/>
      <c r="DO109" s="925"/>
      <c r="DP109" s="926"/>
      <c r="DQ109" s="927" t="s">
        <v>305</v>
      </c>
      <c r="DR109" s="925"/>
      <c r="DS109" s="925"/>
      <c r="DT109" s="925"/>
      <c r="DU109" s="926"/>
      <c r="DV109" s="927" t="s">
        <v>458</v>
      </c>
      <c r="DW109" s="925"/>
      <c r="DX109" s="925"/>
      <c r="DY109" s="925"/>
      <c r="DZ109" s="958"/>
    </row>
    <row r="110" spans="1:131" s="233" customFormat="1" ht="26.25" customHeight="1" x14ac:dyDescent="0.15">
      <c r="A110" s="836" t="s">
        <v>460</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60634755</v>
      </c>
      <c r="AB110" s="918"/>
      <c r="AC110" s="918"/>
      <c r="AD110" s="918"/>
      <c r="AE110" s="919"/>
      <c r="AF110" s="920">
        <v>57519214</v>
      </c>
      <c r="AG110" s="918"/>
      <c r="AH110" s="918"/>
      <c r="AI110" s="918"/>
      <c r="AJ110" s="919"/>
      <c r="AK110" s="920">
        <v>48439070</v>
      </c>
      <c r="AL110" s="918"/>
      <c r="AM110" s="918"/>
      <c r="AN110" s="918"/>
      <c r="AO110" s="919"/>
      <c r="AP110" s="921">
        <v>12.3</v>
      </c>
      <c r="AQ110" s="922"/>
      <c r="AR110" s="922"/>
      <c r="AS110" s="922"/>
      <c r="AT110" s="923"/>
      <c r="AU110" s="959" t="s">
        <v>72</v>
      </c>
      <c r="AV110" s="960"/>
      <c r="AW110" s="960"/>
      <c r="AX110" s="960"/>
      <c r="AY110" s="960"/>
      <c r="AZ110" s="889" t="s">
        <v>461</v>
      </c>
      <c r="BA110" s="837"/>
      <c r="BB110" s="837"/>
      <c r="BC110" s="837"/>
      <c r="BD110" s="837"/>
      <c r="BE110" s="837"/>
      <c r="BF110" s="837"/>
      <c r="BG110" s="837"/>
      <c r="BH110" s="837"/>
      <c r="BI110" s="837"/>
      <c r="BJ110" s="837"/>
      <c r="BK110" s="837"/>
      <c r="BL110" s="837"/>
      <c r="BM110" s="837"/>
      <c r="BN110" s="837"/>
      <c r="BO110" s="837"/>
      <c r="BP110" s="838"/>
      <c r="BQ110" s="890">
        <v>1408879494</v>
      </c>
      <c r="BR110" s="871"/>
      <c r="BS110" s="871"/>
      <c r="BT110" s="871"/>
      <c r="BU110" s="871"/>
      <c r="BV110" s="871">
        <v>1400373258</v>
      </c>
      <c r="BW110" s="871"/>
      <c r="BX110" s="871"/>
      <c r="BY110" s="871"/>
      <c r="BZ110" s="871"/>
      <c r="CA110" s="871">
        <v>1401546289</v>
      </c>
      <c r="CB110" s="871"/>
      <c r="CC110" s="871"/>
      <c r="CD110" s="871"/>
      <c r="CE110" s="871"/>
      <c r="CF110" s="895">
        <v>356.8</v>
      </c>
      <c r="CG110" s="896"/>
      <c r="CH110" s="896"/>
      <c r="CI110" s="896"/>
      <c r="CJ110" s="896"/>
      <c r="CK110" s="955" t="s">
        <v>462</v>
      </c>
      <c r="CL110" s="848"/>
      <c r="CM110" s="889" t="s">
        <v>463</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v>21836960</v>
      </c>
      <c r="DH110" s="871"/>
      <c r="DI110" s="871"/>
      <c r="DJ110" s="871"/>
      <c r="DK110" s="871"/>
      <c r="DL110" s="871">
        <v>26319462</v>
      </c>
      <c r="DM110" s="871"/>
      <c r="DN110" s="871"/>
      <c r="DO110" s="871"/>
      <c r="DP110" s="871"/>
      <c r="DQ110" s="871">
        <v>31334716</v>
      </c>
      <c r="DR110" s="871"/>
      <c r="DS110" s="871"/>
      <c r="DT110" s="871"/>
      <c r="DU110" s="871"/>
      <c r="DV110" s="872">
        <v>8</v>
      </c>
      <c r="DW110" s="872"/>
      <c r="DX110" s="872"/>
      <c r="DY110" s="872"/>
      <c r="DZ110" s="873"/>
    </row>
    <row r="111" spans="1:131" s="233" customFormat="1" ht="26.25" customHeight="1" x14ac:dyDescent="0.15">
      <c r="A111" s="803" t="s">
        <v>464</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v>605799</v>
      </c>
      <c r="AB111" s="948"/>
      <c r="AC111" s="948"/>
      <c r="AD111" s="948"/>
      <c r="AE111" s="949"/>
      <c r="AF111" s="950">
        <v>299314</v>
      </c>
      <c r="AG111" s="948"/>
      <c r="AH111" s="948"/>
      <c r="AI111" s="948"/>
      <c r="AJ111" s="949"/>
      <c r="AK111" s="950" t="s">
        <v>418</v>
      </c>
      <c r="AL111" s="948"/>
      <c r="AM111" s="948"/>
      <c r="AN111" s="948"/>
      <c r="AO111" s="949"/>
      <c r="AP111" s="951" t="s">
        <v>465</v>
      </c>
      <c r="AQ111" s="952"/>
      <c r="AR111" s="952"/>
      <c r="AS111" s="952"/>
      <c r="AT111" s="953"/>
      <c r="AU111" s="961"/>
      <c r="AV111" s="962"/>
      <c r="AW111" s="962"/>
      <c r="AX111" s="962"/>
      <c r="AY111" s="962"/>
      <c r="AZ111" s="844" t="s">
        <v>466</v>
      </c>
      <c r="BA111" s="781"/>
      <c r="BB111" s="781"/>
      <c r="BC111" s="781"/>
      <c r="BD111" s="781"/>
      <c r="BE111" s="781"/>
      <c r="BF111" s="781"/>
      <c r="BG111" s="781"/>
      <c r="BH111" s="781"/>
      <c r="BI111" s="781"/>
      <c r="BJ111" s="781"/>
      <c r="BK111" s="781"/>
      <c r="BL111" s="781"/>
      <c r="BM111" s="781"/>
      <c r="BN111" s="781"/>
      <c r="BO111" s="781"/>
      <c r="BP111" s="782"/>
      <c r="BQ111" s="845">
        <v>26964326</v>
      </c>
      <c r="BR111" s="846"/>
      <c r="BS111" s="846"/>
      <c r="BT111" s="846"/>
      <c r="BU111" s="846"/>
      <c r="BV111" s="846">
        <v>29128821</v>
      </c>
      <c r="BW111" s="846"/>
      <c r="BX111" s="846"/>
      <c r="BY111" s="846"/>
      <c r="BZ111" s="846"/>
      <c r="CA111" s="846">
        <v>33551925</v>
      </c>
      <c r="CB111" s="846"/>
      <c r="CC111" s="846"/>
      <c r="CD111" s="846"/>
      <c r="CE111" s="846"/>
      <c r="CF111" s="904">
        <v>8.5</v>
      </c>
      <c r="CG111" s="905"/>
      <c r="CH111" s="905"/>
      <c r="CI111" s="905"/>
      <c r="CJ111" s="905"/>
      <c r="CK111" s="956"/>
      <c r="CL111" s="850"/>
      <c r="CM111" s="844" t="s">
        <v>467</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418</v>
      </c>
      <c r="DH111" s="846"/>
      <c r="DI111" s="846"/>
      <c r="DJ111" s="846"/>
      <c r="DK111" s="846"/>
      <c r="DL111" s="846" t="s">
        <v>403</v>
      </c>
      <c r="DM111" s="846"/>
      <c r="DN111" s="846"/>
      <c r="DO111" s="846"/>
      <c r="DP111" s="846"/>
      <c r="DQ111" s="846" t="s">
        <v>418</v>
      </c>
      <c r="DR111" s="846"/>
      <c r="DS111" s="846"/>
      <c r="DT111" s="846"/>
      <c r="DU111" s="846"/>
      <c r="DV111" s="823" t="s">
        <v>394</v>
      </c>
      <c r="DW111" s="823"/>
      <c r="DX111" s="823"/>
      <c r="DY111" s="823"/>
      <c r="DZ111" s="824"/>
    </row>
    <row r="112" spans="1:131" s="233" customFormat="1" ht="26.25" customHeight="1" x14ac:dyDescent="0.15">
      <c r="A112" s="941" t="s">
        <v>468</v>
      </c>
      <c r="B112" s="942"/>
      <c r="C112" s="781" t="s">
        <v>469</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v>41165101</v>
      </c>
      <c r="AB112" s="809"/>
      <c r="AC112" s="809"/>
      <c r="AD112" s="809"/>
      <c r="AE112" s="810"/>
      <c r="AF112" s="811">
        <v>41894872</v>
      </c>
      <c r="AG112" s="809"/>
      <c r="AH112" s="809"/>
      <c r="AI112" s="809"/>
      <c r="AJ112" s="810"/>
      <c r="AK112" s="811">
        <v>43384983</v>
      </c>
      <c r="AL112" s="809"/>
      <c r="AM112" s="809"/>
      <c r="AN112" s="809"/>
      <c r="AO112" s="810"/>
      <c r="AP112" s="853">
        <v>11</v>
      </c>
      <c r="AQ112" s="854"/>
      <c r="AR112" s="854"/>
      <c r="AS112" s="854"/>
      <c r="AT112" s="855"/>
      <c r="AU112" s="961"/>
      <c r="AV112" s="962"/>
      <c r="AW112" s="962"/>
      <c r="AX112" s="962"/>
      <c r="AY112" s="962"/>
      <c r="AZ112" s="844" t="s">
        <v>470</v>
      </c>
      <c r="BA112" s="781"/>
      <c r="BB112" s="781"/>
      <c r="BC112" s="781"/>
      <c r="BD112" s="781"/>
      <c r="BE112" s="781"/>
      <c r="BF112" s="781"/>
      <c r="BG112" s="781"/>
      <c r="BH112" s="781"/>
      <c r="BI112" s="781"/>
      <c r="BJ112" s="781"/>
      <c r="BK112" s="781"/>
      <c r="BL112" s="781"/>
      <c r="BM112" s="781"/>
      <c r="BN112" s="781"/>
      <c r="BO112" s="781"/>
      <c r="BP112" s="782"/>
      <c r="BQ112" s="845">
        <v>269492981</v>
      </c>
      <c r="BR112" s="846"/>
      <c r="BS112" s="846"/>
      <c r="BT112" s="846"/>
      <c r="BU112" s="846"/>
      <c r="BV112" s="846">
        <v>256858212</v>
      </c>
      <c r="BW112" s="846"/>
      <c r="BX112" s="846"/>
      <c r="BY112" s="846"/>
      <c r="BZ112" s="846"/>
      <c r="CA112" s="846">
        <v>251685032</v>
      </c>
      <c r="CB112" s="846"/>
      <c r="CC112" s="846"/>
      <c r="CD112" s="846"/>
      <c r="CE112" s="846"/>
      <c r="CF112" s="904">
        <v>64.099999999999994</v>
      </c>
      <c r="CG112" s="905"/>
      <c r="CH112" s="905"/>
      <c r="CI112" s="905"/>
      <c r="CJ112" s="905"/>
      <c r="CK112" s="956"/>
      <c r="CL112" s="850"/>
      <c r="CM112" s="844" t="s">
        <v>471</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472</v>
      </c>
      <c r="DH112" s="846"/>
      <c r="DI112" s="846"/>
      <c r="DJ112" s="846"/>
      <c r="DK112" s="846"/>
      <c r="DL112" s="846" t="s">
        <v>465</v>
      </c>
      <c r="DM112" s="846"/>
      <c r="DN112" s="846"/>
      <c r="DO112" s="846"/>
      <c r="DP112" s="846"/>
      <c r="DQ112" s="846" t="s">
        <v>403</v>
      </c>
      <c r="DR112" s="846"/>
      <c r="DS112" s="846"/>
      <c r="DT112" s="846"/>
      <c r="DU112" s="846"/>
      <c r="DV112" s="823" t="s">
        <v>403</v>
      </c>
      <c r="DW112" s="823"/>
      <c r="DX112" s="823"/>
      <c r="DY112" s="823"/>
      <c r="DZ112" s="824"/>
    </row>
    <row r="113" spans="1:130" s="233" customFormat="1" ht="26.25" customHeight="1" x14ac:dyDescent="0.15">
      <c r="A113" s="943"/>
      <c r="B113" s="944"/>
      <c r="C113" s="781" t="s">
        <v>473</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23628661</v>
      </c>
      <c r="AB113" s="948"/>
      <c r="AC113" s="948"/>
      <c r="AD113" s="948"/>
      <c r="AE113" s="949"/>
      <c r="AF113" s="950">
        <v>22987320</v>
      </c>
      <c r="AG113" s="948"/>
      <c r="AH113" s="948"/>
      <c r="AI113" s="948"/>
      <c r="AJ113" s="949"/>
      <c r="AK113" s="950">
        <v>22883079</v>
      </c>
      <c r="AL113" s="948"/>
      <c r="AM113" s="948"/>
      <c r="AN113" s="948"/>
      <c r="AO113" s="949"/>
      <c r="AP113" s="951">
        <v>5.8</v>
      </c>
      <c r="AQ113" s="952"/>
      <c r="AR113" s="952"/>
      <c r="AS113" s="952"/>
      <c r="AT113" s="953"/>
      <c r="AU113" s="961"/>
      <c r="AV113" s="962"/>
      <c r="AW113" s="962"/>
      <c r="AX113" s="962"/>
      <c r="AY113" s="962"/>
      <c r="AZ113" s="844" t="s">
        <v>474</v>
      </c>
      <c r="BA113" s="781"/>
      <c r="BB113" s="781"/>
      <c r="BC113" s="781"/>
      <c r="BD113" s="781"/>
      <c r="BE113" s="781"/>
      <c r="BF113" s="781"/>
      <c r="BG113" s="781"/>
      <c r="BH113" s="781"/>
      <c r="BI113" s="781"/>
      <c r="BJ113" s="781"/>
      <c r="BK113" s="781"/>
      <c r="BL113" s="781"/>
      <c r="BM113" s="781"/>
      <c r="BN113" s="781"/>
      <c r="BO113" s="781"/>
      <c r="BP113" s="782"/>
      <c r="BQ113" s="845">
        <v>3458442</v>
      </c>
      <c r="BR113" s="846"/>
      <c r="BS113" s="846"/>
      <c r="BT113" s="846"/>
      <c r="BU113" s="846"/>
      <c r="BV113" s="846">
        <v>3162176</v>
      </c>
      <c r="BW113" s="846"/>
      <c r="BX113" s="846"/>
      <c r="BY113" s="846"/>
      <c r="BZ113" s="846"/>
      <c r="CA113" s="846">
        <v>2824104</v>
      </c>
      <c r="CB113" s="846"/>
      <c r="CC113" s="846"/>
      <c r="CD113" s="846"/>
      <c r="CE113" s="846"/>
      <c r="CF113" s="904">
        <v>0.7</v>
      </c>
      <c r="CG113" s="905"/>
      <c r="CH113" s="905"/>
      <c r="CI113" s="905"/>
      <c r="CJ113" s="905"/>
      <c r="CK113" s="956"/>
      <c r="CL113" s="850"/>
      <c r="CM113" s="844" t="s">
        <v>475</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465</v>
      </c>
      <c r="DH113" s="809"/>
      <c r="DI113" s="809"/>
      <c r="DJ113" s="809"/>
      <c r="DK113" s="810"/>
      <c r="DL113" s="811" t="s">
        <v>465</v>
      </c>
      <c r="DM113" s="809"/>
      <c r="DN113" s="809"/>
      <c r="DO113" s="809"/>
      <c r="DP113" s="810"/>
      <c r="DQ113" s="811" t="s">
        <v>472</v>
      </c>
      <c r="DR113" s="809"/>
      <c r="DS113" s="809"/>
      <c r="DT113" s="809"/>
      <c r="DU113" s="810"/>
      <c r="DV113" s="853" t="s">
        <v>465</v>
      </c>
      <c r="DW113" s="854"/>
      <c r="DX113" s="854"/>
      <c r="DY113" s="854"/>
      <c r="DZ113" s="855"/>
    </row>
    <row r="114" spans="1:130" s="233" customFormat="1" ht="26.25" customHeight="1" x14ac:dyDescent="0.15">
      <c r="A114" s="943"/>
      <c r="B114" s="944"/>
      <c r="C114" s="781" t="s">
        <v>476</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348151</v>
      </c>
      <c r="AB114" s="809"/>
      <c r="AC114" s="809"/>
      <c r="AD114" s="809"/>
      <c r="AE114" s="810"/>
      <c r="AF114" s="811">
        <v>361940</v>
      </c>
      <c r="AG114" s="809"/>
      <c r="AH114" s="809"/>
      <c r="AI114" s="809"/>
      <c r="AJ114" s="810"/>
      <c r="AK114" s="811">
        <v>356530</v>
      </c>
      <c r="AL114" s="809"/>
      <c r="AM114" s="809"/>
      <c r="AN114" s="809"/>
      <c r="AO114" s="810"/>
      <c r="AP114" s="853">
        <v>0.1</v>
      </c>
      <c r="AQ114" s="854"/>
      <c r="AR114" s="854"/>
      <c r="AS114" s="854"/>
      <c r="AT114" s="855"/>
      <c r="AU114" s="961"/>
      <c r="AV114" s="962"/>
      <c r="AW114" s="962"/>
      <c r="AX114" s="962"/>
      <c r="AY114" s="962"/>
      <c r="AZ114" s="844" t="s">
        <v>477</v>
      </c>
      <c r="BA114" s="781"/>
      <c r="BB114" s="781"/>
      <c r="BC114" s="781"/>
      <c r="BD114" s="781"/>
      <c r="BE114" s="781"/>
      <c r="BF114" s="781"/>
      <c r="BG114" s="781"/>
      <c r="BH114" s="781"/>
      <c r="BI114" s="781"/>
      <c r="BJ114" s="781"/>
      <c r="BK114" s="781"/>
      <c r="BL114" s="781"/>
      <c r="BM114" s="781"/>
      <c r="BN114" s="781"/>
      <c r="BO114" s="781"/>
      <c r="BP114" s="782"/>
      <c r="BQ114" s="845">
        <v>91930706</v>
      </c>
      <c r="BR114" s="846"/>
      <c r="BS114" s="846"/>
      <c r="BT114" s="846"/>
      <c r="BU114" s="846"/>
      <c r="BV114" s="846">
        <v>90695899</v>
      </c>
      <c r="BW114" s="846"/>
      <c r="BX114" s="846"/>
      <c r="BY114" s="846"/>
      <c r="BZ114" s="846"/>
      <c r="CA114" s="846">
        <v>88202690</v>
      </c>
      <c r="CB114" s="846"/>
      <c r="CC114" s="846"/>
      <c r="CD114" s="846"/>
      <c r="CE114" s="846"/>
      <c r="CF114" s="904">
        <v>22.5</v>
      </c>
      <c r="CG114" s="905"/>
      <c r="CH114" s="905"/>
      <c r="CI114" s="905"/>
      <c r="CJ114" s="905"/>
      <c r="CK114" s="956"/>
      <c r="CL114" s="850"/>
      <c r="CM114" s="844" t="s">
        <v>478</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465</v>
      </c>
      <c r="DH114" s="809"/>
      <c r="DI114" s="809"/>
      <c r="DJ114" s="809"/>
      <c r="DK114" s="810"/>
      <c r="DL114" s="811" t="s">
        <v>479</v>
      </c>
      <c r="DM114" s="809"/>
      <c r="DN114" s="809"/>
      <c r="DO114" s="809"/>
      <c r="DP114" s="810"/>
      <c r="DQ114" s="811" t="s">
        <v>418</v>
      </c>
      <c r="DR114" s="809"/>
      <c r="DS114" s="809"/>
      <c r="DT114" s="809"/>
      <c r="DU114" s="810"/>
      <c r="DV114" s="853" t="s">
        <v>394</v>
      </c>
      <c r="DW114" s="854"/>
      <c r="DX114" s="854"/>
      <c r="DY114" s="854"/>
      <c r="DZ114" s="855"/>
    </row>
    <row r="115" spans="1:130" s="233" customFormat="1" ht="26.25" customHeight="1" x14ac:dyDescent="0.15">
      <c r="A115" s="943"/>
      <c r="B115" s="944"/>
      <c r="C115" s="781" t="s">
        <v>480</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4202378</v>
      </c>
      <c r="AB115" s="948"/>
      <c r="AC115" s="948"/>
      <c r="AD115" s="948"/>
      <c r="AE115" s="949"/>
      <c r="AF115" s="950">
        <v>4171905</v>
      </c>
      <c r="AG115" s="948"/>
      <c r="AH115" s="948"/>
      <c r="AI115" s="948"/>
      <c r="AJ115" s="949"/>
      <c r="AK115" s="950">
        <v>4381678</v>
      </c>
      <c r="AL115" s="948"/>
      <c r="AM115" s="948"/>
      <c r="AN115" s="948"/>
      <c r="AO115" s="949"/>
      <c r="AP115" s="951">
        <v>1.1000000000000001</v>
      </c>
      <c r="AQ115" s="952"/>
      <c r="AR115" s="952"/>
      <c r="AS115" s="952"/>
      <c r="AT115" s="953"/>
      <c r="AU115" s="961"/>
      <c r="AV115" s="962"/>
      <c r="AW115" s="962"/>
      <c r="AX115" s="962"/>
      <c r="AY115" s="962"/>
      <c r="AZ115" s="844" t="s">
        <v>481</v>
      </c>
      <c r="BA115" s="781"/>
      <c r="BB115" s="781"/>
      <c r="BC115" s="781"/>
      <c r="BD115" s="781"/>
      <c r="BE115" s="781"/>
      <c r="BF115" s="781"/>
      <c r="BG115" s="781"/>
      <c r="BH115" s="781"/>
      <c r="BI115" s="781"/>
      <c r="BJ115" s="781"/>
      <c r="BK115" s="781"/>
      <c r="BL115" s="781"/>
      <c r="BM115" s="781"/>
      <c r="BN115" s="781"/>
      <c r="BO115" s="781"/>
      <c r="BP115" s="782"/>
      <c r="BQ115" s="845">
        <v>15476476</v>
      </c>
      <c r="BR115" s="846"/>
      <c r="BS115" s="846"/>
      <c r="BT115" s="846"/>
      <c r="BU115" s="846"/>
      <c r="BV115" s="846">
        <v>19326113</v>
      </c>
      <c r="BW115" s="846"/>
      <c r="BX115" s="846"/>
      <c r="BY115" s="846"/>
      <c r="BZ115" s="846"/>
      <c r="CA115" s="846">
        <v>9955353</v>
      </c>
      <c r="CB115" s="846"/>
      <c r="CC115" s="846"/>
      <c r="CD115" s="846"/>
      <c r="CE115" s="846"/>
      <c r="CF115" s="904">
        <v>2.5</v>
      </c>
      <c r="CG115" s="905"/>
      <c r="CH115" s="905"/>
      <c r="CI115" s="905"/>
      <c r="CJ115" s="905"/>
      <c r="CK115" s="956"/>
      <c r="CL115" s="850"/>
      <c r="CM115" s="844" t="s">
        <v>482</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v>1072304</v>
      </c>
      <c r="DH115" s="809"/>
      <c r="DI115" s="809"/>
      <c r="DJ115" s="809"/>
      <c r="DK115" s="810"/>
      <c r="DL115" s="811" t="s">
        <v>483</v>
      </c>
      <c r="DM115" s="809"/>
      <c r="DN115" s="809"/>
      <c r="DO115" s="809"/>
      <c r="DP115" s="810"/>
      <c r="DQ115" s="811" t="s">
        <v>465</v>
      </c>
      <c r="DR115" s="809"/>
      <c r="DS115" s="809"/>
      <c r="DT115" s="809"/>
      <c r="DU115" s="810"/>
      <c r="DV115" s="853" t="s">
        <v>418</v>
      </c>
      <c r="DW115" s="854"/>
      <c r="DX115" s="854"/>
      <c r="DY115" s="854"/>
      <c r="DZ115" s="855"/>
    </row>
    <row r="116" spans="1:130" s="233" customFormat="1" ht="26.25" customHeight="1" x14ac:dyDescent="0.15">
      <c r="A116" s="945"/>
      <c r="B116" s="946"/>
      <c r="C116" s="868" t="s">
        <v>484</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2528</v>
      </c>
      <c r="AB116" s="809"/>
      <c r="AC116" s="809"/>
      <c r="AD116" s="809"/>
      <c r="AE116" s="810"/>
      <c r="AF116" s="811">
        <v>9118</v>
      </c>
      <c r="AG116" s="809"/>
      <c r="AH116" s="809"/>
      <c r="AI116" s="809"/>
      <c r="AJ116" s="810"/>
      <c r="AK116" s="811">
        <v>9498</v>
      </c>
      <c r="AL116" s="809"/>
      <c r="AM116" s="809"/>
      <c r="AN116" s="809"/>
      <c r="AO116" s="810"/>
      <c r="AP116" s="853">
        <v>0</v>
      </c>
      <c r="AQ116" s="854"/>
      <c r="AR116" s="854"/>
      <c r="AS116" s="854"/>
      <c r="AT116" s="855"/>
      <c r="AU116" s="961"/>
      <c r="AV116" s="962"/>
      <c r="AW116" s="962"/>
      <c r="AX116" s="962"/>
      <c r="AY116" s="962"/>
      <c r="AZ116" s="938" t="s">
        <v>485</v>
      </c>
      <c r="BA116" s="939"/>
      <c r="BB116" s="939"/>
      <c r="BC116" s="939"/>
      <c r="BD116" s="939"/>
      <c r="BE116" s="939"/>
      <c r="BF116" s="939"/>
      <c r="BG116" s="939"/>
      <c r="BH116" s="939"/>
      <c r="BI116" s="939"/>
      <c r="BJ116" s="939"/>
      <c r="BK116" s="939"/>
      <c r="BL116" s="939"/>
      <c r="BM116" s="939"/>
      <c r="BN116" s="939"/>
      <c r="BO116" s="939"/>
      <c r="BP116" s="940"/>
      <c r="BQ116" s="845" t="s">
        <v>403</v>
      </c>
      <c r="BR116" s="846"/>
      <c r="BS116" s="846"/>
      <c r="BT116" s="846"/>
      <c r="BU116" s="846"/>
      <c r="BV116" s="846" t="s">
        <v>465</v>
      </c>
      <c r="BW116" s="846"/>
      <c r="BX116" s="846"/>
      <c r="BY116" s="846"/>
      <c r="BZ116" s="846"/>
      <c r="CA116" s="846" t="s">
        <v>465</v>
      </c>
      <c r="CB116" s="846"/>
      <c r="CC116" s="846"/>
      <c r="CD116" s="846"/>
      <c r="CE116" s="846"/>
      <c r="CF116" s="904" t="s">
        <v>479</v>
      </c>
      <c r="CG116" s="905"/>
      <c r="CH116" s="905"/>
      <c r="CI116" s="905"/>
      <c r="CJ116" s="905"/>
      <c r="CK116" s="956"/>
      <c r="CL116" s="850"/>
      <c r="CM116" s="844" t="s">
        <v>486</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394</v>
      </c>
      <c r="DH116" s="809"/>
      <c r="DI116" s="809"/>
      <c r="DJ116" s="809"/>
      <c r="DK116" s="810"/>
      <c r="DL116" s="811" t="s">
        <v>394</v>
      </c>
      <c r="DM116" s="809"/>
      <c r="DN116" s="809"/>
      <c r="DO116" s="809"/>
      <c r="DP116" s="810"/>
      <c r="DQ116" s="811" t="s">
        <v>479</v>
      </c>
      <c r="DR116" s="809"/>
      <c r="DS116" s="809"/>
      <c r="DT116" s="809"/>
      <c r="DU116" s="810"/>
      <c r="DV116" s="853" t="s">
        <v>418</v>
      </c>
      <c r="DW116" s="854"/>
      <c r="DX116" s="854"/>
      <c r="DY116" s="854"/>
      <c r="DZ116" s="855"/>
    </row>
    <row r="117" spans="1:130" s="233" customFormat="1" ht="26.25" customHeight="1" x14ac:dyDescent="0.15">
      <c r="A117" s="924" t="s">
        <v>184</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487</v>
      </c>
      <c r="Z117" s="926"/>
      <c r="AA117" s="931">
        <v>130587373</v>
      </c>
      <c r="AB117" s="932"/>
      <c r="AC117" s="932"/>
      <c r="AD117" s="932"/>
      <c r="AE117" s="933"/>
      <c r="AF117" s="934">
        <v>127243683</v>
      </c>
      <c r="AG117" s="932"/>
      <c r="AH117" s="932"/>
      <c r="AI117" s="932"/>
      <c r="AJ117" s="933"/>
      <c r="AK117" s="934">
        <v>119454838</v>
      </c>
      <c r="AL117" s="932"/>
      <c r="AM117" s="932"/>
      <c r="AN117" s="932"/>
      <c r="AO117" s="933"/>
      <c r="AP117" s="935"/>
      <c r="AQ117" s="936"/>
      <c r="AR117" s="936"/>
      <c r="AS117" s="936"/>
      <c r="AT117" s="937"/>
      <c r="AU117" s="961"/>
      <c r="AV117" s="962"/>
      <c r="AW117" s="962"/>
      <c r="AX117" s="962"/>
      <c r="AY117" s="962"/>
      <c r="AZ117" s="892" t="s">
        <v>488</v>
      </c>
      <c r="BA117" s="893"/>
      <c r="BB117" s="893"/>
      <c r="BC117" s="893"/>
      <c r="BD117" s="893"/>
      <c r="BE117" s="893"/>
      <c r="BF117" s="893"/>
      <c r="BG117" s="893"/>
      <c r="BH117" s="893"/>
      <c r="BI117" s="893"/>
      <c r="BJ117" s="893"/>
      <c r="BK117" s="893"/>
      <c r="BL117" s="893"/>
      <c r="BM117" s="893"/>
      <c r="BN117" s="893"/>
      <c r="BO117" s="893"/>
      <c r="BP117" s="894"/>
      <c r="BQ117" s="845" t="s">
        <v>479</v>
      </c>
      <c r="BR117" s="846"/>
      <c r="BS117" s="846"/>
      <c r="BT117" s="846"/>
      <c r="BU117" s="846"/>
      <c r="BV117" s="846" t="s">
        <v>394</v>
      </c>
      <c r="BW117" s="846"/>
      <c r="BX117" s="846"/>
      <c r="BY117" s="846"/>
      <c r="BZ117" s="846"/>
      <c r="CA117" s="846" t="s">
        <v>479</v>
      </c>
      <c r="CB117" s="846"/>
      <c r="CC117" s="846"/>
      <c r="CD117" s="846"/>
      <c r="CE117" s="846"/>
      <c r="CF117" s="904" t="s">
        <v>479</v>
      </c>
      <c r="CG117" s="905"/>
      <c r="CH117" s="905"/>
      <c r="CI117" s="905"/>
      <c r="CJ117" s="905"/>
      <c r="CK117" s="956"/>
      <c r="CL117" s="850"/>
      <c r="CM117" s="844" t="s">
        <v>489</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479</v>
      </c>
      <c r="DH117" s="809"/>
      <c r="DI117" s="809"/>
      <c r="DJ117" s="809"/>
      <c r="DK117" s="810"/>
      <c r="DL117" s="811" t="s">
        <v>479</v>
      </c>
      <c r="DM117" s="809"/>
      <c r="DN117" s="809"/>
      <c r="DO117" s="809"/>
      <c r="DP117" s="810"/>
      <c r="DQ117" s="811" t="s">
        <v>479</v>
      </c>
      <c r="DR117" s="809"/>
      <c r="DS117" s="809"/>
      <c r="DT117" s="809"/>
      <c r="DU117" s="810"/>
      <c r="DV117" s="853" t="s">
        <v>479</v>
      </c>
      <c r="DW117" s="854"/>
      <c r="DX117" s="854"/>
      <c r="DY117" s="854"/>
      <c r="DZ117" s="855"/>
    </row>
    <row r="118" spans="1:130" s="233" customFormat="1" ht="26.25" customHeight="1" x14ac:dyDescent="0.15">
      <c r="A118" s="924" t="s">
        <v>459</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456</v>
      </c>
      <c r="AB118" s="925"/>
      <c r="AC118" s="925"/>
      <c r="AD118" s="925"/>
      <c r="AE118" s="926"/>
      <c r="AF118" s="927" t="s">
        <v>457</v>
      </c>
      <c r="AG118" s="925"/>
      <c r="AH118" s="925"/>
      <c r="AI118" s="925"/>
      <c r="AJ118" s="926"/>
      <c r="AK118" s="927" t="s">
        <v>305</v>
      </c>
      <c r="AL118" s="925"/>
      <c r="AM118" s="925"/>
      <c r="AN118" s="925"/>
      <c r="AO118" s="926"/>
      <c r="AP118" s="928" t="s">
        <v>458</v>
      </c>
      <c r="AQ118" s="929"/>
      <c r="AR118" s="929"/>
      <c r="AS118" s="929"/>
      <c r="AT118" s="930"/>
      <c r="AU118" s="961"/>
      <c r="AV118" s="962"/>
      <c r="AW118" s="962"/>
      <c r="AX118" s="962"/>
      <c r="AY118" s="962"/>
      <c r="AZ118" s="867" t="s">
        <v>490</v>
      </c>
      <c r="BA118" s="868"/>
      <c r="BB118" s="868"/>
      <c r="BC118" s="868"/>
      <c r="BD118" s="868"/>
      <c r="BE118" s="868"/>
      <c r="BF118" s="868"/>
      <c r="BG118" s="868"/>
      <c r="BH118" s="868"/>
      <c r="BI118" s="868"/>
      <c r="BJ118" s="868"/>
      <c r="BK118" s="868"/>
      <c r="BL118" s="868"/>
      <c r="BM118" s="868"/>
      <c r="BN118" s="868"/>
      <c r="BO118" s="868"/>
      <c r="BP118" s="869"/>
      <c r="BQ118" s="908" t="s">
        <v>483</v>
      </c>
      <c r="BR118" s="874"/>
      <c r="BS118" s="874"/>
      <c r="BT118" s="874"/>
      <c r="BU118" s="874"/>
      <c r="BV118" s="874" t="s">
        <v>483</v>
      </c>
      <c r="BW118" s="874"/>
      <c r="BX118" s="874"/>
      <c r="BY118" s="874"/>
      <c r="BZ118" s="874"/>
      <c r="CA118" s="874" t="s">
        <v>394</v>
      </c>
      <c r="CB118" s="874"/>
      <c r="CC118" s="874"/>
      <c r="CD118" s="874"/>
      <c r="CE118" s="874"/>
      <c r="CF118" s="904" t="s">
        <v>483</v>
      </c>
      <c r="CG118" s="905"/>
      <c r="CH118" s="905"/>
      <c r="CI118" s="905"/>
      <c r="CJ118" s="905"/>
      <c r="CK118" s="956"/>
      <c r="CL118" s="850"/>
      <c r="CM118" s="844" t="s">
        <v>491</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394</v>
      </c>
      <c r="DH118" s="809"/>
      <c r="DI118" s="809"/>
      <c r="DJ118" s="809"/>
      <c r="DK118" s="810"/>
      <c r="DL118" s="811" t="s">
        <v>483</v>
      </c>
      <c r="DM118" s="809"/>
      <c r="DN118" s="809"/>
      <c r="DO118" s="809"/>
      <c r="DP118" s="810"/>
      <c r="DQ118" s="811" t="s">
        <v>483</v>
      </c>
      <c r="DR118" s="809"/>
      <c r="DS118" s="809"/>
      <c r="DT118" s="809"/>
      <c r="DU118" s="810"/>
      <c r="DV118" s="853" t="s">
        <v>483</v>
      </c>
      <c r="DW118" s="854"/>
      <c r="DX118" s="854"/>
      <c r="DY118" s="854"/>
      <c r="DZ118" s="855"/>
    </row>
    <row r="119" spans="1:130" s="233" customFormat="1" ht="26.25" customHeight="1" x14ac:dyDescent="0.15">
      <c r="A119" s="847" t="s">
        <v>462</v>
      </c>
      <c r="B119" s="848"/>
      <c r="C119" s="889" t="s">
        <v>463</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v>2045502</v>
      </c>
      <c r="AB119" s="918"/>
      <c r="AC119" s="918"/>
      <c r="AD119" s="918"/>
      <c r="AE119" s="919"/>
      <c r="AF119" s="920">
        <v>2874141</v>
      </c>
      <c r="AG119" s="918"/>
      <c r="AH119" s="918"/>
      <c r="AI119" s="918"/>
      <c r="AJ119" s="919"/>
      <c r="AK119" s="920">
        <v>3752498</v>
      </c>
      <c r="AL119" s="918"/>
      <c r="AM119" s="918"/>
      <c r="AN119" s="918"/>
      <c r="AO119" s="919"/>
      <c r="AP119" s="921">
        <v>1</v>
      </c>
      <c r="AQ119" s="922"/>
      <c r="AR119" s="922"/>
      <c r="AS119" s="922"/>
      <c r="AT119" s="923"/>
      <c r="AU119" s="963"/>
      <c r="AV119" s="964"/>
      <c r="AW119" s="964"/>
      <c r="AX119" s="964"/>
      <c r="AY119" s="964"/>
      <c r="AZ119" s="254" t="s">
        <v>184</v>
      </c>
      <c r="BA119" s="254"/>
      <c r="BB119" s="254"/>
      <c r="BC119" s="254"/>
      <c r="BD119" s="254"/>
      <c r="BE119" s="254"/>
      <c r="BF119" s="254"/>
      <c r="BG119" s="254"/>
      <c r="BH119" s="254"/>
      <c r="BI119" s="254"/>
      <c r="BJ119" s="254"/>
      <c r="BK119" s="254"/>
      <c r="BL119" s="254"/>
      <c r="BM119" s="254"/>
      <c r="BN119" s="254"/>
      <c r="BO119" s="906" t="s">
        <v>492</v>
      </c>
      <c r="BP119" s="907"/>
      <c r="BQ119" s="908">
        <v>1816202425</v>
      </c>
      <c r="BR119" s="874"/>
      <c r="BS119" s="874"/>
      <c r="BT119" s="874"/>
      <c r="BU119" s="874"/>
      <c r="BV119" s="874">
        <v>1799544479</v>
      </c>
      <c r="BW119" s="874"/>
      <c r="BX119" s="874"/>
      <c r="BY119" s="874"/>
      <c r="BZ119" s="874"/>
      <c r="CA119" s="874">
        <v>1787765393</v>
      </c>
      <c r="CB119" s="874"/>
      <c r="CC119" s="874"/>
      <c r="CD119" s="874"/>
      <c r="CE119" s="874"/>
      <c r="CF119" s="777"/>
      <c r="CG119" s="778"/>
      <c r="CH119" s="778"/>
      <c r="CI119" s="778"/>
      <c r="CJ119" s="863"/>
      <c r="CK119" s="957"/>
      <c r="CL119" s="852"/>
      <c r="CM119" s="867" t="s">
        <v>493</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4055062</v>
      </c>
      <c r="DH119" s="793"/>
      <c r="DI119" s="793"/>
      <c r="DJ119" s="793"/>
      <c r="DK119" s="794"/>
      <c r="DL119" s="795">
        <v>2809359</v>
      </c>
      <c r="DM119" s="793"/>
      <c r="DN119" s="793"/>
      <c r="DO119" s="793"/>
      <c r="DP119" s="794"/>
      <c r="DQ119" s="795">
        <v>2217209</v>
      </c>
      <c r="DR119" s="793"/>
      <c r="DS119" s="793"/>
      <c r="DT119" s="793"/>
      <c r="DU119" s="794"/>
      <c r="DV119" s="877">
        <v>0.6</v>
      </c>
      <c r="DW119" s="878"/>
      <c r="DX119" s="878"/>
      <c r="DY119" s="878"/>
      <c r="DZ119" s="879"/>
    </row>
    <row r="120" spans="1:130" s="233" customFormat="1" ht="26.25" customHeight="1" x14ac:dyDescent="0.15">
      <c r="A120" s="849"/>
      <c r="B120" s="850"/>
      <c r="C120" s="844" t="s">
        <v>467</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v>338990</v>
      </c>
      <c r="AB120" s="809"/>
      <c r="AC120" s="809"/>
      <c r="AD120" s="809"/>
      <c r="AE120" s="810"/>
      <c r="AF120" s="811">
        <v>338990</v>
      </c>
      <c r="AG120" s="809"/>
      <c r="AH120" s="809"/>
      <c r="AI120" s="809"/>
      <c r="AJ120" s="810"/>
      <c r="AK120" s="811">
        <v>338990</v>
      </c>
      <c r="AL120" s="809"/>
      <c r="AM120" s="809"/>
      <c r="AN120" s="809"/>
      <c r="AO120" s="810"/>
      <c r="AP120" s="853">
        <v>0.1</v>
      </c>
      <c r="AQ120" s="854"/>
      <c r="AR120" s="854"/>
      <c r="AS120" s="854"/>
      <c r="AT120" s="855"/>
      <c r="AU120" s="909" t="s">
        <v>494</v>
      </c>
      <c r="AV120" s="910"/>
      <c r="AW120" s="910"/>
      <c r="AX120" s="910"/>
      <c r="AY120" s="911"/>
      <c r="AZ120" s="889" t="s">
        <v>495</v>
      </c>
      <c r="BA120" s="837"/>
      <c r="BB120" s="837"/>
      <c r="BC120" s="837"/>
      <c r="BD120" s="837"/>
      <c r="BE120" s="837"/>
      <c r="BF120" s="837"/>
      <c r="BG120" s="837"/>
      <c r="BH120" s="837"/>
      <c r="BI120" s="837"/>
      <c r="BJ120" s="837"/>
      <c r="BK120" s="837"/>
      <c r="BL120" s="837"/>
      <c r="BM120" s="837"/>
      <c r="BN120" s="837"/>
      <c r="BO120" s="837"/>
      <c r="BP120" s="838"/>
      <c r="BQ120" s="890">
        <v>282212070</v>
      </c>
      <c r="BR120" s="871"/>
      <c r="BS120" s="871"/>
      <c r="BT120" s="871"/>
      <c r="BU120" s="871"/>
      <c r="BV120" s="871">
        <v>295510578</v>
      </c>
      <c r="BW120" s="871"/>
      <c r="BX120" s="871"/>
      <c r="BY120" s="871"/>
      <c r="BZ120" s="871"/>
      <c r="CA120" s="871">
        <v>336217580</v>
      </c>
      <c r="CB120" s="871"/>
      <c r="CC120" s="871"/>
      <c r="CD120" s="871"/>
      <c r="CE120" s="871"/>
      <c r="CF120" s="895">
        <v>85.6</v>
      </c>
      <c r="CG120" s="896"/>
      <c r="CH120" s="896"/>
      <c r="CI120" s="896"/>
      <c r="CJ120" s="896"/>
      <c r="CK120" s="897" t="s">
        <v>496</v>
      </c>
      <c r="CL120" s="881"/>
      <c r="CM120" s="881"/>
      <c r="CN120" s="881"/>
      <c r="CO120" s="882"/>
      <c r="CP120" s="901" t="s">
        <v>497</v>
      </c>
      <c r="CQ120" s="902"/>
      <c r="CR120" s="902"/>
      <c r="CS120" s="902"/>
      <c r="CT120" s="902"/>
      <c r="CU120" s="902"/>
      <c r="CV120" s="902"/>
      <c r="CW120" s="902"/>
      <c r="CX120" s="902"/>
      <c r="CY120" s="902"/>
      <c r="CZ120" s="902"/>
      <c r="DA120" s="902"/>
      <c r="DB120" s="902"/>
      <c r="DC120" s="902"/>
      <c r="DD120" s="902"/>
      <c r="DE120" s="902"/>
      <c r="DF120" s="903"/>
      <c r="DG120" s="890">
        <v>182832674</v>
      </c>
      <c r="DH120" s="871"/>
      <c r="DI120" s="871"/>
      <c r="DJ120" s="871"/>
      <c r="DK120" s="871"/>
      <c r="DL120" s="871">
        <v>182770932</v>
      </c>
      <c r="DM120" s="871"/>
      <c r="DN120" s="871"/>
      <c r="DO120" s="871"/>
      <c r="DP120" s="871"/>
      <c r="DQ120" s="871">
        <v>184243214</v>
      </c>
      <c r="DR120" s="871"/>
      <c r="DS120" s="871"/>
      <c r="DT120" s="871"/>
      <c r="DU120" s="871"/>
      <c r="DV120" s="872">
        <v>46.9</v>
      </c>
      <c r="DW120" s="872"/>
      <c r="DX120" s="872"/>
      <c r="DY120" s="872"/>
      <c r="DZ120" s="873"/>
    </row>
    <row r="121" spans="1:130" s="233" customFormat="1" ht="26.25" customHeight="1" x14ac:dyDescent="0.15">
      <c r="A121" s="849"/>
      <c r="B121" s="850"/>
      <c r="C121" s="892" t="s">
        <v>498</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472</v>
      </c>
      <c r="AB121" s="809"/>
      <c r="AC121" s="809"/>
      <c r="AD121" s="809"/>
      <c r="AE121" s="810"/>
      <c r="AF121" s="811" t="s">
        <v>472</v>
      </c>
      <c r="AG121" s="809"/>
      <c r="AH121" s="809"/>
      <c r="AI121" s="809"/>
      <c r="AJ121" s="810"/>
      <c r="AK121" s="811" t="s">
        <v>472</v>
      </c>
      <c r="AL121" s="809"/>
      <c r="AM121" s="809"/>
      <c r="AN121" s="809"/>
      <c r="AO121" s="810"/>
      <c r="AP121" s="853" t="s">
        <v>472</v>
      </c>
      <c r="AQ121" s="854"/>
      <c r="AR121" s="854"/>
      <c r="AS121" s="854"/>
      <c r="AT121" s="855"/>
      <c r="AU121" s="912"/>
      <c r="AV121" s="913"/>
      <c r="AW121" s="913"/>
      <c r="AX121" s="913"/>
      <c r="AY121" s="914"/>
      <c r="AZ121" s="844" t="s">
        <v>499</v>
      </c>
      <c r="BA121" s="781"/>
      <c r="BB121" s="781"/>
      <c r="BC121" s="781"/>
      <c r="BD121" s="781"/>
      <c r="BE121" s="781"/>
      <c r="BF121" s="781"/>
      <c r="BG121" s="781"/>
      <c r="BH121" s="781"/>
      <c r="BI121" s="781"/>
      <c r="BJ121" s="781"/>
      <c r="BK121" s="781"/>
      <c r="BL121" s="781"/>
      <c r="BM121" s="781"/>
      <c r="BN121" s="781"/>
      <c r="BO121" s="781"/>
      <c r="BP121" s="782"/>
      <c r="BQ121" s="845">
        <v>283457607</v>
      </c>
      <c r="BR121" s="846"/>
      <c r="BS121" s="846"/>
      <c r="BT121" s="846"/>
      <c r="BU121" s="846"/>
      <c r="BV121" s="846">
        <v>266110324</v>
      </c>
      <c r="BW121" s="846"/>
      <c r="BX121" s="846"/>
      <c r="BY121" s="846"/>
      <c r="BZ121" s="846"/>
      <c r="CA121" s="846">
        <v>278153999</v>
      </c>
      <c r="CB121" s="846"/>
      <c r="CC121" s="846"/>
      <c r="CD121" s="846"/>
      <c r="CE121" s="846"/>
      <c r="CF121" s="904">
        <v>70.8</v>
      </c>
      <c r="CG121" s="905"/>
      <c r="CH121" s="905"/>
      <c r="CI121" s="905"/>
      <c r="CJ121" s="905"/>
      <c r="CK121" s="898"/>
      <c r="CL121" s="884"/>
      <c r="CM121" s="884"/>
      <c r="CN121" s="884"/>
      <c r="CO121" s="885"/>
      <c r="CP121" s="864" t="s">
        <v>500</v>
      </c>
      <c r="CQ121" s="865"/>
      <c r="CR121" s="865"/>
      <c r="CS121" s="865"/>
      <c r="CT121" s="865"/>
      <c r="CU121" s="865"/>
      <c r="CV121" s="865"/>
      <c r="CW121" s="865"/>
      <c r="CX121" s="865"/>
      <c r="CY121" s="865"/>
      <c r="CZ121" s="865"/>
      <c r="DA121" s="865"/>
      <c r="DB121" s="865"/>
      <c r="DC121" s="865"/>
      <c r="DD121" s="865"/>
      <c r="DE121" s="865"/>
      <c r="DF121" s="866"/>
      <c r="DG121" s="845">
        <v>72229195</v>
      </c>
      <c r="DH121" s="846"/>
      <c r="DI121" s="846"/>
      <c r="DJ121" s="846"/>
      <c r="DK121" s="846"/>
      <c r="DL121" s="846">
        <v>60322862</v>
      </c>
      <c r="DM121" s="846"/>
      <c r="DN121" s="846"/>
      <c r="DO121" s="846"/>
      <c r="DP121" s="846"/>
      <c r="DQ121" s="846">
        <v>52712404</v>
      </c>
      <c r="DR121" s="846"/>
      <c r="DS121" s="846"/>
      <c r="DT121" s="846"/>
      <c r="DU121" s="846"/>
      <c r="DV121" s="823">
        <v>13.4</v>
      </c>
      <c r="DW121" s="823"/>
      <c r="DX121" s="823"/>
      <c r="DY121" s="823"/>
      <c r="DZ121" s="824"/>
    </row>
    <row r="122" spans="1:130" s="233" customFormat="1" ht="26.25" customHeight="1" x14ac:dyDescent="0.15">
      <c r="A122" s="849"/>
      <c r="B122" s="850"/>
      <c r="C122" s="844" t="s">
        <v>478</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472</v>
      </c>
      <c r="AB122" s="809"/>
      <c r="AC122" s="809"/>
      <c r="AD122" s="809"/>
      <c r="AE122" s="810"/>
      <c r="AF122" s="811" t="s">
        <v>472</v>
      </c>
      <c r="AG122" s="809"/>
      <c r="AH122" s="809"/>
      <c r="AI122" s="809"/>
      <c r="AJ122" s="810"/>
      <c r="AK122" s="811" t="s">
        <v>472</v>
      </c>
      <c r="AL122" s="809"/>
      <c r="AM122" s="809"/>
      <c r="AN122" s="809"/>
      <c r="AO122" s="810"/>
      <c r="AP122" s="853" t="s">
        <v>472</v>
      </c>
      <c r="AQ122" s="854"/>
      <c r="AR122" s="854"/>
      <c r="AS122" s="854"/>
      <c r="AT122" s="855"/>
      <c r="AU122" s="912"/>
      <c r="AV122" s="913"/>
      <c r="AW122" s="913"/>
      <c r="AX122" s="913"/>
      <c r="AY122" s="914"/>
      <c r="AZ122" s="867" t="s">
        <v>501</v>
      </c>
      <c r="BA122" s="868"/>
      <c r="BB122" s="868"/>
      <c r="BC122" s="868"/>
      <c r="BD122" s="868"/>
      <c r="BE122" s="868"/>
      <c r="BF122" s="868"/>
      <c r="BG122" s="868"/>
      <c r="BH122" s="868"/>
      <c r="BI122" s="868"/>
      <c r="BJ122" s="868"/>
      <c r="BK122" s="868"/>
      <c r="BL122" s="868"/>
      <c r="BM122" s="868"/>
      <c r="BN122" s="868"/>
      <c r="BO122" s="868"/>
      <c r="BP122" s="869"/>
      <c r="BQ122" s="908">
        <v>845401556</v>
      </c>
      <c r="BR122" s="874"/>
      <c r="BS122" s="874"/>
      <c r="BT122" s="874"/>
      <c r="BU122" s="874"/>
      <c r="BV122" s="874">
        <v>843487774</v>
      </c>
      <c r="BW122" s="874"/>
      <c r="BX122" s="874"/>
      <c r="BY122" s="874"/>
      <c r="BZ122" s="874"/>
      <c r="CA122" s="874">
        <v>847438584</v>
      </c>
      <c r="CB122" s="874"/>
      <c r="CC122" s="874"/>
      <c r="CD122" s="874"/>
      <c r="CE122" s="874"/>
      <c r="CF122" s="875">
        <v>215.7</v>
      </c>
      <c r="CG122" s="876"/>
      <c r="CH122" s="876"/>
      <c r="CI122" s="876"/>
      <c r="CJ122" s="876"/>
      <c r="CK122" s="898"/>
      <c r="CL122" s="884"/>
      <c r="CM122" s="884"/>
      <c r="CN122" s="884"/>
      <c r="CO122" s="885"/>
      <c r="CP122" s="864" t="s">
        <v>502</v>
      </c>
      <c r="CQ122" s="865"/>
      <c r="CR122" s="865"/>
      <c r="CS122" s="865"/>
      <c r="CT122" s="865"/>
      <c r="CU122" s="865"/>
      <c r="CV122" s="865"/>
      <c r="CW122" s="865"/>
      <c r="CX122" s="865"/>
      <c r="CY122" s="865"/>
      <c r="CZ122" s="865"/>
      <c r="DA122" s="865"/>
      <c r="DB122" s="865"/>
      <c r="DC122" s="865"/>
      <c r="DD122" s="865"/>
      <c r="DE122" s="865"/>
      <c r="DF122" s="866"/>
      <c r="DG122" s="845">
        <v>10769956</v>
      </c>
      <c r="DH122" s="846"/>
      <c r="DI122" s="846"/>
      <c r="DJ122" s="846"/>
      <c r="DK122" s="846"/>
      <c r="DL122" s="846">
        <v>10191085</v>
      </c>
      <c r="DM122" s="846"/>
      <c r="DN122" s="846"/>
      <c r="DO122" s="846"/>
      <c r="DP122" s="846"/>
      <c r="DQ122" s="846">
        <v>11364363</v>
      </c>
      <c r="DR122" s="846"/>
      <c r="DS122" s="846"/>
      <c r="DT122" s="846"/>
      <c r="DU122" s="846"/>
      <c r="DV122" s="823">
        <v>2.9</v>
      </c>
      <c r="DW122" s="823"/>
      <c r="DX122" s="823"/>
      <c r="DY122" s="823"/>
      <c r="DZ122" s="824"/>
    </row>
    <row r="123" spans="1:130" s="233" customFormat="1" ht="26.25" customHeight="1" x14ac:dyDescent="0.15">
      <c r="A123" s="849"/>
      <c r="B123" s="850"/>
      <c r="C123" s="844" t="s">
        <v>486</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396</v>
      </c>
      <c r="AB123" s="809"/>
      <c r="AC123" s="809"/>
      <c r="AD123" s="809"/>
      <c r="AE123" s="810"/>
      <c r="AF123" s="811" t="s">
        <v>391</v>
      </c>
      <c r="AG123" s="809"/>
      <c r="AH123" s="809"/>
      <c r="AI123" s="809"/>
      <c r="AJ123" s="810"/>
      <c r="AK123" s="811" t="s">
        <v>396</v>
      </c>
      <c r="AL123" s="809"/>
      <c r="AM123" s="809"/>
      <c r="AN123" s="809"/>
      <c r="AO123" s="810"/>
      <c r="AP123" s="853" t="s">
        <v>503</v>
      </c>
      <c r="AQ123" s="854"/>
      <c r="AR123" s="854"/>
      <c r="AS123" s="854"/>
      <c r="AT123" s="855"/>
      <c r="AU123" s="915"/>
      <c r="AV123" s="916"/>
      <c r="AW123" s="916"/>
      <c r="AX123" s="916"/>
      <c r="AY123" s="916"/>
      <c r="AZ123" s="254" t="s">
        <v>184</v>
      </c>
      <c r="BA123" s="254"/>
      <c r="BB123" s="254"/>
      <c r="BC123" s="254"/>
      <c r="BD123" s="254"/>
      <c r="BE123" s="254"/>
      <c r="BF123" s="254"/>
      <c r="BG123" s="254"/>
      <c r="BH123" s="254"/>
      <c r="BI123" s="254"/>
      <c r="BJ123" s="254"/>
      <c r="BK123" s="254"/>
      <c r="BL123" s="254"/>
      <c r="BM123" s="254"/>
      <c r="BN123" s="254"/>
      <c r="BO123" s="906" t="s">
        <v>504</v>
      </c>
      <c r="BP123" s="907"/>
      <c r="BQ123" s="861">
        <v>1411071233</v>
      </c>
      <c r="BR123" s="862"/>
      <c r="BS123" s="862"/>
      <c r="BT123" s="862"/>
      <c r="BU123" s="862"/>
      <c r="BV123" s="862">
        <v>1405108676</v>
      </c>
      <c r="BW123" s="862"/>
      <c r="BX123" s="862"/>
      <c r="BY123" s="862"/>
      <c r="BZ123" s="862"/>
      <c r="CA123" s="862">
        <v>1461810163</v>
      </c>
      <c r="CB123" s="862"/>
      <c r="CC123" s="862"/>
      <c r="CD123" s="862"/>
      <c r="CE123" s="862"/>
      <c r="CF123" s="777"/>
      <c r="CG123" s="778"/>
      <c r="CH123" s="778"/>
      <c r="CI123" s="778"/>
      <c r="CJ123" s="863"/>
      <c r="CK123" s="898"/>
      <c r="CL123" s="884"/>
      <c r="CM123" s="884"/>
      <c r="CN123" s="884"/>
      <c r="CO123" s="885"/>
      <c r="CP123" s="864" t="s">
        <v>505</v>
      </c>
      <c r="CQ123" s="865"/>
      <c r="CR123" s="865"/>
      <c r="CS123" s="865"/>
      <c r="CT123" s="865"/>
      <c r="CU123" s="865"/>
      <c r="CV123" s="865"/>
      <c r="CW123" s="865"/>
      <c r="CX123" s="865"/>
      <c r="CY123" s="865"/>
      <c r="CZ123" s="865"/>
      <c r="DA123" s="865"/>
      <c r="DB123" s="865"/>
      <c r="DC123" s="865"/>
      <c r="DD123" s="865"/>
      <c r="DE123" s="865"/>
      <c r="DF123" s="866"/>
      <c r="DG123" s="808">
        <v>1393164</v>
      </c>
      <c r="DH123" s="809"/>
      <c r="DI123" s="809"/>
      <c r="DJ123" s="809"/>
      <c r="DK123" s="810"/>
      <c r="DL123" s="811">
        <v>1485563</v>
      </c>
      <c r="DM123" s="809"/>
      <c r="DN123" s="809"/>
      <c r="DO123" s="809"/>
      <c r="DP123" s="810"/>
      <c r="DQ123" s="811">
        <v>1469612</v>
      </c>
      <c r="DR123" s="809"/>
      <c r="DS123" s="809"/>
      <c r="DT123" s="809"/>
      <c r="DU123" s="810"/>
      <c r="DV123" s="853">
        <v>0.4</v>
      </c>
      <c r="DW123" s="854"/>
      <c r="DX123" s="854"/>
      <c r="DY123" s="854"/>
      <c r="DZ123" s="855"/>
    </row>
    <row r="124" spans="1:130" s="233" customFormat="1" ht="26.25" customHeight="1" thickBot="1" x14ac:dyDescent="0.2">
      <c r="A124" s="849"/>
      <c r="B124" s="850"/>
      <c r="C124" s="844" t="s">
        <v>489</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394</v>
      </c>
      <c r="AB124" s="809"/>
      <c r="AC124" s="809"/>
      <c r="AD124" s="809"/>
      <c r="AE124" s="810"/>
      <c r="AF124" s="811" t="s">
        <v>506</v>
      </c>
      <c r="AG124" s="809"/>
      <c r="AH124" s="809"/>
      <c r="AI124" s="809"/>
      <c r="AJ124" s="810"/>
      <c r="AK124" s="811" t="s">
        <v>503</v>
      </c>
      <c r="AL124" s="809"/>
      <c r="AM124" s="809"/>
      <c r="AN124" s="809"/>
      <c r="AO124" s="810"/>
      <c r="AP124" s="853" t="s">
        <v>394</v>
      </c>
      <c r="AQ124" s="854"/>
      <c r="AR124" s="854"/>
      <c r="AS124" s="854"/>
      <c r="AT124" s="855"/>
      <c r="AU124" s="856" t="s">
        <v>507</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112.3</v>
      </c>
      <c r="BR124" s="860"/>
      <c r="BS124" s="860"/>
      <c r="BT124" s="860"/>
      <c r="BU124" s="860"/>
      <c r="BV124" s="860">
        <v>107.1</v>
      </c>
      <c r="BW124" s="860"/>
      <c r="BX124" s="860"/>
      <c r="BY124" s="860"/>
      <c r="BZ124" s="860"/>
      <c r="CA124" s="860">
        <v>82.9</v>
      </c>
      <c r="CB124" s="860"/>
      <c r="CC124" s="860"/>
      <c r="CD124" s="860"/>
      <c r="CE124" s="860"/>
      <c r="CF124" s="755"/>
      <c r="CG124" s="756"/>
      <c r="CH124" s="756"/>
      <c r="CI124" s="756"/>
      <c r="CJ124" s="891"/>
      <c r="CK124" s="899"/>
      <c r="CL124" s="899"/>
      <c r="CM124" s="899"/>
      <c r="CN124" s="899"/>
      <c r="CO124" s="900"/>
      <c r="CP124" s="864" t="s">
        <v>508</v>
      </c>
      <c r="CQ124" s="865"/>
      <c r="CR124" s="865"/>
      <c r="CS124" s="865"/>
      <c r="CT124" s="865"/>
      <c r="CU124" s="865"/>
      <c r="CV124" s="865"/>
      <c r="CW124" s="865"/>
      <c r="CX124" s="865"/>
      <c r="CY124" s="865"/>
      <c r="CZ124" s="865"/>
      <c r="DA124" s="865"/>
      <c r="DB124" s="865"/>
      <c r="DC124" s="865"/>
      <c r="DD124" s="865"/>
      <c r="DE124" s="865"/>
      <c r="DF124" s="866"/>
      <c r="DG124" s="792">
        <v>2267992</v>
      </c>
      <c r="DH124" s="793"/>
      <c r="DI124" s="793"/>
      <c r="DJ124" s="793"/>
      <c r="DK124" s="794"/>
      <c r="DL124" s="795">
        <v>2087770</v>
      </c>
      <c r="DM124" s="793"/>
      <c r="DN124" s="793"/>
      <c r="DO124" s="793"/>
      <c r="DP124" s="794"/>
      <c r="DQ124" s="795">
        <v>1895439</v>
      </c>
      <c r="DR124" s="793"/>
      <c r="DS124" s="793"/>
      <c r="DT124" s="793"/>
      <c r="DU124" s="794"/>
      <c r="DV124" s="877">
        <v>0.5</v>
      </c>
      <c r="DW124" s="878"/>
      <c r="DX124" s="878"/>
      <c r="DY124" s="878"/>
      <c r="DZ124" s="879"/>
    </row>
    <row r="125" spans="1:130" s="233" customFormat="1" ht="26.25" customHeight="1" x14ac:dyDescent="0.15">
      <c r="A125" s="849"/>
      <c r="B125" s="850"/>
      <c r="C125" s="844" t="s">
        <v>491</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396</v>
      </c>
      <c r="AB125" s="809"/>
      <c r="AC125" s="809"/>
      <c r="AD125" s="809"/>
      <c r="AE125" s="810"/>
      <c r="AF125" s="811" t="s">
        <v>503</v>
      </c>
      <c r="AG125" s="809"/>
      <c r="AH125" s="809"/>
      <c r="AI125" s="809"/>
      <c r="AJ125" s="810"/>
      <c r="AK125" s="811" t="s">
        <v>396</v>
      </c>
      <c r="AL125" s="809"/>
      <c r="AM125" s="809"/>
      <c r="AN125" s="809"/>
      <c r="AO125" s="810"/>
      <c r="AP125" s="853" t="s">
        <v>503</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509</v>
      </c>
      <c r="CL125" s="881"/>
      <c r="CM125" s="881"/>
      <c r="CN125" s="881"/>
      <c r="CO125" s="882"/>
      <c r="CP125" s="889" t="s">
        <v>510</v>
      </c>
      <c r="CQ125" s="837"/>
      <c r="CR125" s="837"/>
      <c r="CS125" s="837"/>
      <c r="CT125" s="837"/>
      <c r="CU125" s="837"/>
      <c r="CV125" s="837"/>
      <c r="CW125" s="837"/>
      <c r="CX125" s="837"/>
      <c r="CY125" s="837"/>
      <c r="CZ125" s="837"/>
      <c r="DA125" s="837"/>
      <c r="DB125" s="837"/>
      <c r="DC125" s="837"/>
      <c r="DD125" s="837"/>
      <c r="DE125" s="837"/>
      <c r="DF125" s="838"/>
      <c r="DG125" s="890" t="s">
        <v>511</v>
      </c>
      <c r="DH125" s="871"/>
      <c r="DI125" s="871"/>
      <c r="DJ125" s="871"/>
      <c r="DK125" s="871"/>
      <c r="DL125" s="871" t="s">
        <v>512</v>
      </c>
      <c r="DM125" s="871"/>
      <c r="DN125" s="871"/>
      <c r="DO125" s="871"/>
      <c r="DP125" s="871"/>
      <c r="DQ125" s="871" t="s">
        <v>503</v>
      </c>
      <c r="DR125" s="871"/>
      <c r="DS125" s="871"/>
      <c r="DT125" s="871"/>
      <c r="DU125" s="871"/>
      <c r="DV125" s="872" t="s">
        <v>391</v>
      </c>
      <c r="DW125" s="872"/>
      <c r="DX125" s="872"/>
      <c r="DY125" s="872"/>
      <c r="DZ125" s="873"/>
    </row>
    <row r="126" spans="1:130" s="233" customFormat="1" ht="26.25" customHeight="1" thickBot="1" x14ac:dyDescent="0.2">
      <c r="A126" s="849"/>
      <c r="B126" s="850"/>
      <c r="C126" s="844" t="s">
        <v>493</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1817886</v>
      </c>
      <c r="AB126" s="809"/>
      <c r="AC126" s="809"/>
      <c r="AD126" s="809"/>
      <c r="AE126" s="810"/>
      <c r="AF126" s="811">
        <v>958774</v>
      </c>
      <c r="AG126" s="809"/>
      <c r="AH126" s="809"/>
      <c r="AI126" s="809"/>
      <c r="AJ126" s="810"/>
      <c r="AK126" s="811">
        <v>290190</v>
      </c>
      <c r="AL126" s="809"/>
      <c r="AM126" s="809"/>
      <c r="AN126" s="809"/>
      <c r="AO126" s="810"/>
      <c r="AP126" s="853">
        <v>0.1</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513</v>
      </c>
      <c r="CQ126" s="781"/>
      <c r="CR126" s="781"/>
      <c r="CS126" s="781"/>
      <c r="CT126" s="781"/>
      <c r="CU126" s="781"/>
      <c r="CV126" s="781"/>
      <c r="CW126" s="781"/>
      <c r="CX126" s="781"/>
      <c r="CY126" s="781"/>
      <c r="CZ126" s="781"/>
      <c r="DA126" s="781"/>
      <c r="DB126" s="781"/>
      <c r="DC126" s="781"/>
      <c r="DD126" s="781"/>
      <c r="DE126" s="781"/>
      <c r="DF126" s="782"/>
      <c r="DG126" s="845" t="s">
        <v>514</v>
      </c>
      <c r="DH126" s="846"/>
      <c r="DI126" s="846"/>
      <c r="DJ126" s="846"/>
      <c r="DK126" s="846"/>
      <c r="DL126" s="846" t="s">
        <v>515</v>
      </c>
      <c r="DM126" s="846"/>
      <c r="DN126" s="846"/>
      <c r="DO126" s="846"/>
      <c r="DP126" s="846"/>
      <c r="DQ126" s="846" t="s">
        <v>515</v>
      </c>
      <c r="DR126" s="846"/>
      <c r="DS126" s="846"/>
      <c r="DT126" s="846"/>
      <c r="DU126" s="846"/>
      <c r="DV126" s="823" t="s">
        <v>512</v>
      </c>
      <c r="DW126" s="823"/>
      <c r="DX126" s="823"/>
      <c r="DY126" s="823"/>
      <c r="DZ126" s="824"/>
    </row>
    <row r="127" spans="1:130" s="233" customFormat="1" ht="26.25" customHeight="1" x14ac:dyDescent="0.15">
      <c r="A127" s="851"/>
      <c r="B127" s="852"/>
      <c r="C127" s="867" t="s">
        <v>516</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512</v>
      </c>
      <c r="AB127" s="809"/>
      <c r="AC127" s="809"/>
      <c r="AD127" s="809"/>
      <c r="AE127" s="810"/>
      <c r="AF127" s="811" t="s">
        <v>514</v>
      </c>
      <c r="AG127" s="809"/>
      <c r="AH127" s="809"/>
      <c r="AI127" s="809"/>
      <c r="AJ127" s="810"/>
      <c r="AK127" s="811" t="s">
        <v>430</v>
      </c>
      <c r="AL127" s="809"/>
      <c r="AM127" s="809"/>
      <c r="AN127" s="809"/>
      <c r="AO127" s="810"/>
      <c r="AP127" s="853" t="s">
        <v>503</v>
      </c>
      <c r="AQ127" s="854"/>
      <c r="AR127" s="854"/>
      <c r="AS127" s="854"/>
      <c r="AT127" s="855"/>
      <c r="AU127" s="235"/>
      <c r="AV127" s="235"/>
      <c r="AW127" s="235"/>
      <c r="AX127" s="870" t="s">
        <v>517</v>
      </c>
      <c r="AY127" s="841"/>
      <c r="AZ127" s="841"/>
      <c r="BA127" s="841"/>
      <c r="BB127" s="841"/>
      <c r="BC127" s="841"/>
      <c r="BD127" s="841"/>
      <c r="BE127" s="842"/>
      <c r="BF127" s="840" t="s">
        <v>518</v>
      </c>
      <c r="BG127" s="841"/>
      <c r="BH127" s="841"/>
      <c r="BI127" s="841"/>
      <c r="BJ127" s="841"/>
      <c r="BK127" s="841"/>
      <c r="BL127" s="842"/>
      <c r="BM127" s="840" t="s">
        <v>519</v>
      </c>
      <c r="BN127" s="841"/>
      <c r="BO127" s="841"/>
      <c r="BP127" s="841"/>
      <c r="BQ127" s="841"/>
      <c r="BR127" s="841"/>
      <c r="BS127" s="842"/>
      <c r="BT127" s="840" t="s">
        <v>520</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521</v>
      </c>
      <c r="CQ127" s="781"/>
      <c r="CR127" s="781"/>
      <c r="CS127" s="781"/>
      <c r="CT127" s="781"/>
      <c r="CU127" s="781"/>
      <c r="CV127" s="781"/>
      <c r="CW127" s="781"/>
      <c r="CX127" s="781"/>
      <c r="CY127" s="781"/>
      <c r="CZ127" s="781"/>
      <c r="DA127" s="781"/>
      <c r="DB127" s="781"/>
      <c r="DC127" s="781"/>
      <c r="DD127" s="781"/>
      <c r="DE127" s="781"/>
      <c r="DF127" s="782"/>
      <c r="DG127" s="845" t="s">
        <v>391</v>
      </c>
      <c r="DH127" s="846"/>
      <c r="DI127" s="846"/>
      <c r="DJ127" s="846"/>
      <c r="DK127" s="846"/>
      <c r="DL127" s="846" t="s">
        <v>433</v>
      </c>
      <c r="DM127" s="846"/>
      <c r="DN127" s="846"/>
      <c r="DO127" s="846"/>
      <c r="DP127" s="846"/>
      <c r="DQ127" s="846" t="s">
        <v>515</v>
      </c>
      <c r="DR127" s="846"/>
      <c r="DS127" s="846"/>
      <c r="DT127" s="846"/>
      <c r="DU127" s="846"/>
      <c r="DV127" s="823" t="s">
        <v>503</v>
      </c>
      <c r="DW127" s="823"/>
      <c r="DX127" s="823"/>
      <c r="DY127" s="823"/>
      <c r="DZ127" s="824"/>
    </row>
    <row r="128" spans="1:130" s="233" customFormat="1" ht="26.25" customHeight="1" thickBot="1" x14ac:dyDescent="0.2">
      <c r="A128" s="825" t="s">
        <v>522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523</v>
      </c>
      <c r="X128" s="827"/>
      <c r="Y128" s="827"/>
      <c r="Z128" s="828"/>
      <c r="AA128" s="829">
        <v>35026628</v>
      </c>
      <c r="AB128" s="830"/>
      <c r="AC128" s="830"/>
      <c r="AD128" s="830"/>
      <c r="AE128" s="831"/>
      <c r="AF128" s="832">
        <v>34211098</v>
      </c>
      <c r="AG128" s="830"/>
      <c r="AH128" s="830"/>
      <c r="AI128" s="830"/>
      <c r="AJ128" s="831"/>
      <c r="AK128" s="832">
        <v>29711481</v>
      </c>
      <c r="AL128" s="830"/>
      <c r="AM128" s="830"/>
      <c r="AN128" s="830"/>
      <c r="AO128" s="831"/>
      <c r="AP128" s="833"/>
      <c r="AQ128" s="834"/>
      <c r="AR128" s="834"/>
      <c r="AS128" s="834"/>
      <c r="AT128" s="835"/>
      <c r="AU128" s="235"/>
      <c r="AV128" s="235"/>
      <c r="AW128" s="235"/>
      <c r="AX128" s="836" t="s">
        <v>524</v>
      </c>
      <c r="AY128" s="837"/>
      <c r="AZ128" s="837"/>
      <c r="BA128" s="837"/>
      <c r="BB128" s="837"/>
      <c r="BC128" s="837"/>
      <c r="BD128" s="837"/>
      <c r="BE128" s="838"/>
      <c r="BF128" s="815" t="s">
        <v>503</v>
      </c>
      <c r="BG128" s="816"/>
      <c r="BH128" s="816"/>
      <c r="BI128" s="816"/>
      <c r="BJ128" s="816"/>
      <c r="BK128" s="816"/>
      <c r="BL128" s="839"/>
      <c r="BM128" s="815">
        <v>11.25</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525</v>
      </c>
      <c r="CQ128" s="759"/>
      <c r="CR128" s="759"/>
      <c r="CS128" s="759"/>
      <c r="CT128" s="759"/>
      <c r="CU128" s="759"/>
      <c r="CV128" s="759"/>
      <c r="CW128" s="759"/>
      <c r="CX128" s="759"/>
      <c r="CY128" s="759"/>
      <c r="CZ128" s="759"/>
      <c r="DA128" s="759"/>
      <c r="DB128" s="759"/>
      <c r="DC128" s="759"/>
      <c r="DD128" s="759"/>
      <c r="DE128" s="759"/>
      <c r="DF128" s="760"/>
      <c r="DG128" s="819">
        <v>15476476</v>
      </c>
      <c r="DH128" s="820"/>
      <c r="DI128" s="820"/>
      <c r="DJ128" s="820"/>
      <c r="DK128" s="820"/>
      <c r="DL128" s="820">
        <v>19326113</v>
      </c>
      <c r="DM128" s="820"/>
      <c r="DN128" s="820"/>
      <c r="DO128" s="820"/>
      <c r="DP128" s="820"/>
      <c r="DQ128" s="820">
        <v>9955353</v>
      </c>
      <c r="DR128" s="820"/>
      <c r="DS128" s="820"/>
      <c r="DT128" s="820"/>
      <c r="DU128" s="820"/>
      <c r="DV128" s="821">
        <v>2.5</v>
      </c>
      <c r="DW128" s="821"/>
      <c r="DX128" s="821"/>
      <c r="DY128" s="821"/>
      <c r="DZ128" s="822"/>
    </row>
    <row r="129" spans="1:131" s="233" customFormat="1" ht="26.25" customHeight="1" x14ac:dyDescent="0.15">
      <c r="A129" s="803" t="s">
        <v>105</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526</v>
      </c>
      <c r="X129" s="806"/>
      <c r="Y129" s="806"/>
      <c r="Z129" s="807"/>
      <c r="AA129" s="808">
        <v>421511166</v>
      </c>
      <c r="AB129" s="809"/>
      <c r="AC129" s="809"/>
      <c r="AD129" s="809"/>
      <c r="AE129" s="810"/>
      <c r="AF129" s="811">
        <v>427491897</v>
      </c>
      <c r="AG129" s="809"/>
      <c r="AH129" s="809"/>
      <c r="AI129" s="809"/>
      <c r="AJ129" s="810"/>
      <c r="AK129" s="811">
        <v>451517796</v>
      </c>
      <c r="AL129" s="809"/>
      <c r="AM129" s="809"/>
      <c r="AN129" s="809"/>
      <c r="AO129" s="810"/>
      <c r="AP129" s="812"/>
      <c r="AQ129" s="813"/>
      <c r="AR129" s="813"/>
      <c r="AS129" s="813"/>
      <c r="AT129" s="814"/>
      <c r="AU129" s="236"/>
      <c r="AV129" s="236"/>
      <c r="AW129" s="236"/>
      <c r="AX129" s="780" t="s">
        <v>527</v>
      </c>
      <c r="AY129" s="781"/>
      <c r="AZ129" s="781"/>
      <c r="BA129" s="781"/>
      <c r="BB129" s="781"/>
      <c r="BC129" s="781"/>
      <c r="BD129" s="781"/>
      <c r="BE129" s="782"/>
      <c r="BF129" s="799" t="s">
        <v>430</v>
      </c>
      <c r="BG129" s="800"/>
      <c r="BH129" s="800"/>
      <c r="BI129" s="800"/>
      <c r="BJ129" s="800"/>
      <c r="BK129" s="800"/>
      <c r="BL129" s="801"/>
      <c r="BM129" s="799">
        <v>16.25</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3" t="s">
        <v>528</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529</v>
      </c>
      <c r="X130" s="806"/>
      <c r="Y130" s="806"/>
      <c r="Z130" s="807"/>
      <c r="AA130" s="808">
        <v>61013993</v>
      </c>
      <c r="AB130" s="809"/>
      <c r="AC130" s="809"/>
      <c r="AD130" s="809"/>
      <c r="AE130" s="810"/>
      <c r="AF130" s="811">
        <v>59234687</v>
      </c>
      <c r="AG130" s="809"/>
      <c r="AH130" s="809"/>
      <c r="AI130" s="809"/>
      <c r="AJ130" s="810"/>
      <c r="AK130" s="811">
        <v>58723031</v>
      </c>
      <c r="AL130" s="809"/>
      <c r="AM130" s="809"/>
      <c r="AN130" s="809"/>
      <c r="AO130" s="810"/>
      <c r="AP130" s="812"/>
      <c r="AQ130" s="813"/>
      <c r="AR130" s="813"/>
      <c r="AS130" s="813"/>
      <c r="AT130" s="814"/>
      <c r="AU130" s="236"/>
      <c r="AV130" s="236"/>
      <c r="AW130" s="236"/>
      <c r="AX130" s="780" t="s">
        <v>530</v>
      </c>
      <c r="AY130" s="781"/>
      <c r="AZ130" s="781"/>
      <c r="BA130" s="781"/>
      <c r="BB130" s="781"/>
      <c r="BC130" s="781"/>
      <c r="BD130" s="781"/>
      <c r="BE130" s="782"/>
      <c r="BF130" s="783">
        <v>8.8000000000000007</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531</v>
      </c>
      <c r="X131" s="790"/>
      <c r="Y131" s="790"/>
      <c r="Z131" s="791"/>
      <c r="AA131" s="792">
        <v>360497173</v>
      </c>
      <c r="AB131" s="793"/>
      <c r="AC131" s="793"/>
      <c r="AD131" s="793"/>
      <c r="AE131" s="794"/>
      <c r="AF131" s="795">
        <v>368257210</v>
      </c>
      <c r="AG131" s="793"/>
      <c r="AH131" s="793"/>
      <c r="AI131" s="793"/>
      <c r="AJ131" s="794"/>
      <c r="AK131" s="795">
        <v>392794765</v>
      </c>
      <c r="AL131" s="793"/>
      <c r="AM131" s="793"/>
      <c r="AN131" s="793"/>
      <c r="AO131" s="794"/>
      <c r="AP131" s="796"/>
      <c r="AQ131" s="797"/>
      <c r="AR131" s="797"/>
      <c r="AS131" s="797"/>
      <c r="AT131" s="798"/>
      <c r="AU131" s="236"/>
      <c r="AV131" s="236"/>
      <c r="AW131" s="236"/>
      <c r="AX131" s="758" t="s">
        <v>532</v>
      </c>
      <c r="AY131" s="759"/>
      <c r="AZ131" s="759"/>
      <c r="BA131" s="759"/>
      <c r="BB131" s="759"/>
      <c r="BC131" s="759"/>
      <c r="BD131" s="759"/>
      <c r="BE131" s="760"/>
      <c r="BF131" s="761">
        <v>82.9</v>
      </c>
      <c r="BG131" s="762"/>
      <c r="BH131" s="762"/>
      <c r="BI131" s="762"/>
      <c r="BJ131" s="762"/>
      <c r="BK131" s="762"/>
      <c r="BL131" s="763"/>
      <c r="BM131" s="761">
        <v>400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7" t="s">
        <v>533</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534</v>
      </c>
      <c r="W132" s="771"/>
      <c r="X132" s="771"/>
      <c r="Y132" s="771"/>
      <c r="Z132" s="772"/>
      <c r="AA132" s="773">
        <v>9.5830854129999992</v>
      </c>
      <c r="AB132" s="774"/>
      <c r="AC132" s="774"/>
      <c r="AD132" s="774"/>
      <c r="AE132" s="775"/>
      <c r="AF132" s="776">
        <v>9.1777966820000003</v>
      </c>
      <c r="AG132" s="774"/>
      <c r="AH132" s="774"/>
      <c r="AI132" s="774"/>
      <c r="AJ132" s="775"/>
      <c r="AK132" s="776">
        <v>7.8973368700000002</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535</v>
      </c>
      <c r="W133" s="750"/>
      <c r="X133" s="750"/>
      <c r="Y133" s="750"/>
      <c r="Z133" s="751"/>
      <c r="AA133" s="752">
        <v>10.199999999999999</v>
      </c>
      <c r="AB133" s="753"/>
      <c r="AC133" s="753"/>
      <c r="AD133" s="753"/>
      <c r="AE133" s="754"/>
      <c r="AF133" s="752">
        <v>9.6999999999999993</v>
      </c>
      <c r="AG133" s="753"/>
      <c r="AH133" s="753"/>
      <c r="AI133" s="753"/>
      <c r="AJ133" s="754"/>
      <c r="AK133" s="752">
        <v>8.8000000000000007</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yEqwiz6SbmP/cHdPCByHB0QnDwOktaNSid1FqS/3dYraLfwiHR3vLj68YcRIcE0qE+225C99F967UX1Xy2k4qQ==" saltValue="b31E+50/nL88Jymvy8oPH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536</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9SDbaak1DdRm/wINc92vpu5bIgSouASYfK5F/U5rDk1JcpQCg4lbyffYBbuCq7gT0PeWYQSi2kG/OSTzo0K1w==" saltValue="aOTHhRG0l5SK0sfpbdS/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537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538</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539</v>
      </c>
      <c r="AP7" s="275"/>
      <c r="AQ7" s="276" t="s">
        <v>540</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541</v>
      </c>
      <c r="AQ8" s="282" t="s">
        <v>542</v>
      </c>
      <c r="AR8" s="283" t="s">
        <v>543</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544</v>
      </c>
      <c r="AL9" s="1160"/>
      <c r="AM9" s="1160"/>
      <c r="AN9" s="1161"/>
      <c r="AO9" s="284">
        <v>144269511</v>
      </c>
      <c r="AP9" s="284">
        <v>91993</v>
      </c>
      <c r="AQ9" s="285">
        <v>105428</v>
      </c>
      <c r="AR9" s="286">
        <v>-12.7</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545</v>
      </c>
      <c r="AL10" s="1160"/>
      <c r="AM10" s="1160"/>
      <c r="AN10" s="1161"/>
      <c r="AO10" s="287">
        <v>47545</v>
      </c>
      <c r="AP10" s="287">
        <v>30</v>
      </c>
      <c r="AQ10" s="288">
        <v>108</v>
      </c>
      <c r="AR10" s="289">
        <v>-72.2</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546</v>
      </c>
      <c r="AL11" s="1160"/>
      <c r="AM11" s="1160"/>
      <c r="AN11" s="1161"/>
      <c r="AO11" s="287">
        <v>678165</v>
      </c>
      <c r="AP11" s="287">
        <v>432</v>
      </c>
      <c r="AQ11" s="288">
        <v>1092</v>
      </c>
      <c r="AR11" s="289">
        <v>-60.4</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547</v>
      </c>
      <c r="AL12" s="1160"/>
      <c r="AM12" s="1160"/>
      <c r="AN12" s="1161"/>
      <c r="AO12" s="287">
        <v>117000</v>
      </c>
      <c r="AP12" s="287">
        <v>75</v>
      </c>
      <c r="AQ12" s="288">
        <v>5</v>
      </c>
      <c r="AR12" s="289">
        <v>1400</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548</v>
      </c>
      <c r="AL13" s="1160"/>
      <c r="AM13" s="1160"/>
      <c r="AN13" s="1161"/>
      <c r="AO13" s="287">
        <v>604422</v>
      </c>
      <c r="AP13" s="287">
        <v>385</v>
      </c>
      <c r="AQ13" s="288">
        <v>1959</v>
      </c>
      <c r="AR13" s="289">
        <v>-80.3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549</v>
      </c>
      <c r="AL14" s="1160"/>
      <c r="AM14" s="1160"/>
      <c r="AN14" s="1161"/>
      <c r="AO14" s="287">
        <v>3685560</v>
      </c>
      <c r="AP14" s="287">
        <v>2350</v>
      </c>
      <c r="AQ14" s="288">
        <v>1267</v>
      </c>
      <c r="AR14" s="289">
        <v>85.5</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550</v>
      </c>
      <c r="AL15" s="1163"/>
      <c r="AM15" s="1163"/>
      <c r="AN15" s="1164"/>
      <c r="AO15" s="287">
        <v>-10495660</v>
      </c>
      <c r="AP15" s="287">
        <v>-6693</v>
      </c>
      <c r="AQ15" s="288">
        <v>-7422</v>
      </c>
      <c r="AR15" s="289">
        <v>-9.8000000000000007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184</v>
      </c>
      <c r="AL16" s="1163"/>
      <c r="AM16" s="1163"/>
      <c r="AN16" s="1164"/>
      <c r="AO16" s="287">
        <v>138906543</v>
      </c>
      <c r="AP16" s="287">
        <v>88573</v>
      </c>
      <c r="AQ16" s="288">
        <v>102438</v>
      </c>
      <c r="AR16" s="289">
        <v>-13.5</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551</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552</v>
      </c>
      <c r="AP20" s="296" t="s">
        <v>553</v>
      </c>
      <c r="AQ20" s="297" t="s">
        <v>554</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555</v>
      </c>
      <c r="AL21" s="1166"/>
      <c r="AM21" s="1166"/>
      <c r="AN21" s="1167"/>
      <c r="AO21" s="300">
        <v>9.99</v>
      </c>
      <c r="AP21" s="301">
        <v>11.31</v>
      </c>
      <c r="AQ21" s="302">
        <v>-1.32</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556</v>
      </c>
      <c r="AL22" s="1166"/>
      <c r="AM22" s="1166"/>
      <c r="AN22" s="1167"/>
      <c r="AO22" s="305">
        <v>101.7</v>
      </c>
      <c r="AP22" s="306">
        <v>99.7</v>
      </c>
      <c r="AQ22" s="307">
        <v>2</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8" t="s">
        <v>557</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x14ac:dyDescent="0.15">
      <c r="A27" s="312"/>
      <c r="AO27" s="265"/>
      <c r="AP27" s="265"/>
      <c r="AQ27" s="265"/>
      <c r="AR27" s="265"/>
      <c r="AS27" s="265"/>
      <c r="AT27" s="265"/>
    </row>
    <row r="28" spans="1:46" ht="17.25" x14ac:dyDescent="0.15">
      <c r="A28" s="266" t="s">
        <v>558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559</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539</v>
      </c>
      <c r="AP30" s="275"/>
      <c r="AQ30" s="276" t="s">
        <v>540</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541</v>
      </c>
      <c r="AQ31" s="282" t="s">
        <v>542</v>
      </c>
      <c r="AR31" s="283" t="s">
        <v>543</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560</v>
      </c>
      <c r="AL32" s="1150"/>
      <c r="AM32" s="1150"/>
      <c r="AN32" s="1151"/>
      <c r="AO32" s="315">
        <v>48439070</v>
      </c>
      <c r="AP32" s="315">
        <v>30887</v>
      </c>
      <c r="AQ32" s="316">
        <v>31345</v>
      </c>
      <c r="AR32" s="317">
        <v>-1.5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561</v>
      </c>
      <c r="AL33" s="1150"/>
      <c r="AM33" s="1150"/>
      <c r="AN33" s="1151"/>
      <c r="AO33" s="315" t="s">
        <v>562</v>
      </c>
      <c r="AP33" s="315" t="s">
        <v>562</v>
      </c>
      <c r="AQ33" s="316">
        <v>2339</v>
      </c>
      <c r="AR33" s="317" t="s">
        <v>562</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563</v>
      </c>
      <c r="AL34" s="1150"/>
      <c r="AM34" s="1150"/>
      <c r="AN34" s="1151"/>
      <c r="AO34" s="315">
        <v>43384983</v>
      </c>
      <c r="AP34" s="315">
        <v>27664</v>
      </c>
      <c r="AQ34" s="316">
        <v>20945</v>
      </c>
      <c r="AR34" s="317">
        <v>32.1</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564</v>
      </c>
      <c r="AL35" s="1150"/>
      <c r="AM35" s="1150"/>
      <c r="AN35" s="1151"/>
      <c r="AO35" s="315">
        <v>22883079</v>
      </c>
      <c r="AP35" s="315">
        <v>14591</v>
      </c>
      <c r="AQ35" s="316">
        <v>9788</v>
      </c>
      <c r="AR35" s="317">
        <v>49.1</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565</v>
      </c>
      <c r="AL36" s="1150"/>
      <c r="AM36" s="1150"/>
      <c r="AN36" s="1151"/>
      <c r="AO36" s="315">
        <v>356530</v>
      </c>
      <c r="AP36" s="315">
        <v>227</v>
      </c>
      <c r="AQ36" s="316">
        <v>145</v>
      </c>
      <c r="AR36" s="317">
        <v>56.6</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566</v>
      </c>
      <c r="AL37" s="1150"/>
      <c r="AM37" s="1150"/>
      <c r="AN37" s="1151"/>
      <c r="AO37" s="315">
        <v>4381678</v>
      </c>
      <c r="AP37" s="315">
        <v>2794</v>
      </c>
      <c r="AQ37" s="316">
        <v>1430</v>
      </c>
      <c r="AR37" s="317">
        <v>95.4</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567</v>
      </c>
      <c r="AL38" s="1153"/>
      <c r="AM38" s="1153"/>
      <c r="AN38" s="1154"/>
      <c r="AO38" s="318">
        <v>9498</v>
      </c>
      <c r="AP38" s="318">
        <v>6</v>
      </c>
      <c r="AQ38" s="319">
        <v>1</v>
      </c>
      <c r="AR38" s="307">
        <v>500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568</v>
      </c>
      <c r="AL39" s="1153"/>
      <c r="AM39" s="1153"/>
      <c r="AN39" s="1154"/>
      <c r="AO39" s="315">
        <v>-29711481</v>
      </c>
      <c r="AP39" s="315">
        <v>-18945</v>
      </c>
      <c r="AQ39" s="316">
        <v>-16549</v>
      </c>
      <c r="AR39" s="317">
        <v>14.5</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569</v>
      </c>
      <c r="AL40" s="1150"/>
      <c r="AM40" s="1150"/>
      <c r="AN40" s="1151"/>
      <c r="AO40" s="315">
        <v>-58723031</v>
      </c>
      <c r="AP40" s="315">
        <v>-37445</v>
      </c>
      <c r="AQ40" s="316">
        <v>-31989</v>
      </c>
      <c r="AR40" s="317">
        <v>17.100000000000001</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297</v>
      </c>
      <c r="AL41" s="1156"/>
      <c r="AM41" s="1156"/>
      <c r="AN41" s="1157"/>
      <c r="AO41" s="315">
        <v>31020326</v>
      </c>
      <c r="AP41" s="315">
        <v>19780</v>
      </c>
      <c r="AQ41" s="316">
        <v>17454</v>
      </c>
      <c r="AR41" s="317">
        <v>13.3</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570</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571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572</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539</v>
      </c>
      <c r="AN49" s="1144" t="s">
        <v>573</v>
      </c>
      <c r="AO49" s="1145"/>
      <c r="AP49" s="1145"/>
      <c r="AQ49" s="1145"/>
      <c r="AR49" s="1146"/>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574</v>
      </c>
      <c r="AO50" s="332" t="s">
        <v>575</v>
      </c>
      <c r="AP50" s="333" t="s">
        <v>576</v>
      </c>
      <c r="AQ50" s="334" t="s">
        <v>577</v>
      </c>
      <c r="AR50" s="335" t="s">
        <v>578</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579</v>
      </c>
      <c r="AL51" s="328"/>
      <c r="AM51" s="336">
        <v>89024244</v>
      </c>
      <c r="AN51" s="337">
        <v>58222</v>
      </c>
      <c r="AO51" s="338">
        <v>0.5</v>
      </c>
      <c r="AP51" s="339">
        <v>52897</v>
      </c>
      <c r="AQ51" s="340">
        <v>2.2999999999999998</v>
      </c>
      <c r="AR51" s="341">
        <v>-1.8</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580</v>
      </c>
      <c r="AM52" s="344">
        <v>41003574</v>
      </c>
      <c r="AN52" s="345">
        <v>26817</v>
      </c>
      <c r="AO52" s="346">
        <v>2.7</v>
      </c>
      <c r="AP52" s="347">
        <v>27013</v>
      </c>
      <c r="AQ52" s="348">
        <v>1.3</v>
      </c>
      <c r="AR52" s="349">
        <v>1.4</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581</v>
      </c>
      <c r="AL53" s="328"/>
      <c r="AM53" s="336">
        <v>81342066</v>
      </c>
      <c r="AN53" s="337">
        <v>52788</v>
      </c>
      <c r="AO53" s="338">
        <v>-9.3000000000000007</v>
      </c>
      <c r="AP53" s="339">
        <v>54945</v>
      </c>
      <c r="AQ53" s="340">
        <v>3.9</v>
      </c>
      <c r="AR53" s="341">
        <v>-13.2</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580</v>
      </c>
      <c r="AM54" s="344">
        <v>39263119</v>
      </c>
      <c r="AN54" s="345">
        <v>25480</v>
      </c>
      <c r="AO54" s="346">
        <v>-5</v>
      </c>
      <c r="AP54" s="347">
        <v>29293</v>
      </c>
      <c r="AQ54" s="348">
        <v>8.4</v>
      </c>
      <c r="AR54" s="349">
        <v>-13.4</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582</v>
      </c>
      <c r="AL55" s="328"/>
      <c r="AM55" s="336">
        <v>86213444</v>
      </c>
      <c r="AN55" s="337">
        <v>55470</v>
      </c>
      <c r="AO55" s="338">
        <v>5.0999999999999996</v>
      </c>
      <c r="AP55" s="339">
        <v>57132</v>
      </c>
      <c r="AQ55" s="340">
        <v>4</v>
      </c>
      <c r="AR55" s="341">
        <v>1.1000000000000001</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580</v>
      </c>
      <c r="AM56" s="344">
        <v>40559371</v>
      </c>
      <c r="AN56" s="345">
        <v>26096</v>
      </c>
      <c r="AO56" s="346">
        <v>2.4</v>
      </c>
      <c r="AP56" s="347">
        <v>30126</v>
      </c>
      <c r="AQ56" s="348">
        <v>2.8</v>
      </c>
      <c r="AR56" s="349">
        <v>-0.4</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583</v>
      </c>
      <c r="AL57" s="328"/>
      <c r="AM57" s="336">
        <v>94118805</v>
      </c>
      <c r="AN57" s="337">
        <v>60226</v>
      </c>
      <c r="AO57" s="338">
        <v>8.6</v>
      </c>
      <c r="AP57" s="339">
        <v>58766</v>
      </c>
      <c r="AQ57" s="340">
        <v>2.9</v>
      </c>
      <c r="AR57" s="341">
        <v>5.7</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580</v>
      </c>
      <c r="AM58" s="344">
        <v>44762761</v>
      </c>
      <c r="AN58" s="345">
        <v>28643</v>
      </c>
      <c r="AO58" s="346">
        <v>9.8000000000000007</v>
      </c>
      <c r="AP58" s="347">
        <v>29363</v>
      </c>
      <c r="AQ58" s="348">
        <v>-2.5</v>
      </c>
      <c r="AR58" s="349">
        <v>12.3</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584</v>
      </c>
      <c r="AL59" s="328"/>
      <c r="AM59" s="336">
        <v>96750506</v>
      </c>
      <c r="AN59" s="337">
        <v>61693</v>
      </c>
      <c r="AO59" s="338">
        <v>2.4</v>
      </c>
      <c r="AP59" s="339">
        <v>62482</v>
      </c>
      <c r="AQ59" s="340">
        <v>6.3</v>
      </c>
      <c r="AR59" s="341">
        <v>-3.9</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580</v>
      </c>
      <c r="AM60" s="344">
        <v>53910989</v>
      </c>
      <c r="AN60" s="345">
        <v>34376</v>
      </c>
      <c r="AO60" s="346">
        <v>20</v>
      </c>
      <c r="AP60" s="347">
        <v>34626</v>
      </c>
      <c r="AQ60" s="348">
        <v>17.899999999999999</v>
      </c>
      <c r="AR60" s="349">
        <v>2.1</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585</v>
      </c>
      <c r="AL61" s="350"/>
      <c r="AM61" s="351">
        <v>89489813</v>
      </c>
      <c r="AN61" s="352">
        <v>57680</v>
      </c>
      <c r="AO61" s="353">
        <v>1.5</v>
      </c>
      <c r="AP61" s="354">
        <v>57244</v>
      </c>
      <c r="AQ61" s="355">
        <v>3.9</v>
      </c>
      <c r="AR61" s="341">
        <v>-2.4</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580</v>
      </c>
      <c r="AM62" s="344">
        <v>43899963</v>
      </c>
      <c r="AN62" s="345">
        <v>28282</v>
      </c>
      <c r="AO62" s="346">
        <v>6</v>
      </c>
      <c r="AP62" s="347">
        <v>30084</v>
      </c>
      <c r="AQ62" s="348">
        <v>5.6</v>
      </c>
      <c r="AR62" s="349">
        <v>0.4</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176MU43aI5yB3fOJKwcJy9nfNSeIXfXBmO+Yu8xjmGz+QLRJZtYDYnXHH06Fy2I21tH6H8Wk8opsrqRqV1IyLw==" saltValue="zMMOW8vg5dF7K9UwW1f8M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115" zoomScaleNormal="115"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587</v>
      </c>
    </row>
    <row r="120" spans="125:125" ht="13.5" hidden="1" customHeight="1" x14ac:dyDescent="0.15"/>
    <row r="121" spans="125:125" ht="13.5" hidden="1" customHeight="1" x14ac:dyDescent="0.15">
      <c r="DU121" s="262"/>
    </row>
  </sheetData>
  <sheetProtection algorithmName="SHA-512" hashValue="/ZPf/AxPW6nTv5fAT1RThf1uPY08xxyCaTr7yHW1Yx6W5MhlJYIs2Q5gq1R3t1l+veClBqRNpwr7BkZ/JZYSOA==" saltValue="xaWJgb5IFF5A4njdzW43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588</v>
      </c>
    </row>
  </sheetData>
  <sheetProtection algorithmName="SHA-512" hashValue="lwqsl6dUy76zyeBP/OIaoIoQDc5vLKbYx5j7Jae9vT02FeoyipaHc9pyfxH6GOXFK2CbOx8LWM1zZry1kG9Evw==" saltValue="WNs1ec5gpZlHIsXOgSD+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589</v>
      </c>
      <c r="G46" s="8" t="s">
        <v>590</v>
      </c>
      <c r="H46" s="8" t="s">
        <v>591</v>
      </c>
      <c r="I46" s="8" t="s">
        <v>592</v>
      </c>
      <c r="J46" s="9" t="s">
        <v>593</v>
      </c>
    </row>
    <row r="47" spans="2:10" ht="57.75" customHeight="1" x14ac:dyDescent="0.15">
      <c r="B47" s="10"/>
      <c r="C47" s="1168" t="s">
        <v>3</v>
      </c>
      <c r="D47" s="1168"/>
      <c r="E47" s="1169"/>
      <c r="F47" s="11">
        <v>6.71</v>
      </c>
      <c r="G47" s="12">
        <v>7.59</v>
      </c>
      <c r="H47" s="12">
        <v>8.08</v>
      </c>
      <c r="I47" s="12">
        <v>8.6199999999999992</v>
      </c>
      <c r="J47" s="13">
        <v>7.88</v>
      </c>
    </row>
    <row r="48" spans="2:10" ht="57.75" customHeight="1" x14ac:dyDescent="0.15">
      <c r="B48" s="14"/>
      <c r="C48" s="1170" t="s">
        <v>4</v>
      </c>
      <c r="D48" s="1170"/>
      <c r="E48" s="1171"/>
      <c r="F48" s="15">
        <v>2.19</v>
      </c>
      <c r="G48" s="16">
        <v>2.38</v>
      </c>
      <c r="H48" s="16">
        <v>2.2200000000000002</v>
      </c>
      <c r="I48" s="16">
        <v>2.02</v>
      </c>
      <c r="J48" s="17">
        <v>2.42</v>
      </c>
    </row>
    <row r="49" spans="2:10" ht="57.75" customHeight="1" thickBot="1" x14ac:dyDescent="0.2">
      <c r="B49" s="18"/>
      <c r="C49" s="1172" t="s">
        <v>5</v>
      </c>
      <c r="D49" s="1172"/>
      <c r="E49" s="1173"/>
      <c r="F49" s="19">
        <v>0.77</v>
      </c>
      <c r="G49" s="20">
        <v>1.17</v>
      </c>
      <c r="H49" s="20">
        <v>0.39</v>
      </c>
      <c r="I49" s="20">
        <v>0.49</v>
      </c>
      <c r="J49" s="21">
        <v>0.22</v>
      </c>
    </row>
    <row r="50" spans="2:10" x14ac:dyDescent="0.15"/>
  </sheetData>
  <sheetProtection algorithmName="SHA-512" hashValue="T+Ntc00Nt2PeOYTZltnlvO/PUPFwMal/iCLrxZdCVFw4ihhUH9j8QoP0KbNAk35wnOpPtIvS4WoiZHswwPCWxw==" saltValue="rYHllGPsdhyQazFgL3A/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服巻</cp:lastModifiedBy>
  <cp:lastPrinted>2023-03-13T00:49:50Z</cp:lastPrinted>
  <dcterms:created xsi:type="dcterms:W3CDTF">2023-02-20T07:08:28Z</dcterms:created>
  <dcterms:modified xsi:type="dcterms:W3CDTF">2023-03-23T08:31:24Z</dcterms:modified>
  <cp:category/>
</cp:coreProperties>
</file>