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10HP（ホームページ）\01.指定申請\(4)指定申請関係書類\03_指定申請書添付資料参考様式\02_（参考様式22）管理者・従業者の勤務の体制及び勤務形態一覧表【非重心型放デイ・児発用】\"/>
    </mc:Choice>
  </mc:AlternateContent>
  <xr:revisionPtr revIDLastSave="0" documentId="13_ncr:1_{1AEE6D65-F23A-4F03-A745-02674DCD5852}" xr6:coauthVersionLast="47" xr6:coauthVersionMax="47" xr10:uidLastSave="{00000000-0000-0000-0000-000000000000}"/>
  <bookViews>
    <workbookView xWindow="-28920" yWindow="-2460" windowWidth="29040" windowHeight="15720" firstSheet="1" activeTab="2" xr2:uid="{00000000-000D-0000-FFFF-FFFF00000000}"/>
  </bookViews>
  <sheets>
    <sheet name="プルダウン" sheetId="154" state="hidden" r:id="rId1"/>
    <sheet name="勤務形態一覧表（児発事業所・放デイ用） 【申請用】" sheetId="155" r:id="rId2"/>
    <sheet name="勤務形態一覧表（児発事業所・放デイ用） 【実績用】" sheetId="157" r:id="rId3"/>
    <sheet name="Sheet1" sheetId="156" r:id="rId4"/>
    <sheet name="プルダウンリスト" sheetId="108" state="hidden" r:id="rId5"/>
  </sheets>
  <definedNames>
    <definedName name="_xlnm.Print_Area" localSheetId="2">'勤務形態一覧表（児発事業所・放デイ用） 【実績用】'!$A$1:$BJ$43</definedName>
    <definedName name="_xlnm.Print_Area" localSheetId="1">'勤務形態一覧表（児発事業所・放デイ用） 【申請用】'!$A$1:$BG$43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6" i="157" l="1"/>
  <c r="S17" i="157"/>
  <c r="S18" i="157"/>
  <c r="S19" i="157"/>
  <c r="S20" i="157"/>
  <c r="S21" i="157"/>
  <c r="S22" i="157"/>
  <c r="S23" i="157"/>
  <c r="S24" i="157"/>
  <c r="S25" i="157"/>
  <c r="S26" i="157"/>
  <c r="S27" i="157"/>
  <c r="S28" i="157"/>
  <c r="S29" i="157"/>
  <c r="S30" i="157"/>
  <c r="S31" i="157"/>
  <c r="S32" i="157"/>
  <c r="S33" i="157"/>
  <c r="S15" i="157"/>
  <c r="S14" i="157"/>
  <c r="S15" i="155"/>
  <c r="S16" i="155"/>
  <c r="S17" i="155"/>
  <c r="S18" i="155"/>
  <c r="S19" i="155"/>
  <c r="S20" i="155"/>
  <c r="S21" i="155"/>
  <c r="S22" i="155"/>
  <c r="S23" i="155"/>
  <c r="S24" i="155"/>
  <c r="S25" i="155"/>
  <c r="S26" i="155"/>
  <c r="S27" i="155"/>
  <c r="S28" i="155"/>
  <c r="S29" i="155"/>
  <c r="S30" i="155"/>
  <c r="S31" i="155"/>
  <c r="S32" i="155"/>
  <c r="S33" i="155"/>
  <c r="S14" i="155"/>
  <c r="AX42" i="157"/>
  <c r="AW42" i="157"/>
  <c r="AV42" i="157"/>
  <c r="AX40" i="157"/>
  <c r="AW40" i="157"/>
  <c r="AV40" i="157"/>
  <c r="AX39" i="157"/>
  <c r="AW39" i="157"/>
  <c r="AV39" i="157"/>
  <c r="AX38" i="157"/>
  <c r="AW38" i="157"/>
  <c r="AV38" i="157"/>
  <c r="BA42" i="157"/>
  <c r="AZ42" i="157"/>
  <c r="AY42" i="157"/>
  <c r="AU42" i="157"/>
  <c r="AT42" i="157"/>
  <c r="AS42" i="157"/>
  <c r="AR42" i="157"/>
  <c r="AQ42" i="157"/>
  <c r="AP42" i="157"/>
  <c r="AO42" i="157"/>
  <c r="AN42" i="157"/>
  <c r="AM42" i="157"/>
  <c r="AL42" i="157"/>
  <c r="AK42" i="157"/>
  <c r="AJ42" i="157"/>
  <c r="AI42" i="157"/>
  <c r="AH42" i="157"/>
  <c r="AG42" i="157"/>
  <c r="AF42" i="157"/>
  <c r="AE42" i="157"/>
  <c r="AD42" i="157"/>
  <c r="AC42" i="157"/>
  <c r="AB42" i="157"/>
  <c r="AA42" i="157"/>
  <c r="Z42" i="157"/>
  <c r="Y42" i="157"/>
  <c r="X42" i="157"/>
  <c r="W42" i="157"/>
  <c r="BA40" i="157"/>
  <c r="AZ40" i="157"/>
  <c r="AY40" i="157"/>
  <c r="AU40" i="157"/>
  <c r="AT40" i="157"/>
  <c r="AS40" i="157"/>
  <c r="AR40" i="157"/>
  <c r="AQ40" i="157"/>
  <c r="AP40" i="157"/>
  <c r="AO40" i="157"/>
  <c r="AN40" i="157"/>
  <c r="AM40" i="157"/>
  <c r="AL40" i="157"/>
  <c r="AK40" i="157"/>
  <c r="AJ40" i="157"/>
  <c r="AI40" i="157"/>
  <c r="AH40" i="157"/>
  <c r="AG40" i="157"/>
  <c r="AF40" i="157"/>
  <c r="AE40" i="157"/>
  <c r="AD40" i="157"/>
  <c r="AC40" i="157"/>
  <c r="AB40" i="157"/>
  <c r="AA40" i="157"/>
  <c r="Z40" i="157"/>
  <c r="Y40" i="157"/>
  <c r="X40" i="157"/>
  <c r="W40" i="157"/>
  <c r="BA39" i="157"/>
  <c r="AZ39" i="157"/>
  <c r="AY39" i="157"/>
  <c r="AU39" i="157"/>
  <c r="AT39" i="157"/>
  <c r="AS39" i="157"/>
  <c r="AR39" i="157"/>
  <c r="AQ39" i="157"/>
  <c r="AP39" i="157"/>
  <c r="AO39" i="157"/>
  <c r="AN39" i="157"/>
  <c r="AM39" i="157"/>
  <c r="AL39" i="157"/>
  <c r="AK39" i="157"/>
  <c r="AJ39" i="157"/>
  <c r="AI39" i="157"/>
  <c r="AH39" i="157"/>
  <c r="AG39" i="157"/>
  <c r="AF39" i="157"/>
  <c r="AE39" i="157"/>
  <c r="AD39" i="157"/>
  <c r="AC39" i="157"/>
  <c r="AB39" i="157"/>
  <c r="AA39" i="157"/>
  <c r="Z39" i="157"/>
  <c r="Y39" i="157"/>
  <c r="X39" i="157"/>
  <c r="W39" i="157"/>
  <c r="BA38" i="157"/>
  <c r="AZ38" i="157"/>
  <c r="AY38" i="157"/>
  <c r="AU38" i="157"/>
  <c r="AT38" i="157"/>
  <c r="AS38" i="157"/>
  <c r="AR38" i="157"/>
  <c r="AQ38" i="157"/>
  <c r="AP38" i="157"/>
  <c r="AO38" i="157"/>
  <c r="AN38" i="157"/>
  <c r="AM38" i="157"/>
  <c r="AL38" i="157"/>
  <c r="AK38" i="157"/>
  <c r="AJ38" i="157"/>
  <c r="AI38" i="157"/>
  <c r="AH38" i="157"/>
  <c r="AG38" i="157"/>
  <c r="AF38" i="157"/>
  <c r="AE38" i="157"/>
  <c r="AD38" i="157"/>
  <c r="AC38" i="157"/>
  <c r="AB38" i="157"/>
  <c r="AA38" i="157"/>
  <c r="Z38" i="157"/>
  <c r="Y38" i="157"/>
  <c r="X38" i="157"/>
  <c r="W38" i="157"/>
  <c r="BH37" i="157"/>
  <c r="BH36" i="157"/>
  <c r="BM34" i="157"/>
  <c r="BQ33" i="157"/>
  <c r="BO33" i="157"/>
  <c r="BN33" i="157"/>
  <c r="BM33" i="157"/>
  <c r="BL33" i="157"/>
  <c r="BB33" i="157"/>
  <c r="BE33" i="157" s="1"/>
  <c r="BH33" i="157" s="1"/>
  <c r="BQ32" i="157"/>
  <c r="BO32" i="157"/>
  <c r="BN32" i="157"/>
  <c r="BM32" i="157"/>
  <c r="BL32" i="157"/>
  <c r="BB32" i="157"/>
  <c r="BE32" i="157" s="1"/>
  <c r="BH32" i="157" s="1"/>
  <c r="BQ31" i="157"/>
  <c r="BO31" i="157"/>
  <c r="BN31" i="157"/>
  <c r="BM31" i="157"/>
  <c r="BL31" i="157"/>
  <c r="BB31" i="157"/>
  <c r="BE31" i="157" s="1"/>
  <c r="BH31" i="157" s="1"/>
  <c r="BQ30" i="157"/>
  <c r="BO30" i="157"/>
  <c r="BN30" i="157"/>
  <c r="BM30" i="157"/>
  <c r="BL30" i="157"/>
  <c r="BB30" i="157"/>
  <c r="BE30" i="157" s="1"/>
  <c r="BH30" i="157" s="1"/>
  <c r="BQ29" i="157"/>
  <c r="BO29" i="157"/>
  <c r="BN29" i="157"/>
  <c r="BM29" i="157"/>
  <c r="BL29" i="157"/>
  <c r="BB29" i="157"/>
  <c r="BE29" i="157" s="1"/>
  <c r="BH29" i="157" s="1"/>
  <c r="BQ28" i="157"/>
  <c r="BO28" i="157"/>
  <c r="BN28" i="157"/>
  <c r="BM28" i="157"/>
  <c r="BL28" i="157"/>
  <c r="BB28" i="157"/>
  <c r="BE28" i="157" s="1"/>
  <c r="BH28" i="157" s="1"/>
  <c r="BQ27" i="157"/>
  <c r="BO27" i="157"/>
  <c r="BN27" i="157"/>
  <c r="BM27" i="157"/>
  <c r="BL27" i="157"/>
  <c r="BB27" i="157"/>
  <c r="BE27" i="157" s="1"/>
  <c r="BH27" i="157" s="1"/>
  <c r="BQ26" i="157"/>
  <c r="BO26" i="157"/>
  <c r="BN26" i="157"/>
  <c r="BM26" i="157"/>
  <c r="BL26" i="157"/>
  <c r="BB26" i="157"/>
  <c r="BE26" i="157" s="1"/>
  <c r="BH26" i="157" s="1"/>
  <c r="BQ25" i="157"/>
  <c r="BO25" i="157"/>
  <c r="BN25" i="157"/>
  <c r="BM25" i="157"/>
  <c r="BL25" i="157"/>
  <c r="BB25" i="157"/>
  <c r="BE25" i="157" s="1"/>
  <c r="BH25" i="157" s="1"/>
  <c r="BQ24" i="157"/>
  <c r="BO24" i="157"/>
  <c r="BN24" i="157"/>
  <c r="BM24" i="157"/>
  <c r="BL24" i="157"/>
  <c r="BB24" i="157"/>
  <c r="BE24" i="157" s="1"/>
  <c r="BH24" i="157" s="1"/>
  <c r="BQ23" i="157"/>
  <c r="BO23" i="157"/>
  <c r="BN23" i="157"/>
  <c r="BM23" i="157"/>
  <c r="BL23" i="157"/>
  <c r="BB23" i="157"/>
  <c r="BE23" i="157" s="1"/>
  <c r="BH23" i="157" s="1"/>
  <c r="BQ22" i="157"/>
  <c r="BO22" i="157"/>
  <c r="BN22" i="157"/>
  <c r="BM22" i="157"/>
  <c r="BL22" i="157"/>
  <c r="BB22" i="157"/>
  <c r="BE22" i="157" s="1"/>
  <c r="BH22" i="157" s="1"/>
  <c r="BQ21" i="157"/>
  <c r="BO21" i="157"/>
  <c r="BN21" i="157"/>
  <c r="BM21" i="157"/>
  <c r="BL21" i="157"/>
  <c r="BB21" i="157"/>
  <c r="BE21" i="157" s="1"/>
  <c r="BH21" i="157" s="1"/>
  <c r="BQ20" i="157"/>
  <c r="BO20" i="157"/>
  <c r="BN20" i="157"/>
  <c r="BM20" i="157"/>
  <c r="BL20" i="157"/>
  <c r="BE20" i="157"/>
  <c r="BH20" i="157" s="1"/>
  <c r="BB20" i="157"/>
  <c r="BQ19" i="157"/>
  <c r="BO19" i="157"/>
  <c r="BN19" i="157"/>
  <c r="BM19" i="157"/>
  <c r="BL19" i="157"/>
  <c r="BB19" i="157"/>
  <c r="BE19" i="157" s="1"/>
  <c r="BH19" i="157" s="1"/>
  <c r="BQ18" i="157"/>
  <c r="BO18" i="157"/>
  <c r="BN18" i="157"/>
  <c r="BM18" i="157"/>
  <c r="BL18" i="157"/>
  <c r="BB18" i="157"/>
  <c r="BE18" i="157" s="1"/>
  <c r="BH18" i="157" s="1"/>
  <c r="BQ17" i="157"/>
  <c r="BO17" i="157"/>
  <c r="BN17" i="157"/>
  <c r="BM17" i="157"/>
  <c r="BL17" i="157"/>
  <c r="BB17" i="157"/>
  <c r="BE17" i="157" s="1"/>
  <c r="BH17" i="157" s="1"/>
  <c r="BQ16" i="157"/>
  <c r="BO16" i="157"/>
  <c r="BN16" i="157"/>
  <c r="BM16" i="157"/>
  <c r="BL16" i="157"/>
  <c r="BB16" i="157"/>
  <c r="BE16" i="157" s="1"/>
  <c r="BH16" i="157" s="1"/>
  <c r="BQ15" i="157"/>
  <c r="BO15" i="157"/>
  <c r="BN15" i="157"/>
  <c r="BM15" i="157"/>
  <c r="BL15" i="157"/>
  <c r="BB15" i="157"/>
  <c r="BE15" i="157" s="1"/>
  <c r="BH15" i="157" s="1"/>
  <c r="BQ14" i="157"/>
  <c r="BO14" i="157"/>
  <c r="BO34" i="157" s="1"/>
  <c r="BN14" i="157"/>
  <c r="BN34" i="157" s="1"/>
  <c r="BM14" i="157"/>
  <c r="BL14" i="157"/>
  <c r="BL34" i="157" s="1"/>
  <c r="BB14" i="157"/>
  <c r="BE14" i="157" s="1"/>
  <c r="BH14" i="157" s="1"/>
  <c r="BE13" i="157"/>
  <c r="BH13" i="157" s="1"/>
  <c r="BB13" i="157"/>
  <c r="BB12" i="157"/>
  <c r="BE12" i="157" s="1"/>
  <c r="BH12" i="157" s="1"/>
  <c r="BB11" i="157"/>
  <c r="BE11" i="157" s="1"/>
  <c r="BH11" i="157" s="1"/>
  <c r="W8" i="157"/>
  <c r="W7" i="157"/>
  <c r="X7" i="157" s="1"/>
  <c r="J4" i="157"/>
  <c r="J4" i="155"/>
  <c r="BE11" i="155"/>
  <c r="BB15" i="155"/>
  <c r="W7" i="155"/>
  <c r="X7" i="155" s="1"/>
  <c r="W8" i="155"/>
  <c r="X8" i="157" l="1"/>
  <c r="Y7" i="157"/>
  <c r="X10" i="157"/>
  <c r="W10" i="157"/>
  <c r="W9" i="157" s="1"/>
  <c r="W40" i="155"/>
  <c r="X8" i="155"/>
  <c r="X9" i="157" l="1"/>
  <c r="Z7" i="157"/>
  <c r="Y10" i="157"/>
  <c r="Y8" i="157"/>
  <c r="Y7" i="155"/>
  <c r="AY11" i="155"/>
  <c r="BB11" i="155" s="1"/>
  <c r="BJ33" i="155"/>
  <c r="BJ32" i="155"/>
  <c r="BJ31" i="155"/>
  <c r="BJ30" i="155"/>
  <c r="BJ29" i="155"/>
  <c r="BJ28" i="155"/>
  <c r="BJ27" i="155"/>
  <c r="BJ26" i="155"/>
  <c r="BJ25" i="155"/>
  <c r="BJ24" i="155"/>
  <c r="BJ23" i="155"/>
  <c r="BJ22" i="155"/>
  <c r="BJ21" i="155"/>
  <c r="BJ20" i="155"/>
  <c r="BJ19" i="155"/>
  <c r="BJ18" i="155"/>
  <c r="BJ17" i="155"/>
  <c r="BJ16" i="155"/>
  <c r="BJ15" i="155"/>
  <c r="BJ14" i="155"/>
  <c r="AX38" i="155"/>
  <c r="AW38" i="155"/>
  <c r="AV38" i="155"/>
  <c r="AU38" i="155"/>
  <c r="AT38" i="155"/>
  <c r="AS38" i="155"/>
  <c r="AR38" i="155"/>
  <c r="AQ38" i="155"/>
  <c r="AP38" i="155"/>
  <c r="AO38" i="155"/>
  <c r="AN38" i="155"/>
  <c r="AM38" i="155"/>
  <c r="AL38" i="155"/>
  <c r="AK38" i="155"/>
  <c r="AJ38" i="155"/>
  <c r="AI38" i="155"/>
  <c r="AH38" i="155"/>
  <c r="AG38" i="155"/>
  <c r="AF38" i="155"/>
  <c r="AE38" i="155"/>
  <c r="AD38" i="155"/>
  <c r="AC38" i="155"/>
  <c r="AB38" i="155"/>
  <c r="AA38" i="155"/>
  <c r="Z38" i="155"/>
  <c r="Y38" i="155"/>
  <c r="X38" i="155"/>
  <c r="W38" i="155"/>
  <c r="BI33" i="155"/>
  <c r="BI32" i="155"/>
  <c r="BI31" i="155"/>
  <c r="BI30" i="155"/>
  <c r="BI29" i="155"/>
  <c r="BI28" i="155"/>
  <c r="BI27" i="155"/>
  <c r="BI26" i="155"/>
  <c r="BI25" i="155"/>
  <c r="BI24" i="155"/>
  <c r="BI23" i="155"/>
  <c r="BI22" i="155"/>
  <c r="BI21" i="155"/>
  <c r="BI20" i="155"/>
  <c r="AY12" i="155"/>
  <c r="AY13" i="155"/>
  <c r="BN33" i="155"/>
  <c r="BN32" i="155"/>
  <c r="BN31" i="155"/>
  <c r="BN30" i="155"/>
  <c r="BN21" i="155"/>
  <c r="AY21" i="155"/>
  <c r="BB21" i="155" s="1"/>
  <c r="BE21" i="155" s="1"/>
  <c r="BN20" i="155"/>
  <c r="AY20" i="155"/>
  <c r="BB20" i="155"/>
  <c r="BE20" i="155" s="1"/>
  <c r="BN19" i="155"/>
  <c r="AY19" i="155"/>
  <c r="BN18" i="155"/>
  <c r="AY18" i="155"/>
  <c r="BB18" i="155"/>
  <c r="BE18" i="155" s="1"/>
  <c r="BN17" i="155"/>
  <c r="AY17" i="155"/>
  <c r="BB17" i="155" s="1"/>
  <c r="BE17" i="155" s="1"/>
  <c r="W42" i="155"/>
  <c r="AL42" i="155"/>
  <c r="AW42" i="155"/>
  <c r="W39" i="155"/>
  <c r="AU40" i="155"/>
  <c r="AU39" i="155"/>
  <c r="BE37" i="155"/>
  <c r="AY33" i="155"/>
  <c r="BB33" i="155" s="1"/>
  <c r="BE33" i="155" s="1"/>
  <c r="AY32" i="155"/>
  <c r="BB32" i="155" s="1"/>
  <c r="BE32" i="155" s="1"/>
  <c r="AY31" i="155"/>
  <c r="BB31" i="155" s="1"/>
  <c r="BE31" i="155" s="1"/>
  <c r="AY30" i="155"/>
  <c r="BB30" i="155" s="1"/>
  <c r="BE30" i="155" s="1"/>
  <c r="BN29" i="155"/>
  <c r="AY29" i="155"/>
  <c r="BB29" i="155" s="1"/>
  <c r="BE29" i="155" s="1"/>
  <c r="BN28" i="155"/>
  <c r="AY28" i="155"/>
  <c r="BB28" i="155" s="1"/>
  <c r="BE28" i="155" s="1"/>
  <c r="BN27" i="155"/>
  <c r="AY27" i="155"/>
  <c r="BB27" i="155" s="1"/>
  <c r="BE27" i="155" s="1"/>
  <c r="BN26" i="155"/>
  <c r="AY26" i="155"/>
  <c r="BB26" i="155" s="1"/>
  <c r="BE26" i="155" s="1"/>
  <c r="BN25" i="155"/>
  <c r="AY25" i="155"/>
  <c r="BB25" i="155"/>
  <c r="BE25" i="155" s="1"/>
  <c r="BN24" i="155"/>
  <c r="AY24" i="155"/>
  <c r="BB24" i="155" s="1"/>
  <c r="BE24" i="155" s="1"/>
  <c r="BN23" i="155"/>
  <c r="AY23" i="155"/>
  <c r="BN22" i="155"/>
  <c r="AY22" i="155"/>
  <c r="BB22" i="155" s="1"/>
  <c r="BE22" i="155" s="1"/>
  <c r="BN16" i="155"/>
  <c r="AY16" i="155"/>
  <c r="BB16" i="155" s="1"/>
  <c r="BE16" i="155" s="1"/>
  <c r="BN15" i="155"/>
  <c r="AY15" i="155"/>
  <c r="BN14" i="155"/>
  <c r="AY14" i="155"/>
  <c r="AL40" i="155"/>
  <c r="AL39" i="155"/>
  <c r="AS42" i="155"/>
  <c r="Z40" i="155"/>
  <c r="Z39" i="155"/>
  <c r="AT40" i="155"/>
  <c r="AT39" i="155"/>
  <c r="Y40" i="155"/>
  <c r="Y39" i="155"/>
  <c r="AP40" i="155"/>
  <c r="AP39" i="155"/>
  <c r="AV40" i="155"/>
  <c r="AV39" i="155"/>
  <c r="AA40" i="155"/>
  <c r="AA39" i="155"/>
  <c r="AN40" i="155"/>
  <c r="AN39" i="155"/>
  <c r="AU42" i="155"/>
  <c r="AA42" i="155"/>
  <c r="AG42" i="155"/>
  <c r="AH40" i="155"/>
  <c r="AH39" i="155"/>
  <c r="AB40" i="155"/>
  <c r="AB39" i="155"/>
  <c r="AF40" i="155"/>
  <c r="AF39" i="155"/>
  <c r="AG40" i="155"/>
  <c r="AG39" i="155"/>
  <c r="AK42" i="155"/>
  <c r="Z42" i="155"/>
  <c r="AB42" i="155"/>
  <c r="AM42" i="155"/>
  <c r="AO42" i="155"/>
  <c r="AI42" i="155"/>
  <c r="AP42" i="155"/>
  <c r="Y42" i="155"/>
  <c r="AF42" i="155"/>
  <c r="AH42" i="155"/>
  <c r="AV42" i="155"/>
  <c r="AO40" i="155"/>
  <c r="AO39" i="155"/>
  <c r="AM40" i="155"/>
  <c r="AM39" i="155"/>
  <c r="AS40" i="155"/>
  <c r="AS39" i="155"/>
  <c r="AT42" i="155"/>
  <c r="AN42" i="155"/>
  <c r="AW40" i="155"/>
  <c r="AW39" i="155"/>
  <c r="AI40" i="155"/>
  <c r="AI39" i="155"/>
  <c r="AR40" i="155"/>
  <c r="AR39" i="155"/>
  <c r="AE40" i="155"/>
  <c r="AE39" i="155"/>
  <c r="AK40" i="155"/>
  <c r="AK39" i="155"/>
  <c r="X40" i="155"/>
  <c r="X39" i="155"/>
  <c r="AD40" i="155"/>
  <c r="AD39" i="155"/>
  <c r="AJ40" i="155"/>
  <c r="AJ39" i="155"/>
  <c r="AQ40" i="155"/>
  <c r="AQ39" i="155"/>
  <c r="AX40" i="155"/>
  <c r="AX39" i="155"/>
  <c r="AC40" i="155"/>
  <c r="AC39" i="155"/>
  <c r="AJ42" i="155"/>
  <c r="BI17" i="155"/>
  <c r="AE42" i="155"/>
  <c r="AC42" i="155"/>
  <c r="AR42" i="155"/>
  <c r="AX42" i="155"/>
  <c r="AD42" i="155"/>
  <c r="AQ42" i="155"/>
  <c r="X42" i="155"/>
  <c r="BI16" i="155"/>
  <c r="BI15" i="155"/>
  <c r="BI14" i="155"/>
  <c r="BI19" i="155"/>
  <c r="BI18" i="155"/>
  <c r="BK27" i="155"/>
  <c r="BL27" i="155"/>
  <c r="BK29" i="155"/>
  <c r="BK15" i="155"/>
  <c r="BL22" i="155"/>
  <c r="BL21" i="155"/>
  <c r="BK20" i="155"/>
  <c r="BK16" i="155"/>
  <c r="BL18" i="155"/>
  <c r="BL26" i="155"/>
  <c r="BL17" i="155"/>
  <c r="BL20" i="155"/>
  <c r="BL24" i="155"/>
  <c r="BK25" i="155"/>
  <c r="BK28" i="155"/>
  <c r="BK17" i="155"/>
  <c r="BK32" i="155"/>
  <c r="BL31" i="155"/>
  <c r="BK24" i="155"/>
  <c r="BL23" i="155"/>
  <c r="BK23" i="155"/>
  <c r="BK26" i="155"/>
  <c r="BL16" i="155"/>
  <c r="BL14" i="155"/>
  <c r="BL15" i="155"/>
  <c r="BK18" i="155"/>
  <c r="BL28" i="155"/>
  <c r="BL33" i="155"/>
  <c r="BK33" i="155"/>
  <c r="BK14" i="155"/>
  <c r="BK31" i="155"/>
  <c r="BK30" i="155"/>
  <c r="BL30" i="155"/>
  <c r="BL32" i="155"/>
  <c r="BK19" i="155"/>
  <c r="BL29" i="155"/>
  <c r="BK21" i="155"/>
  <c r="BL19" i="155"/>
  <c r="BL25" i="155"/>
  <c r="BK22" i="155"/>
  <c r="Y9" i="157" l="1"/>
  <c r="AA7" i="157"/>
  <c r="Z10" i="157"/>
  <c r="Z8" i="157"/>
  <c r="Z9" i="157" s="1"/>
  <c r="Y8" i="155"/>
  <c r="Z7" i="155"/>
  <c r="Z10" i="155" s="1"/>
  <c r="X10" i="155"/>
  <c r="W10" i="155"/>
  <c r="W9" i="155" s="1"/>
  <c r="Y10" i="155"/>
  <c r="BB14" i="155"/>
  <c r="BE14" i="155" s="1"/>
  <c r="BE36" i="155"/>
  <c r="BB23" i="155"/>
  <c r="BE23" i="155" s="1"/>
  <c r="BE15" i="155"/>
  <c r="BB19" i="155"/>
  <c r="BE19" i="155" s="1"/>
  <c r="BB13" i="155"/>
  <c r="BE13" i="155" s="1"/>
  <c r="BJ34" i="155"/>
  <c r="BB12" i="155"/>
  <c r="BE12" i="155" s="1"/>
  <c r="BI34" i="155"/>
  <c r="BK34" i="155"/>
  <c r="BL34" i="155"/>
  <c r="AB7" i="157" l="1"/>
  <c r="AA8" i="157"/>
  <c r="AA10" i="157"/>
  <c r="Z8" i="155"/>
  <c r="AA7" i="155"/>
  <c r="X9" i="155"/>
  <c r="AA9" i="157" l="1"/>
  <c r="AB8" i="157"/>
  <c r="AB10" i="157"/>
  <c r="AC7" i="157"/>
  <c r="AB7" i="155"/>
  <c r="AA8" i="155"/>
  <c r="AA10" i="155"/>
  <c r="Y9" i="155"/>
  <c r="AB9" i="157" l="1"/>
  <c r="AC8" i="157"/>
  <c r="AC9" i="157" s="1"/>
  <c r="AD7" i="157"/>
  <c r="AC10" i="157"/>
  <c r="AC7" i="155"/>
  <c r="AB8" i="155"/>
  <c r="AB10" i="155"/>
  <c r="Z9" i="155"/>
  <c r="AE7" i="157" l="1"/>
  <c r="AD10" i="157"/>
  <c r="AD8" i="157"/>
  <c r="AD9" i="157" s="1"/>
  <c r="AD7" i="155"/>
  <c r="AC8" i="155"/>
  <c r="AC10" i="155"/>
  <c r="AA9" i="155"/>
  <c r="AF7" i="157" l="1"/>
  <c r="AE10" i="157"/>
  <c r="AE8" i="157"/>
  <c r="AE9" i="157" s="1"/>
  <c r="AE7" i="155"/>
  <c r="AD8" i="155"/>
  <c r="AD10" i="155"/>
  <c r="AB9" i="155"/>
  <c r="AG7" i="157" l="1"/>
  <c r="AF10" i="157"/>
  <c r="AF8" i="157"/>
  <c r="AF9" i="157" s="1"/>
  <c r="AF7" i="155"/>
  <c r="AE8" i="155"/>
  <c r="AE10" i="155"/>
  <c r="AC9" i="155"/>
  <c r="AG10" i="157" l="1"/>
  <c r="AG8" i="157"/>
  <c r="AH7" i="157"/>
  <c r="AG7" i="155"/>
  <c r="AF8" i="155"/>
  <c r="AF10" i="155"/>
  <c r="AD9" i="155"/>
  <c r="AH8" i="157" l="1"/>
  <c r="AI7" i="157"/>
  <c r="AH10" i="157"/>
  <c r="AG9" i="157"/>
  <c r="AH7" i="155"/>
  <c r="AG8" i="155"/>
  <c r="AG10" i="155"/>
  <c r="AE9" i="155"/>
  <c r="AH9" i="157" l="1"/>
  <c r="AI8" i="157"/>
  <c r="AJ7" i="157"/>
  <c r="AI10" i="157"/>
  <c r="AI7" i="155"/>
  <c r="AH8" i="155"/>
  <c r="AH10" i="155"/>
  <c r="AF9" i="155"/>
  <c r="AI9" i="157" l="1"/>
  <c r="AJ8" i="157"/>
  <c r="AK7" i="157"/>
  <c r="AJ10" i="157"/>
  <c r="AJ7" i="155"/>
  <c r="AI8" i="155"/>
  <c r="AI10" i="155"/>
  <c r="AG9" i="155"/>
  <c r="AJ9" i="157" l="1"/>
  <c r="AL7" i="157"/>
  <c r="AK8" i="157"/>
  <c r="AK10" i="157"/>
  <c r="AK7" i="155"/>
  <c r="AJ8" i="155"/>
  <c r="AJ10" i="155"/>
  <c r="AH9" i="155"/>
  <c r="AK9" i="157" l="1"/>
  <c r="AM7" i="157"/>
  <c r="AL10" i="157"/>
  <c r="AL8" i="157"/>
  <c r="AL9" i="157" s="1"/>
  <c r="AL7" i="155"/>
  <c r="AK8" i="155"/>
  <c r="AK10" i="155"/>
  <c r="AI9" i="155"/>
  <c r="AM10" i="157" l="1"/>
  <c r="AM8" i="157"/>
  <c r="AM9" i="157" s="1"/>
  <c r="AN7" i="157"/>
  <c r="AM7" i="155"/>
  <c r="AL8" i="155"/>
  <c r="AL10" i="155"/>
  <c r="AJ9" i="155"/>
  <c r="AN8" i="157" l="1"/>
  <c r="AO7" i="157"/>
  <c r="AN10" i="157"/>
  <c r="AN7" i="155"/>
  <c r="AM8" i="155"/>
  <c r="AM10" i="155"/>
  <c r="AK9" i="155"/>
  <c r="AO8" i="157" l="1"/>
  <c r="AP7" i="157"/>
  <c r="AO10" i="157"/>
  <c r="AN9" i="157"/>
  <c r="AO7" i="155"/>
  <c r="AN8" i="155"/>
  <c r="AN10" i="155"/>
  <c r="AL9" i="155"/>
  <c r="AP8" i="157" l="1"/>
  <c r="AQ7" i="157"/>
  <c r="AP10" i="157"/>
  <c r="AO9" i="157"/>
  <c r="AP7" i="155"/>
  <c r="AO8" i="155"/>
  <c r="AO10" i="155"/>
  <c r="AM9" i="155"/>
  <c r="AR7" i="157" l="1"/>
  <c r="AQ8" i="157"/>
  <c r="AQ10" i="157"/>
  <c r="AP9" i="157"/>
  <c r="AQ7" i="155"/>
  <c r="AP8" i="155"/>
  <c r="AP10" i="155"/>
  <c r="AN9" i="155"/>
  <c r="AQ9" i="157" l="1"/>
  <c r="AS7" i="157"/>
  <c r="AR10" i="157"/>
  <c r="AR8" i="157"/>
  <c r="AR9" i="157" s="1"/>
  <c r="AR7" i="155"/>
  <c r="AQ8" i="155"/>
  <c r="AQ10" i="155"/>
  <c r="AO9" i="155"/>
  <c r="AS10" i="157" l="1"/>
  <c r="AT7" i="157"/>
  <c r="AS8" i="157"/>
  <c r="AS9" i="157" s="1"/>
  <c r="AS7" i="155"/>
  <c r="AR8" i="155"/>
  <c r="AR10" i="155"/>
  <c r="AP9" i="155"/>
  <c r="AT8" i="157" l="1"/>
  <c r="AU7" i="157"/>
  <c r="AV7" i="157" s="1"/>
  <c r="AT10" i="157"/>
  <c r="AT7" i="155"/>
  <c r="AS8" i="155"/>
  <c r="AS10" i="155"/>
  <c r="AQ9" i="155"/>
  <c r="AW7" i="157" l="1"/>
  <c r="AV8" i="157"/>
  <c r="AV10" i="157"/>
  <c r="AU10" i="157"/>
  <c r="AU8" i="157"/>
  <c r="AU9" i="157" s="1"/>
  <c r="AT9" i="157"/>
  <c r="AU7" i="155"/>
  <c r="AT8" i="155"/>
  <c r="AT10" i="155"/>
  <c r="AR9" i="155"/>
  <c r="AV9" i="157" l="1"/>
  <c r="AX7" i="157"/>
  <c r="AW10" i="157"/>
  <c r="AW8" i="157"/>
  <c r="AW9" i="157" s="1"/>
  <c r="AV7" i="155"/>
  <c r="AU8" i="155"/>
  <c r="AU10" i="155"/>
  <c r="AS9" i="155"/>
  <c r="AY7" i="157" l="1"/>
  <c r="AX10" i="157"/>
  <c r="AX8" i="157"/>
  <c r="AX9" i="157" s="1"/>
  <c r="AW7" i="155"/>
  <c r="AV8" i="155"/>
  <c r="AV10" i="155"/>
  <c r="AT9" i="155"/>
  <c r="AZ7" i="157" l="1"/>
  <c r="AY10" i="157"/>
  <c r="AY8" i="157"/>
  <c r="AY9" i="157" s="1"/>
  <c r="AX7" i="155"/>
  <c r="AW8" i="155"/>
  <c r="AW10" i="155"/>
  <c r="AU9" i="155"/>
  <c r="BA7" i="157" l="1"/>
  <c r="AZ10" i="157"/>
  <c r="AZ8" i="157"/>
  <c r="AZ9" i="157" s="1"/>
  <c r="AX8" i="155"/>
  <c r="AX10" i="155"/>
  <c r="AV9" i="155"/>
  <c r="BA10" i="157" l="1"/>
  <c r="BA8" i="157"/>
  <c r="BA9" i="157" s="1"/>
  <c r="AX9" i="155"/>
  <c r="AW9" i="15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吉田　黎</author>
    <author>FINE_User</author>
  </authors>
  <commentList>
    <comment ref="AP1" authorId="0" shapeId="0" xr:uid="{9D5EB342-7CA6-4EE3-8952-95620A9D8EEB}">
      <text>
        <r>
          <rPr>
            <b/>
            <sz val="9"/>
            <color indexed="81"/>
            <rFont val="MS P ゴシック"/>
            <family val="3"/>
            <charset val="128"/>
          </rPr>
          <t>対照月を記入
※エラーになる場合は、下記の例のように記入してください。
（例）2026/4/1</t>
        </r>
      </text>
    </comment>
    <comment ref="T6" authorId="1" shapeId="0" xr:uid="{00000000-0006-0000-0100-000002000000}">
      <text>
        <r>
          <rPr>
            <b/>
            <sz val="9"/>
            <color indexed="81"/>
            <rFont val="BIZ UDPゴシック"/>
            <family val="3"/>
            <charset val="128"/>
          </rPr>
          <t>児童指導員等加配加算の加配対象者の場合→『児童加配』を選択
専門的支援加算の加配対象者の場合
→『専門的加配』を選択</t>
        </r>
      </text>
    </comment>
    <comment ref="V6" authorId="1" shapeId="0" xr:uid="{00000000-0006-0000-0100-000004000000}">
      <text>
        <r>
          <rPr>
            <b/>
            <sz val="9"/>
            <color indexed="81"/>
            <rFont val="BIZ UDPゴシック"/>
            <family val="3"/>
            <charset val="128"/>
          </rPr>
          <t>福祉専門職配置等加算Ⅲの要件の内、</t>
        </r>
        <r>
          <rPr>
            <b/>
            <u/>
            <sz val="9"/>
            <color indexed="81"/>
            <rFont val="BIZ UDPゴシック"/>
            <family val="3"/>
            <charset val="128"/>
          </rPr>
          <t>指定基準省令上、置くべき員数の内、常勤者の割合が75％以上</t>
        </r>
        <r>
          <rPr>
            <b/>
            <sz val="9"/>
            <color indexed="81"/>
            <rFont val="BIZ UDPゴシック"/>
            <family val="3"/>
            <charset val="128"/>
          </rPr>
          <t>の要件で加算を算定する場合、本項目は入力不要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吉田　黎</author>
    <author>FINE_User</author>
  </authors>
  <commentList>
    <comment ref="AP1" authorId="0" shapeId="0" xr:uid="{BF379699-B4BE-4E44-BE32-4BB0B6B3D6FE}">
      <text>
        <r>
          <rPr>
            <b/>
            <sz val="9"/>
            <color indexed="81"/>
            <rFont val="MS P ゴシック"/>
            <family val="3"/>
            <charset val="128"/>
          </rPr>
          <t>対照月を記入
※エラーになる場合は、下記の例のように記入してください。
（例）2026/4/1</t>
        </r>
      </text>
    </comment>
    <comment ref="T6" authorId="1" shapeId="0" xr:uid="{8E6CB638-486D-4A5E-82F4-9D2BF3206F04}">
      <text>
        <r>
          <rPr>
            <b/>
            <sz val="9"/>
            <color indexed="81"/>
            <rFont val="BIZ UDPゴシック"/>
            <family val="3"/>
            <charset val="128"/>
          </rPr>
          <t>児童指導員等加配加算の加配対象者の場合→『児童加配』を選択
専門的支援加算の加配対象者の場合
→『専門的加配』を選択</t>
        </r>
      </text>
    </comment>
    <comment ref="V6" authorId="1" shapeId="0" xr:uid="{1C10B63C-622B-4172-883A-BC0CA3375D9C}">
      <text>
        <r>
          <rPr>
            <b/>
            <sz val="9"/>
            <color indexed="81"/>
            <rFont val="BIZ UDPゴシック"/>
            <family val="3"/>
            <charset val="128"/>
          </rPr>
          <t>福祉専門職配置等加算Ⅲの要件の内、</t>
        </r>
        <r>
          <rPr>
            <b/>
            <u/>
            <sz val="9"/>
            <color indexed="81"/>
            <rFont val="BIZ UDPゴシック"/>
            <family val="3"/>
            <charset val="128"/>
          </rPr>
          <t>指定基準省令上、置くべき員数の内、常勤者の割合が75％以上</t>
        </r>
        <r>
          <rPr>
            <b/>
            <sz val="9"/>
            <color indexed="81"/>
            <rFont val="BIZ UDPゴシック"/>
            <family val="3"/>
            <charset val="128"/>
          </rPr>
          <t>の要件で加算を算定する場合、本項目は入力不要</t>
        </r>
      </text>
    </comment>
  </commentList>
</comments>
</file>

<file path=xl/sharedStrings.xml><?xml version="1.0" encoding="utf-8"?>
<sst xmlns="http://schemas.openxmlformats.org/spreadsheetml/2006/main" count="214" uniqueCount="131">
  <si>
    <t>施設等区分</t>
    <rPh sb="0" eb="2">
      <t>シセツ</t>
    </rPh>
    <rPh sb="2" eb="3">
      <t>トウ</t>
    </rPh>
    <rPh sb="3" eb="5">
      <t>クブン</t>
    </rPh>
    <phoneticPr fontId="1"/>
  </si>
  <si>
    <t>職種</t>
    <rPh sb="0" eb="2">
      <t>ショクシュ</t>
    </rPh>
    <phoneticPr fontId="1"/>
  </si>
  <si>
    <t>氏名</t>
    <rPh sb="0" eb="2">
      <t>シメイ</t>
    </rPh>
    <phoneticPr fontId="1"/>
  </si>
  <si>
    <t>児童指導員</t>
    <rPh sb="0" eb="2">
      <t>ジドウ</t>
    </rPh>
    <rPh sb="2" eb="5">
      <t>シドウイン</t>
    </rPh>
    <phoneticPr fontId="1"/>
  </si>
  <si>
    <t>定員</t>
    <rPh sb="0" eb="2">
      <t>テイイン</t>
    </rPh>
    <phoneticPr fontId="1"/>
  </si>
  <si>
    <t>支援の種類</t>
    <rPh sb="0" eb="2">
      <t>シエン</t>
    </rPh>
    <rPh sb="3" eb="5">
      <t>シュルイ</t>
    </rPh>
    <phoneticPr fontId="1"/>
  </si>
  <si>
    <t>事業所・施設名</t>
    <rPh sb="0" eb="3">
      <t>ジギョウショ</t>
    </rPh>
    <rPh sb="4" eb="6">
      <t>シセツ</t>
    </rPh>
    <rPh sb="6" eb="7">
      <t>メイ</t>
    </rPh>
    <phoneticPr fontId="1"/>
  </si>
  <si>
    <t>主たる障害種別</t>
    <rPh sb="0" eb="1">
      <t>オモ</t>
    </rPh>
    <rPh sb="3" eb="5">
      <t>ショウガイ</t>
    </rPh>
    <rPh sb="5" eb="7">
      <t>シュベツ</t>
    </rPh>
    <phoneticPr fontId="1"/>
  </si>
  <si>
    <t>基準上の必要職員数</t>
    <rPh sb="0" eb="2">
      <t>キジュン</t>
    </rPh>
    <rPh sb="2" eb="3">
      <t>ジョウ</t>
    </rPh>
    <rPh sb="4" eb="6">
      <t>ヒツヨウ</t>
    </rPh>
    <rPh sb="6" eb="9">
      <t>ショクインスウ</t>
    </rPh>
    <phoneticPr fontId="1"/>
  </si>
  <si>
    <t>該当する体制等</t>
    <rPh sb="0" eb="2">
      <t>ガイトウ</t>
    </rPh>
    <rPh sb="4" eb="6">
      <t>タイセイ</t>
    </rPh>
    <rPh sb="6" eb="7">
      <t>トウ</t>
    </rPh>
    <phoneticPr fontId="1"/>
  </si>
  <si>
    <t>勤務形態</t>
    <rPh sb="0" eb="2">
      <t>キンム</t>
    </rPh>
    <rPh sb="2" eb="4">
      <t>ケイタイ</t>
    </rPh>
    <phoneticPr fontId="1"/>
  </si>
  <si>
    <t>第１週</t>
    <rPh sb="0" eb="1">
      <t>ダイ</t>
    </rPh>
    <rPh sb="2" eb="3">
      <t>シュウ</t>
    </rPh>
    <phoneticPr fontId="1"/>
  </si>
  <si>
    <t>第２週</t>
    <rPh sb="0" eb="1">
      <t>ダイ</t>
    </rPh>
    <rPh sb="2" eb="3">
      <t>シュウ</t>
    </rPh>
    <phoneticPr fontId="1"/>
  </si>
  <si>
    <t>第３週</t>
    <rPh sb="0" eb="1">
      <t>ダイ</t>
    </rPh>
    <rPh sb="2" eb="3">
      <t>シュウ</t>
    </rPh>
    <phoneticPr fontId="1"/>
  </si>
  <si>
    <t>第４週</t>
    <rPh sb="0" eb="1">
      <t>ダイ</t>
    </rPh>
    <rPh sb="2" eb="3">
      <t>シュウ</t>
    </rPh>
    <phoneticPr fontId="1"/>
  </si>
  <si>
    <t>4週の
合計</t>
    <rPh sb="1" eb="2">
      <t>シュウ</t>
    </rPh>
    <rPh sb="4" eb="6">
      <t>ゴウケイ</t>
    </rPh>
    <phoneticPr fontId="1"/>
  </si>
  <si>
    <t>週平均の勤務時間</t>
    <rPh sb="0" eb="3">
      <t>シュウヘイキン</t>
    </rPh>
    <rPh sb="4" eb="6">
      <t>キンム</t>
    </rPh>
    <rPh sb="6" eb="8">
      <t>ジカン</t>
    </rPh>
    <phoneticPr fontId="1"/>
  </si>
  <si>
    <t>常勤換算後の人数</t>
    <rPh sb="0" eb="2">
      <t>ジョウキン</t>
    </rPh>
    <rPh sb="2" eb="4">
      <t>カンザン</t>
    </rPh>
    <rPh sb="4" eb="5">
      <t>ゴ</t>
    </rPh>
    <rPh sb="6" eb="8">
      <t>ニンズウ</t>
    </rPh>
    <phoneticPr fontId="1"/>
  </si>
  <si>
    <t>直接支援職員常勤換算数</t>
    <rPh sb="0" eb="2">
      <t>チョクセツ</t>
    </rPh>
    <rPh sb="2" eb="4">
      <t>シエン</t>
    </rPh>
    <rPh sb="4" eb="6">
      <t>ショクイン</t>
    </rPh>
    <rPh sb="6" eb="8">
      <t>ジョウキン</t>
    </rPh>
    <rPh sb="8" eb="10">
      <t>カンサン</t>
    </rPh>
    <rPh sb="10" eb="11">
      <t>スウ</t>
    </rPh>
    <phoneticPr fontId="1"/>
  </si>
  <si>
    <t>時間</t>
    <rPh sb="0" eb="2">
      <t>ジカン</t>
    </rPh>
    <phoneticPr fontId="1"/>
  </si>
  <si>
    <t>授業終了後</t>
    <rPh sb="0" eb="2">
      <t>ジュギョウ</t>
    </rPh>
    <rPh sb="2" eb="5">
      <t>シュウリョウゴ</t>
    </rPh>
    <phoneticPr fontId="1"/>
  </si>
  <si>
    <t>学校休業日</t>
    <rPh sb="0" eb="2">
      <t>ガッコウ</t>
    </rPh>
    <rPh sb="2" eb="5">
      <t>キュウギョウビ</t>
    </rPh>
    <phoneticPr fontId="1"/>
  </si>
  <si>
    <t>管理者</t>
    <rPh sb="0" eb="3">
      <t>カンリシャ</t>
    </rPh>
    <phoneticPr fontId="1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</si>
  <si>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1"/>
  </si>
  <si>
    <t>管理者兼児童発達支援管理責任者</t>
    <rPh sb="0" eb="3">
      <t>カンリシャ</t>
    </rPh>
    <rPh sb="3" eb="4">
      <t>ケン</t>
    </rPh>
    <rPh sb="4" eb="6">
      <t>ジドウ</t>
    </rPh>
    <rPh sb="6" eb="8">
      <t>ハッタツ</t>
    </rPh>
    <rPh sb="8" eb="10">
      <t>シエン</t>
    </rPh>
    <rPh sb="10" eb="12">
      <t>カンリ</t>
    </rPh>
    <rPh sb="12" eb="14">
      <t>セキニン</t>
    </rPh>
    <rPh sb="14" eb="15">
      <t>シャ</t>
    </rPh>
    <phoneticPr fontId="1"/>
  </si>
  <si>
    <t>栄養士</t>
    <rPh sb="0" eb="3">
      <t>エイヨウシ</t>
    </rPh>
    <phoneticPr fontId="1"/>
  </si>
  <si>
    <t>管理栄養士</t>
    <rPh sb="0" eb="2">
      <t>カンリ</t>
    </rPh>
    <rPh sb="2" eb="5">
      <t>エイヨウシ</t>
    </rPh>
    <phoneticPr fontId="1"/>
  </si>
  <si>
    <t>保育士</t>
    <rPh sb="0" eb="3">
      <t>ホイクシ</t>
    </rPh>
    <phoneticPr fontId="1"/>
  </si>
  <si>
    <t>指導員</t>
    <rPh sb="0" eb="3">
      <t>シドウイン</t>
    </rPh>
    <phoneticPr fontId="1"/>
  </si>
  <si>
    <t>その他（　　　　　）</t>
    <rPh sb="2" eb="3">
      <t>タ</t>
    </rPh>
    <phoneticPr fontId="1"/>
  </si>
  <si>
    <t>その他従業者</t>
    <rPh sb="2" eb="3">
      <t>ホカ</t>
    </rPh>
    <rPh sb="3" eb="6">
      <t>ジュウギョウシャ</t>
    </rPh>
    <phoneticPr fontId="3"/>
  </si>
  <si>
    <t>看護職員</t>
    <rPh sb="0" eb="2">
      <t>カンゴ</t>
    </rPh>
    <rPh sb="2" eb="4">
      <t>ショクイン</t>
    </rPh>
    <phoneticPr fontId="1"/>
  </si>
  <si>
    <t>送迎員（送迎のみを行う場合）</t>
    <rPh sb="0" eb="3">
      <t>ソウゲイイン</t>
    </rPh>
    <rPh sb="4" eb="6">
      <t>ソウゲイ</t>
    </rPh>
    <rPh sb="9" eb="10">
      <t>オコナ</t>
    </rPh>
    <rPh sb="11" eb="13">
      <t>バアイ</t>
    </rPh>
    <phoneticPr fontId="3"/>
  </si>
  <si>
    <t>事務員</t>
    <rPh sb="0" eb="3">
      <t>ジムイン</t>
    </rPh>
    <phoneticPr fontId="3"/>
  </si>
  <si>
    <t>社会福祉士</t>
    <rPh sb="0" eb="5">
      <t>シャカイフクシシ</t>
    </rPh>
    <phoneticPr fontId="3"/>
  </si>
  <si>
    <t>介護福祉士</t>
    <rPh sb="0" eb="2">
      <t>カイゴ</t>
    </rPh>
    <rPh sb="2" eb="4">
      <t>フクシ</t>
    </rPh>
    <rPh sb="4" eb="5">
      <t>シ</t>
    </rPh>
    <phoneticPr fontId="3"/>
  </si>
  <si>
    <t>精神保健福祉士</t>
    <rPh sb="0" eb="2">
      <t>セイシン</t>
    </rPh>
    <rPh sb="2" eb="7">
      <t>ホケンフクシシ</t>
    </rPh>
    <phoneticPr fontId="3"/>
  </si>
  <si>
    <t>公認心理士</t>
    <rPh sb="0" eb="2">
      <t>コウニン</t>
    </rPh>
    <rPh sb="2" eb="5">
      <t>シンリシ</t>
    </rPh>
    <phoneticPr fontId="3"/>
  </si>
  <si>
    <t>常勤</t>
    <rPh sb="0" eb="2">
      <t>ジョウキン</t>
    </rPh>
    <phoneticPr fontId="3"/>
  </si>
  <si>
    <t>非常勤</t>
    <rPh sb="0" eb="3">
      <t>ヒジョウキン</t>
    </rPh>
    <phoneticPr fontId="3"/>
  </si>
  <si>
    <t>専従</t>
    <rPh sb="0" eb="2">
      <t>センジュウ</t>
    </rPh>
    <phoneticPr fontId="3"/>
  </si>
  <si>
    <t>兼務</t>
    <rPh sb="0" eb="2">
      <t>ケンム</t>
    </rPh>
    <phoneticPr fontId="3"/>
  </si>
  <si>
    <t>理学療法士</t>
    <rPh sb="0" eb="2">
      <t>リガク</t>
    </rPh>
    <rPh sb="2" eb="5">
      <t>リョウホウシ</t>
    </rPh>
    <phoneticPr fontId="3"/>
  </si>
  <si>
    <t>作業療法士</t>
    <rPh sb="0" eb="5">
      <t>サギョウリョウホウシ</t>
    </rPh>
    <phoneticPr fontId="3"/>
  </si>
  <si>
    <t>言語聴覚士</t>
    <rPh sb="0" eb="2">
      <t>ゲンゴ</t>
    </rPh>
    <rPh sb="2" eb="5">
      <t>チョウカクシ</t>
    </rPh>
    <phoneticPr fontId="3"/>
  </si>
  <si>
    <t>心理指導担当職員</t>
    <rPh sb="0" eb="4">
      <t>シンリシドウ</t>
    </rPh>
    <rPh sb="4" eb="8">
      <t>タントウショクイン</t>
    </rPh>
    <phoneticPr fontId="3"/>
  </si>
  <si>
    <t>定員超過日数合計</t>
    <rPh sb="0" eb="2">
      <t>テイイン</t>
    </rPh>
    <rPh sb="2" eb="4">
      <t>チョウカ</t>
    </rPh>
    <rPh sb="4" eb="6">
      <t>ニッスウ</t>
    </rPh>
    <rPh sb="6" eb="8">
      <t>ゴウケイ</t>
    </rPh>
    <phoneticPr fontId="1"/>
  </si>
  <si>
    <t>児童指導員等加配加算</t>
    <rPh sb="0" eb="2">
      <t>ジドウ</t>
    </rPh>
    <rPh sb="2" eb="5">
      <t>シドウイン</t>
    </rPh>
    <rPh sb="5" eb="6">
      <t>ナド</t>
    </rPh>
    <rPh sb="6" eb="8">
      <t>カハイ</t>
    </rPh>
    <rPh sb="8" eb="10">
      <t>カサン</t>
    </rPh>
    <phoneticPr fontId="3"/>
  </si>
  <si>
    <t>専門職員（理学療法士等）</t>
    <rPh sb="0" eb="4">
      <t>センモンショクイン</t>
    </rPh>
    <rPh sb="5" eb="10">
      <t>リガクリョウホウシ</t>
    </rPh>
    <rPh sb="10" eb="11">
      <t>ナド</t>
    </rPh>
    <phoneticPr fontId="3"/>
  </si>
  <si>
    <t>専門職員（保育士）</t>
    <rPh sb="0" eb="4">
      <t>センモンショクイン</t>
    </rPh>
    <rPh sb="5" eb="8">
      <t>ホイクシ</t>
    </rPh>
    <phoneticPr fontId="3"/>
  </si>
  <si>
    <t>常勤かつ3年以上</t>
    <rPh sb="0" eb="2">
      <t>ジョウキン</t>
    </rPh>
    <rPh sb="5" eb="6">
      <t>ネン</t>
    </rPh>
    <rPh sb="6" eb="8">
      <t>イジョウ</t>
    </rPh>
    <phoneticPr fontId="3"/>
  </si>
  <si>
    <t>福祉専門職
配置等加算
対象者</t>
    <rPh sb="0" eb="2">
      <t>フクシ</t>
    </rPh>
    <rPh sb="2" eb="4">
      <t>センモン</t>
    </rPh>
    <rPh sb="4" eb="5">
      <t>ショク</t>
    </rPh>
    <rPh sb="6" eb="8">
      <t>ハイチ</t>
    </rPh>
    <rPh sb="8" eb="9">
      <t>ナド</t>
    </rPh>
    <rPh sb="9" eb="11">
      <t>カサン</t>
    </rPh>
    <rPh sb="12" eb="14">
      <t>タイショウ</t>
    </rPh>
    <rPh sb="14" eb="15">
      <t>シャ</t>
    </rPh>
    <phoneticPr fontId="3"/>
  </si>
  <si>
    <t>利用児童数（手入力）</t>
    <phoneticPr fontId="3"/>
  </si>
  <si>
    <t>福祉専門職配置等加算</t>
  </si>
  <si>
    <t>強度行動障害加算体制</t>
  </si>
  <si>
    <t>医療的ケア基本報酬区分</t>
    <rPh sb="0" eb="3">
      <t>イリョウテキ</t>
    </rPh>
    <rPh sb="5" eb="7">
      <t>キホン</t>
    </rPh>
    <rPh sb="7" eb="11">
      <t>ホウシュウクブン</t>
    </rPh>
    <phoneticPr fontId="3"/>
  </si>
  <si>
    <t>開所日数合計</t>
    <rPh sb="0" eb="2">
      <t>カイショ</t>
    </rPh>
    <rPh sb="2" eb="4">
      <t>ニッスウ</t>
    </rPh>
    <rPh sb="4" eb="6">
      <t>ゴウケイ</t>
    </rPh>
    <phoneticPr fontId="1"/>
  </si>
  <si>
    <t>基準人員（日）</t>
    <rPh sb="0" eb="2">
      <t>キジュン</t>
    </rPh>
    <rPh sb="2" eb="4">
      <t>ジンイン</t>
    </rPh>
    <rPh sb="5" eb="6">
      <t>ニチ</t>
    </rPh>
    <phoneticPr fontId="1"/>
  </si>
  <si>
    <t>障がい福祉サービス経験者</t>
    <phoneticPr fontId="3"/>
  </si>
  <si>
    <t>相談支援専門員</t>
    <rPh sb="0" eb="7">
      <t>ソウダンシエンセンモンイン</t>
    </rPh>
    <phoneticPr fontId="3"/>
  </si>
  <si>
    <r>
      <t>管理者・従業者の勤務の体制及び勤務形態一覧表（</t>
    </r>
    <r>
      <rPr>
        <b/>
        <sz val="12"/>
        <color indexed="10"/>
        <rFont val="BIZ UDPゴシック"/>
        <family val="3"/>
        <charset val="128"/>
      </rPr>
      <t>非重心型</t>
    </r>
    <r>
      <rPr>
        <b/>
        <sz val="12"/>
        <rFont val="BIZ UDPゴシック"/>
        <family val="3"/>
        <charset val="128"/>
      </rPr>
      <t>児童発達支援</t>
    </r>
    <r>
      <rPr>
        <b/>
        <sz val="12"/>
        <color indexed="10"/>
        <rFont val="BIZ UDPゴシック"/>
        <family val="3"/>
        <charset val="128"/>
      </rPr>
      <t>【センターを除く】</t>
    </r>
    <r>
      <rPr>
        <b/>
        <sz val="12"/>
        <rFont val="BIZ UDPゴシック"/>
        <family val="3"/>
        <charset val="128"/>
      </rPr>
      <t>・</t>
    </r>
    <r>
      <rPr>
        <b/>
        <sz val="12"/>
        <color indexed="10"/>
        <rFont val="BIZ UDPゴシック"/>
        <family val="3"/>
        <charset val="128"/>
      </rPr>
      <t>非重心型</t>
    </r>
    <r>
      <rPr>
        <b/>
        <sz val="12"/>
        <rFont val="BIZ UDPゴシック"/>
        <family val="3"/>
        <charset val="128"/>
      </rPr>
      <t>放課後等デイサービス用）</t>
    </r>
    <rPh sb="0" eb="3">
      <t>カンリシャ</t>
    </rPh>
    <rPh sb="4" eb="7">
      <t>ジュウギョウシャ</t>
    </rPh>
    <rPh sb="8" eb="10">
      <t>キンム</t>
    </rPh>
    <rPh sb="11" eb="13">
      <t>タイセイ</t>
    </rPh>
    <rPh sb="13" eb="14">
      <t>オヨ</t>
    </rPh>
    <rPh sb="15" eb="17">
      <t>キンム</t>
    </rPh>
    <rPh sb="17" eb="19">
      <t>ケイタイ</t>
    </rPh>
    <rPh sb="19" eb="22">
      <t>イチランヒョウ</t>
    </rPh>
    <rPh sb="23" eb="27">
      <t>ヒジュウシンガタ</t>
    </rPh>
    <rPh sb="27" eb="29">
      <t>ジドウ</t>
    </rPh>
    <rPh sb="29" eb="33">
      <t>ハッタツシエン</t>
    </rPh>
    <rPh sb="39" eb="40">
      <t>ノゾ</t>
    </rPh>
    <rPh sb="43" eb="44">
      <t>ヒ</t>
    </rPh>
    <rPh sb="44" eb="46">
      <t>ジュウシン</t>
    </rPh>
    <rPh sb="46" eb="47">
      <t>ガタ</t>
    </rPh>
    <rPh sb="47" eb="51">
      <t>ホウカゴナド</t>
    </rPh>
    <rPh sb="57" eb="58">
      <t>ヨウ</t>
    </rPh>
    <phoneticPr fontId="1"/>
  </si>
  <si>
    <t>専従又
は兼務</t>
    <rPh sb="0" eb="2">
      <t>センジュウ</t>
    </rPh>
    <rPh sb="2" eb="3">
      <t>マタ</t>
    </rPh>
    <rPh sb="5" eb="7">
      <t>ケンム</t>
    </rPh>
    <phoneticPr fontId="1"/>
  </si>
  <si>
    <t>常勤又は
非常勤</t>
    <rPh sb="0" eb="2">
      <t>ジョウキン</t>
    </rPh>
    <rPh sb="2" eb="3">
      <t>マタ</t>
    </rPh>
    <rPh sb="5" eb="8">
      <t>ヒジョウキン</t>
    </rPh>
    <phoneticPr fontId="1"/>
  </si>
  <si>
    <t>基準</t>
    <rPh sb="0" eb="2">
      <t>キジュン</t>
    </rPh>
    <phoneticPr fontId="3"/>
  </si>
  <si>
    <r>
      <t>強度行動
障害研修
修了者</t>
    </r>
    <r>
      <rPr>
        <b/>
        <sz val="6"/>
        <rFont val="BIZ UDPゴシック"/>
        <family val="3"/>
        <charset val="128"/>
      </rPr>
      <t>等</t>
    </r>
    <rPh sb="0" eb="2">
      <t>キョウド</t>
    </rPh>
    <rPh sb="2" eb="4">
      <t>コウドウ</t>
    </rPh>
    <rPh sb="5" eb="7">
      <t>ショウガイ</t>
    </rPh>
    <rPh sb="7" eb="9">
      <t>ケンシュウ</t>
    </rPh>
    <rPh sb="10" eb="13">
      <t>シュウリョウシャ</t>
    </rPh>
    <rPh sb="13" eb="14">
      <t>ナド</t>
    </rPh>
    <phoneticPr fontId="3"/>
  </si>
  <si>
    <t>兼務先及び
兼務する職務の内容</t>
    <rPh sb="0" eb="2">
      <t>ケンム</t>
    </rPh>
    <rPh sb="2" eb="3">
      <t>サキ</t>
    </rPh>
    <rPh sb="3" eb="4">
      <t>オヨ</t>
    </rPh>
    <rPh sb="6" eb="8">
      <t>ケンム</t>
    </rPh>
    <rPh sb="10" eb="12">
      <t>ショクム</t>
    </rPh>
    <rPh sb="13" eb="15">
      <t>ナイヨウ</t>
    </rPh>
    <phoneticPr fontId="1"/>
  </si>
  <si>
    <t>提供形態（1：学校営業日　　2：学校休業日）（手入力）</t>
    <rPh sb="0" eb="2">
      <t>テイキョウ</t>
    </rPh>
    <rPh sb="2" eb="4">
      <t>ケイタイ</t>
    </rPh>
    <rPh sb="7" eb="9">
      <t>ガッコウ</t>
    </rPh>
    <rPh sb="9" eb="12">
      <t>エイギョウヒ</t>
    </rPh>
    <rPh sb="16" eb="18">
      <t>ガッコウ</t>
    </rPh>
    <rPh sb="18" eb="21">
      <t>キュウギョウビ</t>
    </rPh>
    <phoneticPr fontId="1"/>
  </si>
  <si>
    <t>加配
対象者</t>
    <rPh sb="0" eb="2">
      <t>カハイ</t>
    </rPh>
    <rPh sb="3" eb="6">
      <t>タイショウシャ</t>
    </rPh>
    <phoneticPr fontId="3"/>
  </si>
  <si>
    <t>基準
人員
可否</t>
    <rPh sb="0" eb="2">
      <t>キジュン</t>
    </rPh>
    <rPh sb="3" eb="5">
      <t>ジンイン</t>
    </rPh>
    <rPh sb="6" eb="8">
      <t>カヒ</t>
    </rPh>
    <phoneticPr fontId="3"/>
  </si>
  <si>
    <t>児童加配</t>
    <rPh sb="0" eb="2">
      <t>ジドウ</t>
    </rPh>
    <rPh sb="2" eb="4">
      <t>カハイ</t>
    </rPh>
    <phoneticPr fontId="3"/>
  </si>
  <si>
    <t>専門加配</t>
    <rPh sb="0" eb="2">
      <t>センモン</t>
    </rPh>
    <rPh sb="2" eb="4">
      <t>カハイ</t>
    </rPh>
    <phoneticPr fontId="3"/>
  </si>
  <si>
    <t>加配加算区分</t>
    <rPh sb="0" eb="2">
      <t>カハイ</t>
    </rPh>
    <rPh sb="2" eb="4">
      <t>カサン</t>
    </rPh>
    <rPh sb="4" eb="6">
      <t>クブン</t>
    </rPh>
    <phoneticPr fontId="3"/>
  </si>
  <si>
    <t>児童指導員等</t>
    <rPh sb="0" eb="5">
      <t>ジドウシドウイン</t>
    </rPh>
    <rPh sb="5" eb="6">
      <t>ナド</t>
    </rPh>
    <phoneticPr fontId="3"/>
  </si>
  <si>
    <t>基準外</t>
    <rPh sb="0" eb="3">
      <t>キジュンガイ</t>
    </rPh>
    <phoneticPr fontId="3"/>
  </si>
  <si>
    <t>専門職員（理）</t>
    <rPh sb="0" eb="4">
      <t>センモンショクイン</t>
    </rPh>
    <rPh sb="5" eb="6">
      <t>リ</t>
    </rPh>
    <phoneticPr fontId="21"/>
  </si>
  <si>
    <t>児童指導員等</t>
    <rPh sb="0" eb="2">
      <t>ジドウ</t>
    </rPh>
    <rPh sb="2" eb="5">
      <t>シドウイン</t>
    </rPh>
    <rPh sb="5" eb="6">
      <t>ナド</t>
    </rPh>
    <phoneticPr fontId="21"/>
  </si>
  <si>
    <t>その他従業者</t>
    <rPh sb="2" eb="3">
      <t>ホカ</t>
    </rPh>
    <rPh sb="3" eb="6">
      <t>ジュウギョウシャ</t>
    </rPh>
    <phoneticPr fontId="21"/>
  </si>
  <si>
    <t>専門職員（保）</t>
    <rPh sb="0" eb="4">
      <t>センモンショクイン</t>
    </rPh>
    <rPh sb="5" eb="6">
      <t>ホ</t>
    </rPh>
    <phoneticPr fontId="21"/>
  </si>
  <si>
    <t>1割超え</t>
    <rPh sb="1" eb="2">
      <t>ワリ</t>
    </rPh>
    <rPh sb="2" eb="3">
      <t>コ</t>
    </rPh>
    <phoneticPr fontId="22"/>
  </si>
  <si>
    <t>1割未満</t>
    <rPh sb="1" eb="2">
      <t>ワリ</t>
    </rPh>
    <rPh sb="2" eb="4">
      <t>ミマン</t>
    </rPh>
    <phoneticPr fontId="22"/>
  </si>
  <si>
    <t>開始月</t>
    <rPh sb="0" eb="3">
      <t>カイシツキ</t>
    </rPh>
    <phoneticPr fontId="23"/>
  </si>
  <si>
    <t>欠如解消月</t>
    <rPh sb="0" eb="2">
      <t>ケツジョ</t>
    </rPh>
    <rPh sb="2" eb="4">
      <t>カイショウ</t>
    </rPh>
    <rPh sb="4" eb="5">
      <t>ツキ</t>
    </rPh>
    <phoneticPr fontId="23"/>
  </si>
  <si>
    <t>児童指導員等加配加算</t>
    <rPh sb="0" eb="2">
      <t>ジドウ</t>
    </rPh>
    <rPh sb="2" eb="5">
      <t>シドウイン</t>
    </rPh>
    <rPh sb="5" eb="6">
      <t>ナド</t>
    </rPh>
    <rPh sb="6" eb="8">
      <t>カハイ</t>
    </rPh>
    <rPh sb="8" eb="10">
      <t>カサン</t>
    </rPh>
    <phoneticPr fontId="23"/>
  </si>
  <si>
    <t>専門的支援加算</t>
    <rPh sb="0" eb="3">
      <t>センモンテキ</t>
    </rPh>
    <rPh sb="3" eb="5">
      <t>シエン</t>
    </rPh>
    <rPh sb="5" eb="7">
      <t>カサン</t>
    </rPh>
    <phoneticPr fontId="23"/>
  </si>
  <si>
    <t>理学療法士等</t>
    <rPh sb="0" eb="5">
      <t>リガクリョウホウシ</t>
    </rPh>
    <rPh sb="5" eb="6">
      <t>ナド</t>
    </rPh>
    <phoneticPr fontId="23"/>
  </si>
  <si>
    <t>児童指導員等</t>
    <rPh sb="0" eb="2">
      <t>ジドウ</t>
    </rPh>
    <rPh sb="2" eb="5">
      <t>シドウイン</t>
    </rPh>
    <rPh sb="5" eb="6">
      <t>ナド</t>
    </rPh>
    <phoneticPr fontId="23"/>
  </si>
  <si>
    <t>その他従業者</t>
    <rPh sb="2" eb="3">
      <t>ホカ</t>
    </rPh>
    <rPh sb="3" eb="6">
      <t>ジュウギョウシャ</t>
    </rPh>
    <phoneticPr fontId="23"/>
  </si>
  <si>
    <t>保育士</t>
    <rPh sb="0" eb="3">
      <t>ホイクシ</t>
    </rPh>
    <phoneticPr fontId="23"/>
  </si>
  <si>
    <t>児童指導員</t>
    <rPh sb="0" eb="2">
      <t>ジドウ</t>
    </rPh>
    <rPh sb="2" eb="5">
      <t>シドウイン</t>
    </rPh>
    <phoneticPr fontId="23"/>
  </si>
  <si>
    <t>管理者１名、児童発達支援管理責任者１名、児童指導員等２名</t>
    <phoneticPr fontId="24"/>
  </si>
  <si>
    <t>本行は非表示にしてください。（本行にカーソルを合わせて、［Ctrl］+［9］）</t>
    <rPh sb="0" eb="1">
      <t>ホン</t>
    </rPh>
    <rPh sb="1" eb="2">
      <t>ギョウ</t>
    </rPh>
    <rPh sb="3" eb="6">
      <t>ヒヒョウジ</t>
    </rPh>
    <rPh sb="15" eb="16">
      <t>ホン</t>
    </rPh>
    <rPh sb="16" eb="17">
      <t>ギョウ</t>
    </rPh>
    <rPh sb="23" eb="24">
      <t>ア</t>
    </rPh>
    <phoneticPr fontId="24"/>
  </si>
  <si>
    <r>
      <rPr>
        <b/>
        <sz val="10"/>
        <color indexed="10"/>
        <rFont val="BIZ UDPゴシック"/>
        <family val="3"/>
        <charset val="128"/>
      </rPr>
      <t>【非表示にする】</t>
    </r>
    <r>
      <rPr>
        <sz val="9"/>
        <rFont val="BIZ UDPゴシック"/>
        <family val="3"/>
        <charset val="128"/>
      </rPr>
      <t>営業時間外の勤務時間を本勤務形態に計上していないか</t>
    </r>
    <rPh sb="1" eb="4">
      <t>ヒヒョウジ</t>
    </rPh>
    <rPh sb="8" eb="12">
      <t>エイギョウジカン</t>
    </rPh>
    <rPh sb="12" eb="13">
      <t>ガイ</t>
    </rPh>
    <rPh sb="14" eb="18">
      <t>キンムジカン</t>
    </rPh>
    <rPh sb="19" eb="24">
      <t>ホンキンムケイタイ</t>
    </rPh>
    <rPh sb="25" eb="27">
      <t>ケイジョウ</t>
    </rPh>
    <phoneticPr fontId="3"/>
  </si>
  <si>
    <r>
      <rPr>
        <b/>
        <sz val="10"/>
        <color indexed="10"/>
        <rFont val="BIZ UDPゴシック"/>
        <family val="3"/>
        <charset val="128"/>
      </rPr>
      <t>【非表示にする】</t>
    </r>
    <r>
      <rPr>
        <sz val="9"/>
        <rFont val="BIZ UDPゴシック"/>
        <family val="3"/>
        <charset val="128"/>
      </rPr>
      <t>入力判定（利用児童数もしくは提供形態のいずれかが未入力の場合、「×」判定）</t>
    </r>
    <rPh sb="1" eb="4">
      <t>ヒヒョウジ</t>
    </rPh>
    <rPh sb="8" eb="10">
      <t>ニュウリョク</t>
    </rPh>
    <rPh sb="10" eb="12">
      <t>ハンテイ</t>
    </rPh>
    <rPh sb="13" eb="17">
      <t>リヨウジドウ</t>
    </rPh>
    <rPh sb="17" eb="18">
      <t>スウ</t>
    </rPh>
    <rPh sb="22" eb="26">
      <t>テイキョウケイタイ</t>
    </rPh>
    <rPh sb="32" eb="35">
      <t>ミニュウリョク</t>
    </rPh>
    <rPh sb="36" eb="38">
      <t>バアイ</t>
    </rPh>
    <rPh sb="42" eb="44">
      <t>ハンテイ</t>
    </rPh>
    <phoneticPr fontId="3"/>
  </si>
  <si>
    <t>基準</t>
    <rPh sb="0" eb="2">
      <t>キジュン</t>
    </rPh>
    <phoneticPr fontId="24"/>
  </si>
  <si>
    <t>児童加配</t>
    <rPh sb="0" eb="2">
      <t>ジドウ</t>
    </rPh>
    <rPh sb="2" eb="4">
      <t>カハイ</t>
    </rPh>
    <phoneticPr fontId="24"/>
  </si>
  <si>
    <t>営業時間</t>
    <rPh sb="0" eb="4">
      <t>エイギョウジカン</t>
    </rPh>
    <phoneticPr fontId="1"/>
  </si>
  <si>
    <t>サービス提供時間</t>
    <rPh sb="4" eb="6">
      <t>テイキョウ</t>
    </rPh>
    <rPh sb="6" eb="8">
      <t>ジカン</t>
    </rPh>
    <phoneticPr fontId="1"/>
  </si>
  <si>
    <t>基準の常勤職員としてカウント可能な時間数</t>
    <rPh sb="0" eb="2">
      <t>キジュン</t>
    </rPh>
    <rPh sb="3" eb="5">
      <t>ジョウキン</t>
    </rPh>
    <rPh sb="5" eb="7">
      <t>ショクイン</t>
    </rPh>
    <rPh sb="14" eb="16">
      <t>カノウ</t>
    </rPh>
    <rPh sb="17" eb="20">
      <t>ジカンスウ</t>
    </rPh>
    <phoneticPr fontId="24"/>
  </si>
  <si>
    <t>1週間に当該事業所・施設における常勤職員の勤務すべき時間数</t>
    <phoneticPr fontId="24"/>
  </si>
  <si>
    <t>専門的支援</t>
    <rPh sb="0" eb="3">
      <t>センモンテキ</t>
    </rPh>
    <rPh sb="3" eb="5">
      <t>シエン</t>
    </rPh>
    <phoneticPr fontId="24"/>
  </si>
  <si>
    <t>放課後等デイサービス</t>
    <rPh sb="0" eb="4">
      <t>ホウカゴトウ</t>
    </rPh>
    <phoneticPr fontId="31"/>
  </si>
  <si>
    <t>児童発達支援</t>
    <rPh sb="0" eb="6">
      <t>ジドウハッタツシエン</t>
    </rPh>
    <phoneticPr fontId="31"/>
  </si>
  <si>
    <t>重症心身障がい児以外</t>
    <rPh sb="0" eb="2">
      <t>ジュウショウ</t>
    </rPh>
    <rPh sb="2" eb="4">
      <t>シンシン</t>
    </rPh>
    <rPh sb="4" eb="5">
      <t>ショウ</t>
    </rPh>
    <rPh sb="7" eb="8">
      <t>ジ</t>
    </rPh>
    <rPh sb="8" eb="10">
      <t>イガイ</t>
    </rPh>
    <phoneticPr fontId="24"/>
  </si>
  <si>
    <t>常勤専従・５年以上</t>
    <rPh sb="0" eb="4">
      <t>ジョウキンセンジュウ</t>
    </rPh>
    <rPh sb="6" eb="9">
      <t>ネンイジョウ</t>
    </rPh>
    <phoneticPr fontId="31"/>
  </si>
  <si>
    <t>常勤専従・５年未満</t>
    <rPh sb="0" eb="4">
      <t>ジョウキンセンジュウ</t>
    </rPh>
    <rPh sb="6" eb="7">
      <t>ネン</t>
    </rPh>
    <rPh sb="7" eb="9">
      <t>ミマン</t>
    </rPh>
    <phoneticPr fontId="31"/>
  </si>
  <si>
    <t>常勤換算・５年以上</t>
    <rPh sb="0" eb="2">
      <t>ジョウキン</t>
    </rPh>
    <rPh sb="2" eb="4">
      <t>カンサン</t>
    </rPh>
    <rPh sb="6" eb="7">
      <t>ネン</t>
    </rPh>
    <rPh sb="7" eb="9">
      <t>イジョウ</t>
    </rPh>
    <phoneticPr fontId="31"/>
  </si>
  <si>
    <t>常勤換算・５年未満</t>
    <rPh sb="0" eb="4">
      <t>ジョウキンカンサン</t>
    </rPh>
    <rPh sb="6" eb="9">
      <t>ネンミマン</t>
    </rPh>
    <phoneticPr fontId="31"/>
  </si>
  <si>
    <t>その他従業者</t>
    <rPh sb="2" eb="3">
      <t>タ</t>
    </rPh>
    <rPh sb="3" eb="6">
      <t>ジュウギョウシャ</t>
    </rPh>
    <phoneticPr fontId="31"/>
  </si>
  <si>
    <t>なし</t>
    <phoneticPr fontId="31"/>
  </si>
  <si>
    <t>あり</t>
    <phoneticPr fontId="31"/>
  </si>
  <si>
    <t>Ⅰ</t>
    <phoneticPr fontId="31"/>
  </si>
  <si>
    <t>Ⅱ</t>
    <phoneticPr fontId="31"/>
  </si>
  <si>
    <t>Ⅲ</t>
    <phoneticPr fontId="31"/>
  </si>
  <si>
    <t>支援の種類</t>
    <rPh sb="0" eb="2">
      <t>シエン</t>
    </rPh>
    <rPh sb="3" eb="5">
      <t>シュルイ</t>
    </rPh>
    <phoneticPr fontId="31"/>
  </si>
  <si>
    <t>児童指導員等加配加算</t>
    <rPh sb="0" eb="6">
      <t>ジドウシドウイントウ</t>
    </rPh>
    <rPh sb="6" eb="10">
      <t>カハイカサン</t>
    </rPh>
    <phoneticPr fontId="31"/>
  </si>
  <si>
    <t>専門的体制加算</t>
    <rPh sb="0" eb="7">
      <t>センモンテキタイセイカサン</t>
    </rPh>
    <phoneticPr fontId="31"/>
  </si>
  <si>
    <t>福祉専門職配置等加算</t>
    <rPh sb="0" eb="5">
      <t>フクシセンモンショク</t>
    </rPh>
    <rPh sb="5" eb="7">
      <t>ハイチ</t>
    </rPh>
    <rPh sb="7" eb="8">
      <t>トウ</t>
    </rPh>
    <rPh sb="8" eb="10">
      <t>カサン</t>
    </rPh>
    <phoneticPr fontId="31"/>
  </si>
  <si>
    <t>強度行動障害児支援加算</t>
    <rPh sb="0" eb="7">
      <t>キョウドコウドウショウガイジ</t>
    </rPh>
    <rPh sb="7" eb="9">
      <t>シエン</t>
    </rPh>
    <rPh sb="9" eb="11">
      <t>カサン</t>
    </rPh>
    <phoneticPr fontId="31"/>
  </si>
  <si>
    <t>医ケア区分</t>
    <rPh sb="0" eb="1">
      <t>イ</t>
    </rPh>
    <rPh sb="3" eb="5">
      <t>クブン</t>
    </rPh>
    <phoneticPr fontId="31"/>
  </si>
  <si>
    <t>強行</t>
    <rPh sb="0" eb="2">
      <t>キョウコウ</t>
    </rPh>
    <phoneticPr fontId="31"/>
  </si>
  <si>
    <t>基礎</t>
    <rPh sb="0" eb="2">
      <t>キソ</t>
    </rPh>
    <phoneticPr fontId="31"/>
  </si>
  <si>
    <t>あり</t>
    <phoneticPr fontId="31"/>
  </si>
  <si>
    <t>なし</t>
    <phoneticPr fontId="31"/>
  </si>
  <si>
    <t>児童発達支援管理責任者（みなし）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1"/>
  </si>
  <si>
    <t>基礎・実践</t>
    <rPh sb="0" eb="2">
      <t>キソ</t>
    </rPh>
    <rPh sb="3" eb="5">
      <t>ジッセン</t>
    </rPh>
    <phoneticPr fontId="31"/>
  </si>
  <si>
    <t>嘱託医</t>
    <rPh sb="0" eb="3">
      <t>ショクタクイ</t>
    </rPh>
    <phoneticPr fontId="31"/>
  </si>
  <si>
    <t>行動援護</t>
    <rPh sb="0" eb="2">
      <t>コウドウ</t>
    </rPh>
    <rPh sb="2" eb="4">
      <t>エンゴ</t>
    </rPh>
    <phoneticPr fontId="31"/>
  </si>
  <si>
    <t>専門的支援体制加算</t>
    <rPh sb="0" eb="3">
      <t>センモンテキ</t>
    </rPh>
    <rPh sb="3" eb="5">
      <t>シエン</t>
    </rPh>
    <rPh sb="5" eb="7">
      <t>タイセイ</t>
    </rPh>
    <rPh sb="7" eb="9">
      <t>カサン</t>
    </rPh>
    <phoneticPr fontId="3"/>
  </si>
  <si>
    <t>専門的支援実施加算</t>
    <rPh sb="0" eb="5">
      <t>センモンテキシエン</t>
    </rPh>
    <rPh sb="5" eb="7">
      <t>ジッシ</t>
    </rPh>
    <rPh sb="7" eb="9">
      <t>カサン</t>
    </rPh>
    <phoneticPr fontId="24"/>
  </si>
  <si>
    <t>個別サポートⅠ（一定要件）</t>
    <rPh sb="0" eb="2">
      <t>コベツ</t>
    </rPh>
    <rPh sb="8" eb="10">
      <t>イッテイ</t>
    </rPh>
    <rPh sb="10" eb="12">
      <t>ヨウケン</t>
    </rPh>
    <phoneticPr fontId="24"/>
  </si>
  <si>
    <t>第５週</t>
    <rPh sb="0" eb="1">
      <t>ダイ</t>
    </rPh>
    <rPh sb="2" eb="3">
      <t>シュウ</t>
    </rPh>
    <phoneticPr fontId="3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</si>
</sst>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0.0_ "/>
    <numFmt numFmtId="177" formatCode="aaa"/>
    <numFmt numFmtId="178" formatCode="d"/>
    <numFmt numFmtId="179" formatCode="ggge&quot;年&quot;m&quot;月&quot;;@"/>
  </numFmts>
  <fonts count="3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0"/>
      <color indexed="10"/>
      <name val="BIZ UDPゴシック"/>
      <family val="3"/>
      <charset val="128"/>
    </font>
    <font>
      <sz val="6"/>
      <name val="BIZ UDPゴシック"/>
      <family val="3"/>
      <charset val="128"/>
    </font>
    <font>
      <sz val="9"/>
      <name val="BIZ UDPゴシック"/>
      <family val="3"/>
      <charset val="128"/>
    </font>
    <font>
      <sz val="8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9"/>
      <name val="BIZ UDPゴシック"/>
      <family val="3"/>
      <charset val="128"/>
    </font>
    <font>
      <b/>
      <sz val="12"/>
      <color indexed="10"/>
      <name val="BIZ UDPゴシック"/>
      <family val="3"/>
      <charset val="128"/>
    </font>
    <font>
      <sz val="11"/>
      <name val="BIZ UDPゴシック"/>
      <family val="3"/>
      <charset val="128"/>
    </font>
    <font>
      <sz val="6.5"/>
      <name val="BIZ UDPゴシック"/>
      <family val="3"/>
      <charset val="128"/>
    </font>
    <font>
      <sz val="7.5"/>
      <name val="BIZ UDPゴシック"/>
      <family val="3"/>
      <charset val="128"/>
    </font>
    <font>
      <sz val="7"/>
      <name val="BIZ UDPゴシック"/>
      <family val="3"/>
      <charset val="128"/>
    </font>
    <font>
      <b/>
      <sz val="9"/>
      <color indexed="81"/>
      <name val="BIZ UDPゴシック"/>
      <family val="3"/>
      <charset val="128"/>
    </font>
    <font>
      <b/>
      <sz val="6"/>
      <name val="BIZ UDPゴシック"/>
      <family val="3"/>
      <charset val="128"/>
    </font>
    <font>
      <b/>
      <u/>
      <sz val="9"/>
      <color indexed="81"/>
      <name val="BIZ UDPゴシック"/>
      <family val="3"/>
      <charset val="128"/>
    </font>
    <font>
      <sz val="8.5"/>
      <name val="BIZ UDP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5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4"/>
      <name val="BIZ UDPゴシック"/>
      <family val="3"/>
      <charset val="128"/>
    </font>
    <font>
      <b/>
      <sz val="9"/>
      <color indexed="81"/>
      <name val="MS P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9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 diagonalUp="1"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medium">
        <color indexed="64"/>
      </right>
      <top style="thick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7">
    <xf numFmtId="0" fontId="0" fillId="0" borderId="0">
      <alignment vertical="center"/>
    </xf>
    <xf numFmtId="0" fontId="27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8" fillId="0" borderId="0">
      <alignment vertical="center"/>
    </xf>
    <xf numFmtId="0" fontId="2" fillId="0" borderId="0">
      <alignment vertical="center"/>
    </xf>
  </cellStyleXfs>
  <cellXfs count="370">
    <xf numFmtId="0" fontId="0" fillId="0" borderId="0" xfId="0">
      <alignment vertical="center"/>
    </xf>
    <xf numFmtId="0" fontId="5" fillId="0" borderId="0" xfId="6" applyFont="1" applyAlignment="1" applyProtection="1">
      <alignment vertical="center" textRotation="255" shrinkToFit="1"/>
    </xf>
    <xf numFmtId="0" fontId="5" fillId="0" borderId="0" xfId="6" applyFont="1" applyProtection="1">
      <alignment vertical="center"/>
    </xf>
    <xf numFmtId="49" fontId="5" fillId="0" borderId="0" xfId="6" applyNumberFormat="1" applyFont="1" applyProtection="1">
      <alignment vertical="center"/>
    </xf>
    <xf numFmtId="0" fontId="8" fillId="2" borderId="1" xfId="6" applyFont="1" applyFill="1" applyBorder="1" applyAlignment="1" applyProtection="1">
      <alignment horizontal="center" vertical="center" shrinkToFit="1"/>
      <protection locked="0"/>
    </xf>
    <xf numFmtId="0" fontId="8" fillId="2" borderId="2" xfId="6" applyFont="1" applyFill="1" applyBorder="1" applyAlignment="1" applyProtection="1">
      <alignment horizontal="center" vertical="center" shrinkToFit="1"/>
      <protection locked="0"/>
    </xf>
    <xf numFmtId="0" fontId="8" fillId="2" borderId="3" xfId="6" applyFont="1" applyFill="1" applyBorder="1" applyAlignment="1" applyProtection="1">
      <alignment horizontal="center" vertical="center" shrinkToFit="1"/>
      <protection locked="0"/>
    </xf>
    <xf numFmtId="0" fontId="8" fillId="2" borderId="9" xfId="6" applyFont="1" applyFill="1" applyBorder="1" applyAlignment="1" applyProtection="1">
      <alignment horizontal="center" vertical="center" shrinkToFit="1"/>
      <protection locked="0"/>
    </xf>
    <xf numFmtId="0" fontId="8" fillId="2" borderId="10" xfId="6" applyFont="1" applyFill="1" applyBorder="1" applyAlignment="1" applyProtection="1">
      <alignment horizontal="center" vertical="center" shrinkToFit="1"/>
      <protection locked="0"/>
    </xf>
    <xf numFmtId="0" fontId="8" fillId="2" borderId="11" xfId="6" applyFont="1" applyFill="1" applyBorder="1" applyAlignment="1" applyProtection="1">
      <alignment horizontal="center" vertical="center" shrinkToFit="1"/>
      <protection locked="0"/>
    </xf>
    <xf numFmtId="0" fontId="8" fillId="0" borderId="12" xfId="6" applyNumberFormat="1" applyFont="1" applyFill="1" applyBorder="1" applyAlignment="1" applyProtection="1">
      <alignment horizontal="center" vertical="center"/>
    </xf>
    <xf numFmtId="0" fontId="8" fillId="0" borderId="0" xfId="6" applyNumberFormat="1" applyFont="1" applyFill="1" applyBorder="1" applyAlignment="1" applyProtection="1">
      <alignment horizontal="center" vertical="center"/>
    </xf>
    <xf numFmtId="0" fontId="13" fillId="2" borderId="13" xfId="6" applyFont="1" applyFill="1" applyBorder="1" applyAlignment="1" applyProtection="1">
      <alignment horizontal="center" vertical="center" shrinkToFit="1"/>
      <protection locked="0"/>
    </xf>
    <xf numFmtId="0" fontId="13" fillId="2" borderId="14" xfId="6" applyFont="1" applyFill="1" applyBorder="1" applyAlignment="1" applyProtection="1">
      <alignment horizontal="center" vertical="center" shrinkToFit="1"/>
      <protection locked="0"/>
    </xf>
    <xf numFmtId="0" fontId="13" fillId="2" borderId="15" xfId="6" applyFont="1" applyFill="1" applyBorder="1" applyProtection="1">
      <alignment vertical="center"/>
      <protection locked="0"/>
    </xf>
    <xf numFmtId="0" fontId="13" fillId="2" borderId="16" xfId="6" applyFont="1" applyFill="1" applyBorder="1" applyProtection="1">
      <alignment vertical="center"/>
      <protection locked="0"/>
    </xf>
    <xf numFmtId="0" fontId="13" fillId="2" borderId="13" xfId="6" applyFont="1" applyFill="1" applyBorder="1" applyProtection="1">
      <alignment vertical="center"/>
      <protection locked="0"/>
    </xf>
    <xf numFmtId="0" fontId="13" fillId="2" borderId="17" xfId="6" applyFont="1" applyFill="1" applyBorder="1" applyAlignment="1" applyProtection="1">
      <alignment horizontal="center" vertical="center" shrinkToFit="1"/>
      <protection locked="0"/>
    </xf>
    <xf numFmtId="0" fontId="13" fillId="2" borderId="18" xfId="6" applyFont="1" applyFill="1" applyBorder="1" applyAlignment="1" applyProtection="1">
      <alignment horizontal="center" vertical="center" shrinkToFit="1"/>
      <protection locked="0"/>
    </xf>
    <xf numFmtId="0" fontId="13" fillId="2" borderId="19" xfId="6" applyFont="1" applyFill="1" applyBorder="1" applyProtection="1">
      <alignment vertical="center"/>
      <protection locked="0"/>
    </xf>
    <xf numFmtId="0" fontId="13" fillId="2" borderId="20" xfId="6" applyFont="1" applyFill="1" applyBorder="1" applyProtection="1">
      <alignment vertical="center"/>
      <protection locked="0"/>
    </xf>
    <xf numFmtId="0" fontId="13" fillId="2" borderId="18" xfId="6" applyFont="1" applyFill="1" applyBorder="1" applyProtection="1">
      <alignment vertical="center"/>
      <protection locked="0"/>
    </xf>
    <xf numFmtId="0" fontId="13" fillId="2" borderId="21" xfId="6" applyFont="1" applyFill="1" applyBorder="1" applyAlignment="1" applyProtection="1">
      <alignment horizontal="center" vertical="center" shrinkToFit="1"/>
      <protection locked="0"/>
    </xf>
    <xf numFmtId="0" fontId="13" fillId="2" borderId="22" xfId="6" applyFont="1" applyFill="1" applyBorder="1" applyAlignment="1" applyProtection="1">
      <alignment horizontal="center" vertical="center" shrinkToFit="1"/>
      <protection locked="0"/>
    </xf>
    <xf numFmtId="0" fontId="13" fillId="2" borderId="23" xfId="6" applyFont="1" applyFill="1" applyBorder="1" applyAlignment="1" applyProtection="1">
      <alignment horizontal="center" vertical="center" shrinkToFit="1"/>
      <protection locked="0"/>
    </xf>
    <xf numFmtId="0" fontId="13" fillId="2" borderId="24" xfId="6" applyFont="1" applyFill="1" applyBorder="1" applyAlignment="1" applyProtection="1">
      <alignment horizontal="center" vertical="center" shrinkToFit="1"/>
      <protection locked="0"/>
    </xf>
    <xf numFmtId="0" fontId="29" fillId="0" borderId="0" xfId="0" applyFont="1">
      <alignment vertical="center"/>
    </xf>
    <xf numFmtId="0" fontId="13" fillId="0" borderId="0" xfId="0" applyFont="1">
      <alignment vertical="center"/>
    </xf>
    <xf numFmtId="0" fontId="25" fillId="2" borderId="15" xfId="6" applyFont="1" applyFill="1" applyBorder="1" applyProtection="1">
      <alignment vertical="center"/>
      <protection locked="0"/>
    </xf>
    <xf numFmtId="0" fontId="25" fillId="2" borderId="16" xfId="6" applyFont="1" applyFill="1" applyBorder="1" applyProtection="1">
      <alignment vertical="center"/>
      <protection locked="0"/>
    </xf>
    <xf numFmtId="0" fontId="25" fillId="2" borderId="13" xfId="6" applyFont="1" applyFill="1" applyBorder="1" applyProtection="1">
      <alignment vertical="center"/>
      <protection locked="0"/>
    </xf>
    <xf numFmtId="0" fontId="5" fillId="2" borderId="15" xfId="6" applyFont="1" applyFill="1" applyBorder="1" applyProtection="1">
      <alignment vertical="center"/>
      <protection locked="0"/>
    </xf>
    <xf numFmtId="0" fontId="5" fillId="2" borderId="16" xfId="6" applyFont="1" applyFill="1" applyBorder="1" applyProtection="1">
      <alignment vertical="center"/>
      <protection locked="0"/>
    </xf>
    <xf numFmtId="0" fontId="5" fillId="2" borderId="13" xfId="6" applyFont="1" applyFill="1" applyBorder="1" applyProtection="1">
      <alignment vertical="center"/>
      <protection locked="0"/>
    </xf>
    <xf numFmtId="0" fontId="5" fillId="2" borderId="25" xfId="6" applyFont="1" applyFill="1" applyBorder="1" applyProtection="1">
      <alignment vertical="center"/>
      <protection locked="0"/>
    </xf>
    <xf numFmtId="0" fontId="5" fillId="2" borderId="26" xfId="6" applyFont="1" applyFill="1" applyBorder="1" applyProtection="1">
      <alignment vertical="center"/>
      <protection locked="0"/>
    </xf>
    <xf numFmtId="0" fontId="5" fillId="2" borderId="27" xfId="6" applyFont="1" applyFill="1" applyBorder="1" applyProtection="1">
      <alignment vertical="center"/>
      <protection locked="0"/>
    </xf>
    <xf numFmtId="0" fontId="26" fillId="2" borderId="15" xfId="6" applyFont="1" applyFill="1" applyBorder="1" applyProtection="1">
      <alignment vertical="center"/>
      <protection locked="0"/>
    </xf>
    <xf numFmtId="0" fontId="26" fillId="2" borderId="16" xfId="6" applyFont="1" applyFill="1" applyBorder="1" applyProtection="1">
      <alignment vertical="center"/>
      <protection locked="0"/>
    </xf>
    <xf numFmtId="0" fontId="26" fillId="2" borderId="13" xfId="6" applyFont="1" applyFill="1" applyBorder="1" applyProtection="1">
      <alignment vertical="center"/>
      <protection locked="0"/>
    </xf>
    <xf numFmtId="0" fontId="5" fillId="6" borderId="0" xfId="6" applyFont="1" applyFill="1" applyProtection="1">
      <alignment vertical="center"/>
    </xf>
    <xf numFmtId="0" fontId="5" fillId="0" borderId="0" xfId="6" applyFont="1" applyFill="1" applyProtection="1">
      <alignment vertical="center"/>
    </xf>
    <xf numFmtId="177" fontId="13" fillId="0" borderId="32" xfId="6" applyNumberFormat="1" applyFont="1" applyFill="1" applyBorder="1" applyAlignment="1" applyProtection="1">
      <alignment horizontal="center" vertical="center" shrinkToFit="1"/>
    </xf>
    <xf numFmtId="177" fontId="13" fillId="0" borderId="13" xfId="6" applyNumberFormat="1" applyFont="1" applyFill="1" applyBorder="1" applyAlignment="1" applyProtection="1">
      <alignment horizontal="center" vertical="center" shrinkToFit="1"/>
    </xf>
    <xf numFmtId="177" fontId="13" fillId="0" borderId="15" xfId="6" applyNumberFormat="1" applyFont="1" applyFill="1" applyBorder="1" applyAlignment="1" applyProtection="1">
      <alignment horizontal="center" vertical="center" shrinkToFit="1"/>
    </xf>
    <xf numFmtId="0" fontId="5" fillId="6" borderId="33" xfId="6" applyFont="1" applyFill="1" applyBorder="1" applyAlignment="1" applyProtection="1">
      <alignment horizontal="center" vertical="center"/>
    </xf>
    <xf numFmtId="0" fontId="30" fillId="0" borderId="34" xfId="6" applyFont="1" applyFill="1" applyBorder="1" applyAlignment="1" applyProtection="1">
      <alignment horizontal="center" vertical="center" shrinkToFit="1"/>
    </xf>
    <xf numFmtId="0" fontId="30" fillId="0" borderId="35" xfId="6" applyFont="1" applyFill="1" applyBorder="1" applyAlignment="1" applyProtection="1">
      <alignment horizontal="center" vertical="center" shrinkToFit="1"/>
    </xf>
    <xf numFmtId="0" fontId="30" fillId="0" borderId="36" xfId="6" applyFont="1" applyFill="1" applyBorder="1" applyAlignment="1" applyProtection="1">
      <alignment horizontal="center" vertical="center" shrinkToFit="1"/>
    </xf>
    <xf numFmtId="0" fontId="30" fillId="0" borderId="31" xfId="6" applyFont="1" applyFill="1" applyBorder="1" applyAlignment="1" applyProtection="1">
      <alignment horizontal="center" vertical="center" shrinkToFit="1"/>
    </xf>
    <xf numFmtId="0" fontId="13" fillId="0" borderId="37" xfId="6" applyFont="1" applyFill="1" applyBorder="1" applyAlignment="1" applyProtection="1">
      <alignment horizontal="center" vertical="center" wrapText="1"/>
    </xf>
    <xf numFmtId="0" fontId="13" fillId="0" borderId="38" xfId="6" applyFont="1" applyFill="1" applyBorder="1" applyAlignment="1" applyProtection="1">
      <alignment horizontal="center" vertical="center" wrapText="1"/>
    </xf>
    <xf numFmtId="0" fontId="13" fillId="0" borderId="39" xfId="6" applyFont="1" applyFill="1" applyBorder="1" applyAlignment="1" applyProtection="1">
      <alignment horizontal="center" vertical="center" wrapText="1"/>
    </xf>
    <xf numFmtId="0" fontId="13" fillId="0" borderId="40" xfId="6" applyFont="1" applyFill="1" applyBorder="1" applyAlignment="1" applyProtection="1">
      <alignment horizontal="center" vertical="center" wrapText="1"/>
    </xf>
    <xf numFmtId="0" fontId="5" fillId="6" borderId="41" xfId="6" applyFont="1" applyFill="1" applyBorder="1" applyProtection="1">
      <alignment vertical="center"/>
    </xf>
    <xf numFmtId="0" fontId="5" fillId="6" borderId="44" xfId="6" applyFont="1" applyFill="1" applyBorder="1" applyProtection="1">
      <alignment vertical="center"/>
    </xf>
    <xf numFmtId="0" fontId="5" fillId="6" borderId="45" xfId="6" applyFont="1" applyFill="1" applyBorder="1" applyProtection="1">
      <alignment vertical="center"/>
    </xf>
    <xf numFmtId="0" fontId="5" fillId="6" borderId="46" xfId="6" applyFont="1" applyFill="1" applyBorder="1" applyProtection="1">
      <alignment vertical="center"/>
    </xf>
    <xf numFmtId="0" fontId="30" fillId="7" borderId="47" xfId="6" applyFont="1" applyFill="1" applyBorder="1" applyAlignment="1" applyProtection="1">
      <alignment vertical="center"/>
    </xf>
    <xf numFmtId="0" fontId="13" fillId="7" borderId="48" xfId="6" applyFont="1" applyFill="1" applyBorder="1" applyAlignment="1" applyProtection="1">
      <alignment vertical="center"/>
    </xf>
    <xf numFmtId="0" fontId="13" fillId="7" borderId="47" xfId="6" applyFont="1" applyFill="1" applyBorder="1" applyAlignment="1" applyProtection="1">
      <alignment vertical="center"/>
    </xf>
    <xf numFmtId="0" fontId="8" fillId="0" borderId="49" xfId="6" applyFont="1" applyFill="1" applyBorder="1" applyAlignment="1" applyProtection="1">
      <alignment horizontal="center" vertical="center" shrinkToFit="1"/>
    </xf>
    <xf numFmtId="0" fontId="8" fillId="0" borderId="12" xfId="6" applyFont="1" applyFill="1" applyBorder="1" applyAlignment="1" applyProtection="1">
      <alignment horizontal="center" vertical="center" shrinkToFit="1"/>
    </xf>
    <xf numFmtId="0" fontId="8" fillId="0" borderId="11" xfId="6" applyFont="1" applyFill="1" applyBorder="1" applyAlignment="1" applyProtection="1">
      <alignment horizontal="center" vertical="center" shrinkToFit="1"/>
    </xf>
    <xf numFmtId="0" fontId="8" fillId="0" borderId="0" xfId="6" applyFont="1" applyFill="1" applyBorder="1" applyAlignment="1" applyProtection="1">
      <alignment horizontal="center" vertical="center" shrinkToFit="1"/>
    </xf>
    <xf numFmtId="0" fontId="8" fillId="0" borderId="53" xfId="6" applyFont="1" applyFill="1" applyBorder="1" applyAlignment="1" applyProtection="1">
      <alignment vertical="center"/>
    </xf>
    <xf numFmtId="0" fontId="8" fillId="0" borderId="54" xfId="6" applyFont="1" applyFill="1" applyBorder="1" applyAlignment="1" applyProtection="1">
      <alignment vertical="center"/>
    </xf>
    <xf numFmtId="0" fontId="8" fillId="0" borderId="55" xfId="6" applyFont="1" applyFill="1" applyBorder="1" applyAlignment="1" applyProtection="1">
      <alignment vertical="center"/>
    </xf>
    <xf numFmtId="0" fontId="13" fillId="2" borderId="56" xfId="6" applyFont="1" applyFill="1" applyBorder="1" applyAlignment="1" applyProtection="1">
      <alignment horizontal="center" vertical="center"/>
      <protection locked="0"/>
    </xf>
    <xf numFmtId="0" fontId="13" fillId="2" borderId="26" xfId="6" applyFont="1" applyFill="1" applyBorder="1" applyAlignment="1" applyProtection="1">
      <alignment horizontal="center" vertical="center"/>
      <protection locked="0"/>
    </xf>
    <xf numFmtId="0" fontId="13" fillId="2" borderId="57" xfId="6" applyFont="1" applyFill="1" applyBorder="1" applyAlignment="1" applyProtection="1">
      <alignment horizontal="center" vertical="center"/>
      <protection locked="0"/>
    </xf>
    <xf numFmtId="6" fontId="13" fillId="2" borderId="58" xfId="6" applyNumberFormat="1" applyFont="1" applyFill="1" applyBorder="1" applyAlignment="1" applyProtection="1">
      <alignment horizontal="center" vertical="center" wrapText="1"/>
      <protection locked="0"/>
    </xf>
    <xf numFmtId="0" fontId="13" fillId="0" borderId="52" xfId="6" applyFont="1" applyFill="1" applyBorder="1" applyAlignment="1" applyProtection="1">
      <alignment horizontal="center" vertical="center" wrapText="1"/>
    </xf>
    <xf numFmtId="0" fontId="13" fillId="0" borderId="0" xfId="6" applyFont="1" applyFill="1" applyBorder="1" applyAlignment="1" applyProtection="1">
      <alignment horizontal="center" vertical="center" wrapText="1"/>
    </xf>
    <xf numFmtId="0" fontId="13" fillId="0" borderId="59" xfId="6" applyFont="1" applyFill="1" applyBorder="1" applyAlignment="1" applyProtection="1">
      <alignment horizontal="center" vertical="center" wrapText="1"/>
    </xf>
    <xf numFmtId="0" fontId="13" fillId="0" borderId="60" xfId="6" applyFont="1" applyFill="1" applyBorder="1" applyAlignment="1" applyProtection="1">
      <alignment horizontal="center" vertical="center" wrapText="1"/>
    </xf>
    <xf numFmtId="14" fontId="30" fillId="0" borderId="34" xfId="6" applyNumberFormat="1" applyFont="1" applyFill="1" applyBorder="1" applyAlignment="1" applyProtection="1">
      <alignment horizontal="center" vertical="center" shrinkToFit="1"/>
    </xf>
    <xf numFmtId="14" fontId="30" fillId="0" borderId="35" xfId="6" applyNumberFormat="1" applyFont="1" applyFill="1" applyBorder="1" applyAlignment="1" applyProtection="1">
      <alignment horizontal="center" vertical="center" shrinkToFit="1"/>
    </xf>
    <xf numFmtId="14" fontId="30" fillId="0" borderId="36" xfId="6" applyNumberFormat="1" applyFont="1" applyFill="1" applyBorder="1" applyAlignment="1" applyProtection="1">
      <alignment horizontal="center" vertical="center" shrinkToFit="1"/>
    </xf>
    <xf numFmtId="14" fontId="30" fillId="0" borderId="31" xfId="6" applyNumberFormat="1" applyFont="1" applyFill="1" applyBorder="1" applyAlignment="1" applyProtection="1">
      <alignment horizontal="center" vertical="center" shrinkToFit="1"/>
    </xf>
    <xf numFmtId="14" fontId="30" fillId="0" borderId="40" xfId="6" applyNumberFormat="1" applyFont="1" applyFill="1" applyBorder="1" applyAlignment="1" applyProtection="1">
      <alignment horizontal="center" vertical="center" shrinkToFit="1"/>
    </xf>
    <xf numFmtId="0" fontId="5" fillId="2" borderId="61" xfId="6" applyFont="1" applyFill="1" applyBorder="1" applyProtection="1">
      <alignment vertical="center"/>
      <protection locked="0"/>
    </xf>
    <xf numFmtId="0" fontId="5" fillId="6" borderId="0" xfId="6" applyFont="1" applyFill="1" applyAlignment="1" applyProtection="1">
      <alignment horizontal="center" vertical="center"/>
    </xf>
    <xf numFmtId="0" fontId="5" fillId="6" borderId="0" xfId="6" applyFont="1" applyFill="1" applyProtection="1">
      <alignment vertical="center"/>
    </xf>
    <xf numFmtId="0" fontId="5" fillId="6" borderId="62" xfId="6" applyFont="1" applyFill="1" applyBorder="1" applyAlignment="1" applyProtection="1">
      <alignment horizontal="right" vertical="center"/>
    </xf>
    <xf numFmtId="0" fontId="5" fillId="6" borderId="63" xfId="6" applyFont="1" applyFill="1" applyBorder="1" applyAlignment="1" applyProtection="1">
      <alignment vertical="center"/>
    </xf>
    <xf numFmtId="0" fontId="5" fillId="6" borderId="64" xfId="6" applyFont="1" applyFill="1" applyBorder="1" applyAlignment="1" applyProtection="1">
      <alignment vertical="center"/>
    </xf>
    <xf numFmtId="0" fontId="5" fillId="6" borderId="65" xfId="6" applyFont="1" applyFill="1" applyBorder="1" applyAlignment="1" applyProtection="1">
      <alignment horizontal="right" vertical="center"/>
    </xf>
    <xf numFmtId="0" fontId="5" fillId="6" borderId="66" xfId="6" applyFont="1" applyFill="1" applyBorder="1" applyAlignment="1" applyProtection="1">
      <alignment vertical="center"/>
    </xf>
    <xf numFmtId="0" fontId="5" fillId="6" borderId="67" xfId="6" applyFont="1" applyFill="1" applyBorder="1" applyAlignment="1" applyProtection="1">
      <alignment vertical="center"/>
    </xf>
    <xf numFmtId="0" fontId="5" fillId="6" borderId="68" xfId="6" applyFont="1" applyFill="1" applyBorder="1" applyAlignment="1" applyProtection="1">
      <alignment horizontal="center" vertical="center" wrapText="1"/>
    </xf>
    <xf numFmtId="0" fontId="5" fillId="6" borderId="69" xfId="6" applyFont="1" applyFill="1" applyBorder="1" applyAlignment="1" applyProtection="1">
      <alignment horizontal="center" vertical="center" wrapText="1"/>
    </xf>
    <xf numFmtId="0" fontId="5" fillId="6" borderId="69" xfId="6" applyFont="1" applyFill="1" applyBorder="1" applyAlignment="1" applyProtection="1">
      <alignment vertical="center" wrapText="1"/>
    </xf>
    <xf numFmtId="0" fontId="5" fillId="6" borderId="70" xfId="6" applyFont="1" applyFill="1" applyBorder="1" applyAlignment="1" applyProtection="1">
      <alignment vertical="center" wrapText="1"/>
    </xf>
    <xf numFmtId="0" fontId="5" fillId="6" borderId="71" xfId="6" applyFont="1" applyFill="1" applyBorder="1" applyAlignment="1" applyProtection="1">
      <alignment horizontal="right" vertical="center"/>
    </xf>
    <xf numFmtId="0" fontId="5" fillId="6" borderId="72" xfId="6" applyFont="1" applyFill="1" applyBorder="1" applyAlignment="1" applyProtection="1">
      <alignment vertical="center"/>
    </xf>
    <xf numFmtId="0" fontId="5" fillId="6" borderId="73" xfId="6" applyFont="1" applyFill="1" applyBorder="1" applyAlignment="1" applyProtection="1">
      <alignment vertical="center"/>
    </xf>
    <xf numFmtId="0" fontId="8" fillId="2" borderId="53" xfId="6" applyFont="1" applyFill="1" applyBorder="1" applyAlignment="1" applyProtection="1">
      <alignment horizontal="center" vertical="center"/>
    </xf>
    <xf numFmtId="0" fontId="8" fillId="2" borderId="54" xfId="6" applyFont="1" applyFill="1" applyBorder="1" applyAlignment="1" applyProtection="1">
      <alignment horizontal="center" vertical="center"/>
    </xf>
    <xf numFmtId="0" fontId="8" fillId="2" borderId="55" xfId="6" applyFont="1" applyFill="1" applyBorder="1" applyAlignment="1" applyProtection="1">
      <alignment horizontal="center" vertical="center"/>
    </xf>
    <xf numFmtId="0" fontId="13" fillId="2" borderId="56" xfId="6" applyFont="1" applyFill="1" applyBorder="1" applyAlignment="1" applyProtection="1">
      <alignment horizontal="center" vertical="center" shrinkToFit="1"/>
      <protection locked="0"/>
    </xf>
    <xf numFmtId="178" fontId="13" fillId="7" borderId="31" xfId="6" applyNumberFormat="1" applyFont="1" applyFill="1" applyBorder="1" applyAlignment="1" applyProtection="1">
      <alignment vertical="center" shrinkToFit="1"/>
    </xf>
    <xf numFmtId="178" fontId="13" fillId="7" borderId="16" xfId="6" applyNumberFormat="1" applyFont="1" applyFill="1" applyBorder="1" applyAlignment="1" applyProtection="1">
      <alignment vertical="center" shrinkToFit="1"/>
    </xf>
    <xf numFmtId="178" fontId="13" fillId="7" borderId="32" xfId="6" applyNumberFormat="1" applyFont="1" applyFill="1" applyBorder="1" applyAlignment="1" applyProtection="1">
      <alignment vertical="center" shrinkToFit="1"/>
    </xf>
    <xf numFmtId="178" fontId="13" fillId="7" borderId="13" xfId="6" applyNumberFormat="1" applyFont="1" applyFill="1" applyBorder="1" applyAlignment="1" applyProtection="1">
      <alignment vertical="center" shrinkToFit="1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178" fontId="13" fillId="7" borderId="15" xfId="6" applyNumberFormat="1" applyFont="1" applyFill="1" applyBorder="1" applyAlignment="1" applyProtection="1">
      <alignment vertical="center" shrinkToFit="1"/>
    </xf>
    <xf numFmtId="177" fontId="13" fillId="0" borderId="129" xfId="6" applyNumberFormat="1" applyFont="1" applyFill="1" applyBorder="1" applyAlignment="1" applyProtection="1">
      <alignment horizontal="center" vertical="center" shrinkToFit="1"/>
    </xf>
    <xf numFmtId="0" fontId="13" fillId="2" borderId="57" xfId="6" applyFont="1" applyFill="1" applyBorder="1" applyAlignment="1" applyProtection="1">
      <alignment horizontal="center" vertical="center" shrinkToFit="1"/>
      <protection locked="0"/>
    </xf>
    <xf numFmtId="0" fontId="13" fillId="2" borderId="16" xfId="6" applyFont="1" applyFill="1" applyBorder="1" applyAlignment="1" applyProtection="1">
      <alignment horizontal="center" vertical="center"/>
      <protection locked="0"/>
    </xf>
    <xf numFmtId="0" fontId="13" fillId="2" borderId="58" xfId="6" applyFont="1" applyFill="1" applyBorder="1" applyAlignment="1" applyProtection="1">
      <alignment horizontal="center" vertical="center"/>
      <protection locked="0"/>
    </xf>
    <xf numFmtId="0" fontId="13" fillId="2" borderId="58" xfId="6" applyFont="1" applyFill="1" applyBorder="1" applyAlignment="1" applyProtection="1">
      <alignment horizontal="center" vertical="center" wrapText="1"/>
      <protection locked="0"/>
    </xf>
    <xf numFmtId="0" fontId="13" fillId="2" borderId="16" xfId="6" applyFont="1" applyFill="1" applyBorder="1" applyAlignment="1" applyProtection="1">
      <alignment horizontal="center" vertical="center" shrinkToFit="1"/>
      <protection locked="0"/>
    </xf>
    <xf numFmtId="0" fontId="13" fillId="2" borderId="26" xfId="6" applyFont="1" applyFill="1" applyBorder="1" applyAlignment="1" applyProtection="1">
      <alignment horizontal="center" vertical="center" shrinkToFit="1"/>
      <protection locked="0"/>
    </xf>
    <xf numFmtId="0" fontId="13" fillId="2" borderId="20" xfId="6" applyFont="1" applyFill="1" applyBorder="1" applyAlignment="1" applyProtection="1">
      <alignment horizontal="center" vertical="center" shrinkToFit="1"/>
      <protection locked="0"/>
    </xf>
    <xf numFmtId="0" fontId="8" fillId="0" borderId="50" xfId="6" applyFont="1" applyFill="1" applyBorder="1" applyAlignment="1" applyProtection="1">
      <alignment horizontal="center" vertical="center" shrinkToFit="1"/>
    </xf>
    <xf numFmtId="0" fontId="8" fillId="0" borderId="51" xfId="6" applyFont="1" applyFill="1" applyBorder="1" applyAlignment="1" applyProtection="1">
      <alignment horizontal="center" vertical="center" shrinkToFit="1"/>
    </xf>
    <xf numFmtId="0" fontId="8" fillId="0" borderId="9" xfId="6" applyFont="1" applyFill="1" applyBorder="1" applyAlignment="1" applyProtection="1">
      <alignment horizontal="center" vertical="center" shrinkToFit="1"/>
    </xf>
    <xf numFmtId="0" fontId="8" fillId="0" borderId="10" xfId="6" applyFont="1" applyFill="1" applyBorder="1" applyAlignment="1" applyProtection="1">
      <alignment horizontal="center" vertical="center" shrinkToFit="1"/>
    </xf>
    <xf numFmtId="0" fontId="5" fillId="0" borderId="131" xfId="6" applyFont="1" applyFill="1" applyBorder="1" applyAlignment="1" applyProtection="1">
      <alignment vertical="center" textRotation="255" shrinkToFit="1"/>
    </xf>
    <xf numFmtId="0" fontId="5" fillId="0" borderId="12" xfId="6" applyFont="1" applyFill="1" applyBorder="1" applyAlignment="1" applyProtection="1">
      <alignment vertical="center" textRotation="255" shrinkToFit="1"/>
    </xf>
    <xf numFmtId="0" fontId="5" fillId="0" borderId="12" xfId="6" applyFont="1" applyFill="1" applyBorder="1" applyProtection="1">
      <alignment vertical="center"/>
    </xf>
    <xf numFmtId="0" fontId="4" fillId="0" borderId="12" xfId="6" applyFont="1" applyFill="1" applyBorder="1" applyAlignment="1" applyProtection="1">
      <alignment horizontal="center" vertical="center"/>
    </xf>
    <xf numFmtId="0" fontId="4" fillId="0" borderId="12" xfId="6" applyFont="1" applyFill="1" applyBorder="1" applyAlignment="1" applyProtection="1">
      <alignment vertical="center"/>
    </xf>
    <xf numFmtId="0" fontId="4" fillId="0" borderId="12" xfId="6" applyFont="1" applyBorder="1" applyAlignment="1" applyProtection="1">
      <alignment vertical="center"/>
    </xf>
    <xf numFmtId="0" fontId="4" fillId="0" borderId="132" xfId="6" applyFont="1" applyBorder="1" applyAlignment="1" applyProtection="1">
      <alignment vertical="center"/>
    </xf>
    <xf numFmtId="0" fontId="5" fillId="0" borderId="52" xfId="6" applyFont="1" applyBorder="1" applyAlignment="1" applyProtection="1">
      <alignment vertical="center"/>
    </xf>
    <xf numFmtId="0" fontId="5" fillId="0" borderId="0" xfId="6" applyFont="1" applyBorder="1" applyAlignment="1" applyProtection="1">
      <alignment vertical="center"/>
    </xf>
    <xf numFmtId="0" fontId="5" fillId="0" borderId="0" xfId="6" applyFont="1" applyBorder="1" applyProtection="1">
      <alignment vertical="center"/>
    </xf>
    <xf numFmtId="0" fontId="5" fillId="0" borderId="30" xfId="6" applyFont="1" applyBorder="1" applyProtection="1">
      <alignment vertical="center"/>
    </xf>
    <xf numFmtId="0" fontId="13" fillId="0" borderId="30" xfId="6" applyFont="1" applyFill="1" applyBorder="1" applyAlignment="1" applyProtection="1">
      <alignment horizontal="center" vertical="center" wrapText="1"/>
    </xf>
    <xf numFmtId="0" fontId="30" fillId="7" borderId="75" xfId="6" applyFont="1" applyFill="1" applyBorder="1" applyAlignment="1" applyProtection="1">
      <alignment vertical="center"/>
    </xf>
    <xf numFmtId="0" fontId="13" fillId="7" borderId="141" xfId="6" applyFont="1" applyFill="1" applyBorder="1" applyAlignment="1" applyProtection="1">
      <alignment vertical="center"/>
    </xf>
    <xf numFmtId="0" fontId="8" fillId="0" borderId="132" xfId="6" applyNumberFormat="1" applyFont="1" applyFill="1" applyBorder="1" applyAlignment="1" applyProtection="1">
      <alignment horizontal="center" vertical="center"/>
    </xf>
    <xf numFmtId="0" fontId="8" fillId="0" borderId="30" xfId="6" applyNumberFormat="1" applyFont="1" applyFill="1" applyBorder="1" applyAlignment="1" applyProtection="1">
      <alignment horizontal="center" vertical="center"/>
    </xf>
    <xf numFmtId="0" fontId="8" fillId="0" borderId="66" xfId="6" applyFont="1" applyFill="1" applyBorder="1" applyAlignment="1" applyProtection="1">
      <alignment vertical="center"/>
    </xf>
    <xf numFmtId="0" fontId="8" fillId="2" borderId="66" xfId="6" applyFont="1" applyFill="1" applyBorder="1" applyAlignment="1" applyProtection="1">
      <alignment horizontal="center" vertical="center"/>
    </xf>
    <xf numFmtId="0" fontId="5" fillId="0" borderId="76" xfId="6" applyFont="1" applyBorder="1" applyAlignment="1" applyProtection="1">
      <alignment horizontal="center" vertical="center"/>
    </xf>
    <xf numFmtId="0" fontId="5" fillId="0" borderId="147" xfId="6" applyFont="1" applyBorder="1" applyAlignment="1" applyProtection="1">
      <alignment horizontal="center" vertical="center"/>
    </xf>
    <xf numFmtId="0" fontId="8" fillId="7" borderId="66" xfId="6" applyFont="1" applyFill="1" applyBorder="1" applyAlignment="1" applyProtection="1">
      <alignment horizontal="left" vertical="center"/>
    </xf>
    <xf numFmtId="0" fontId="8" fillId="7" borderId="67" xfId="6" applyFont="1" applyFill="1" applyBorder="1" applyAlignment="1" applyProtection="1">
      <alignment horizontal="left" vertical="center"/>
    </xf>
    <xf numFmtId="0" fontId="8" fillId="0" borderId="78" xfId="6" applyFont="1" applyFill="1" applyBorder="1" applyAlignment="1" applyProtection="1">
      <alignment horizontal="center" vertical="center" shrinkToFit="1"/>
    </xf>
    <xf numFmtId="0" fontId="8" fillId="0" borderId="145" xfId="6" applyFont="1" applyFill="1" applyBorder="1" applyAlignment="1" applyProtection="1">
      <alignment horizontal="center" vertical="center" shrinkToFit="1"/>
    </xf>
    <xf numFmtId="0" fontId="8" fillId="0" borderId="4" xfId="6" applyFont="1" applyFill="1" applyBorder="1" applyAlignment="1" applyProtection="1">
      <alignment horizontal="center" vertical="center" shrinkToFit="1"/>
    </xf>
    <xf numFmtId="0" fontId="8" fillId="0" borderId="79" xfId="6" applyFont="1" applyFill="1" applyBorder="1" applyAlignment="1" applyProtection="1">
      <alignment horizontal="center" vertical="center" shrinkToFit="1"/>
    </xf>
    <xf numFmtId="0" fontId="8" fillId="0" borderId="5" xfId="6" applyFont="1" applyFill="1" applyBorder="1" applyAlignment="1" applyProtection="1">
      <alignment horizontal="center" vertical="center" shrinkToFit="1"/>
    </xf>
    <xf numFmtId="0" fontId="8" fillId="0" borderId="77" xfId="6" applyFont="1" applyFill="1" applyBorder="1" applyAlignment="1" applyProtection="1">
      <alignment horizontal="center" vertical="center" shrinkToFit="1"/>
    </xf>
    <xf numFmtId="0" fontId="8" fillId="0" borderId="6" xfId="6" applyFont="1" applyFill="1" applyBorder="1" applyAlignment="1" applyProtection="1">
      <alignment horizontal="center" vertical="center" shrinkToFit="1"/>
    </xf>
    <xf numFmtId="0" fontId="8" fillId="0" borderId="146" xfId="6" applyFont="1" applyFill="1" applyBorder="1" applyAlignment="1" applyProtection="1">
      <alignment horizontal="center" vertical="center" shrinkToFit="1"/>
    </xf>
    <xf numFmtId="0" fontId="8" fillId="0" borderId="8" xfId="6" applyFont="1" applyFill="1" applyBorder="1" applyAlignment="1" applyProtection="1">
      <alignment horizontal="center" vertical="center" shrinkToFit="1"/>
    </xf>
    <xf numFmtId="0" fontId="8" fillId="0" borderId="119" xfId="6" applyFont="1" applyFill="1" applyBorder="1" applyAlignment="1" applyProtection="1">
      <alignment horizontal="center" vertical="center" shrinkToFit="1"/>
    </xf>
    <xf numFmtId="0" fontId="10" fillId="0" borderId="76" xfId="6" applyFont="1" applyBorder="1" applyAlignment="1" applyProtection="1">
      <alignment horizontal="center" vertical="center" wrapText="1"/>
    </xf>
    <xf numFmtId="0" fontId="10" fillId="0" borderId="76" xfId="6" applyFont="1" applyBorder="1" applyAlignment="1" applyProtection="1">
      <alignment horizontal="center" vertical="center"/>
    </xf>
    <xf numFmtId="0" fontId="10" fillId="0" borderId="147" xfId="6" applyFont="1" applyBorder="1" applyAlignment="1" applyProtection="1">
      <alignment horizontal="center" vertical="center"/>
    </xf>
    <xf numFmtId="0" fontId="8" fillId="0" borderId="117" xfId="6" applyFont="1" applyFill="1" applyBorder="1" applyAlignment="1" applyProtection="1">
      <alignment horizontal="center" vertical="center" shrinkToFit="1"/>
    </xf>
    <xf numFmtId="0" fontId="8" fillId="0" borderId="118" xfId="6" applyFont="1" applyFill="1" applyBorder="1" applyAlignment="1" applyProtection="1">
      <alignment horizontal="center" vertical="center" shrinkToFit="1"/>
    </xf>
    <xf numFmtId="0" fontId="5" fillId="7" borderId="15" xfId="6" applyFont="1" applyFill="1" applyBorder="1" applyAlignment="1" applyProtection="1">
      <alignment horizontal="center" vertical="center"/>
    </xf>
    <xf numFmtId="0" fontId="5" fillId="7" borderId="16" xfId="6" applyFont="1" applyFill="1" applyBorder="1" applyAlignment="1" applyProtection="1">
      <alignment horizontal="center" vertical="center"/>
    </xf>
    <xf numFmtId="0" fontId="5" fillId="7" borderId="19" xfId="6" applyFont="1" applyFill="1" applyBorder="1" applyAlignment="1" applyProtection="1">
      <alignment horizontal="center" vertical="center"/>
    </xf>
    <xf numFmtId="0" fontId="5" fillId="7" borderId="20" xfId="6" applyFont="1" applyFill="1" applyBorder="1" applyAlignment="1" applyProtection="1">
      <alignment horizontal="center" vertical="center"/>
    </xf>
    <xf numFmtId="0" fontId="8" fillId="7" borderId="55" xfId="6" applyFont="1" applyFill="1" applyBorder="1" applyAlignment="1" applyProtection="1">
      <alignment horizontal="center" vertical="center"/>
    </xf>
    <xf numFmtId="0" fontId="8" fillId="7" borderId="55" xfId="6" applyFont="1" applyFill="1" applyBorder="1" applyAlignment="1" applyProtection="1">
      <alignment horizontal="left" vertical="center"/>
    </xf>
    <xf numFmtId="0" fontId="8" fillId="7" borderId="116" xfId="6" applyFont="1" applyFill="1" applyBorder="1" applyAlignment="1" applyProtection="1">
      <alignment horizontal="left" vertical="center"/>
    </xf>
    <xf numFmtId="0" fontId="8" fillId="0" borderId="7" xfId="6" applyFont="1" applyFill="1" applyBorder="1" applyAlignment="1" applyProtection="1">
      <alignment horizontal="center" vertical="center" shrinkToFit="1"/>
    </xf>
    <xf numFmtId="0" fontId="8" fillId="0" borderId="144" xfId="6" applyFont="1" applyFill="1" applyBorder="1" applyAlignment="1" applyProtection="1">
      <alignment horizontal="center" vertical="center" shrinkToFit="1"/>
    </xf>
    <xf numFmtId="0" fontId="8" fillId="7" borderId="66" xfId="6" applyFont="1" applyFill="1" applyBorder="1" applyAlignment="1" applyProtection="1">
      <alignment horizontal="center" vertical="center"/>
    </xf>
    <xf numFmtId="0" fontId="8" fillId="0" borderId="50" xfId="6" applyFont="1" applyFill="1" applyBorder="1" applyAlignment="1" applyProtection="1">
      <alignment horizontal="center" vertical="center" shrinkToFit="1"/>
    </xf>
    <xf numFmtId="0" fontId="8" fillId="0" borderId="113" xfId="6" applyFont="1" applyFill="1" applyBorder="1" applyAlignment="1" applyProtection="1">
      <alignment horizontal="center" vertical="center" shrinkToFit="1"/>
    </xf>
    <xf numFmtId="0" fontId="8" fillId="0" borderId="2" xfId="6" applyFont="1" applyFill="1" applyBorder="1" applyAlignment="1" applyProtection="1">
      <alignment horizontal="center" vertical="center" shrinkToFit="1"/>
    </xf>
    <xf numFmtId="0" fontId="8" fillId="0" borderId="3" xfId="6" applyFont="1" applyFill="1" applyBorder="1" applyAlignment="1" applyProtection="1">
      <alignment horizontal="center" vertical="center" shrinkToFit="1"/>
    </xf>
    <xf numFmtId="0" fontId="11" fillId="0" borderId="28" xfId="6" applyFont="1" applyBorder="1" applyAlignment="1" applyProtection="1">
      <alignment horizontal="center" vertical="center" wrapText="1"/>
    </xf>
    <xf numFmtId="0" fontId="9" fillId="0" borderId="28" xfId="6" applyFont="1" applyFill="1" applyBorder="1" applyAlignment="1" applyProtection="1">
      <alignment horizontal="center" vertical="center" shrinkToFit="1"/>
    </xf>
    <xf numFmtId="0" fontId="5" fillId="7" borderId="89" xfId="6" applyFont="1" applyFill="1" applyBorder="1" applyAlignment="1" applyProtection="1">
      <alignment horizontal="center" vertical="center"/>
    </xf>
    <xf numFmtId="0" fontId="5" fillId="7" borderId="90" xfId="6" applyFont="1" applyFill="1" applyBorder="1" applyAlignment="1" applyProtection="1">
      <alignment horizontal="center" vertical="center"/>
    </xf>
    <xf numFmtId="0" fontId="8" fillId="7" borderId="53" xfId="6" applyFont="1" applyFill="1" applyBorder="1" applyAlignment="1" applyProtection="1">
      <alignment horizontal="center" vertical="center"/>
    </xf>
    <xf numFmtId="0" fontId="8" fillId="7" borderId="53" xfId="6" applyFont="1" applyFill="1" applyBorder="1" applyAlignment="1" applyProtection="1">
      <alignment horizontal="left" vertical="center"/>
    </xf>
    <xf numFmtId="0" fontId="8" fillId="7" borderId="112" xfId="6" applyFont="1" applyFill="1" applyBorder="1" applyAlignment="1" applyProtection="1">
      <alignment horizontal="left" vertical="center"/>
    </xf>
    <xf numFmtId="0" fontId="8" fillId="0" borderId="1" xfId="6" applyFont="1" applyFill="1" applyBorder="1" applyAlignment="1" applyProtection="1">
      <alignment horizontal="center" vertical="center" shrinkToFit="1"/>
    </xf>
    <xf numFmtId="0" fontId="8" fillId="0" borderId="82" xfId="6" applyFont="1" applyFill="1" applyBorder="1" applyAlignment="1" applyProtection="1">
      <alignment horizontal="center" vertical="center" shrinkToFit="1"/>
    </xf>
    <xf numFmtId="0" fontId="8" fillId="0" borderId="51" xfId="6" applyFont="1" applyFill="1" applyBorder="1" applyAlignment="1" applyProtection="1">
      <alignment horizontal="center" vertical="center" shrinkToFit="1"/>
    </xf>
    <xf numFmtId="0" fontId="8" fillId="0" borderId="114" xfId="6" applyFont="1" applyFill="1" applyBorder="1" applyAlignment="1" applyProtection="1">
      <alignment horizontal="center" vertical="center" shrinkToFit="1"/>
    </xf>
    <xf numFmtId="0" fontId="8" fillId="7" borderId="54" xfId="6" applyFont="1" applyFill="1" applyBorder="1" applyAlignment="1" applyProtection="1">
      <alignment horizontal="center" vertical="center"/>
    </xf>
    <xf numFmtId="0" fontId="8" fillId="7" borderId="54" xfId="6" applyFont="1" applyFill="1" applyBorder="1" applyAlignment="1" applyProtection="1">
      <alignment horizontal="left" vertical="center"/>
    </xf>
    <xf numFmtId="0" fontId="8" fillId="7" borderId="115" xfId="6" applyFont="1" applyFill="1" applyBorder="1" applyAlignment="1" applyProtection="1">
      <alignment horizontal="left" vertical="center"/>
    </xf>
    <xf numFmtId="0" fontId="13" fillId="7" borderId="75" xfId="6" applyFont="1" applyFill="1" applyBorder="1" applyAlignment="1" applyProtection="1">
      <alignment horizontal="center" vertical="center" shrinkToFit="1"/>
    </xf>
    <xf numFmtId="0" fontId="13" fillId="7" borderId="47" xfId="6" applyFont="1" applyFill="1" applyBorder="1" applyAlignment="1" applyProtection="1">
      <alignment horizontal="center" vertical="center" shrinkToFit="1"/>
    </xf>
    <xf numFmtId="0" fontId="13" fillId="7" borderId="84" xfId="6" applyFont="1" applyFill="1" applyBorder="1" applyAlignment="1" applyProtection="1">
      <alignment horizontal="center" vertical="center" shrinkToFit="1"/>
    </xf>
    <xf numFmtId="176" fontId="13" fillId="0" borderId="125" xfId="6" applyNumberFormat="1" applyFont="1" applyFill="1" applyBorder="1" applyAlignment="1" applyProtection="1">
      <alignment horizontal="center" vertical="center"/>
    </xf>
    <xf numFmtId="176" fontId="13" fillId="0" borderId="48" xfId="6" applyNumberFormat="1" applyFont="1" applyFill="1" applyBorder="1" applyAlignment="1" applyProtection="1">
      <alignment horizontal="center" vertical="center"/>
    </xf>
    <xf numFmtId="176" fontId="13" fillId="0" borderId="140" xfId="6" applyNumberFormat="1" applyFont="1" applyFill="1" applyBorder="1" applyAlignment="1" applyProtection="1">
      <alignment horizontal="center" vertical="center"/>
    </xf>
    <xf numFmtId="0" fontId="13" fillId="0" borderId="47" xfId="6" applyFont="1" applyFill="1" applyBorder="1" applyAlignment="1" applyProtection="1">
      <alignment horizontal="center" vertical="center"/>
    </xf>
    <xf numFmtId="0" fontId="13" fillId="0" borderId="29" xfId="6" applyFont="1" applyFill="1" applyBorder="1" applyAlignment="1" applyProtection="1">
      <alignment horizontal="center" vertical="center"/>
    </xf>
    <xf numFmtId="0" fontId="13" fillId="2" borderId="75" xfId="6" applyFont="1" applyFill="1" applyBorder="1" applyAlignment="1" applyProtection="1">
      <alignment horizontal="center" vertical="center"/>
    </xf>
    <xf numFmtId="0" fontId="13" fillId="2" borderId="47" xfId="6" applyFont="1" applyFill="1" applyBorder="1" applyAlignment="1" applyProtection="1">
      <alignment horizontal="center" vertical="center"/>
    </xf>
    <xf numFmtId="0" fontId="13" fillId="2" borderId="84" xfId="6" applyFont="1" applyFill="1" applyBorder="1" applyAlignment="1" applyProtection="1">
      <alignment horizontal="center" vertical="center"/>
    </xf>
    <xf numFmtId="0" fontId="8" fillId="7" borderId="74" xfId="6" applyFont="1" applyFill="1" applyBorder="1" applyAlignment="1" applyProtection="1">
      <alignment horizontal="right" vertical="center" shrinkToFit="1"/>
    </xf>
    <xf numFmtId="0" fontId="8" fillId="7" borderId="126" xfId="6" applyFont="1" applyFill="1" applyBorder="1" applyAlignment="1" applyProtection="1">
      <alignment horizontal="right" vertical="center" shrinkToFit="1"/>
    </xf>
    <xf numFmtId="0" fontId="8" fillId="7" borderId="128" xfId="6" applyFont="1" applyFill="1" applyBorder="1" applyAlignment="1" applyProtection="1">
      <alignment horizontal="center" vertical="center"/>
    </xf>
    <xf numFmtId="0" fontId="8" fillId="7" borderId="127" xfId="6" applyFont="1" applyFill="1" applyBorder="1" applyAlignment="1" applyProtection="1">
      <alignment horizontal="right" vertical="center"/>
    </xf>
    <xf numFmtId="0" fontId="8" fillId="7" borderId="74" xfId="6" applyFont="1" applyFill="1" applyBorder="1" applyAlignment="1" applyProtection="1">
      <alignment horizontal="right" vertical="center"/>
    </xf>
    <xf numFmtId="0" fontId="8" fillId="7" borderId="47" xfId="6" applyFont="1" applyFill="1" applyBorder="1" applyAlignment="1" applyProtection="1">
      <alignment horizontal="center" vertical="center" shrinkToFit="1"/>
    </xf>
    <xf numFmtId="0" fontId="8" fillId="7" borderId="84" xfId="6" applyFont="1" applyFill="1" applyBorder="1" applyAlignment="1" applyProtection="1">
      <alignment horizontal="center" vertical="center" shrinkToFit="1"/>
    </xf>
    <xf numFmtId="0" fontId="8" fillId="0" borderId="85" xfId="6" applyNumberFormat="1" applyFont="1" applyFill="1" applyBorder="1" applyAlignment="1" applyProtection="1">
      <alignment horizontal="center" vertical="center"/>
    </xf>
    <xf numFmtId="0" fontId="8" fillId="0" borderId="47" xfId="6" applyNumberFormat="1" applyFont="1" applyFill="1" applyBorder="1" applyAlignment="1" applyProtection="1">
      <alignment horizontal="center" vertical="center"/>
    </xf>
    <xf numFmtId="0" fontId="8" fillId="0" borderId="29" xfId="6" applyNumberFormat="1" applyFont="1" applyFill="1" applyBorder="1" applyAlignment="1" applyProtection="1">
      <alignment horizontal="center" vertical="center"/>
    </xf>
    <xf numFmtId="0" fontId="13" fillId="7" borderId="47" xfId="6" applyFont="1" applyFill="1" applyBorder="1" applyAlignment="1" applyProtection="1">
      <alignment horizontal="center" vertical="center"/>
    </xf>
    <xf numFmtId="0" fontId="13" fillId="7" borderId="29" xfId="6" applyFont="1" applyFill="1" applyBorder="1" applyAlignment="1" applyProtection="1">
      <alignment horizontal="center" vertical="center"/>
    </xf>
    <xf numFmtId="0" fontId="13" fillId="2" borderId="19" xfId="6" applyFont="1" applyFill="1" applyBorder="1" applyAlignment="1" applyProtection="1">
      <alignment horizontal="center" vertical="center" shrinkToFit="1"/>
      <protection locked="0"/>
    </xf>
    <xf numFmtId="0" fontId="13" fillId="2" borderId="20" xfId="6" applyFont="1" applyFill="1" applyBorder="1" applyAlignment="1" applyProtection="1">
      <alignment horizontal="center" vertical="center" shrinkToFit="1"/>
      <protection locked="0"/>
    </xf>
    <xf numFmtId="0" fontId="13" fillId="2" borderId="20" xfId="6" applyFont="1" applyFill="1" applyBorder="1" applyAlignment="1" applyProtection="1">
      <alignment horizontal="center" vertical="center" wrapText="1"/>
      <protection locked="0"/>
    </xf>
    <xf numFmtId="0" fontId="13" fillId="2" borderId="20" xfId="6" applyFont="1" applyFill="1" applyBorder="1" applyAlignment="1" applyProtection="1">
      <alignment horizontal="center" vertical="center"/>
      <protection locked="0"/>
    </xf>
    <xf numFmtId="0" fontId="13" fillId="2" borderId="91" xfId="6" applyFont="1" applyFill="1" applyBorder="1" applyAlignment="1" applyProtection="1">
      <alignment horizontal="center" vertical="center"/>
      <protection locked="0"/>
    </xf>
    <xf numFmtId="0" fontId="13" fillId="0" borderId="37" xfId="6" applyFont="1" applyFill="1" applyBorder="1" applyAlignment="1" applyProtection="1">
      <alignment horizontal="center" vertical="center"/>
    </xf>
    <xf numFmtId="0" fontId="13" fillId="0" borderId="38" xfId="6" applyFont="1" applyFill="1" applyBorder="1" applyAlignment="1" applyProtection="1">
      <alignment horizontal="center" vertical="center"/>
    </xf>
    <xf numFmtId="0" fontId="13" fillId="0" borderId="39" xfId="6" applyFont="1" applyFill="1" applyBorder="1" applyAlignment="1" applyProtection="1">
      <alignment horizontal="center" vertical="center"/>
    </xf>
    <xf numFmtId="176" fontId="13" fillId="0" borderId="40" xfId="6" applyNumberFormat="1" applyFont="1" applyFill="1" applyBorder="1" applyAlignment="1" applyProtection="1">
      <alignment horizontal="center" vertical="center"/>
    </xf>
    <xf numFmtId="176" fontId="13" fillId="0" borderId="38" xfId="6" applyNumberFormat="1" applyFont="1" applyFill="1" applyBorder="1" applyAlignment="1" applyProtection="1">
      <alignment horizontal="center" vertical="center"/>
    </xf>
    <xf numFmtId="176" fontId="13" fillId="0" borderId="39" xfId="6" applyNumberFormat="1" applyFont="1" applyFill="1" applyBorder="1" applyAlignment="1" applyProtection="1">
      <alignment horizontal="center" vertical="center"/>
    </xf>
    <xf numFmtId="176" fontId="13" fillId="0" borderId="20" xfId="6" applyNumberFormat="1" applyFont="1" applyFill="1" applyBorder="1" applyAlignment="1" applyProtection="1">
      <alignment horizontal="center" vertical="center"/>
    </xf>
    <xf numFmtId="176" fontId="13" fillId="0" borderId="18" xfId="6" applyNumberFormat="1" applyFont="1" applyFill="1" applyBorder="1" applyAlignment="1" applyProtection="1">
      <alignment horizontal="center" vertical="center"/>
    </xf>
    <xf numFmtId="0" fontId="13" fillId="2" borderId="15" xfId="6" applyFont="1" applyFill="1" applyBorder="1" applyAlignment="1" applyProtection="1">
      <alignment horizontal="center" vertical="center" shrinkToFit="1"/>
      <protection locked="0"/>
    </xf>
    <xf numFmtId="0" fontId="13" fillId="2" borderId="16" xfId="6" applyFont="1" applyFill="1" applyBorder="1" applyAlignment="1" applyProtection="1">
      <alignment horizontal="center" vertical="center" shrinkToFit="1"/>
      <protection locked="0"/>
    </xf>
    <xf numFmtId="0" fontId="13" fillId="2" borderId="16" xfId="6" applyFont="1" applyFill="1" applyBorder="1" applyAlignment="1" applyProtection="1">
      <alignment horizontal="center" vertical="center" wrapText="1"/>
      <protection locked="0"/>
    </xf>
    <xf numFmtId="176" fontId="13" fillId="0" borderId="58" xfId="6" applyNumberFormat="1" applyFont="1" applyFill="1" applyBorder="1" applyAlignment="1" applyProtection="1">
      <alignment horizontal="center" vertical="center"/>
    </xf>
    <xf numFmtId="176" fontId="13" fillId="0" borderId="87" xfId="6" applyNumberFormat="1" applyFont="1" applyFill="1" applyBorder="1" applyAlignment="1" applyProtection="1">
      <alignment horizontal="center" vertical="center"/>
    </xf>
    <xf numFmtId="176" fontId="13" fillId="0" borderId="32" xfId="6" applyNumberFormat="1" applyFont="1" applyFill="1" applyBorder="1" applyAlignment="1" applyProtection="1">
      <alignment horizontal="center" vertical="center"/>
    </xf>
    <xf numFmtId="176" fontId="13" fillId="0" borderId="16" xfId="6" applyNumberFormat="1" applyFont="1" applyFill="1" applyBorder="1" applyAlignment="1" applyProtection="1">
      <alignment horizontal="center" vertical="center"/>
    </xf>
    <xf numFmtId="176" fontId="13" fillId="0" borderId="13" xfId="6" applyNumberFormat="1" applyFont="1" applyFill="1" applyBorder="1" applyAlignment="1" applyProtection="1">
      <alignment horizontal="center" vertical="center"/>
    </xf>
    <xf numFmtId="0" fontId="13" fillId="2" borderId="16" xfId="6" applyFont="1" applyFill="1" applyBorder="1" applyAlignment="1" applyProtection="1">
      <alignment horizontal="center" vertical="center"/>
      <protection locked="0"/>
    </xf>
    <xf numFmtId="0" fontId="13" fillId="0" borderId="88" xfId="6" applyFont="1" applyFill="1" applyBorder="1" applyAlignment="1" applyProtection="1">
      <alignment horizontal="center" vertical="center"/>
    </xf>
    <xf numFmtId="0" fontId="13" fillId="0" borderId="87" xfId="6" applyFont="1" applyFill="1" applyBorder="1" applyAlignment="1" applyProtection="1">
      <alignment horizontal="center" vertical="center"/>
    </xf>
    <xf numFmtId="0" fontId="13" fillId="0" borderId="32" xfId="6" applyFont="1" applyFill="1" applyBorder="1" applyAlignment="1" applyProtection="1">
      <alignment horizontal="center" vertical="center"/>
    </xf>
    <xf numFmtId="0" fontId="13" fillId="2" borderId="139" xfId="6" applyFont="1" applyFill="1" applyBorder="1" applyAlignment="1" applyProtection="1">
      <alignment horizontal="center" vertical="center" shrinkToFit="1"/>
      <protection locked="0"/>
    </xf>
    <xf numFmtId="0" fontId="13" fillId="2" borderId="57" xfId="6" applyFont="1" applyFill="1" applyBorder="1" applyAlignment="1" applyProtection="1">
      <alignment horizontal="center" vertical="center" shrinkToFit="1"/>
      <protection locked="0"/>
    </xf>
    <xf numFmtId="0" fontId="13" fillId="2" borderId="58" xfId="6" applyFont="1" applyFill="1" applyBorder="1" applyAlignment="1" applyProtection="1">
      <alignment horizontal="center" vertical="center"/>
      <protection locked="0"/>
    </xf>
    <xf numFmtId="0" fontId="13" fillId="2" borderId="88" xfId="6" applyFont="1" applyFill="1" applyBorder="1" applyAlignment="1" applyProtection="1">
      <alignment horizontal="center" vertical="center" shrinkToFit="1"/>
      <protection locked="0"/>
    </xf>
    <xf numFmtId="0" fontId="13" fillId="2" borderId="87" xfId="6" applyFont="1" applyFill="1" applyBorder="1" applyAlignment="1" applyProtection="1">
      <alignment horizontal="center" vertical="center" shrinkToFit="1"/>
      <protection locked="0"/>
    </xf>
    <xf numFmtId="0" fontId="13" fillId="2" borderId="32" xfId="6" applyFont="1" applyFill="1" applyBorder="1" applyAlignment="1" applyProtection="1">
      <alignment horizontal="center" vertical="center" shrinkToFit="1"/>
      <protection locked="0"/>
    </xf>
    <xf numFmtId="0" fontId="13" fillId="2" borderId="58" xfId="6" applyFont="1" applyFill="1" applyBorder="1" applyAlignment="1" applyProtection="1">
      <alignment horizontal="center" vertical="center" wrapText="1"/>
      <protection locked="0"/>
    </xf>
    <xf numFmtId="0" fontId="13" fillId="2" borderId="87" xfId="6" applyFont="1" applyFill="1" applyBorder="1" applyAlignment="1" applyProtection="1">
      <alignment horizontal="center" vertical="center" wrapText="1"/>
      <protection locked="0"/>
    </xf>
    <xf numFmtId="0" fontId="13" fillId="2" borderId="32" xfId="6" applyFont="1" applyFill="1" applyBorder="1" applyAlignment="1" applyProtection="1">
      <alignment horizontal="center" vertical="center" wrapText="1"/>
      <protection locked="0"/>
    </xf>
    <xf numFmtId="0" fontId="13" fillId="2" borderId="87" xfId="6" applyFont="1" applyFill="1" applyBorder="1" applyAlignment="1" applyProtection="1">
      <alignment horizontal="center" vertical="center"/>
      <protection locked="0"/>
    </xf>
    <xf numFmtId="0" fontId="13" fillId="2" borderId="32" xfId="6" applyFont="1" applyFill="1" applyBorder="1" applyAlignment="1" applyProtection="1">
      <alignment horizontal="center" vertical="center"/>
      <protection locked="0"/>
    </xf>
    <xf numFmtId="0" fontId="13" fillId="8" borderId="88" xfId="6" applyFont="1" applyFill="1" applyBorder="1" applyAlignment="1" applyProtection="1">
      <alignment horizontal="center" vertical="center"/>
    </xf>
    <xf numFmtId="0" fontId="13" fillId="8" borderId="87" xfId="6" applyFont="1" applyFill="1" applyBorder="1" applyAlignment="1" applyProtection="1">
      <alignment horizontal="center" vertical="center"/>
    </xf>
    <xf numFmtId="0" fontId="13" fillId="8" borderId="32" xfId="6" applyFont="1" applyFill="1" applyBorder="1" applyAlignment="1" applyProtection="1">
      <alignment horizontal="center" vertical="center"/>
    </xf>
    <xf numFmtId="176" fontId="13" fillId="0" borderId="103" xfId="6" applyNumberFormat="1" applyFont="1" applyFill="1" applyBorder="1" applyAlignment="1" applyProtection="1">
      <alignment horizontal="center" vertical="center"/>
    </xf>
    <xf numFmtId="176" fontId="13" fillId="0" borderId="104" xfId="6" applyNumberFormat="1" applyFont="1" applyFill="1" applyBorder="1" applyAlignment="1" applyProtection="1">
      <alignment horizontal="center" vertical="center"/>
    </xf>
    <xf numFmtId="176" fontId="13" fillId="0" borderId="105" xfId="6" applyNumberFormat="1" applyFont="1" applyFill="1" applyBorder="1" applyAlignment="1" applyProtection="1">
      <alignment horizontal="center" vertical="center"/>
    </xf>
    <xf numFmtId="176" fontId="13" fillId="0" borderId="57" xfId="6" applyNumberFormat="1" applyFont="1" applyFill="1" applyBorder="1" applyAlignment="1" applyProtection="1">
      <alignment horizontal="center" vertical="center"/>
    </xf>
    <xf numFmtId="176" fontId="13" fillId="0" borderId="108" xfId="6" applyNumberFormat="1" applyFont="1" applyFill="1" applyBorder="1" applyAlignment="1" applyProtection="1">
      <alignment horizontal="center" vertical="center"/>
    </xf>
    <xf numFmtId="0" fontId="13" fillId="2" borderId="25" xfId="6" applyFont="1" applyFill="1" applyBorder="1" applyAlignment="1" applyProtection="1">
      <alignment horizontal="center" vertical="center" shrinkToFit="1"/>
      <protection locked="0"/>
    </xf>
    <xf numFmtId="0" fontId="13" fillId="2" borderId="26" xfId="6" applyFont="1" applyFill="1" applyBorder="1" applyAlignment="1" applyProtection="1">
      <alignment horizontal="center" vertical="center" shrinkToFit="1"/>
      <protection locked="0"/>
    </xf>
    <xf numFmtId="0" fontId="13" fillId="2" borderId="110" xfId="6" applyFont="1" applyFill="1" applyBorder="1" applyAlignment="1" applyProtection="1">
      <alignment horizontal="center" vertical="center" wrapText="1"/>
      <protection locked="0"/>
    </xf>
    <xf numFmtId="0" fontId="13" fillId="2" borderId="80" xfId="6" applyFont="1" applyFill="1" applyBorder="1" applyAlignment="1" applyProtection="1">
      <alignment horizontal="center" vertical="center" wrapText="1"/>
      <protection locked="0"/>
    </xf>
    <xf numFmtId="0" fontId="13" fillId="2" borderId="109" xfId="6" applyFont="1" applyFill="1" applyBorder="1" applyAlignment="1" applyProtection="1">
      <alignment horizontal="center" vertical="center" wrapText="1"/>
      <protection locked="0"/>
    </xf>
    <xf numFmtId="0" fontId="13" fillId="2" borderId="110" xfId="6" applyFont="1" applyFill="1" applyBorder="1" applyAlignment="1" applyProtection="1">
      <alignment horizontal="center" vertical="center"/>
      <protection locked="0"/>
    </xf>
    <xf numFmtId="0" fontId="13" fillId="2" borderId="80" xfId="6" applyFont="1" applyFill="1" applyBorder="1" applyAlignment="1" applyProtection="1">
      <alignment horizontal="center" vertical="center"/>
      <protection locked="0"/>
    </xf>
    <xf numFmtId="0" fontId="13" fillId="2" borderId="109" xfId="6" applyFont="1" applyFill="1" applyBorder="1" applyAlignment="1" applyProtection="1">
      <alignment horizontal="center" vertical="center"/>
      <protection locked="0"/>
    </xf>
    <xf numFmtId="0" fontId="13" fillId="0" borderId="111" xfId="6" applyFont="1" applyFill="1" applyBorder="1" applyAlignment="1" applyProtection="1">
      <alignment horizontal="center" vertical="center"/>
    </xf>
    <xf numFmtId="0" fontId="13" fillId="0" borderId="80" xfId="6" applyFont="1" applyFill="1" applyBorder="1" applyAlignment="1" applyProtection="1">
      <alignment horizontal="center" vertical="center"/>
    </xf>
    <xf numFmtId="0" fontId="13" fillId="0" borderId="109" xfId="6" applyFont="1" applyFill="1" applyBorder="1" applyAlignment="1" applyProtection="1">
      <alignment horizontal="center" vertical="center"/>
    </xf>
    <xf numFmtId="176" fontId="13" fillId="0" borderId="110" xfId="6" applyNumberFormat="1" applyFont="1" applyFill="1" applyBorder="1" applyAlignment="1" applyProtection="1">
      <alignment horizontal="center" vertical="center"/>
    </xf>
    <xf numFmtId="176" fontId="13" fillId="0" borderId="80" xfId="6" applyNumberFormat="1" applyFont="1" applyFill="1" applyBorder="1" applyAlignment="1" applyProtection="1">
      <alignment horizontal="center" vertical="center"/>
    </xf>
    <xf numFmtId="176" fontId="13" fillId="0" borderId="109" xfId="6" applyNumberFormat="1" applyFont="1" applyFill="1" applyBorder="1" applyAlignment="1" applyProtection="1">
      <alignment horizontal="center" vertical="center"/>
    </xf>
    <xf numFmtId="176" fontId="13" fillId="0" borderId="26" xfId="6" applyNumberFormat="1" applyFont="1" applyFill="1" applyBorder="1" applyAlignment="1" applyProtection="1">
      <alignment horizontal="center" vertical="center"/>
    </xf>
    <xf numFmtId="176" fontId="13" fillId="0" borderId="27" xfId="6" applyNumberFormat="1" applyFont="1" applyFill="1" applyBorder="1" applyAlignment="1" applyProtection="1">
      <alignment horizontal="center" vertical="center"/>
    </xf>
    <xf numFmtId="0" fontId="13" fillId="2" borderId="138" xfId="6" applyFont="1" applyFill="1" applyBorder="1" applyAlignment="1" applyProtection="1">
      <alignment horizontal="center" vertical="center" shrinkToFit="1"/>
      <protection locked="0"/>
    </xf>
    <xf numFmtId="0" fontId="13" fillId="2" borderId="122" xfId="6" applyFont="1" applyFill="1" applyBorder="1" applyAlignment="1" applyProtection="1">
      <alignment horizontal="center" vertical="center" shrinkToFit="1"/>
      <protection locked="0"/>
    </xf>
    <xf numFmtId="0" fontId="13" fillId="2" borderId="123" xfId="6" applyFont="1" applyFill="1" applyBorder="1" applyAlignment="1" applyProtection="1">
      <alignment horizontal="center" vertical="center" shrinkToFit="1"/>
      <protection locked="0"/>
    </xf>
    <xf numFmtId="0" fontId="13" fillId="2" borderId="103" xfId="6" applyFont="1" applyFill="1" applyBorder="1" applyAlignment="1" applyProtection="1">
      <alignment horizontal="center" vertical="center" wrapText="1"/>
      <protection locked="0"/>
    </xf>
    <xf numFmtId="0" fontId="13" fillId="2" borderId="104" xfId="6" applyFont="1" applyFill="1" applyBorder="1" applyAlignment="1" applyProtection="1">
      <alignment horizontal="center" vertical="center" wrapText="1"/>
      <protection locked="0"/>
    </xf>
    <xf numFmtId="0" fontId="13" fillId="2" borderId="105" xfId="6" applyFont="1" applyFill="1" applyBorder="1" applyAlignment="1" applyProtection="1">
      <alignment horizontal="center" vertical="center" wrapText="1"/>
      <protection locked="0"/>
    </xf>
    <xf numFmtId="0" fontId="13" fillId="2" borderId="103" xfId="6" applyFont="1" applyFill="1" applyBorder="1" applyAlignment="1" applyProtection="1">
      <alignment horizontal="center" vertical="center"/>
      <protection locked="0"/>
    </xf>
    <xf numFmtId="0" fontId="13" fillId="2" borderId="104" xfId="6" applyFont="1" applyFill="1" applyBorder="1" applyAlignment="1" applyProtection="1">
      <alignment horizontal="center" vertical="center"/>
      <protection locked="0"/>
    </xf>
    <xf numFmtId="0" fontId="13" fillId="2" borderId="105" xfId="6" applyFont="1" applyFill="1" applyBorder="1" applyAlignment="1" applyProtection="1">
      <alignment horizontal="center" vertical="center"/>
      <protection locked="0"/>
    </xf>
    <xf numFmtId="0" fontId="13" fillId="0" borderId="106" xfId="6" applyFont="1" applyFill="1" applyBorder="1" applyAlignment="1" applyProtection="1">
      <alignment horizontal="center" vertical="center"/>
    </xf>
    <xf numFmtId="0" fontId="13" fillId="0" borderId="104" xfId="6" applyFont="1" applyFill="1" applyBorder="1" applyAlignment="1" applyProtection="1">
      <alignment horizontal="center" vertical="center"/>
    </xf>
    <xf numFmtId="0" fontId="13" fillId="0" borderId="105" xfId="6" applyFont="1" applyFill="1" applyBorder="1" applyAlignment="1" applyProtection="1">
      <alignment horizontal="center" vertical="center"/>
    </xf>
    <xf numFmtId="0" fontId="13" fillId="7" borderId="89" xfId="6" applyFont="1" applyFill="1" applyBorder="1" applyAlignment="1" applyProtection="1">
      <alignment horizontal="center" vertical="center"/>
    </xf>
    <xf numFmtId="0" fontId="13" fillId="7" borderId="90" xfId="6" applyFont="1" applyFill="1" applyBorder="1" applyAlignment="1" applyProtection="1">
      <alignment horizontal="center" vertical="center"/>
    </xf>
    <xf numFmtId="0" fontId="13" fillId="7" borderId="15" xfId="6" applyFont="1" applyFill="1" applyBorder="1" applyAlignment="1" applyProtection="1">
      <alignment horizontal="center" vertical="center"/>
    </xf>
    <xf numFmtId="0" fontId="13" fillId="7" borderId="16" xfId="6" applyFont="1" applyFill="1" applyBorder="1" applyAlignment="1" applyProtection="1">
      <alignment horizontal="center" vertical="center"/>
    </xf>
    <xf numFmtId="0" fontId="13" fillId="7" borderId="25" xfId="6" applyFont="1" applyFill="1" applyBorder="1" applyAlignment="1" applyProtection="1">
      <alignment horizontal="center" vertical="center"/>
    </xf>
    <xf numFmtId="0" fontId="13" fillId="7" borderId="26" xfId="6" applyFont="1" applyFill="1" applyBorder="1" applyAlignment="1" applyProtection="1">
      <alignment horizontal="center" vertical="center"/>
    </xf>
    <xf numFmtId="0" fontId="13" fillId="7" borderId="90" xfId="6" applyFont="1" applyFill="1" applyBorder="1" applyAlignment="1" applyProtection="1">
      <alignment horizontal="center" vertical="center" wrapText="1"/>
    </xf>
    <xf numFmtId="0" fontId="13" fillId="7" borderId="92" xfId="6" applyFont="1" applyFill="1" applyBorder="1" applyAlignment="1" applyProtection="1">
      <alignment horizontal="center" vertical="center"/>
    </xf>
    <xf numFmtId="0" fontId="13" fillId="7" borderId="58" xfId="6" applyFont="1" applyFill="1" applyBorder="1" applyAlignment="1" applyProtection="1">
      <alignment horizontal="center" vertical="center"/>
    </xf>
    <xf numFmtId="0" fontId="5" fillId="7" borderId="69" xfId="6" applyFont="1" applyFill="1" applyBorder="1" applyAlignment="1" applyProtection="1">
      <alignment horizontal="center" vertical="center" wrapText="1"/>
    </xf>
    <xf numFmtId="0" fontId="5" fillId="7" borderId="101" xfId="6" applyFont="1" applyFill="1" applyBorder="1" applyAlignment="1" applyProtection="1">
      <alignment horizontal="center" vertical="center" wrapText="1"/>
    </xf>
    <xf numFmtId="0" fontId="5" fillId="7" borderId="57" xfId="6" applyFont="1" applyFill="1" applyBorder="1" applyAlignment="1" applyProtection="1">
      <alignment horizontal="center" vertical="center" wrapText="1"/>
    </xf>
    <xf numFmtId="0" fontId="5" fillId="7" borderId="101" xfId="6" applyFont="1" applyFill="1" applyBorder="1" applyAlignment="1" applyProtection="1">
      <alignment horizontal="center" vertical="center"/>
    </xf>
    <xf numFmtId="0" fontId="5" fillId="7" borderId="57" xfId="6" applyFont="1" applyFill="1" applyBorder="1" applyAlignment="1" applyProtection="1">
      <alignment horizontal="center" vertical="center"/>
    </xf>
    <xf numFmtId="0" fontId="13" fillId="0" borderId="81" xfId="6" applyFont="1" applyFill="1" applyBorder="1" applyAlignment="1" applyProtection="1">
      <alignment horizontal="center" vertical="center"/>
    </xf>
    <xf numFmtId="0" fontId="20" fillId="7" borderId="16" xfId="6" applyFont="1" applyFill="1" applyBorder="1" applyAlignment="1" applyProtection="1">
      <alignment horizontal="center" vertical="center" wrapText="1" shrinkToFit="1"/>
    </xf>
    <xf numFmtId="0" fontId="20" fillId="7" borderId="16" xfId="6" applyFont="1" applyFill="1" applyBorder="1" applyAlignment="1" applyProtection="1">
      <alignment horizontal="center" vertical="center" shrinkToFit="1"/>
    </xf>
    <xf numFmtId="0" fontId="13" fillId="7" borderId="89" xfId="6" applyFont="1" applyFill="1" applyBorder="1" applyAlignment="1" applyProtection="1">
      <alignment horizontal="center" vertical="center" wrapText="1"/>
    </xf>
    <xf numFmtId="0" fontId="13" fillId="7" borderId="15" xfId="6" applyFont="1" applyFill="1" applyBorder="1" applyAlignment="1" applyProtection="1">
      <alignment horizontal="center" vertical="center" wrapText="1"/>
    </xf>
    <xf numFmtId="0" fontId="13" fillId="7" borderId="16" xfId="6" applyFont="1" applyFill="1" applyBorder="1" applyAlignment="1" applyProtection="1">
      <alignment horizontal="center" vertical="center" wrapText="1"/>
    </xf>
    <xf numFmtId="0" fontId="13" fillId="7" borderId="13" xfId="6" applyFont="1" applyFill="1" applyBorder="1" applyAlignment="1" applyProtection="1">
      <alignment horizontal="center" vertical="center" wrapText="1"/>
    </xf>
    <xf numFmtId="0" fontId="13" fillId="7" borderId="26" xfId="6" applyFont="1" applyFill="1" applyBorder="1" applyAlignment="1" applyProtection="1">
      <alignment horizontal="center" vertical="center" wrapText="1"/>
    </xf>
    <xf numFmtId="0" fontId="13" fillId="7" borderId="27" xfId="6" applyFont="1" applyFill="1" applyBorder="1" applyAlignment="1" applyProtection="1">
      <alignment horizontal="center" vertical="center" wrapText="1"/>
    </xf>
    <xf numFmtId="0" fontId="13" fillId="7" borderId="102" xfId="6" applyFont="1" applyFill="1" applyBorder="1" applyAlignment="1" applyProtection="1">
      <alignment horizontal="center" vertical="center"/>
    </xf>
    <xf numFmtId="0" fontId="7" fillId="7" borderId="69" xfId="6" applyFont="1" applyFill="1" applyBorder="1" applyAlignment="1" applyProtection="1">
      <alignment horizontal="center" vertical="center" wrapText="1"/>
    </xf>
    <xf numFmtId="0" fontId="7" fillId="7" borderId="101" xfId="6" applyFont="1" applyFill="1" applyBorder="1" applyAlignment="1" applyProtection="1">
      <alignment horizontal="center" vertical="center" wrapText="1"/>
    </xf>
    <xf numFmtId="0" fontId="7" fillId="7" borderId="57" xfId="6" applyFont="1" applyFill="1" applyBorder="1" applyAlignment="1" applyProtection="1">
      <alignment horizontal="center" vertical="center" wrapText="1"/>
    </xf>
    <xf numFmtId="0" fontId="5" fillId="7" borderId="70" xfId="6" applyFont="1" applyFill="1" applyBorder="1" applyAlignment="1" applyProtection="1">
      <alignment horizontal="center" vertical="center" wrapText="1"/>
    </xf>
    <xf numFmtId="0" fontId="5" fillId="7" borderId="107" xfId="6" applyFont="1" applyFill="1" applyBorder="1" applyAlignment="1" applyProtection="1">
      <alignment horizontal="center" vertical="center" wrapText="1"/>
    </xf>
    <xf numFmtId="0" fontId="5" fillId="7" borderId="108" xfId="6" applyFont="1" applyFill="1" applyBorder="1" applyAlignment="1" applyProtection="1">
      <alignment horizontal="center" vertical="center" wrapText="1"/>
    </xf>
    <xf numFmtId="0" fontId="13" fillId="2" borderId="96" xfId="6" applyFont="1" applyFill="1" applyBorder="1" applyAlignment="1" applyProtection="1">
      <alignment horizontal="center" vertical="center"/>
    </xf>
    <xf numFmtId="0" fontId="16" fillId="7" borderId="96" xfId="6" applyFont="1" applyFill="1" applyBorder="1" applyAlignment="1" applyProtection="1">
      <alignment horizontal="center" vertical="center"/>
    </xf>
    <xf numFmtId="0" fontId="13" fillId="2" borderId="135" xfId="6" applyFont="1" applyFill="1" applyBorder="1" applyAlignment="1" applyProtection="1">
      <alignment horizontal="center" vertical="center"/>
    </xf>
    <xf numFmtId="0" fontId="13" fillId="7" borderId="94" xfId="6" applyFont="1" applyFill="1" applyBorder="1" applyAlignment="1" applyProtection="1">
      <alignment horizontal="center" vertical="center"/>
    </xf>
    <xf numFmtId="0" fontId="13" fillId="7" borderId="93" xfId="6" applyFont="1" applyFill="1" applyBorder="1" applyAlignment="1" applyProtection="1">
      <alignment horizontal="center" vertical="center"/>
    </xf>
    <xf numFmtId="0" fontId="13" fillId="7" borderId="100" xfId="6" applyFont="1" applyFill="1" applyBorder="1" applyAlignment="1" applyProtection="1">
      <alignment horizontal="center" vertical="center"/>
    </xf>
    <xf numFmtId="0" fontId="13" fillId="7" borderId="98" xfId="6" applyFont="1" applyFill="1" applyBorder="1" applyAlignment="1" applyProtection="1">
      <alignment horizontal="center" vertical="center"/>
    </xf>
    <xf numFmtId="0" fontId="13" fillId="7" borderId="96" xfId="6" applyFont="1" applyFill="1" applyBorder="1" applyAlignment="1" applyProtection="1">
      <alignment horizontal="center" vertical="center"/>
    </xf>
    <xf numFmtId="0" fontId="13" fillId="2" borderId="96" xfId="6" applyNumberFormat="1" applyFont="1" applyFill="1" applyBorder="1" applyAlignment="1" applyProtection="1">
      <alignment horizontal="center" vertical="center"/>
    </xf>
    <xf numFmtId="0" fontId="13" fillId="2" borderId="97" xfId="6" applyNumberFormat="1" applyFont="1" applyFill="1" applyBorder="1" applyAlignment="1" applyProtection="1">
      <alignment horizontal="center" vertical="center"/>
    </xf>
    <xf numFmtId="0" fontId="14" fillId="7" borderId="98" xfId="6" applyFont="1" applyFill="1" applyBorder="1" applyAlignment="1" applyProtection="1">
      <alignment horizontal="center" vertical="center"/>
    </xf>
    <xf numFmtId="0" fontId="14" fillId="7" borderId="96" xfId="6" applyFont="1" applyFill="1" applyBorder="1" applyAlignment="1" applyProtection="1">
      <alignment horizontal="center" vertical="center"/>
    </xf>
    <xf numFmtId="0" fontId="13" fillId="0" borderId="96" xfId="6" applyNumberFormat="1" applyFont="1" applyFill="1" applyBorder="1" applyAlignment="1" applyProtection="1">
      <alignment horizontal="center" vertical="center"/>
    </xf>
    <xf numFmtId="0" fontId="13" fillId="0" borderId="97" xfId="6" applyNumberFormat="1" applyFont="1" applyFill="1" applyBorder="1" applyAlignment="1" applyProtection="1">
      <alignment horizontal="center" vertical="center"/>
    </xf>
    <xf numFmtId="0" fontId="13" fillId="7" borderId="98" xfId="6" applyFont="1" applyFill="1" applyBorder="1" applyAlignment="1" applyProtection="1">
      <alignment horizontal="center" vertical="center" shrinkToFit="1"/>
    </xf>
    <xf numFmtId="0" fontId="13" fillId="7" borderId="96" xfId="6" applyFont="1" applyFill="1" applyBorder="1" applyAlignment="1" applyProtection="1">
      <alignment horizontal="center" vertical="center" shrinkToFit="1"/>
    </xf>
    <xf numFmtId="0" fontId="13" fillId="0" borderId="121" xfId="6" applyFont="1" applyFill="1" applyBorder="1" applyAlignment="1" applyProtection="1">
      <alignment horizontal="center" vertical="center" shrinkToFit="1"/>
    </xf>
    <xf numFmtId="0" fontId="13" fillId="0" borderId="120" xfId="6" applyFont="1" applyFill="1" applyBorder="1" applyAlignment="1" applyProtection="1">
      <alignment horizontal="center" vertical="center" shrinkToFit="1"/>
    </xf>
    <xf numFmtId="0" fontId="13" fillId="8" borderId="96" xfId="6" applyFont="1" applyFill="1" applyBorder="1" applyAlignment="1" applyProtection="1">
      <alignment horizontal="center" vertical="center" shrinkToFit="1"/>
      <protection locked="0"/>
    </xf>
    <xf numFmtId="0" fontId="13" fillId="8" borderId="135" xfId="6" applyFont="1" applyFill="1" applyBorder="1" applyAlignment="1" applyProtection="1">
      <alignment horizontal="center" vertical="center" shrinkToFit="1"/>
      <protection locked="0"/>
    </xf>
    <xf numFmtId="0" fontId="13" fillId="2" borderId="97" xfId="6" applyFont="1" applyFill="1" applyBorder="1" applyAlignment="1" applyProtection="1">
      <alignment horizontal="center" vertical="center"/>
    </xf>
    <xf numFmtId="0" fontId="5" fillId="7" borderId="98" xfId="6" applyFont="1" applyFill="1" applyBorder="1" applyAlignment="1" applyProtection="1">
      <alignment horizontal="center" vertical="center"/>
    </xf>
    <xf numFmtId="0" fontId="5" fillId="7" borderId="96" xfId="6" applyFont="1" applyFill="1" applyBorder="1" applyAlignment="1" applyProtection="1">
      <alignment horizontal="center" vertical="center"/>
    </xf>
    <xf numFmtId="0" fontId="9" fillId="7" borderId="98" xfId="6" applyFont="1" applyFill="1" applyBorder="1" applyAlignment="1" applyProtection="1">
      <alignment horizontal="center" vertical="center"/>
    </xf>
    <xf numFmtId="0" fontId="9" fillId="7" borderId="96" xfId="6" applyFont="1" applyFill="1" applyBorder="1" applyAlignment="1" applyProtection="1">
      <alignment horizontal="center" vertical="center"/>
    </xf>
    <xf numFmtId="0" fontId="13" fillId="7" borderId="136" xfId="6" applyFont="1" applyFill="1" applyBorder="1" applyAlignment="1" applyProtection="1">
      <alignment horizontal="center" vertical="center"/>
    </xf>
    <xf numFmtId="0" fontId="13" fillId="7" borderId="99" xfId="6" applyFont="1" applyFill="1" applyBorder="1" applyAlignment="1" applyProtection="1">
      <alignment horizontal="center" vertical="center"/>
    </xf>
    <xf numFmtId="0" fontId="13" fillId="7" borderId="85" xfId="6" applyFont="1" applyFill="1" applyBorder="1" applyAlignment="1" applyProtection="1">
      <alignment horizontal="center" vertical="center"/>
    </xf>
    <xf numFmtId="0" fontId="15" fillId="7" borderId="98" xfId="6" applyFont="1" applyFill="1" applyBorder="1" applyAlignment="1" applyProtection="1">
      <alignment horizontal="center" vertical="center"/>
    </xf>
    <xf numFmtId="0" fontId="15" fillId="7" borderId="96" xfId="6" applyFont="1" applyFill="1" applyBorder="1" applyAlignment="1" applyProtection="1">
      <alignment horizontal="center" vertical="center"/>
    </xf>
    <xf numFmtId="0" fontId="16" fillId="7" borderId="98" xfId="6" applyFont="1" applyFill="1" applyBorder="1" applyAlignment="1" applyProtection="1">
      <alignment horizontal="center" vertical="center"/>
    </xf>
    <xf numFmtId="0" fontId="14" fillId="2" borderId="96" xfId="6" applyFont="1" applyFill="1" applyBorder="1" applyAlignment="1" applyProtection="1">
      <alignment horizontal="center" vertical="center"/>
    </xf>
    <xf numFmtId="0" fontId="14" fillId="2" borderId="97" xfId="6" applyFont="1" applyFill="1" applyBorder="1" applyAlignment="1" applyProtection="1">
      <alignment horizontal="center" vertical="center"/>
    </xf>
    <xf numFmtId="0" fontId="10" fillId="0" borderId="12" xfId="6" applyFont="1" applyFill="1" applyBorder="1" applyAlignment="1" applyProtection="1">
      <alignment horizontal="center" vertical="center"/>
    </xf>
    <xf numFmtId="0" fontId="13" fillId="0" borderId="137" xfId="6" applyFont="1" applyFill="1" applyBorder="1" applyAlignment="1" applyProtection="1">
      <alignment horizontal="center" vertical="center"/>
    </xf>
    <xf numFmtId="0" fontId="13" fillId="0" borderId="124" xfId="6" applyFont="1" applyFill="1" applyBorder="1" applyAlignment="1" applyProtection="1">
      <alignment horizontal="center" vertical="center"/>
    </xf>
    <xf numFmtId="179" fontId="32" fillId="2" borderId="75" xfId="6" applyNumberFormat="1" applyFont="1" applyFill="1" applyBorder="1" applyAlignment="1" applyProtection="1">
      <alignment horizontal="center" vertical="center"/>
    </xf>
    <xf numFmtId="179" fontId="32" fillId="2" borderId="47" xfId="6" applyNumberFormat="1" applyFont="1" applyFill="1" applyBorder="1" applyAlignment="1" applyProtection="1">
      <alignment horizontal="center" vertical="center"/>
    </xf>
    <xf numFmtId="179" fontId="32" fillId="2" borderId="29" xfId="6" applyNumberFormat="1" applyFont="1" applyFill="1" applyBorder="1" applyAlignment="1" applyProtection="1">
      <alignment horizontal="center" vertical="center"/>
    </xf>
    <xf numFmtId="0" fontId="13" fillId="8" borderId="96" xfId="6" applyFont="1" applyFill="1" applyBorder="1" applyAlignment="1" applyProtection="1">
      <alignment horizontal="center" vertical="center" shrinkToFit="1"/>
    </xf>
    <xf numFmtId="0" fontId="13" fillId="8" borderId="97" xfId="6" applyFont="1" applyFill="1" applyBorder="1" applyAlignment="1" applyProtection="1">
      <alignment horizontal="center" vertical="center" shrinkToFit="1"/>
    </xf>
    <xf numFmtId="0" fontId="13" fillId="7" borderId="133" xfId="6" applyFont="1" applyFill="1" applyBorder="1" applyAlignment="1" applyProtection="1">
      <alignment horizontal="center" vertical="center"/>
    </xf>
    <xf numFmtId="0" fontId="13" fillId="7" borderId="95" xfId="6" applyFont="1" applyFill="1" applyBorder="1" applyAlignment="1" applyProtection="1">
      <alignment horizontal="center" vertical="center"/>
    </xf>
    <xf numFmtId="0" fontId="13" fillId="2" borderId="95" xfId="6" applyFont="1" applyFill="1" applyBorder="1" applyAlignment="1" applyProtection="1">
      <alignment horizontal="center" vertical="center"/>
    </xf>
    <xf numFmtId="0" fontId="13" fillId="2" borderId="134" xfId="6" applyFont="1" applyFill="1" applyBorder="1" applyAlignment="1" applyProtection="1">
      <alignment horizontal="center" vertical="center"/>
    </xf>
    <xf numFmtId="0" fontId="8" fillId="7" borderId="142" xfId="6" applyFont="1" applyFill="1" applyBorder="1" applyAlignment="1" applyProtection="1">
      <alignment horizontal="right" vertical="center" shrinkToFit="1"/>
    </xf>
    <xf numFmtId="0" fontId="8" fillId="7" borderId="83" xfId="6" applyFont="1" applyFill="1" applyBorder="1" applyAlignment="1" applyProtection="1">
      <alignment horizontal="right" vertical="center" shrinkToFit="1"/>
    </xf>
    <xf numFmtId="0" fontId="8" fillId="7" borderId="0" xfId="6" applyFont="1" applyFill="1" applyBorder="1" applyAlignment="1" applyProtection="1">
      <alignment horizontal="right" vertical="center" shrinkToFit="1"/>
    </xf>
    <xf numFmtId="0" fontId="8" fillId="7" borderId="43" xfId="6" applyFont="1" applyFill="1" applyBorder="1" applyAlignment="1" applyProtection="1">
      <alignment horizontal="right" vertical="center" shrinkToFit="1"/>
    </xf>
    <xf numFmtId="0" fontId="8" fillId="7" borderId="143" xfId="6" applyFont="1" applyFill="1" applyBorder="1" applyAlignment="1" applyProtection="1">
      <alignment horizontal="right" vertical="center" shrinkToFit="1"/>
    </xf>
    <xf numFmtId="0" fontId="8" fillId="7" borderId="86" xfId="6" applyFont="1" applyFill="1" applyBorder="1" applyAlignment="1" applyProtection="1">
      <alignment horizontal="right" vertical="center" shrinkToFit="1"/>
    </xf>
    <xf numFmtId="0" fontId="8" fillId="7" borderId="42" xfId="6" applyFont="1" applyFill="1" applyBorder="1" applyAlignment="1" applyProtection="1">
      <alignment horizontal="right" vertical="center" shrinkToFit="1"/>
    </xf>
    <xf numFmtId="0" fontId="8" fillId="7" borderId="52" xfId="6" applyFont="1" applyFill="1" applyBorder="1" applyAlignment="1" applyProtection="1">
      <alignment horizontal="right" vertical="center" shrinkToFit="1"/>
    </xf>
    <xf numFmtId="0" fontId="8" fillId="7" borderId="30" xfId="6" applyFont="1" applyFill="1" applyBorder="1" applyAlignment="1" applyProtection="1">
      <alignment horizontal="right" vertical="center" shrinkToFit="1"/>
    </xf>
    <xf numFmtId="0" fontId="13" fillId="2" borderId="130" xfId="6" applyFont="1" applyFill="1" applyBorder="1" applyAlignment="1" applyProtection="1">
      <alignment horizontal="center" vertical="center"/>
    </xf>
    <xf numFmtId="0" fontId="5" fillId="0" borderId="56" xfId="6" applyFont="1" applyFill="1" applyBorder="1" applyAlignment="1" applyProtection="1">
      <alignment horizontal="center" vertical="center" wrapText="1" shrinkToFit="1"/>
    </xf>
    <xf numFmtId="0" fontId="5" fillId="0" borderId="16" xfId="6" applyFont="1" applyFill="1" applyBorder="1" applyAlignment="1" applyProtection="1">
      <alignment horizontal="center" vertical="center" wrapText="1" shrinkToFit="1"/>
    </xf>
    <xf numFmtId="0" fontId="5" fillId="0" borderId="20" xfId="6" applyFont="1" applyFill="1" applyBorder="1" applyAlignment="1" applyProtection="1">
      <alignment horizontal="center" vertical="center" wrapText="1" shrinkToFit="1"/>
    </xf>
    <xf numFmtId="0" fontId="5" fillId="0" borderId="148" xfId="6" applyFont="1" applyFill="1" applyBorder="1" applyAlignment="1" applyProtection="1">
      <alignment horizontal="center" vertical="center" wrapText="1" shrinkToFit="1"/>
    </xf>
  </cellXfs>
  <cellStyles count="7">
    <cellStyle name="標準" xfId="0" builtinId="0"/>
    <cellStyle name="標準 10" xfId="1" xr:uid="{00000000-0005-0000-0000-000001000000}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 5" xfId="5" xr:uid="{00000000-0005-0000-0000-000005000000}"/>
    <cellStyle name="標準_③-２加算様式（就労）" xfId="6" xr:uid="{00000000-0005-0000-0000-000006000000}"/>
  </cellStyles>
  <dxfs count="12">
    <dxf>
      <fill>
        <patternFill>
          <bgColor theme="1" tint="0.34998626667073579"/>
        </patternFill>
      </fill>
    </dxf>
    <dxf>
      <font>
        <color rgb="FFFF0000"/>
      </font>
    </dxf>
    <dxf>
      <font>
        <color rgb="FFFF0000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1" tint="0.34998626667073579"/>
        </patternFill>
      </fill>
    </dxf>
    <dxf>
      <font>
        <color rgb="FFFF0000"/>
      </font>
    </dxf>
    <dxf>
      <font>
        <color rgb="FFFF0000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CC"/>
      <color rgb="FFCCFFCC"/>
      <color rgb="FFFF99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B1:D5"/>
  <sheetViews>
    <sheetView workbookViewId="0">
      <selection activeCell="E10" sqref="E10"/>
    </sheetView>
  </sheetViews>
  <sheetFormatPr defaultColWidth="9" defaultRowHeight="12.6"/>
  <cols>
    <col min="1" max="16384" width="9" style="26"/>
  </cols>
  <sheetData>
    <row r="1" spans="2:4">
      <c r="C1" s="26" t="s">
        <v>82</v>
      </c>
      <c r="D1" s="26" t="s">
        <v>83</v>
      </c>
    </row>
    <row r="2" spans="2:4">
      <c r="B2" s="26" t="s">
        <v>80</v>
      </c>
      <c r="C2" s="26" t="s">
        <v>84</v>
      </c>
      <c r="D2" s="26" t="s">
        <v>84</v>
      </c>
    </row>
    <row r="3" spans="2:4">
      <c r="B3" s="26" t="s">
        <v>81</v>
      </c>
      <c r="C3" s="26" t="s">
        <v>85</v>
      </c>
      <c r="D3" s="26" t="s">
        <v>88</v>
      </c>
    </row>
    <row r="4" spans="2:4">
      <c r="C4" s="26" t="s">
        <v>86</v>
      </c>
    </row>
    <row r="5" spans="2:4">
      <c r="C5" s="26" t="s">
        <v>87</v>
      </c>
    </row>
  </sheetData>
  <phoneticPr fontId="23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9">
    <pageSetUpPr fitToPage="1"/>
  </sheetPr>
  <dimension ref="A1:BQ117"/>
  <sheetViews>
    <sheetView showGridLines="0" view="pageBreakPreview" zoomScale="75" zoomScaleNormal="75" zoomScaleSheetLayoutView="75" workbookViewId="0">
      <selection activeCell="AP1" sqref="AP1:AV1"/>
    </sheetView>
  </sheetViews>
  <sheetFormatPr defaultColWidth="9" defaultRowHeight="12"/>
  <cols>
    <col min="1" max="3" width="3.21875" style="1" customWidth="1"/>
    <col min="4" max="5" width="3.21875" style="2" customWidth="1"/>
    <col min="6" max="8" width="2.44140625" style="2" customWidth="1"/>
    <col min="9" max="11" width="2" style="2" customWidth="1"/>
    <col min="12" max="17" width="2.33203125" style="2" customWidth="1"/>
    <col min="18" max="18" width="12.88671875" style="2" customWidth="1"/>
    <col min="19" max="19" width="6.44140625" style="2" customWidth="1"/>
    <col min="20" max="20" width="7.44140625" style="2" customWidth="1"/>
    <col min="21" max="21" width="6.21875" style="2" customWidth="1"/>
    <col min="22" max="22" width="10.6640625" style="2" customWidth="1"/>
    <col min="23" max="50" width="5" style="2" customWidth="1"/>
    <col min="51" max="53" width="2.21875" style="2" customWidth="1"/>
    <col min="54" max="56" width="2.33203125" style="2" customWidth="1"/>
    <col min="57" max="59" width="2.21875" style="2" customWidth="1"/>
    <col min="60" max="60" width="16.109375" style="2" customWidth="1"/>
    <col min="61" max="64" width="11" style="2" hidden="1" customWidth="1"/>
    <col min="65" max="65" width="11" style="2" customWidth="1"/>
    <col min="66" max="66" width="21.109375" style="2" hidden="1" customWidth="1"/>
    <col min="67" max="70" width="5.6640625" style="2" customWidth="1"/>
    <col min="71" max="16384" width="9" style="2"/>
  </cols>
  <sheetData>
    <row r="1" spans="1:69" ht="20.25" customHeight="1" thickBot="1">
      <c r="A1" s="121"/>
      <c r="B1" s="122"/>
      <c r="C1" s="122"/>
      <c r="D1" s="123"/>
      <c r="E1" s="123"/>
      <c r="F1" s="123"/>
      <c r="G1" s="123"/>
      <c r="H1" s="123"/>
      <c r="I1" s="123"/>
      <c r="J1" s="123"/>
      <c r="K1" s="123"/>
      <c r="L1" s="123"/>
      <c r="M1" s="344" t="s">
        <v>60</v>
      </c>
      <c r="N1" s="344"/>
      <c r="O1" s="344"/>
      <c r="P1" s="344"/>
      <c r="Q1" s="344"/>
      <c r="R1" s="344"/>
      <c r="S1" s="344"/>
      <c r="T1" s="344"/>
      <c r="U1" s="344"/>
      <c r="V1" s="344"/>
      <c r="W1" s="344"/>
      <c r="X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4"/>
      <c r="AJ1" s="344"/>
      <c r="AK1" s="344"/>
      <c r="AL1" s="344"/>
      <c r="AM1" s="344"/>
      <c r="AN1" s="344"/>
      <c r="AO1" s="344"/>
      <c r="AP1" s="347"/>
      <c r="AQ1" s="348"/>
      <c r="AR1" s="348"/>
      <c r="AS1" s="348"/>
      <c r="AT1" s="348"/>
      <c r="AU1" s="348"/>
      <c r="AV1" s="349"/>
      <c r="AW1" s="124"/>
      <c r="AX1" s="124"/>
      <c r="AY1" s="125"/>
      <c r="AZ1" s="125"/>
      <c r="BA1" s="125"/>
      <c r="BB1" s="126"/>
      <c r="BC1" s="126"/>
      <c r="BD1" s="126"/>
      <c r="BE1" s="126"/>
      <c r="BF1" s="126"/>
      <c r="BG1" s="127"/>
      <c r="BH1" s="83"/>
      <c r="BI1" s="40"/>
      <c r="BJ1" s="83"/>
      <c r="BK1" s="83"/>
      <c r="BL1" s="83"/>
      <c r="BM1" s="40"/>
      <c r="BN1" s="40"/>
      <c r="BO1" s="40"/>
      <c r="BP1" s="40"/>
      <c r="BQ1" s="40"/>
    </row>
    <row r="2" spans="1:69" ht="5.25" customHeight="1" thickBot="1">
      <c r="A2" s="128"/>
      <c r="B2" s="129"/>
      <c r="C2" s="129"/>
      <c r="D2" s="129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1"/>
      <c r="BH2" s="83"/>
      <c r="BI2" s="40"/>
      <c r="BJ2" s="83"/>
      <c r="BK2" s="83"/>
      <c r="BL2" s="83"/>
      <c r="BM2" s="40"/>
      <c r="BN2" s="40"/>
      <c r="BO2" s="40"/>
      <c r="BP2" s="40"/>
      <c r="BQ2" s="40"/>
    </row>
    <row r="3" spans="1:69" ht="20.25" customHeight="1" thickTop="1" thickBot="1">
      <c r="A3" s="352" t="s">
        <v>5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  <c r="T3" s="353"/>
      <c r="U3" s="353"/>
      <c r="V3" s="354"/>
      <c r="W3" s="354"/>
      <c r="X3" s="354"/>
      <c r="Y3" s="354"/>
      <c r="Z3" s="354"/>
      <c r="AA3" s="354"/>
      <c r="AB3" s="354"/>
      <c r="AC3" s="354"/>
      <c r="AD3" s="354"/>
      <c r="AE3" s="354"/>
      <c r="AF3" s="354"/>
      <c r="AG3" s="354"/>
      <c r="AH3" s="354"/>
      <c r="AI3" s="354"/>
      <c r="AJ3" s="353" t="s">
        <v>6</v>
      </c>
      <c r="AK3" s="353"/>
      <c r="AL3" s="353"/>
      <c r="AM3" s="353"/>
      <c r="AN3" s="353"/>
      <c r="AO3" s="353"/>
      <c r="AP3" s="353"/>
      <c r="AQ3" s="353"/>
      <c r="AR3" s="354"/>
      <c r="AS3" s="354"/>
      <c r="AT3" s="354"/>
      <c r="AU3" s="354"/>
      <c r="AV3" s="354"/>
      <c r="AW3" s="354"/>
      <c r="AX3" s="354"/>
      <c r="AY3" s="354"/>
      <c r="AZ3" s="354"/>
      <c r="BA3" s="354"/>
      <c r="BB3" s="354"/>
      <c r="BC3" s="354"/>
      <c r="BD3" s="354"/>
      <c r="BE3" s="354"/>
      <c r="BF3" s="354"/>
      <c r="BG3" s="355"/>
      <c r="BH3" s="83"/>
      <c r="BI3" s="40"/>
      <c r="BJ3" s="83"/>
      <c r="BK3" s="83"/>
      <c r="BL3" s="83"/>
      <c r="BM3" s="40"/>
      <c r="BN3" s="40"/>
      <c r="BO3" s="40"/>
      <c r="BP3" s="40"/>
      <c r="BQ3" s="40"/>
    </row>
    <row r="4" spans="1:69" ht="20.25" customHeight="1" thickBot="1">
      <c r="A4" s="317" t="s">
        <v>4</v>
      </c>
      <c r="B4" s="318"/>
      <c r="C4" s="318"/>
      <c r="D4" s="319"/>
      <c r="E4" s="320"/>
      <c r="F4" s="321" t="s">
        <v>57</v>
      </c>
      <c r="G4" s="322"/>
      <c r="H4" s="322"/>
      <c r="I4" s="322"/>
      <c r="J4" s="323" t="str">
        <f>IF(D4="","",VALUE(IF(D4&gt;=31,"7",IF(D4&gt;=26,"6",IF(D4&gt;=21,"5",IF(D4&gt;=16,"4",IF(D4&gt;=11,"3","2")))))))</f>
        <v/>
      </c>
      <c r="K4" s="324"/>
      <c r="L4" s="325" t="s">
        <v>0</v>
      </c>
      <c r="M4" s="326"/>
      <c r="N4" s="326"/>
      <c r="O4" s="326"/>
      <c r="P4" s="327"/>
      <c r="Q4" s="327"/>
      <c r="R4" s="327"/>
      <c r="S4" s="327"/>
      <c r="T4" s="327"/>
      <c r="U4" s="327"/>
      <c r="V4" s="328"/>
      <c r="W4" s="325" t="s">
        <v>7</v>
      </c>
      <c r="X4" s="326"/>
      <c r="Y4" s="326"/>
      <c r="Z4" s="326"/>
      <c r="AA4" s="326"/>
      <c r="AB4" s="350" t="s">
        <v>102</v>
      </c>
      <c r="AC4" s="350"/>
      <c r="AD4" s="350"/>
      <c r="AE4" s="350"/>
      <c r="AF4" s="350"/>
      <c r="AG4" s="350"/>
      <c r="AH4" s="350"/>
      <c r="AI4" s="350"/>
      <c r="AJ4" s="351"/>
      <c r="AK4" s="317" t="s">
        <v>8</v>
      </c>
      <c r="AL4" s="318"/>
      <c r="AM4" s="318"/>
      <c r="AN4" s="318"/>
      <c r="AO4" s="318"/>
      <c r="AP4" s="318"/>
      <c r="AQ4" s="318"/>
      <c r="AR4" s="318"/>
      <c r="AS4" s="329" t="s">
        <v>89</v>
      </c>
      <c r="AT4" s="329"/>
      <c r="AU4" s="329"/>
      <c r="AV4" s="329"/>
      <c r="AW4" s="329"/>
      <c r="AX4" s="329"/>
      <c r="AY4" s="329"/>
      <c r="AZ4" s="329"/>
      <c r="BA4" s="329"/>
      <c r="BB4" s="329"/>
      <c r="BC4" s="329"/>
      <c r="BD4" s="329"/>
      <c r="BE4" s="329"/>
      <c r="BF4" s="329"/>
      <c r="BG4" s="330"/>
      <c r="BH4" s="83"/>
      <c r="BI4" s="40"/>
      <c r="BJ4" s="83"/>
      <c r="BK4" s="83"/>
      <c r="BL4" s="83"/>
      <c r="BM4" s="40"/>
      <c r="BN4" s="40"/>
      <c r="BO4" s="40"/>
      <c r="BP4" s="40"/>
      <c r="BQ4" s="40"/>
    </row>
    <row r="5" spans="1:69" ht="20.25" customHeight="1" thickBot="1">
      <c r="A5" s="336" t="s">
        <v>9</v>
      </c>
      <c r="B5" s="337"/>
      <c r="C5" s="337"/>
      <c r="D5" s="337"/>
      <c r="E5" s="338"/>
      <c r="F5" s="339" t="s">
        <v>47</v>
      </c>
      <c r="G5" s="340"/>
      <c r="H5" s="340"/>
      <c r="I5" s="340"/>
      <c r="J5" s="340"/>
      <c r="K5" s="340"/>
      <c r="L5" s="340"/>
      <c r="M5" s="311"/>
      <c r="N5" s="311"/>
      <c r="O5" s="311"/>
      <c r="P5" s="311"/>
      <c r="Q5" s="311"/>
      <c r="R5" s="331"/>
      <c r="S5" s="341" t="s">
        <v>127</v>
      </c>
      <c r="T5" s="312"/>
      <c r="U5" s="342"/>
      <c r="V5" s="343"/>
      <c r="W5" s="332" t="s">
        <v>53</v>
      </c>
      <c r="X5" s="333"/>
      <c r="Y5" s="333"/>
      <c r="Z5" s="333"/>
      <c r="AA5" s="333"/>
      <c r="AB5" s="311"/>
      <c r="AC5" s="331"/>
      <c r="AD5" s="332" t="s">
        <v>54</v>
      </c>
      <c r="AE5" s="333"/>
      <c r="AF5" s="333"/>
      <c r="AG5" s="333"/>
      <c r="AH5" s="333"/>
      <c r="AI5" s="311"/>
      <c r="AJ5" s="331"/>
      <c r="AK5" s="334" t="s">
        <v>129</v>
      </c>
      <c r="AL5" s="335"/>
      <c r="AM5" s="335"/>
      <c r="AN5" s="335"/>
      <c r="AO5" s="311"/>
      <c r="AP5" s="331"/>
      <c r="AQ5" s="332" t="s">
        <v>55</v>
      </c>
      <c r="AR5" s="333"/>
      <c r="AS5" s="333"/>
      <c r="AT5" s="333"/>
      <c r="AU5" s="333"/>
      <c r="AV5" s="311"/>
      <c r="AW5" s="311"/>
      <c r="AX5" s="311"/>
      <c r="AY5" s="312" t="s">
        <v>128</v>
      </c>
      <c r="AZ5" s="312"/>
      <c r="BA5" s="312"/>
      <c r="BB5" s="312"/>
      <c r="BC5" s="312"/>
      <c r="BD5" s="312"/>
      <c r="BE5" s="311"/>
      <c r="BF5" s="311"/>
      <c r="BG5" s="313"/>
      <c r="BH5" s="83"/>
      <c r="BI5" s="40"/>
      <c r="BJ5" s="83"/>
      <c r="BK5" s="83"/>
      <c r="BL5" s="83"/>
      <c r="BM5" s="40"/>
      <c r="BN5" s="40"/>
      <c r="BO5" s="40"/>
      <c r="BP5" s="40"/>
      <c r="BQ5" s="40"/>
    </row>
    <row r="6" spans="1:69" ht="20.25" customHeight="1">
      <c r="A6" s="281" t="s">
        <v>1</v>
      </c>
      <c r="B6" s="282"/>
      <c r="C6" s="282"/>
      <c r="D6" s="282"/>
      <c r="E6" s="282"/>
      <c r="F6" s="287" t="s">
        <v>10</v>
      </c>
      <c r="G6" s="287"/>
      <c r="H6" s="287"/>
      <c r="I6" s="287"/>
      <c r="J6" s="287"/>
      <c r="K6" s="287"/>
      <c r="L6" s="282" t="s">
        <v>2</v>
      </c>
      <c r="M6" s="282"/>
      <c r="N6" s="282"/>
      <c r="O6" s="282"/>
      <c r="P6" s="282"/>
      <c r="Q6" s="288"/>
      <c r="R6" s="290" t="s">
        <v>65</v>
      </c>
      <c r="S6" s="290" t="s">
        <v>68</v>
      </c>
      <c r="T6" s="290" t="s">
        <v>67</v>
      </c>
      <c r="U6" s="305" t="s">
        <v>64</v>
      </c>
      <c r="V6" s="308" t="s">
        <v>51</v>
      </c>
      <c r="W6" s="281" t="s">
        <v>11</v>
      </c>
      <c r="X6" s="282"/>
      <c r="Y6" s="282"/>
      <c r="Z6" s="282"/>
      <c r="AA6" s="282"/>
      <c r="AB6" s="282"/>
      <c r="AC6" s="304"/>
      <c r="AD6" s="281" t="s">
        <v>12</v>
      </c>
      <c r="AE6" s="282"/>
      <c r="AF6" s="282"/>
      <c r="AG6" s="282"/>
      <c r="AH6" s="282"/>
      <c r="AI6" s="282"/>
      <c r="AJ6" s="304"/>
      <c r="AK6" s="281" t="s">
        <v>13</v>
      </c>
      <c r="AL6" s="282"/>
      <c r="AM6" s="282"/>
      <c r="AN6" s="282"/>
      <c r="AO6" s="282"/>
      <c r="AP6" s="282"/>
      <c r="AQ6" s="304"/>
      <c r="AR6" s="314" t="s">
        <v>14</v>
      </c>
      <c r="AS6" s="315"/>
      <c r="AT6" s="315"/>
      <c r="AU6" s="315"/>
      <c r="AV6" s="315"/>
      <c r="AW6" s="315"/>
      <c r="AX6" s="316"/>
      <c r="AY6" s="298" t="s">
        <v>15</v>
      </c>
      <c r="AZ6" s="287"/>
      <c r="BA6" s="287"/>
      <c r="BB6" s="287" t="s">
        <v>16</v>
      </c>
      <c r="BC6" s="287"/>
      <c r="BD6" s="287"/>
      <c r="BE6" s="300" t="s">
        <v>17</v>
      </c>
      <c r="BF6" s="300"/>
      <c r="BG6" s="301"/>
      <c r="BH6" s="83"/>
      <c r="BI6" s="40"/>
      <c r="BJ6" s="83"/>
      <c r="BK6" s="83"/>
      <c r="BL6" s="83"/>
      <c r="BM6" s="40"/>
      <c r="BN6" s="40"/>
      <c r="BO6" s="40"/>
      <c r="BP6" s="40"/>
      <c r="BQ6" s="40"/>
    </row>
    <row r="7" spans="1:69" ht="20.25" customHeight="1" thickBot="1">
      <c r="A7" s="283"/>
      <c r="B7" s="284"/>
      <c r="C7" s="284"/>
      <c r="D7" s="284"/>
      <c r="E7" s="284"/>
      <c r="F7" s="296" t="s">
        <v>62</v>
      </c>
      <c r="G7" s="297"/>
      <c r="H7" s="297"/>
      <c r="I7" s="296" t="s">
        <v>61</v>
      </c>
      <c r="J7" s="297"/>
      <c r="K7" s="297"/>
      <c r="L7" s="284"/>
      <c r="M7" s="284"/>
      <c r="N7" s="284"/>
      <c r="O7" s="284"/>
      <c r="P7" s="284"/>
      <c r="Q7" s="289"/>
      <c r="R7" s="291"/>
      <c r="S7" s="293"/>
      <c r="T7" s="293"/>
      <c r="U7" s="306"/>
      <c r="V7" s="309"/>
      <c r="W7" s="101">
        <f>AP1</f>
        <v>0</v>
      </c>
      <c r="X7" s="102">
        <f>W7+1</f>
        <v>1</v>
      </c>
      <c r="Y7" s="102">
        <f t="shared" ref="Y7:AX7" si="0">X7+1</f>
        <v>2</v>
      </c>
      <c r="Z7" s="102">
        <f t="shared" si="0"/>
        <v>3</v>
      </c>
      <c r="AA7" s="102">
        <f t="shared" si="0"/>
        <v>4</v>
      </c>
      <c r="AB7" s="102">
        <f t="shared" si="0"/>
        <v>5</v>
      </c>
      <c r="AC7" s="104">
        <f t="shared" si="0"/>
        <v>6</v>
      </c>
      <c r="AD7" s="103">
        <f t="shared" si="0"/>
        <v>7</v>
      </c>
      <c r="AE7" s="102">
        <f t="shared" si="0"/>
        <v>8</v>
      </c>
      <c r="AF7" s="102">
        <f t="shared" si="0"/>
        <v>9</v>
      </c>
      <c r="AG7" s="102">
        <f t="shared" si="0"/>
        <v>10</v>
      </c>
      <c r="AH7" s="102">
        <f t="shared" si="0"/>
        <v>11</v>
      </c>
      <c r="AI7" s="102">
        <f t="shared" si="0"/>
        <v>12</v>
      </c>
      <c r="AJ7" s="104">
        <f t="shared" si="0"/>
        <v>13</v>
      </c>
      <c r="AK7" s="103">
        <f t="shared" si="0"/>
        <v>14</v>
      </c>
      <c r="AL7" s="102">
        <f t="shared" si="0"/>
        <v>15</v>
      </c>
      <c r="AM7" s="102">
        <f t="shared" si="0"/>
        <v>16</v>
      </c>
      <c r="AN7" s="102">
        <f t="shared" si="0"/>
        <v>17</v>
      </c>
      <c r="AO7" s="102">
        <f t="shared" si="0"/>
        <v>18</v>
      </c>
      <c r="AP7" s="102">
        <f t="shared" si="0"/>
        <v>19</v>
      </c>
      <c r="AQ7" s="104">
        <f t="shared" si="0"/>
        <v>20</v>
      </c>
      <c r="AR7" s="103">
        <f t="shared" si="0"/>
        <v>21</v>
      </c>
      <c r="AS7" s="102">
        <f t="shared" si="0"/>
        <v>22</v>
      </c>
      <c r="AT7" s="102">
        <f t="shared" si="0"/>
        <v>23</v>
      </c>
      <c r="AU7" s="102">
        <f t="shared" si="0"/>
        <v>24</v>
      </c>
      <c r="AV7" s="102">
        <f t="shared" si="0"/>
        <v>25</v>
      </c>
      <c r="AW7" s="102">
        <f t="shared" si="0"/>
        <v>26</v>
      </c>
      <c r="AX7" s="102">
        <f t="shared" si="0"/>
        <v>27</v>
      </c>
      <c r="AY7" s="299"/>
      <c r="AZ7" s="300"/>
      <c r="BA7" s="300"/>
      <c r="BB7" s="300"/>
      <c r="BC7" s="300"/>
      <c r="BD7" s="300"/>
      <c r="BE7" s="300"/>
      <c r="BF7" s="300"/>
      <c r="BG7" s="301"/>
      <c r="BH7" s="83"/>
      <c r="BI7" s="40"/>
      <c r="BJ7" s="83"/>
      <c r="BK7" s="83"/>
      <c r="BL7" s="83"/>
      <c r="BM7" s="40"/>
      <c r="BN7" s="40"/>
      <c r="BO7" s="40"/>
      <c r="BP7" s="40"/>
      <c r="BQ7" s="40"/>
    </row>
    <row r="8" spans="1:69" ht="20.25" customHeight="1" thickTop="1" thickBot="1">
      <c r="A8" s="285"/>
      <c r="B8" s="286"/>
      <c r="C8" s="286"/>
      <c r="D8" s="286"/>
      <c r="E8" s="286"/>
      <c r="F8" s="297"/>
      <c r="G8" s="297"/>
      <c r="H8" s="297"/>
      <c r="I8" s="297"/>
      <c r="J8" s="297"/>
      <c r="K8" s="297"/>
      <c r="L8" s="284"/>
      <c r="M8" s="284"/>
      <c r="N8" s="284"/>
      <c r="O8" s="284"/>
      <c r="P8" s="284"/>
      <c r="Q8" s="289"/>
      <c r="R8" s="292"/>
      <c r="S8" s="294"/>
      <c r="T8" s="294"/>
      <c r="U8" s="307"/>
      <c r="V8" s="310"/>
      <c r="W8" s="44" t="str">
        <f>TEXT(AP1,"aaa")</f>
        <v>土</v>
      </c>
      <c r="X8" s="42" t="str">
        <f>TEXT(X7,"aaa")</f>
        <v>日</v>
      </c>
      <c r="Y8" s="42" t="str">
        <f t="shared" ref="Y8:AX8" si="1">TEXT(Y7,"aaa")</f>
        <v>月</v>
      </c>
      <c r="Z8" s="42" t="str">
        <f t="shared" si="1"/>
        <v>火</v>
      </c>
      <c r="AA8" s="42" t="str">
        <f t="shared" si="1"/>
        <v>水</v>
      </c>
      <c r="AB8" s="42" t="str">
        <f t="shared" si="1"/>
        <v>木</v>
      </c>
      <c r="AC8" s="43" t="str">
        <f t="shared" si="1"/>
        <v>金</v>
      </c>
      <c r="AD8" s="42" t="str">
        <f t="shared" si="1"/>
        <v>土</v>
      </c>
      <c r="AE8" s="42" t="str">
        <f t="shared" si="1"/>
        <v>日</v>
      </c>
      <c r="AF8" s="42" t="str">
        <f t="shared" si="1"/>
        <v>月</v>
      </c>
      <c r="AG8" s="42" t="str">
        <f t="shared" si="1"/>
        <v>火</v>
      </c>
      <c r="AH8" s="42" t="str">
        <f t="shared" si="1"/>
        <v>水</v>
      </c>
      <c r="AI8" s="42" t="str">
        <f t="shared" si="1"/>
        <v>木</v>
      </c>
      <c r="AJ8" s="43" t="str">
        <f t="shared" si="1"/>
        <v>金</v>
      </c>
      <c r="AK8" s="42" t="str">
        <f t="shared" si="1"/>
        <v>土</v>
      </c>
      <c r="AL8" s="42" t="str">
        <f t="shared" si="1"/>
        <v>日</v>
      </c>
      <c r="AM8" s="42" t="str">
        <f t="shared" si="1"/>
        <v>月</v>
      </c>
      <c r="AN8" s="42" t="str">
        <f t="shared" si="1"/>
        <v>火</v>
      </c>
      <c r="AO8" s="42" t="str">
        <f t="shared" si="1"/>
        <v>水</v>
      </c>
      <c r="AP8" s="42" t="str">
        <f t="shared" si="1"/>
        <v>木</v>
      </c>
      <c r="AQ8" s="43" t="str">
        <f>TEXT(AQ7,"aaa")</f>
        <v>金</v>
      </c>
      <c r="AR8" s="42" t="str">
        <f t="shared" si="1"/>
        <v>土</v>
      </c>
      <c r="AS8" s="42" t="str">
        <f t="shared" si="1"/>
        <v>日</v>
      </c>
      <c r="AT8" s="42" t="str">
        <f t="shared" si="1"/>
        <v>月</v>
      </c>
      <c r="AU8" s="42" t="str">
        <f t="shared" si="1"/>
        <v>火</v>
      </c>
      <c r="AV8" s="42" t="str">
        <f t="shared" si="1"/>
        <v>水</v>
      </c>
      <c r="AW8" s="42" t="str">
        <f t="shared" si="1"/>
        <v>木</v>
      </c>
      <c r="AX8" s="42" t="str">
        <f t="shared" si="1"/>
        <v>金</v>
      </c>
      <c r="AY8" s="299"/>
      <c r="AZ8" s="300"/>
      <c r="BA8" s="300"/>
      <c r="BB8" s="300"/>
      <c r="BC8" s="300"/>
      <c r="BD8" s="300"/>
      <c r="BE8" s="302"/>
      <c r="BF8" s="302"/>
      <c r="BG8" s="303"/>
      <c r="BH8" s="83"/>
      <c r="BI8" s="40"/>
      <c r="BJ8" s="83"/>
      <c r="BK8" s="83"/>
      <c r="BL8" s="83"/>
      <c r="BM8" s="40"/>
      <c r="BN8" s="45" t="s">
        <v>71</v>
      </c>
      <c r="BO8" s="40"/>
      <c r="BP8" s="40"/>
      <c r="BQ8" s="40"/>
    </row>
    <row r="9" spans="1:69" ht="20.25" hidden="1" customHeight="1" thickTop="1" thickBot="1">
      <c r="A9" s="345" t="s">
        <v>90</v>
      </c>
      <c r="B9" s="346"/>
      <c r="C9" s="346"/>
      <c r="D9" s="346"/>
      <c r="E9" s="346"/>
      <c r="F9" s="262"/>
      <c r="G9" s="262"/>
      <c r="H9" s="262"/>
      <c r="I9" s="262"/>
      <c r="J9" s="262"/>
      <c r="K9" s="262"/>
      <c r="L9" s="262"/>
      <c r="M9" s="262"/>
      <c r="N9" s="262"/>
      <c r="O9" s="262"/>
      <c r="P9" s="262"/>
      <c r="Q9" s="262"/>
      <c r="R9" s="262"/>
      <c r="S9" s="262"/>
      <c r="T9" s="262"/>
      <c r="U9" s="262"/>
      <c r="V9" s="295"/>
      <c r="W9" s="46" t="e">
        <f>IF(W8="","",IF(COUNTIF(#REF!,W10)&gt;0,"休日",IF(OR(W8="土",W8="日"),"休日","平日")))</f>
        <v>#REF!</v>
      </c>
      <c r="X9" s="47" t="e">
        <f>IF(X8="","",IF(COUNTIF(#REF!,X10)&gt;0,"休日",IF(OR(X8="土",X8="日"),"休日","平日")))</f>
        <v>#REF!</v>
      </c>
      <c r="Y9" s="47" t="e">
        <f>IF(Y8="","",IF(COUNTIF(#REF!,Y10)&gt;0,"休日",IF(OR(Y8="土",Y8="日"),"休日","平日")))</f>
        <v>#REF!</v>
      </c>
      <c r="Z9" s="47" t="e">
        <f>IF(Z8="","",IF(COUNTIF(#REF!,Z10)&gt;0,"休日",IF(OR(Z8="土",Z8="日"),"休日","平日")))</f>
        <v>#REF!</v>
      </c>
      <c r="AA9" s="47" t="e">
        <f>IF(AA8="","",IF(COUNTIF(#REF!,AA10)&gt;0,"休日",IF(OR(AA8="土",AA8="日"),"休日","平日")))</f>
        <v>#REF!</v>
      </c>
      <c r="AB9" s="47" t="e">
        <f>IF(AB8="","",IF(COUNTIF(#REF!,AB10)&gt;0,"休日",IF(OR(AB8="土",AB8="日"),"休日","平日")))</f>
        <v>#REF!</v>
      </c>
      <c r="AC9" s="48" t="e">
        <f>IF(AC8="","",IF(COUNTIF(#REF!,AC10)&gt;0,"休日",IF(OR(AC8="土",AC8="日"),"休日","平日")))</f>
        <v>#REF!</v>
      </c>
      <c r="AD9" s="49" t="e">
        <f>IF(AD8="","",IF(COUNTIF(#REF!,AD10)&gt;0,"休日",IF(OR(AD8="土",AD8="日"),"休日","平日")))</f>
        <v>#REF!</v>
      </c>
      <c r="AE9" s="47" t="e">
        <f>IF(AE8="","",IF(COUNTIF(#REF!,AE10)&gt;0,"休日",IF(OR(AE8="土",AE8="日"),"休日","平日")))</f>
        <v>#REF!</v>
      </c>
      <c r="AF9" s="47" t="e">
        <f>IF(AF8="","",IF(COUNTIF(#REF!,AF10)&gt;0,"休日",IF(OR(AF8="土",AF8="日"),"休日","平日")))</f>
        <v>#REF!</v>
      </c>
      <c r="AG9" s="47" t="e">
        <f>IF(AG8="","",IF(COUNTIF(#REF!,AG10)&gt;0,"休日",IF(OR(AG8="土",AG8="日"),"休日","平日")))</f>
        <v>#REF!</v>
      </c>
      <c r="AH9" s="47" t="e">
        <f>IF(AH8="","",IF(COUNTIF(#REF!,AH10)&gt;0,"休日",IF(OR(AH8="土",AH8="日"),"休日","平日")))</f>
        <v>#REF!</v>
      </c>
      <c r="AI9" s="47" t="e">
        <f>IF(AI8="","",IF(COUNTIF(#REF!,AI10)&gt;0,"休日",IF(OR(AI8="土",AI8="日"),"休日","平日")))</f>
        <v>#REF!</v>
      </c>
      <c r="AJ9" s="48" t="e">
        <f>IF(AJ8="","",IF(COUNTIF(#REF!,AJ10)&gt;0,"休日",IF(OR(AJ8="土",AJ8="日"),"休日","平日")))</f>
        <v>#REF!</v>
      </c>
      <c r="AK9" s="49" t="e">
        <f>IF(AK8="","",IF(COUNTIF(#REF!,AK10)&gt;0,"休日",IF(OR(AK8="土",AK8="日"),"休日","平日")))</f>
        <v>#REF!</v>
      </c>
      <c r="AL9" s="47" t="e">
        <f>IF(AL8="","",IF(COUNTIF(#REF!,AL10)&gt;0,"休日",IF(OR(AL8="土",AL8="日"),"休日","平日")))</f>
        <v>#REF!</v>
      </c>
      <c r="AM9" s="47" t="e">
        <f>IF(AM8="","",IF(COUNTIF(#REF!,AM10)&gt;0,"休日",IF(OR(AM8="土",AM8="日"),"休日","平日")))</f>
        <v>#REF!</v>
      </c>
      <c r="AN9" s="47" t="e">
        <f>IF(AN8="","",IF(COUNTIF(#REF!,AN10)&gt;0,"休日",IF(OR(AN8="土",AN8="日"),"休日","平日")))</f>
        <v>#REF!</v>
      </c>
      <c r="AO9" s="47" t="e">
        <f>IF(AO8="","",IF(COUNTIF(#REF!,AO10)&gt;0,"休日",IF(OR(AO8="土",AO8="日"),"休日","平日")))</f>
        <v>#REF!</v>
      </c>
      <c r="AP9" s="47" t="e">
        <f>IF(AP8="","",IF(COUNTIF(#REF!,AP10)&gt;0,"休日",IF(OR(AP8="土",AP8="日"),"休日","平日")))</f>
        <v>#REF!</v>
      </c>
      <c r="AQ9" s="48" t="e">
        <f>IF(AQ8="","",IF(COUNTIF(#REF!,AQ10)&gt;0,"休日",IF(OR(AQ8="土",AQ8="日"),"休日","平日")))</f>
        <v>#REF!</v>
      </c>
      <c r="AR9" s="49" t="e">
        <f>IF(AR8="","",IF(COUNTIF(#REF!,AR10)&gt;0,"休日",IF(OR(AR8="土",AR8="日"),"休日","平日")))</f>
        <v>#REF!</v>
      </c>
      <c r="AS9" s="47" t="e">
        <f>IF(AS8="","",IF(COUNTIF(#REF!,AS10)&gt;0,"休日",IF(OR(AS8="土",AS8="日"),"休日","平日")))</f>
        <v>#REF!</v>
      </c>
      <c r="AT9" s="47" t="e">
        <f>IF(AT8="","",IF(COUNTIF(#REF!,AT10)&gt;0,"休日",IF(OR(AT8="土",AT8="日"),"休日","平日")))</f>
        <v>#REF!</v>
      </c>
      <c r="AU9" s="47" t="e">
        <f>IF(AU8="","",IF(COUNTIF(#REF!,AU10)&gt;0,"休日",IF(OR(AU8="土",AU8="日"),"休日","平日")))</f>
        <v>#REF!</v>
      </c>
      <c r="AV9" s="47" t="e">
        <f>IF(AV8="","",IF(COUNTIF(#REF!,AV10)&gt;0,"休日",IF(OR(AV8="土",AV8="日"),"休日","平日")))</f>
        <v>#REF!</v>
      </c>
      <c r="AW9" s="47" t="e">
        <f>IF(AW8="","",IF(COUNTIF(#REF!,AW10)&gt;0,"休日",IF(OR(AW8="土",AW8="日"),"休日","平日")))</f>
        <v>#REF!</v>
      </c>
      <c r="AX9" s="47" t="e">
        <f>IF(AX8="","",IF(COUNTIF(#REF!,AX10)&gt;0,"休日",IF(OR(AX8="土",AX8="日"),"休日","平日")))</f>
        <v>#REF!</v>
      </c>
      <c r="AY9" s="50"/>
      <c r="AZ9" s="51"/>
      <c r="BA9" s="52"/>
      <c r="BB9" s="53"/>
      <c r="BC9" s="51"/>
      <c r="BD9" s="52"/>
      <c r="BE9" s="75"/>
      <c r="BF9" s="73"/>
      <c r="BG9" s="132"/>
      <c r="BH9" s="83"/>
      <c r="BI9" s="40"/>
      <c r="BJ9" s="83"/>
      <c r="BK9" s="83"/>
      <c r="BL9" s="83"/>
      <c r="BM9" s="40"/>
      <c r="BN9" s="54"/>
      <c r="BO9" s="40"/>
      <c r="BP9" s="40"/>
      <c r="BQ9" s="40"/>
    </row>
    <row r="10" spans="1:69" ht="20.25" hidden="1" customHeight="1" thickTop="1">
      <c r="A10" s="214" t="s">
        <v>90</v>
      </c>
      <c r="B10" s="215"/>
      <c r="C10" s="215"/>
      <c r="D10" s="215"/>
      <c r="E10" s="215"/>
      <c r="F10" s="262"/>
      <c r="G10" s="262"/>
      <c r="H10" s="262"/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95"/>
      <c r="W10" s="76" t="e">
        <f>DATE(#REF!,#REF!,W7)</f>
        <v>#REF!</v>
      </c>
      <c r="X10" s="77" t="e">
        <f>DATE(#REF!,#REF!,X7)</f>
        <v>#REF!</v>
      </c>
      <c r="Y10" s="77" t="e">
        <f>DATE(#REF!,#REF!,Y7)</f>
        <v>#REF!</v>
      </c>
      <c r="Z10" s="77" t="e">
        <f>DATE(#REF!,#REF!,Z7)</f>
        <v>#REF!</v>
      </c>
      <c r="AA10" s="77" t="e">
        <f>DATE(#REF!,#REF!,AA7)</f>
        <v>#REF!</v>
      </c>
      <c r="AB10" s="77" t="e">
        <f>DATE(#REF!,#REF!,AB7)</f>
        <v>#REF!</v>
      </c>
      <c r="AC10" s="78" t="e">
        <f>DATE(#REF!,#REF!,AC7)</f>
        <v>#REF!</v>
      </c>
      <c r="AD10" s="79" t="e">
        <f>DATE(#REF!,#REF!,AD7)</f>
        <v>#REF!</v>
      </c>
      <c r="AE10" s="77" t="e">
        <f>DATE(#REF!,#REF!,AE7)</f>
        <v>#REF!</v>
      </c>
      <c r="AF10" s="77" t="e">
        <f>DATE(#REF!,#REF!,AF7)</f>
        <v>#REF!</v>
      </c>
      <c r="AG10" s="77" t="e">
        <f>DATE(#REF!,#REF!,AG7)</f>
        <v>#REF!</v>
      </c>
      <c r="AH10" s="77" t="e">
        <f>DATE(#REF!,#REF!,AH7)</f>
        <v>#REF!</v>
      </c>
      <c r="AI10" s="77" t="e">
        <f>DATE(#REF!,#REF!,AI7)</f>
        <v>#REF!</v>
      </c>
      <c r="AJ10" s="78" t="e">
        <f>DATE(#REF!,#REF!,AJ7)</f>
        <v>#REF!</v>
      </c>
      <c r="AK10" s="79" t="e">
        <f>DATE(#REF!,#REF!,AK7)</f>
        <v>#REF!</v>
      </c>
      <c r="AL10" s="77" t="e">
        <f>DATE(#REF!,#REF!,AL7)</f>
        <v>#REF!</v>
      </c>
      <c r="AM10" s="77" t="e">
        <f>DATE(#REF!,#REF!,AM7)</f>
        <v>#REF!</v>
      </c>
      <c r="AN10" s="77" t="e">
        <f>DATE(#REF!,#REF!,AN7)</f>
        <v>#REF!</v>
      </c>
      <c r="AO10" s="77" t="e">
        <f>DATE(#REF!,#REF!,AO7)</f>
        <v>#REF!</v>
      </c>
      <c r="AP10" s="77" t="e">
        <f>DATE(#REF!,#REF!,AP7)</f>
        <v>#REF!</v>
      </c>
      <c r="AQ10" s="78" t="e">
        <f>DATE(#REF!,#REF!,AQ7)</f>
        <v>#REF!</v>
      </c>
      <c r="AR10" s="79" t="e">
        <f>DATE(#REF!,#REF!,AR7)</f>
        <v>#REF!</v>
      </c>
      <c r="AS10" s="77" t="e">
        <f>DATE(#REF!,#REF!,AS7)</f>
        <v>#REF!</v>
      </c>
      <c r="AT10" s="77" t="e">
        <f>DATE(#REF!,#REF!,AT7)</f>
        <v>#REF!</v>
      </c>
      <c r="AU10" s="77" t="e">
        <f>DATE(#REF!,#REF!,AU7)</f>
        <v>#REF!</v>
      </c>
      <c r="AV10" s="77" t="e">
        <f>DATE(#REF!,#REF!,AV7)</f>
        <v>#REF!</v>
      </c>
      <c r="AW10" s="77" t="e">
        <f>DATE(#REF!,#REF!,AW7)</f>
        <v>#REF!</v>
      </c>
      <c r="AX10" s="80" t="e">
        <f>DATE(#REF!,#REF!,AX7)</f>
        <v>#REF!</v>
      </c>
      <c r="AY10" s="72"/>
      <c r="AZ10" s="73"/>
      <c r="BA10" s="74"/>
      <c r="BB10" s="75"/>
      <c r="BC10" s="73"/>
      <c r="BD10" s="74"/>
      <c r="BE10" s="75"/>
      <c r="BF10" s="73"/>
      <c r="BG10" s="132"/>
      <c r="BH10" s="83"/>
      <c r="BI10" s="40"/>
      <c r="BJ10" s="83"/>
      <c r="BK10" s="83"/>
      <c r="BL10" s="83"/>
      <c r="BM10" s="40"/>
      <c r="BN10" s="54"/>
      <c r="BO10" s="40"/>
      <c r="BP10" s="40"/>
      <c r="BQ10" s="40"/>
    </row>
    <row r="11" spans="1:69" ht="22.5" customHeight="1" thickTop="1">
      <c r="A11" s="222"/>
      <c r="B11" s="223"/>
      <c r="C11" s="223"/>
      <c r="D11" s="223"/>
      <c r="E11" s="223"/>
      <c r="F11" s="272"/>
      <c r="G11" s="273"/>
      <c r="H11" s="274"/>
      <c r="I11" s="272"/>
      <c r="J11" s="273"/>
      <c r="K11" s="274"/>
      <c r="L11" s="275"/>
      <c r="M11" s="276"/>
      <c r="N11" s="276"/>
      <c r="O11" s="276"/>
      <c r="P11" s="276"/>
      <c r="Q11" s="277"/>
      <c r="R11" s="68"/>
      <c r="S11" s="23"/>
      <c r="T11" s="23"/>
      <c r="U11" s="100"/>
      <c r="V11" s="22"/>
      <c r="W11" s="31"/>
      <c r="X11" s="32"/>
      <c r="Y11" s="32"/>
      <c r="Z11" s="32"/>
      <c r="AA11" s="32"/>
      <c r="AB11" s="32"/>
      <c r="AC11" s="33"/>
      <c r="AD11" s="31"/>
      <c r="AE11" s="32"/>
      <c r="AF11" s="32"/>
      <c r="AG11" s="32"/>
      <c r="AH11" s="32"/>
      <c r="AI11" s="32"/>
      <c r="AJ11" s="33"/>
      <c r="AK11" s="31"/>
      <c r="AL11" s="32"/>
      <c r="AM11" s="32"/>
      <c r="AN11" s="32"/>
      <c r="AO11" s="32"/>
      <c r="AP11" s="32"/>
      <c r="AQ11" s="33"/>
      <c r="AR11" s="31"/>
      <c r="AS11" s="32"/>
      <c r="AT11" s="32"/>
      <c r="AU11" s="32"/>
      <c r="AV11" s="32"/>
      <c r="AW11" s="32"/>
      <c r="AX11" s="33"/>
      <c r="AY11" s="278">
        <f>SUM(W11:AX11)</f>
        <v>0</v>
      </c>
      <c r="AZ11" s="279"/>
      <c r="BA11" s="280"/>
      <c r="BB11" s="248">
        <f t="shared" ref="BB11:BB33" si="2">AY11/4</f>
        <v>0</v>
      </c>
      <c r="BC11" s="249"/>
      <c r="BD11" s="250"/>
      <c r="BE11" s="228" t="e">
        <f>BB11/AY35</f>
        <v>#DIV/0!</v>
      </c>
      <c r="BF11" s="228"/>
      <c r="BG11" s="229"/>
      <c r="BH11" s="83"/>
      <c r="BI11" s="40"/>
      <c r="BJ11" s="83"/>
      <c r="BK11" s="83"/>
      <c r="BL11" s="83"/>
      <c r="BM11" s="40"/>
      <c r="BN11" s="54"/>
      <c r="BO11" s="40"/>
      <c r="BP11" s="40"/>
      <c r="BQ11" s="40"/>
    </row>
    <row r="12" spans="1:69" ht="22.5" customHeight="1" thickBot="1">
      <c r="A12" s="222"/>
      <c r="B12" s="223"/>
      <c r="C12" s="223"/>
      <c r="D12" s="223"/>
      <c r="E12" s="223"/>
      <c r="F12" s="240"/>
      <c r="G12" s="241"/>
      <c r="H12" s="242"/>
      <c r="I12" s="240"/>
      <c r="J12" s="241"/>
      <c r="K12" s="242"/>
      <c r="L12" s="236"/>
      <c r="M12" s="243"/>
      <c r="N12" s="243"/>
      <c r="O12" s="243"/>
      <c r="P12" s="243"/>
      <c r="Q12" s="244"/>
      <c r="R12" s="111"/>
      <c r="S12" s="24"/>
      <c r="T12" s="24"/>
      <c r="U12" s="114"/>
      <c r="V12" s="13"/>
      <c r="W12" s="31"/>
      <c r="X12" s="32"/>
      <c r="Y12" s="32"/>
      <c r="Z12" s="32"/>
      <c r="AA12" s="32"/>
      <c r="AB12" s="32"/>
      <c r="AC12" s="33"/>
      <c r="AD12" s="31"/>
      <c r="AE12" s="32"/>
      <c r="AF12" s="32"/>
      <c r="AG12" s="32"/>
      <c r="AH12" s="32"/>
      <c r="AI12" s="32"/>
      <c r="AJ12" s="33"/>
      <c r="AK12" s="31"/>
      <c r="AL12" s="32"/>
      <c r="AM12" s="32"/>
      <c r="AN12" s="32"/>
      <c r="AO12" s="32"/>
      <c r="AP12" s="32"/>
      <c r="AQ12" s="33"/>
      <c r="AR12" s="31"/>
      <c r="AS12" s="32"/>
      <c r="AT12" s="32"/>
      <c r="AU12" s="32"/>
      <c r="AV12" s="32"/>
      <c r="AW12" s="32"/>
      <c r="AX12" s="33"/>
      <c r="AY12" s="231">
        <f>SUM(W12:AX12)</f>
        <v>0</v>
      </c>
      <c r="AZ12" s="232"/>
      <c r="BA12" s="233"/>
      <c r="BB12" s="225">
        <f t="shared" si="2"/>
        <v>0</v>
      </c>
      <c r="BC12" s="226"/>
      <c r="BD12" s="227"/>
      <c r="BE12" s="228" t="e">
        <f>BB12/AY35</f>
        <v>#DIV/0!</v>
      </c>
      <c r="BF12" s="228"/>
      <c r="BG12" s="229"/>
      <c r="BH12" s="83"/>
      <c r="BI12" s="40"/>
      <c r="BJ12" s="83"/>
      <c r="BK12" s="83"/>
      <c r="BL12" s="83"/>
      <c r="BM12" s="40"/>
      <c r="BN12" s="54"/>
      <c r="BO12" s="40"/>
      <c r="BP12" s="40"/>
      <c r="BQ12" s="40"/>
    </row>
    <row r="13" spans="1:69" ht="22.5" customHeight="1" thickBot="1">
      <c r="A13" s="253"/>
      <c r="B13" s="254"/>
      <c r="C13" s="254"/>
      <c r="D13" s="254"/>
      <c r="E13" s="254"/>
      <c r="F13" s="255"/>
      <c r="G13" s="256"/>
      <c r="H13" s="257"/>
      <c r="I13" s="255"/>
      <c r="J13" s="256"/>
      <c r="K13" s="257"/>
      <c r="L13" s="258"/>
      <c r="M13" s="259"/>
      <c r="N13" s="259"/>
      <c r="O13" s="259"/>
      <c r="P13" s="259"/>
      <c r="Q13" s="260"/>
      <c r="R13" s="69"/>
      <c r="S13" s="25"/>
      <c r="T13" s="25"/>
      <c r="U13" s="115"/>
      <c r="V13" s="17"/>
      <c r="W13" s="34"/>
      <c r="X13" s="35"/>
      <c r="Y13" s="35"/>
      <c r="Z13" s="35"/>
      <c r="AA13" s="35"/>
      <c r="AB13" s="35"/>
      <c r="AC13" s="36"/>
      <c r="AD13" s="34"/>
      <c r="AE13" s="35"/>
      <c r="AF13" s="35"/>
      <c r="AG13" s="35"/>
      <c r="AH13" s="35"/>
      <c r="AI13" s="35"/>
      <c r="AJ13" s="36"/>
      <c r="AK13" s="34"/>
      <c r="AL13" s="35"/>
      <c r="AM13" s="35"/>
      <c r="AN13" s="35"/>
      <c r="AO13" s="35"/>
      <c r="AP13" s="35"/>
      <c r="AQ13" s="36"/>
      <c r="AR13" s="34"/>
      <c r="AS13" s="35"/>
      <c r="AT13" s="35"/>
      <c r="AU13" s="35"/>
      <c r="AV13" s="35"/>
      <c r="AW13" s="35"/>
      <c r="AX13" s="36"/>
      <c r="AY13" s="261">
        <f t="shared" ref="AY13:AY33" si="3">SUM(W13:AX13)</f>
        <v>0</v>
      </c>
      <c r="AZ13" s="262"/>
      <c r="BA13" s="263"/>
      <c r="BB13" s="264">
        <f t="shared" si="2"/>
        <v>0</v>
      </c>
      <c r="BC13" s="265"/>
      <c r="BD13" s="266"/>
      <c r="BE13" s="267" t="e">
        <f>BB13/AY35</f>
        <v>#DIV/0!</v>
      </c>
      <c r="BF13" s="267"/>
      <c r="BG13" s="268"/>
      <c r="BH13" s="83"/>
      <c r="BI13" s="90" t="s">
        <v>97</v>
      </c>
      <c r="BJ13" s="91" t="s">
        <v>93</v>
      </c>
      <c r="BK13" s="92" t="s">
        <v>94</v>
      </c>
      <c r="BL13" s="93" t="s">
        <v>99</v>
      </c>
      <c r="BM13" s="40"/>
      <c r="BN13" s="54"/>
      <c r="BO13" s="40"/>
      <c r="BP13" s="40"/>
      <c r="BQ13" s="40"/>
    </row>
    <row r="14" spans="1:69" ht="22.5" customHeight="1" thickTop="1">
      <c r="A14" s="269"/>
      <c r="B14" s="270"/>
      <c r="C14" s="270"/>
      <c r="D14" s="270"/>
      <c r="E14" s="271"/>
      <c r="F14" s="272"/>
      <c r="G14" s="273"/>
      <c r="H14" s="274"/>
      <c r="I14" s="272"/>
      <c r="J14" s="273"/>
      <c r="K14" s="274"/>
      <c r="L14" s="275"/>
      <c r="M14" s="276"/>
      <c r="N14" s="276"/>
      <c r="O14" s="276"/>
      <c r="P14" s="276"/>
      <c r="Q14" s="277"/>
      <c r="R14" s="70"/>
      <c r="S14" s="366" t="str">
        <f>IF(A14="","",IF(OR(A14="障がい福祉サービス経験者",A14="相談支援専門員",A14="指導員",A14="送迎員（送迎のみを行う場合）",A14="事務員"),"基準外","基準"))</f>
        <v/>
      </c>
      <c r="T14" s="110"/>
      <c r="U14" s="110"/>
      <c r="V14" s="110"/>
      <c r="W14" s="81"/>
      <c r="X14" s="32"/>
      <c r="Y14" s="32"/>
      <c r="Z14" s="32"/>
      <c r="AA14" s="32"/>
      <c r="AB14" s="32"/>
      <c r="AC14" s="33"/>
      <c r="AD14" s="81"/>
      <c r="AE14" s="32"/>
      <c r="AF14" s="32"/>
      <c r="AG14" s="32"/>
      <c r="AH14" s="32"/>
      <c r="AI14" s="32"/>
      <c r="AJ14" s="33"/>
      <c r="AK14" s="81"/>
      <c r="AL14" s="32"/>
      <c r="AM14" s="32"/>
      <c r="AN14" s="32"/>
      <c r="AO14" s="32"/>
      <c r="AP14" s="32"/>
      <c r="AQ14" s="33"/>
      <c r="AR14" s="81"/>
      <c r="AS14" s="32"/>
      <c r="AT14" s="32"/>
      <c r="AU14" s="32"/>
      <c r="AV14" s="32"/>
      <c r="AW14" s="32"/>
      <c r="AX14" s="33"/>
      <c r="AY14" s="278">
        <f t="shared" si="3"/>
        <v>0</v>
      </c>
      <c r="AZ14" s="279"/>
      <c r="BA14" s="280"/>
      <c r="BB14" s="248">
        <f t="shared" si="2"/>
        <v>0</v>
      </c>
      <c r="BC14" s="249"/>
      <c r="BD14" s="250"/>
      <c r="BE14" s="251" t="e">
        <f>BB14/AY35</f>
        <v>#DIV/0!</v>
      </c>
      <c r="BF14" s="251"/>
      <c r="BG14" s="252"/>
      <c r="BH14" s="83"/>
      <c r="BI14" s="94" t="e">
        <f>IF(AND(#REF!="○",A14="児童指導員"),(Colorsum(W14:AX14,#REF!)))+IF(AND(#REF!="○",A14="保育士"),(Colorsum(W14:AX14,#REF!)))</f>
        <v>#REF!</v>
      </c>
      <c r="BJ14" s="95" t="e">
        <f>IF(F14=#REF!,IF(Colorsum(W14:AX14,#REF!)&gt;=1,IF(#REF!="あり",#REF!,IF(#REF!="あり",#REF!,$AY$35))),"")</f>
        <v>#REF!</v>
      </c>
      <c r="BK14" s="95" t="e">
        <f ca="1">IF(Colorsum(W14:AX14,#REF!)&gt;=1,IF(#REF!="あり",#REF!,$AY$35),"")</f>
        <v>#NAME?</v>
      </c>
      <c r="BL14" s="96" t="e">
        <f ca="1">IF(Colorsum(W14:AX14,#REF!)&gt;=1,IF(#REF!="あり",#REF!,$AY$35),"")</f>
        <v>#NAME?</v>
      </c>
      <c r="BM14" s="40"/>
      <c r="BN14" s="55" t="str">
        <f>IF(A14="","",IF(U14="○",VLOOKUP(A14,#REF!,2,FALSE),VLOOKUP(A14,#REF!,2,FALSE)))</f>
        <v/>
      </c>
      <c r="BO14" s="40"/>
      <c r="BP14" s="40"/>
      <c r="BQ14" s="40"/>
    </row>
    <row r="15" spans="1:69" ht="22.5" customHeight="1">
      <c r="A15" s="237"/>
      <c r="B15" s="238"/>
      <c r="C15" s="238"/>
      <c r="D15" s="238"/>
      <c r="E15" s="239"/>
      <c r="F15" s="240"/>
      <c r="G15" s="241"/>
      <c r="H15" s="242"/>
      <c r="I15" s="240"/>
      <c r="J15" s="241"/>
      <c r="K15" s="242"/>
      <c r="L15" s="236"/>
      <c r="M15" s="243"/>
      <c r="N15" s="243"/>
      <c r="O15" s="243"/>
      <c r="P15" s="243"/>
      <c r="Q15" s="244"/>
      <c r="R15" s="112"/>
      <c r="S15" s="367" t="str">
        <f t="shared" ref="S15:S33" si="4">IF(A15="","",IF(OR(A15="障がい福祉サービス経験者",A15="相談支援専門員",A15="指導員",A15="送迎員（送迎のみを行う場合）",A15="事務員"),"基準外","基準"))</f>
        <v/>
      </c>
      <c r="T15" s="110"/>
      <c r="U15" s="110"/>
      <c r="V15" s="110"/>
      <c r="W15" s="31"/>
      <c r="X15" s="32"/>
      <c r="Y15" s="32"/>
      <c r="Z15" s="32"/>
      <c r="AA15" s="32"/>
      <c r="AB15" s="32"/>
      <c r="AC15" s="33"/>
      <c r="AD15" s="31"/>
      <c r="AE15" s="32"/>
      <c r="AF15" s="32"/>
      <c r="AG15" s="32"/>
      <c r="AH15" s="32"/>
      <c r="AI15" s="32"/>
      <c r="AJ15" s="33"/>
      <c r="AK15" s="31"/>
      <c r="AL15" s="32"/>
      <c r="AM15" s="32"/>
      <c r="AN15" s="32"/>
      <c r="AO15" s="32"/>
      <c r="AP15" s="32"/>
      <c r="AQ15" s="33"/>
      <c r="AR15" s="31"/>
      <c r="AS15" s="32"/>
      <c r="AT15" s="32"/>
      <c r="AU15" s="32"/>
      <c r="AV15" s="32"/>
      <c r="AW15" s="32"/>
      <c r="AX15" s="33"/>
      <c r="AY15" s="245">
        <f t="shared" si="3"/>
        <v>0</v>
      </c>
      <c r="AZ15" s="246"/>
      <c r="BA15" s="247"/>
      <c r="BB15" s="225">
        <f>AY15/4</f>
        <v>0</v>
      </c>
      <c r="BC15" s="226"/>
      <c r="BD15" s="227"/>
      <c r="BE15" s="228" t="e">
        <f>BB15/AY35</f>
        <v>#DIV/0!</v>
      </c>
      <c r="BF15" s="228"/>
      <c r="BG15" s="229"/>
      <c r="BH15" s="83"/>
      <c r="BI15" s="84" t="e">
        <f>IF(AND(#REF!="○",A15="児童指導員"),(Colorsum(W15:AX15,#REF!)))+IF(AND(#REF!="○",A15="保育士"),(Colorsum(W15:AX15,#REF!)))</f>
        <v>#REF!</v>
      </c>
      <c r="BJ15" s="85" t="e">
        <f>IF(F15=#REF!,IF(Colorsum(W15:AX15,#REF!)&gt;=1,IF(#REF!="あり",#REF!,IF(#REF!="あり",#REF!,$AY$35))),"")</f>
        <v>#REF!</v>
      </c>
      <c r="BK15" s="85" t="e">
        <f ca="1">IF(Colorsum(W15:AX15,#REF!)&gt;=1,IF(#REF!="あり",#REF!,$AY$35),"")</f>
        <v>#NAME?</v>
      </c>
      <c r="BL15" s="86" t="e">
        <f ca="1">IF(Colorsum(W15:AX15,#REF!)&gt;=1,IF(#REF!="あり",#REF!,$AY$35),"")</f>
        <v>#NAME?</v>
      </c>
      <c r="BM15" s="40"/>
      <c r="BN15" s="56" t="str">
        <f>IF(A15="","",IF(U15="○",VLOOKUP(A15,#REF!,2,FALSE),VLOOKUP(A15,#REF!,2,FALSE)))</f>
        <v/>
      </c>
      <c r="BO15" s="40"/>
      <c r="BP15" s="40"/>
      <c r="BQ15" s="40"/>
    </row>
    <row r="16" spans="1:69" ht="22.5" customHeight="1">
      <c r="A16" s="237"/>
      <c r="B16" s="238"/>
      <c r="C16" s="238"/>
      <c r="D16" s="238"/>
      <c r="E16" s="239"/>
      <c r="F16" s="240"/>
      <c r="G16" s="241"/>
      <c r="H16" s="242"/>
      <c r="I16" s="240"/>
      <c r="J16" s="241"/>
      <c r="K16" s="242"/>
      <c r="L16" s="236"/>
      <c r="M16" s="243"/>
      <c r="N16" s="243"/>
      <c r="O16" s="243"/>
      <c r="P16" s="243"/>
      <c r="Q16" s="244"/>
      <c r="R16" s="112"/>
      <c r="S16" s="367" t="str">
        <f t="shared" si="4"/>
        <v/>
      </c>
      <c r="T16" s="110"/>
      <c r="U16" s="110"/>
      <c r="V16" s="110"/>
      <c r="W16" s="31"/>
      <c r="X16" s="32"/>
      <c r="Y16" s="32"/>
      <c r="Z16" s="32"/>
      <c r="AA16" s="32"/>
      <c r="AB16" s="32"/>
      <c r="AC16" s="33"/>
      <c r="AD16" s="31"/>
      <c r="AE16" s="32"/>
      <c r="AF16" s="32"/>
      <c r="AG16" s="32"/>
      <c r="AH16" s="32"/>
      <c r="AI16" s="32"/>
      <c r="AJ16" s="33"/>
      <c r="AK16" s="31"/>
      <c r="AL16" s="32"/>
      <c r="AM16" s="32"/>
      <c r="AN16" s="32"/>
      <c r="AO16" s="32"/>
      <c r="AP16" s="32"/>
      <c r="AQ16" s="33"/>
      <c r="AR16" s="31"/>
      <c r="AS16" s="32"/>
      <c r="AT16" s="32"/>
      <c r="AU16" s="32"/>
      <c r="AV16" s="32"/>
      <c r="AW16" s="32"/>
      <c r="AX16" s="33"/>
      <c r="AY16" s="245">
        <f t="shared" si="3"/>
        <v>0</v>
      </c>
      <c r="AZ16" s="246"/>
      <c r="BA16" s="247"/>
      <c r="BB16" s="225">
        <f t="shared" si="2"/>
        <v>0</v>
      </c>
      <c r="BC16" s="226"/>
      <c r="BD16" s="227"/>
      <c r="BE16" s="228" t="e">
        <f>BB16/AY35</f>
        <v>#DIV/0!</v>
      </c>
      <c r="BF16" s="228"/>
      <c r="BG16" s="229"/>
      <c r="BH16" s="83"/>
      <c r="BI16" s="84" t="e">
        <f>IF(AND(#REF!="○",A16="児童指導員"),(Colorsum(W16:AX16,#REF!)))+IF(AND(#REF!="○",A16="保育士"),(Colorsum(W16:AX16,#REF!)))</f>
        <v>#REF!</v>
      </c>
      <c r="BJ16" s="85" t="e">
        <f>IF(F16=#REF!,IF(Colorsum(W16:AX16,#REF!)&gt;=1,IF(#REF!="あり",#REF!,IF(#REF!="あり",#REF!,$AY$35))),"")</f>
        <v>#REF!</v>
      </c>
      <c r="BK16" s="85" t="e">
        <f ca="1">IF(Colorsum(W16:AX16,#REF!)&gt;=1,IF(#REF!="あり",#REF!,$AY$35),"")</f>
        <v>#NAME?</v>
      </c>
      <c r="BL16" s="86" t="e">
        <f ca="1">IF(Colorsum(W16:AX16,#REF!)&gt;=1,IF(#REF!="あり",#REF!,$AY$35),"")</f>
        <v>#NAME?</v>
      </c>
      <c r="BM16" s="40"/>
      <c r="BN16" s="56" t="str">
        <f>IF(A16="","",IF(U16="○",VLOOKUP(A16,#REF!,2,FALSE),VLOOKUP(A16,#REF!,2,FALSE)))</f>
        <v/>
      </c>
      <c r="BO16" s="40"/>
      <c r="BP16" s="40"/>
      <c r="BQ16" s="40"/>
    </row>
    <row r="17" spans="1:69" ht="22.5" customHeight="1">
      <c r="A17" s="237"/>
      <c r="B17" s="238"/>
      <c r="C17" s="238"/>
      <c r="D17" s="238"/>
      <c r="E17" s="239"/>
      <c r="F17" s="240"/>
      <c r="G17" s="241"/>
      <c r="H17" s="242"/>
      <c r="I17" s="240"/>
      <c r="J17" s="241"/>
      <c r="K17" s="242"/>
      <c r="L17" s="236"/>
      <c r="M17" s="243"/>
      <c r="N17" s="243"/>
      <c r="O17" s="243"/>
      <c r="P17" s="243"/>
      <c r="Q17" s="244"/>
      <c r="R17" s="112"/>
      <c r="S17" s="367" t="str">
        <f t="shared" si="4"/>
        <v/>
      </c>
      <c r="T17" s="110"/>
      <c r="U17" s="110"/>
      <c r="V17" s="110"/>
      <c r="W17" s="31"/>
      <c r="X17" s="32"/>
      <c r="Y17" s="32"/>
      <c r="Z17" s="32"/>
      <c r="AA17" s="32"/>
      <c r="AB17" s="32"/>
      <c r="AC17" s="33"/>
      <c r="AD17" s="31"/>
      <c r="AE17" s="32"/>
      <c r="AF17" s="32"/>
      <c r="AG17" s="32"/>
      <c r="AH17" s="32"/>
      <c r="AI17" s="32"/>
      <c r="AJ17" s="33"/>
      <c r="AK17" s="31"/>
      <c r="AL17" s="32"/>
      <c r="AM17" s="32"/>
      <c r="AN17" s="32"/>
      <c r="AO17" s="32"/>
      <c r="AP17" s="32"/>
      <c r="AQ17" s="33"/>
      <c r="AR17" s="31"/>
      <c r="AS17" s="32"/>
      <c r="AT17" s="32"/>
      <c r="AU17" s="32"/>
      <c r="AV17" s="32"/>
      <c r="AW17" s="32"/>
      <c r="AX17" s="33"/>
      <c r="AY17" s="245">
        <f t="shared" si="3"/>
        <v>0</v>
      </c>
      <c r="AZ17" s="246"/>
      <c r="BA17" s="247"/>
      <c r="BB17" s="225">
        <f t="shared" si="2"/>
        <v>0</v>
      </c>
      <c r="BC17" s="226"/>
      <c r="BD17" s="227"/>
      <c r="BE17" s="228" t="e">
        <f>BB17/AY35</f>
        <v>#DIV/0!</v>
      </c>
      <c r="BF17" s="228"/>
      <c r="BG17" s="229"/>
      <c r="BH17" s="83"/>
      <c r="BI17" s="84" t="e">
        <f>IF(AND(#REF!="○",A17="児童指導員"),(Colorsum(W17:AX17,#REF!)))+IF(AND(#REF!="○",A17="保育士"),(Colorsum(W17:AX17,#REF!)))</f>
        <v>#REF!</v>
      </c>
      <c r="BJ17" s="85" t="e">
        <f>IF(F17=#REF!,IF(Colorsum(W17:AX17,#REF!)&gt;=1,IF(#REF!="あり",#REF!,IF(#REF!="あり",#REF!,$AY$35))),"")</f>
        <v>#REF!</v>
      </c>
      <c r="BK17" s="85" t="e">
        <f ca="1">IF(Colorsum(W17:AX17,#REF!)&gt;=1,IF(#REF!="あり",#REF!,$AY$35),"")</f>
        <v>#NAME?</v>
      </c>
      <c r="BL17" s="86" t="e">
        <f ca="1">IF(Colorsum(W17:AX17,#REF!)&gt;=1,IF(#REF!="あり",#REF!,$AY$35),"")</f>
        <v>#NAME?</v>
      </c>
      <c r="BM17" s="40"/>
      <c r="BN17" s="56" t="str">
        <f>IF(A17="","",IF(U17="○",VLOOKUP(A17,#REF!,2,FALSE),VLOOKUP(A17,#REF!,2,FALSE)))</f>
        <v/>
      </c>
      <c r="BO17" s="40"/>
      <c r="BP17" s="40"/>
      <c r="BQ17" s="40"/>
    </row>
    <row r="18" spans="1:69" ht="22.5" customHeight="1">
      <c r="A18" s="237"/>
      <c r="B18" s="238"/>
      <c r="C18" s="238"/>
      <c r="D18" s="238"/>
      <c r="E18" s="239"/>
      <c r="F18" s="240"/>
      <c r="G18" s="241"/>
      <c r="H18" s="242"/>
      <c r="I18" s="240"/>
      <c r="J18" s="241"/>
      <c r="K18" s="242"/>
      <c r="L18" s="236"/>
      <c r="M18" s="243"/>
      <c r="N18" s="243"/>
      <c r="O18" s="243"/>
      <c r="P18" s="243"/>
      <c r="Q18" s="244"/>
      <c r="R18" s="71"/>
      <c r="S18" s="367" t="str">
        <f t="shared" si="4"/>
        <v/>
      </c>
      <c r="T18" s="110"/>
      <c r="U18" s="110"/>
      <c r="V18" s="110"/>
      <c r="W18" s="31"/>
      <c r="X18" s="32"/>
      <c r="Y18" s="32"/>
      <c r="Z18" s="32"/>
      <c r="AA18" s="32"/>
      <c r="AB18" s="32"/>
      <c r="AC18" s="33"/>
      <c r="AD18" s="31"/>
      <c r="AE18" s="32"/>
      <c r="AF18" s="32"/>
      <c r="AG18" s="32"/>
      <c r="AH18" s="32"/>
      <c r="AI18" s="32"/>
      <c r="AJ18" s="33"/>
      <c r="AK18" s="31"/>
      <c r="AL18" s="32"/>
      <c r="AM18" s="32"/>
      <c r="AN18" s="32"/>
      <c r="AO18" s="32"/>
      <c r="AP18" s="32"/>
      <c r="AQ18" s="33"/>
      <c r="AR18" s="31"/>
      <c r="AS18" s="32"/>
      <c r="AT18" s="32"/>
      <c r="AU18" s="32"/>
      <c r="AV18" s="32"/>
      <c r="AW18" s="32"/>
      <c r="AX18" s="33"/>
      <c r="AY18" s="245">
        <f t="shared" si="3"/>
        <v>0</v>
      </c>
      <c r="AZ18" s="246"/>
      <c r="BA18" s="247"/>
      <c r="BB18" s="225">
        <f t="shared" si="2"/>
        <v>0</v>
      </c>
      <c r="BC18" s="226"/>
      <c r="BD18" s="227"/>
      <c r="BE18" s="228" t="e">
        <f>BB18/AY35</f>
        <v>#DIV/0!</v>
      </c>
      <c r="BF18" s="228"/>
      <c r="BG18" s="229"/>
      <c r="BH18" s="83"/>
      <c r="BI18" s="84" t="e">
        <f>IF(AND(#REF!="○",A18="児童指導員"),(Colorsum(W18:AX18,#REF!)))+IF(AND(#REF!="○",A18="保育士"),(Colorsum(W18:AX18,#REF!)))</f>
        <v>#REF!</v>
      </c>
      <c r="BJ18" s="85" t="e">
        <f>IF(F18=#REF!,IF(Colorsum(W18:AX18,#REF!)&gt;=1,IF(#REF!="あり",#REF!,IF(#REF!="あり",#REF!,$AY$35))),"")</f>
        <v>#REF!</v>
      </c>
      <c r="BK18" s="85" t="e">
        <f ca="1">IF(Colorsum(W18:AX18,#REF!)&gt;=1,IF(#REF!="あり",#REF!,$AY$35),"")</f>
        <v>#NAME?</v>
      </c>
      <c r="BL18" s="86" t="e">
        <f ca="1">IF(Colorsum(W18:AX18,#REF!)&gt;=1,IF(#REF!="あり",#REF!,$AY$35),"")</f>
        <v>#NAME?</v>
      </c>
      <c r="BM18" s="40"/>
      <c r="BN18" s="56" t="str">
        <f>IF(A18="","",IF(U18="○",VLOOKUP(A18,#REF!,2,FALSE),VLOOKUP(A18,#REF!,2,FALSE)))</f>
        <v/>
      </c>
      <c r="BO18" s="40"/>
      <c r="BP18" s="40"/>
      <c r="BQ18" s="40"/>
    </row>
    <row r="19" spans="1:69" ht="22.5" customHeight="1">
      <c r="A19" s="237"/>
      <c r="B19" s="238"/>
      <c r="C19" s="238"/>
      <c r="D19" s="238"/>
      <c r="E19" s="239"/>
      <c r="F19" s="240"/>
      <c r="G19" s="241"/>
      <c r="H19" s="242"/>
      <c r="I19" s="240"/>
      <c r="J19" s="241"/>
      <c r="K19" s="242"/>
      <c r="L19" s="236"/>
      <c r="M19" s="243"/>
      <c r="N19" s="243"/>
      <c r="O19" s="243"/>
      <c r="P19" s="243"/>
      <c r="Q19" s="244"/>
      <c r="R19" s="112"/>
      <c r="S19" s="367" t="str">
        <f t="shared" si="4"/>
        <v/>
      </c>
      <c r="T19" s="110"/>
      <c r="U19" s="110"/>
      <c r="V19" s="110"/>
      <c r="W19" s="31"/>
      <c r="X19" s="32"/>
      <c r="Y19" s="32"/>
      <c r="Z19" s="32"/>
      <c r="AA19" s="32"/>
      <c r="AB19" s="32"/>
      <c r="AC19" s="33"/>
      <c r="AD19" s="31"/>
      <c r="AE19" s="32"/>
      <c r="AF19" s="32"/>
      <c r="AG19" s="32"/>
      <c r="AH19" s="32"/>
      <c r="AI19" s="32"/>
      <c r="AJ19" s="33"/>
      <c r="AK19" s="31"/>
      <c r="AL19" s="32"/>
      <c r="AM19" s="32"/>
      <c r="AN19" s="32"/>
      <c r="AO19" s="32"/>
      <c r="AP19" s="32"/>
      <c r="AQ19" s="33"/>
      <c r="AR19" s="31"/>
      <c r="AS19" s="32"/>
      <c r="AT19" s="32"/>
      <c r="AU19" s="32"/>
      <c r="AV19" s="32"/>
      <c r="AW19" s="32"/>
      <c r="AX19" s="33"/>
      <c r="AY19" s="245">
        <f t="shared" si="3"/>
        <v>0</v>
      </c>
      <c r="AZ19" s="246"/>
      <c r="BA19" s="247"/>
      <c r="BB19" s="225">
        <f t="shared" si="2"/>
        <v>0</v>
      </c>
      <c r="BC19" s="226"/>
      <c r="BD19" s="227"/>
      <c r="BE19" s="228" t="e">
        <f>BB19/AY35</f>
        <v>#DIV/0!</v>
      </c>
      <c r="BF19" s="228"/>
      <c r="BG19" s="229"/>
      <c r="BH19" s="83"/>
      <c r="BI19" s="84" t="e">
        <f>IF(AND(#REF!="○",A19="児童指導員"),(Colorsum(W19:AX19,#REF!)))+IF(AND(#REF!="○",A19="保育士"),(Colorsum(W19:AX19,#REF!)))</f>
        <v>#REF!</v>
      </c>
      <c r="BJ19" s="85" t="e">
        <f>IF(F19=#REF!,IF(Colorsum(W19:AX19,#REF!)&gt;=1,IF(#REF!="あり",#REF!,IF(#REF!="あり",#REF!,$AY$35))),"")</f>
        <v>#REF!</v>
      </c>
      <c r="BK19" s="85" t="e">
        <f ca="1">IF(Colorsum(W19:AX19,#REF!)&gt;=1,IF(#REF!="あり",#REF!,$AY$35),"")</f>
        <v>#NAME?</v>
      </c>
      <c r="BL19" s="86" t="e">
        <f ca="1">IF(Colorsum(W19:AX19,#REF!)&gt;=1,IF(#REF!="あり",#REF!,$AY$35),"")</f>
        <v>#NAME?</v>
      </c>
      <c r="BM19" s="40"/>
      <c r="BN19" s="56" t="str">
        <f>IF(A19="","",IF(U19="○",VLOOKUP(A19,#REF!,2,FALSE),VLOOKUP(A19,#REF!,2,FALSE)))</f>
        <v/>
      </c>
      <c r="BO19" s="40"/>
      <c r="BP19" s="40"/>
      <c r="BQ19" s="40"/>
    </row>
    <row r="20" spans="1:69" ht="22.5" customHeight="1">
      <c r="A20" s="237"/>
      <c r="B20" s="238"/>
      <c r="C20" s="238"/>
      <c r="D20" s="238"/>
      <c r="E20" s="239"/>
      <c r="F20" s="240"/>
      <c r="G20" s="241"/>
      <c r="H20" s="242"/>
      <c r="I20" s="240"/>
      <c r="J20" s="241"/>
      <c r="K20" s="242"/>
      <c r="L20" s="236"/>
      <c r="M20" s="243"/>
      <c r="N20" s="243"/>
      <c r="O20" s="243"/>
      <c r="P20" s="243"/>
      <c r="Q20" s="244"/>
      <c r="R20" s="112"/>
      <c r="S20" s="367" t="str">
        <f t="shared" si="4"/>
        <v/>
      </c>
      <c r="T20" s="110"/>
      <c r="U20" s="110"/>
      <c r="V20" s="110"/>
      <c r="W20" s="31"/>
      <c r="X20" s="32"/>
      <c r="Y20" s="32"/>
      <c r="Z20" s="32"/>
      <c r="AA20" s="32"/>
      <c r="AB20" s="32"/>
      <c r="AC20" s="33"/>
      <c r="AD20" s="31"/>
      <c r="AE20" s="32"/>
      <c r="AF20" s="32"/>
      <c r="AG20" s="32"/>
      <c r="AH20" s="32"/>
      <c r="AI20" s="32"/>
      <c r="AJ20" s="33"/>
      <c r="AK20" s="31"/>
      <c r="AL20" s="32"/>
      <c r="AM20" s="32"/>
      <c r="AN20" s="32"/>
      <c r="AO20" s="32"/>
      <c r="AP20" s="32"/>
      <c r="AQ20" s="33"/>
      <c r="AR20" s="31"/>
      <c r="AS20" s="32"/>
      <c r="AT20" s="32"/>
      <c r="AU20" s="32"/>
      <c r="AV20" s="32"/>
      <c r="AW20" s="32"/>
      <c r="AX20" s="33"/>
      <c r="AY20" s="231">
        <f t="shared" si="3"/>
        <v>0</v>
      </c>
      <c r="AZ20" s="232"/>
      <c r="BA20" s="233"/>
      <c r="BB20" s="225">
        <f t="shared" si="2"/>
        <v>0</v>
      </c>
      <c r="BC20" s="226"/>
      <c r="BD20" s="227"/>
      <c r="BE20" s="228" t="e">
        <f>BB20/AY35</f>
        <v>#DIV/0!</v>
      </c>
      <c r="BF20" s="228"/>
      <c r="BG20" s="229"/>
      <c r="BH20" s="83"/>
      <c r="BI20" s="84" t="e">
        <f>IF(AND(#REF!="○",A20="児童指導員"),(Colorsum(W20:AX20,#REF!)))+IF(AND(#REF!="○",A20="保育士"),(Colorsum(W20:AX20,#REF!)))</f>
        <v>#REF!</v>
      </c>
      <c r="BJ20" s="85" t="e">
        <f>IF(F20=#REF!,IF(Colorsum(W20:AX20,#REF!)&gt;=1,IF(#REF!="あり",#REF!,IF(#REF!="あり",#REF!,$AY$35))),"")</f>
        <v>#REF!</v>
      </c>
      <c r="BK20" s="85" t="e">
        <f ca="1">IF(Colorsum(W20:AX20,#REF!)&gt;=1,IF(#REF!="あり",#REF!,$AY$35),"")</f>
        <v>#NAME?</v>
      </c>
      <c r="BL20" s="86" t="e">
        <f ca="1">IF(Colorsum(W20:AX20,#REF!)&gt;=1,IF(#REF!="あり",#REF!,$AY$35),"")</f>
        <v>#NAME?</v>
      </c>
      <c r="BM20" s="40"/>
      <c r="BN20" s="56" t="str">
        <f>IF(A20="","",IF(U20="○",VLOOKUP(A20,#REF!,2,FALSE),VLOOKUP(A20,#REF!,2,FALSE)))</f>
        <v/>
      </c>
      <c r="BO20" s="40"/>
      <c r="BP20" s="40"/>
      <c r="BQ20" s="40"/>
    </row>
    <row r="21" spans="1:69" ht="22.5" customHeight="1">
      <c r="A21" s="234"/>
      <c r="B21" s="235"/>
      <c r="C21" s="235"/>
      <c r="D21" s="235"/>
      <c r="E21" s="235"/>
      <c r="F21" s="224"/>
      <c r="G21" s="224"/>
      <c r="H21" s="224"/>
      <c r="I21" s="224"/>
      <c r="J21" s="224"/>
      <c r="K21" s="224"/>
      <c r="L21" s="230"/>
      <c r="M21" s="230"/>
      <c r="N21" s="230"/>
      <c r="O21" s="230"/>
      <c r="P21" s="230"/>
      <c r="Q21" s="236"/>
      <c r="R21" s="112"/>
      <c r="S21" s="367" t="str">
        <f t="shared" si="4"/>
        <v/>
      </c>
      <c r="T21" s="110"/>
      <c r="U21" s="110"/>
      <c r="V21" s="110"/>
      <c r="W21" s="31"/>
      <c r="X21" s="32"/>
      <c r="Y21" s="32"/>
      <c r="Z21" s="32"/>
      <c r="AA21" s="32"/>
      <c r="AB21" s="32"/>
      <c r="AC21" s="33"/>
      <c r="AD21" s="31"/>
      <c r="AE21" s="32"/>
      <c r="AF21" s="32"/>
      <c r="AG21" s="32"/>
      <c r="AH21" s="32"/>
      <c r="AI21" s="32"/>
      <c r="AJ21" s="33"/>
      <c r="AK21" s="31"/>
      <c r="AL21" s="32"/>
      <c r="AM21" s="32"/>
      <c r="AN21" s="32"/>
      <c r="AO21" s="32"/>
      <c r="AP21" s="32"/>
      <c r="AQ21" s="33"/>
      <c r="AR21" s="31"/>
      <c r="AS21" s="32"/>
      <c r="AT21" s="32"/>
      <c r="AU21" s="32"/>
      <c r="AV21" s="32"/>
      <c r="AW21" s="32"/>
      <c r="AX21" s="33"/>
      <c r="AY21" s="231">
        <f t="shared" si="3"/>
        <v>0</v>
      </c>
      <c r="AZ21" s="232"/>
      <c r="BA21" s="233"/>
      <c r="BB21" s="225">
        <f t="shared" si="2"/>
        <v>0</v>
      </c>
      <c r="BC21" s="226"/>
      <c r="BD21" s="227"/>
      <c r="BE21" s="228" t="e">
        <f>BB21/AY35</f>
        <v>#DIV/0!</v>
      </c>
      <c r="BF21" s="228"/>
      <c r="BG21" s="229"/>
      <c r="BH21" s="83"/>
      <c r="BI21" s="84" t="e">
        <f>IF(AND(#REF!="○",A21="児童指導員"),(Colorsum(W21:AX21,#REF!)))+IF(AND(#REF!="○",A21="保育士"),(Colorsum(W21:AX21,#REF!)))</f>
        <v>#REF!</v>
      </c>
      <c r="BJ21" s="85" t="e">
        <f>IF(F21=#REF!,IF(Colorsum(W21:AX21,#REF!)&gt;=1,IF(#REF!="あり",#REF!,IF(#REF!="あり",#REF!,$AY$35))),"")</f>
        <v>#REF!</v>
      </c>
      <c r="BK21" s="85" t="e">
        <f ca="1">IF(Colorsum(W21:AX21,#REF!)&gt;=1,IF(#REF!="あり",#REF!,$AY$35),"")</f>
        <v>#NAME?</v>
      </c>
      <c r="BL21" s="86" t="e">
        <f ca="1">IF(Colorsum(W21:AX21,#REF!)&gt;=1,IF(#REF!="あり",#REF!,$AY$35),"")</f>
        <v>#NAME?</v>
      </c>
      <c r="BM21" s="40"/>
      <c r="BN21" s="56" t="str">
        <f>IF(A21="","",IF(U21="○",VLOOKUP(A21,#REF!,2,FALSE),VLOOKUP(A21,#REF!,2,FALSE)))</f>
        <v/>
      </c>
      <c r="BO21" s="40"/>
      <c r="BP21" s="40"/>
      <c r="BQ21" s="40"/>
    </row>
    <row r="22" spans="1:69" ht="22.5" customHeight="1">
      <c r="A22" s="237"/>
      <c r="B22" s="238"/>
      <c r="C22" s="238"/>
      <c r="D22" s="238"/>
      <c r="E22" s="239"/>
      <c r="F22" s="240"/>
      <c r="G22" s="241"/>
      <c r="H22" s="242"/>
      <c r="I22" s="240"/>
      <c r="J22" s="241"/>
      <c r="K22" s="242"/>
      <c r="L22" s="236"/>
      <c r="M22" s="243"/>
      <c r="N22" s="243"/>
      <c r="O22" s="243"/>
      <c r="P22" s="243"/>
      <c r="Q22" s="244"/>
      <c r="R22" s="112"/>
      <c r="S22" s="367" t="str">
        <f t="shared" si="4"/>
        <v/>
      </c>
      <c r="T22" s="110"/>
      <c r="U22" s="110"/>
      <c r="V22" s="110"/>
      <c r="W22" s="31"/>
      <c r="X22" s="32"/>
      <c r="Y22" s="32"/>
      <c r="Z22" s="32"/>
      <c r="AA22" s="32"/>
      <c r="AB22" s="32"/>
      <c r="AC22" s="33"/>
      <c r="AD22" s="31"/>
      <c r="AE22" s="32"/>
      <c r="AF22" s="32"/>
      <c r="AG22" s="32"/>
      <c r="AH22" s="32"/>
      <c r="AI22" s="32"/>
      <c r="AJ22" s="33"/>
      <c r="AK22" s="31"/>
      <c r="AL22" s="32"/>
      <c r="AM22" s="32"/>
      <c r="AN22" s="32"/>
      <c r="AO22" s="32"/>
      <c r="AP22" s="32"/>
      <c r="AQ22" s="33"/>
      <c r="AR22" s="31"/>
      <c r="AS22" s="32"/>
      <c r="AT22" s="32"/>
      <c r="AU22" s="32"/>
      <c r="AV22" s="32"/>
      <c r="AW22" s="32"/>
      <c r="AX22" s="33"/>
      <c r="AY22" s="245">
        <f t="shared" si="3"/>
        <v>0</v>
      </c>
      <c r="AZ22" s="246"/>
      <c r="BA22" s="247"/>
      <c r="BB22" s="225">
        <f t="shared" si="2"/>
        <v>0</v>
      </c>
      <c r="BC22" s="226"/>
      <c r="BD22" s="227"/>
      <c r="BE22" s="228" t="e">
        <f>BB22/AY35</f>
        <v>#DIV/0!</v>
      </c>
      <c r="BF22" s="228"/>
      <c r="BG22" s="229"/>
      <c r="BH22" s="83"/>
      <c r="BI22" s="84" t="e">
        <f>IF(AND(#REF!="○",A22="児童指導員"),(Colorsum(W22:AX22,#REF!)))+IF(AND(#REF!="○",A22="保育士"),(Colorsum(W22:AX22,#REF!)))</f>
        <v>#REF!</v>
      </c>
      <c r="BJ22" s="85" t="e">
        <f>IF(F22=#REF!,IF(Colorsum(W22:AX22,#REF!)&gt;=1,IF(#REF!="あり",#REF!,IF(#REF!="あり",#REF!,$AY$35))),"")</f>
        <v>#REF!</v>
      </c>
      <c r="BK22" s="85" t="e">
        <f ca="1">IF(Colorsum(W22:AX22,#REF!)&gt;=1,IF(#REF!="あり",#REF!,$AY$35),"")</f>
        <v>#NAME?</v>
      </c>
      <c r="BL22" s="86" t="e">
        <f ca="1">IF(Colorsum(W22:AX22,#REF!)&gt;=1,IF(#REF!="あり",#REF!,$AY$35),"")</f>
        <v>#NAME?</v>
      </c>
      <c r="BM22" s="40"/>
      <c r="BN22" s="56" t="str">
        <f>IF(A22="","",IF(U22="○",VLOOKUP(A22,#REF!,2,FALSE),VLOOKUP(A22,#REF!,2,FALSE)))</f>
        <v/>
      </c>
      <c r="BO22" s="40"/>
      <c r="BP22" s="40"/>
      <c r="BQ22" s="40"/>
    </row>
    <row r="23" spans="1:69" ht="22.5" customHeight="1">
      <c r="A23" s="237"/>
      <c r="B23" s="238"/>
      <c r="C23" s="238"/>
      <c r="D23" s="238"/>
      <c r="E23" s="239"/>
      <c r="F23" s="240"/>
      <c r="G23" s="241"/>
      <c r="H23" s="242"/>
      <c r="I23" s="240"/>
      <c r="J23" s="241"/>
      <c r="K23" s="242"/>
      <c r="L23" s="236"/>
      <c r="M23" s="243"/>
      <c r="N23" s="243"/>
      <c r="O23" s="243"/>
      <c r="P23" s="243"/>
      <c r="Q23" s="244"/>
      <c r="R23" s="113"/>
      <c r="S23" s="367" t="str">
        <f t="shared" si="4"/>
        <v/>
      </c>
      <c r="T23" s="110"/>
      <c r="U23" s="110"/>
      <c r="V23" s="110"/>
      <c r="W23" s="31"/>
      <c r="X23" s="32"/>
      <c r="Y23" s="32"/>
      <c r="Z23" s="32"/>
      <c r="AA23" s="32"/>
      <c r="AB23" s="32"/>
      <c r="AC23" s="33"/>
      <c r="AD23" s="31"/>
      <c r="AE23" s="32"/>
      <c r="AF23" s="32"/>
      <c r="AG23" s="32"/>
      <c r="AH23" s="32"/>
      <c r="AI23" s="32"/>
      <c r="AJ23" s="33"/>
      <c r="AK23" s="31"/>
      <c r="AL23" s="32"/>
      <c r="AM23" s="32"/>
      <c r="AN23" s="32"/>
      <c r="AO23" s="32"/>
      <c r="AP23" s="32"/>
      <c r="AQ23" s="33"/>
      <c r="AR23" s="31"/>
      <c r="AS23" s="32"/>
      <c r="AT23" s="32"/>
      <c r="AU23" s="32"/>
      <c r="AV23" s="32"/>
      <c r="AW23" s="32"/>
      <c r="AX23" s="33"/>
      <c r="AY23" s="245">
        <f t="shared" si="3"/>
        <v>0</v>
      </c>
      <c r="AZ23" s="246"/>
      <c r="BA23" s="247"/>
      <c r="BB23" s="225">
        <f t="shared" si="2"/>
        <v>0</v>
      </c>
      <c r="BC23" s="226"/>
      <c r="BD23" s="227"/>
      <c r="BE23" s="228" t="e">
        <f>BB23/AY35</f>
        <v>#DIV/0!</v>
      </c>
      <c r="BF23" s="228"/>
      <c r="BG23" s="229"/>
      <c r="BH23" s="83"/>
      <c r="BI23" s="84" t="e">
        <f>IF(AND(#REF!="○",A23="児童指導員"),(Colorsum(W23:AX23,#REF!)))+IF(AND(#REF!="○",A23="保育士"),(Colorsum(W23:AX23,#REF!)))</f>
        <v>#REF!</v>
      </c>
      <c r="BJ23" s="85" t="e">
        <f>IF(F23=#REF!,IF(Colorsum(W23:AX23,#REF!)&gt;=1,IF(#REF!="あり",#REF!,IF(#REF!="あり",#REF!,$AY$35))),"")</f>
        <v>#REF!</v>
      </c>
      <c r="BK23" s="85" t="e">
        <f ca="1">IF(Colorsum(W23:AX23,#REF!)&gt;=1,IF(#REF!="あり",#REF!,$AY$35),"")</f>
        <v>#NAME?</v>
      </c>
      <c r="BL23" s="86" t="e">
        <f ca="1">IF(Colorsum(W23:AX23,#REF!)&gt;=1,IF(#REF!="あり",#REF!,$AY$35),"")</f>
        <v>#NAME?</v>
      </c>
      <c r="BM23" s="40"/>
      <c r="BN23" s="56" t="str">
        <f>IF(A23="","",IF(U23="○",VLOOKUP(A23,#REF!,2,FALSE),VLOOKUP(A23,#REF!,2,FALSE)))</f>
        <v/>
      </c>
      <c r="BO23" s="40"/>
      <c r="BP23" s="40"/>
      <c r="BQ23" s="40"/>
    </row>
    <row r="24" spans="1:69" ht="22.5" customHeight="1">
      <c r="A24" s="237"/>
      <c r="B24" s="238"/>
      <c r="C24" s="238"/>
      <c r="D24" s="238"/>
      <c r="E24" s="239"/>
      <c r="F24" s="240"/>
      <c r="G24" s="241"/>
      <c r="H24" s="242"/>
      <c r="I24" s="240"/>
      <c r="J24" s="241"/>
      <c r="K24" s="242"/>
      <c r="L24" s="236"/>
      <c r="M24" s="243"/>
      <c r="N24" s="243"/>
      <c r="O24" s="243"/>
      <c r="P24" s="243"/>
      <c r="Q24" s="244"/>
      <c r="R24" s="112"/>
      <c r="S24" s="367" t="str">
        <f t="shared" si="4"/>
        <v/>
      </c>
      <c r="T24" s="110"/>
      <c r="U24" s="110"/>
      <c r="V24" s="110"/>
      <c r="W24" s="31"/>
      <c r="X24" s="32"/>
      <c r="Y24" s="32"/>
      <c r="Z24" s="32"/>
      <c r="AA24" s="32"/>
      <c r="AB24" s="32"/>
      <c r="AC24" s="33"/>
      <c r="AD24" s="31"/>
      <c r="AE24" s="32"/>
      <c r="AF24" s="32"/>
      <c r="AG24" s="32"/>
      <c r="AH24" s="32"/>
      <c r="AI24" s="32"/>
      <c r="AJ24" s="33"/>
      <c r="AK24" s="31"/>
      <c r="AL24" s="32"/>
      <c r="AM24" s="32"/>
      <c r="AN24" s="32"/>
      <c r="AO24" s="32"/>
      <c r="AP24" s="32"/>
      <c r="AQ24" s="33"/>
      <c r="AR24" s="31"/>
      <c r="AS24" s="32"/>
      <c r="AT24" s="32"/>
      <c r="AU24" s="32"/>
      <c r="AV24" s="32"/>
      <c r="AW24" s="32"/>
      <c r="AX24" s="33"/>
      <c r="AY24" s="245">
        <f t="shared" si="3"/>
        <v>0</v>
      </c>
      <c r="AZ24" s="246"/>
      <c r="BA24" s="247"/>
      <c r="BB24" s="225">
        <f t="shared" si="2"/>
        <v>0</v>
      </c>
      <c r="BC24" s="226"/>
      <c r="BD24" s="227"/>
      <c r="BE24" s="228" t="e">
        <f>BB24/AY35</f>
        <v>#DIV/0!</v>
      </c>
      <c r="BF24" s="228"/>
      <c r="BG24" s="229"/>
      <c r="BH24" s="83"/>
      <c r="BI24" s="84" t="e">
        <f>IF(AND(#REF!="○",A24="児童指導員"),(Colorsum(W24:AX24,#REF!)))+IF(AND(#REF!="○",A24="保育士"),(Colorsum(W24:AX24,#REF!)))</f>
        <v>#REF!</v>
      </c>
      <c r="BJ24" s="85" t="e">
        <f>IF(F24=#REF!,IF(Colorsum(W24:AX24,#REF!)&gt;=1,IF(#REF!="あり",#REF!,IF(#REF!="あり",#REF!,$AY$35))),"")</f>
        <v>#REF!</v>
      </c>
      <c r="BK24" s="85" t="e">
        <f ca="1">IF(Colorsum(W24:AX24,#REF!)&gt;=1,IF(#REF!="あり",#REF!,$AY$35),"")</f>
        <v>#NAME?</v>
      </c>
      <c r="BL24" s="86" t="e">
        <f ca="1">IF(Colorsum(W24:AX24,#REF!)&gt;=1,IF(#REF!="あり",#REF!,$AY$35),"")</f>
        <v>#NAME?</v>
      </c>
      <c r="BM24" s="40"/>
      <c r="BN24" s="56" t="str">
        <f>IF(A24="","",IF(U24="○",VLOOKUP(A24,#REF!,2,FALSE),VLOOKUP(A24,#REF!,2,FALSE)))</f>
        <v/>
      </c>
      <c r="BO24" s="40"/>
      <c r="BP24" s="40"/>
      <c r="BQ24" s="40"/>
    </row>
    <row r="25" spans="1:69" ht="22.5" customHeight="1">
      <c r="A25" s="237"/>
      <c r="B25" s="238"/>
      <c r="C25" s="238"/>
      <c r="D25" s="238"/>
      <c r="E25" s="239"/>
      <c r="F25" s="240"/>
      <c r="G25" s="241"/>
      <c r="H25" s="242"/>
      <c r="I25" s="240"/>
      <c r="J25" s="241"/>
      <c r="K25" s="242"/>
      <c r="L25" s="236"/>
      <c r="M25" s="243"/>
      <c r="N25" s="243"/>
      <c r="O25" s="243"/>
      <c r="P25" s="243"/>
      <c r="Q25" s="244"/>
      <c r="R25" s="112"/>
      <c r="S25" s="367" t="str">
        <f t="shared" si="4"/>
        <v/>
      </c>
      <c r="T25" s="110"/>
      <c r="U25" s="110"/>
      <c r="V25" s="110"/>
      <c r="W25" s="31"/>
      <c r="X25" s="32"/>
      <c r="Y25" s="32"/>
      <c r="Z25" s="32"/>
      <c r="AA25" s="32"/>
      <c r="AB25" s="32"/>
      <c r="AC25" s="33"/>
      <c r="AD25" s="31"/>
      <c r="AE25" s="32"/>
      <c r="AF25" s="32"/>
      <c r="AG25" s="32"/>
      <c r="AH25" s="32"/>
      <c r="AI25" s="32"/>
      <c r="AJ25" s="33"/>
      <c r="AK25" s="31"/>
      <c r="AL25" s="32"/>
      <c r="AM25" s="32"/>
      <c r="AN25" s="32"/>
      <c r="AO25" s="32"/>
      <c r="AP25" s="32"/>
      <c r="AQ25" s="33"/>
      <c r="AR25" s="31"/>
      <c r="AS25" s="32"/>
      <c r="AT25" s="32"/>
      <c r="AU25" s="32"/>
      <c r="AV25" s="32"/>
      <c r="AW25" s="32"/>
      <c r="AX25" s="33"/>
      <c r="AY25" s="231">
        <f t="shared" si="3"/>
        <v>0</v>
      </c>
      <c r="AZ25" s="232"/>
      <c r="BA25" s="233"/>
      <c r="BB25" s="225">
        <f t="shared" si="2"/>
        <v>0</v>
      </c>
      <c r="BC25" s="226"/>
      <c r="BD25" s="227"/>
      <c r="BE25" s="228" t="e">
        <f>BB25/AY35</f>
        <v>#DIV/0!</v>
      </c>
      <c r="BF25" s="228"/>
      <c r="BG25" s="229"/>
      <c r="BH25" s="83"/>
      <c r="BI25" s="84" t="e">
        <f>IF(AND(#REF!="○",A25="児童指導員"),(Colorsum(W25:AX25,#REF!)))+IF(AND(#REF!="○",A25="保育士"),(Colorsum(W25:AX25,#REF!)))</f>
        <v>#REF!</v>
      </c>
      <c r="BJ25" s="85" t="e">
        <f>IF(F25=#REF!,IF(Colorsum(W25:AX25,#REF!)&gt;=1,IF(#REF!="あり",#REF!,IF(#REF!="あり",#REF!,$AY$35))),"")</f>
        <v>#REF!</v>
      </c>
      <c r="BK25" s="85" t="e">
        <f ca="1">IF(Colorsum(W25:AX25,#REF!)&gt;=1,IF(#REF!="あり",#REF!,$AY$35),"")</f>
        <v>#NAME?</v>
      </c>
      <c r="BL25" s="86" t="e">
        <f ca="1">IF(Colorsum(W25:AX25,#REF!)&gt;=1,IF(#REF!="あり",#REF!,$AY$35),"")</f>
        <v>#NAME?</v>
      </c>
      <c r="BM25" s="40"/>
      <c r="BN25" s="56" t="str">
        <f>IF(A25="","",IF(U25="○",VLOOKUP(A25,#REF!,2,FALSE),VLOOKUP(A25,#REF!,2,FALSE)))</f>
        <v/>
      </c>
      <c r="BO25" s="40"/>
      <c r="BP25" s="40"/>
      <c r="BQ25" s="40"/>
    </row>
    <row r="26" spans="1:69" ht="22.5" customHeight="1">
      <c r="A26" s="234"/>
      <c r="B26" s="235"/>
      <c r="C26" s="235"/>
      <c r="D26" s="235"/>
      <c r="E26" s="235"/>
      <c r="F26" s="224"/>
      <c r="G26" s="224"/>
      <c r="H26" s="224"/>
      <c r="I26" s="224"/>
      <c r="J26" s="224"/>
      <c r="K26" s="224"/>
      <c r="L26" s="230"/>
      <c r="M26" s="230"/>
      <c r="N26" s="230"/>
      <c r="O26" s="230"/>
      <c r="P26" s="230"/>
      <c r="Q26" s="236"/>
      <c r="R26" s="112"/>
      <c r="S26" s="367" t="str">
        <f t="shared" si="4"/>
        <v/>
      </c>
      <c r="T26" s="110"/>
      <c r="U26" s="110"/>
      <c r="V26" s="110"/>
      <c r="W26" s="31"/>
      <c r="X26" s="32"/>
      <c r="Y26" s="32"/>
      <c r="Z26" s="32"/>
      <c r="AA26" s="32"/>
      <c r="AB26" s="32"/>
      <c r="AC26" s="33"/>
      <c r="AD26" s="31"/>
      <c r="AE26" s="32"/>
      <c r="AF26" s="32"/>
      <c r="AG26" s="32"/>
      <c r="AH26" s="32"/>
      <c r="AI26" s="32"/>
      <c r="AJ26" s="33"/>
      <c r="AK26" s="31"/>
      <c r="AL26" s="32"/>
      <c r="AM26" s="32"/>
      <c r="AN26" s="32"/>
      <c r="AO26" s="32"/>
      <c r="AP26" s="32"/>
      <c r="AQ26" s="33"/>
      <c r="AR26" s="31"/>
      <c r="AS26" s="32"/>
      <c r="AT26" s="32"/>
      <c r="AU26" s="32"/>
      <c r="AV26" s="32"/>
      <c r="AW26" s="32"/>
      <c r="AX26" s="33"/>
      <c r="AY26" s="231">
        <f t="shared" si="3"/>
        <v>0</v>
      </c>
      <c r="AZ26" s="232"/>
      <c r="BA26" s="233"/>
      <c r="BB26" s="225">
        <f t="shared" si="2"/>
        <v>0</v>
      </c>
      <c r="BC26" s="226"/>
      <c r="BD26" s="227"/>
      <c r="BE26" s="228" t="e">
        <f>BB26/AY35</f>
        <v>#DIV/0!</v>
      </c>
      <c r="BF26" s="228"/>
      <c r="BG26" s="229"/>
      <c r="BH26" s="83"/>
      <c r="BI26" s="84" t="e">
        <f>IF(AND(#REF!="○",A26="児童指導員"),(Colorsum(W26:AX26,#REF!)))+IF(AND(#REF!="○",A26="保育士"),(Colorsum(W26:AX26,#REF!)))</f>
        <v>#REF!</v>
      </c>
      <c r="BJ26" s="85" t="e">
        <f>IF(F26=#REF!,IF(Colorsum(W26:AX26,#REF!)&gt;=1,IF(#REF!="あり",#REF!,IF(#REF!="あり",#REF!,$AY$35))),"")</f>
        <v>#REF!</v>
      </c>
      <c r="BK26" s="85" t="e">
        <f ca="1">IF(Colorsum(W26:AX26,#REF!)&gt;=1,IF(#REF!="あり",#REF!,$AY$35),"")</f>
        <v>#NAME?</v>
      </c>
      <c r="BL26" s="86" t="e">
        <f ca="1">IF(Colorsum(W26:AX26,#REF!)&gt;=1,IF(#REF!="あり",#REF!,$AY$35),"")</f>
        <v>#NAME?</v>
      </c>
      <c r="BM26" s="40"/>
      <c r="BN26" s="56" t="str">
        <f>IF(A26="","",IF(U26="○",VLOOKUP(A26,#REF!,2,FALSE),VLOOKUP(A26,#REF!,2,FALSE)))</f>
        <v/>
      </c>
      <c r="BO26" s="40"/>
      <c r="BP26" s="40"/>
      <c r="BQ26" s="40"/>
    </row>
    <row r="27" spans="1:69" ht="22.5" customHeight="1">
      <c r="A27" s="234"/>
      <c r="B27" s="235"/>
      <c r="C27" s="235"/>
      <c r="D27" s="235"/>
      <c r="E27" s="235"/>
      <c r="F27" s="224"/>
      <c r="G27" s="224"/>
      <c r="H27" s="224"/>
      <c r="I27" s="224"/>
      <c r="J27" s="224"/>
      <c r="K27" s="224"/>
      <c r="L27" s="230"/>
      <c r="M27" s="230"/>
      <c r="N27" s="230"/>
      <c r="O27" s="230"/>
      <c r="P27" s="230"/>
      <c r="Q27" s="236"/>
      <c r="R27" s="112"/>
      <c r="S27" s="367" t="str">
        <f t="shared" si="4"/>
        <v/>
      </c>
      <c r="T27" s="110"/>
      <c r="U27" s="110"/>
      <c r="V27" s="110"/>
      <c r="W27" s="31"/>
      <c r="X27" s="32"/>
      <c r="Y27" s="32"/>
      <c r="Z27" s="32"/>
      <c r="AA27" s="32"/>
      <c r="AB27" s="32"/>
      <c r="AC27" s="33"/>
      <c r="AD27" s="31"/>
      <c r="AE27" s="32"/>
      <c r="AF27" s="32"/>
      <c r="AG27" s="32"/>
      <c r="AH27" s="32"/>
      <c r="AI27" s="32"/>
      <c r="AJ27" s="33"/>
      <c r="AK27" s="31"/>
      <c r="AL27" s="32"/>
      <c r="AM27" s="32"/>
      <c r="AN27" s="32"/>
      <c r="AO27" s="32"/>
      <c r="AP27" s="32"/>
      <c r="AQ27" s="33"/>
      <c r="AR27" s="31"/>
      <c r="AS27" s="32"/>
      <c r="AT27" s="32"/>
      <c r="AU27" s="32"/>
      <c r="AV27" s="32"/>
      <c r="AW27" s="32"/>
      <c r="AX27" s="33"/>
      <c r="AY27" s="231">
        <f t="shared" si="3"/>
        <v>0</v>
      </c>
      <c r="AZ27" s="232"/>
      <c r="BA27" s="233"/>
      <c r="BB27" s="225">
        <f t="shared" si="2"/>
        <v>0</v>
      </c>
      <c r="BC27" s="226"/>
      <c r="BD27" s="227"/>
      <c r="BE27" s="228" t="e">
        <f>BB27/AY35</f>
        <v>#DIV/0!</v>
      </c>
      <c r="BF27" s="228"/>
      <c r="BG27" s="229"/>
      <c r="BH27" s="83"/>
      <c r="BI27" s="84" t="e">
        <f>IF(AND(#REF!="○",A27="児童指導員"),(Colorsum(W27:AX27,#REF!)))+IF(AND(#REF!="○",A27="保育士"),(Colorsum(W27:AX27,#REF!)))</f>
        <v>#REF!</v>
      </c>
      <c r="BJ27" s="85" t="e">
        <f>IF(F27=#REF!,IF(Colorsum(W27:AX27,#REF!)&gt;=1,IF(#REF!="あり",#REF!,IF(#REF!="あり",#REF!,$AY$35))),"")</f>
        <v>#REF!</v>
      </c>
      <c r="BK27" s="85" t="e">
        <f ca="1">IF(Colorsum(W27:AX27,#REF!)&gt;=1,IF(#REF!="あり",#REF!,$AY$35),"")</f>
        <v>#NAME?</v>
      </c>
      <c r="BL27" s="86" t="e">
        <f ca="1">IF(Colorsum(W27:AX27,#REF!)&gt;=1,IF(#REF!="あり",#REF!,$AY$35),"")</f>
        <v>#NAME?</v>
      </c>
      <c r="BM27" s="40"/>
      <c r="BN27" s="56" t="str">
        <f>IF(A27="","",IF(U27="○",VLOOKUP(A27,#REF!,2,FALSE),VLOOKUP(A27,#REF!,2,FALSE)))</f>
        <v/>
      </c>
      <c r="BO27" s="40"/>
      <c r="BP27" s="40"/>
      <c r="BQ27" s="40"/>
    </row>
    <row r="28" spans="1:69" ht="22.5" customHeight="1">
      <c r="A28" s="222"/>
      <c r="B28" s="223"/>
      <c r="C28" s="223"/>
      <c r="D28" s="223"/>
      <c r="E28" s="223"/>
      <c r="F28" s="224"/>
      <c r="G28" s="224"/>
      <c r="H28" s="224"/>
      <c r="I28" s="224"/>
      <c r="J28" s="224"/>
      <c r="K28" s="224"/>
      <c r="L28" s="230"/>
      <c r="M28" s="230"/>
      <c r="N28" s="230"/>
      <c r="O28" s="230"/>
      <c r="P28" s="230"/>
      <c r="Q28" s="230"/>
      <c r="R28" s="112"/>
      <c r="S28" s="367" t="str">
        <f t="shared" si="4"/>
        <v/>
      </c>
      <c r="T28" s="110"/>
      <c r="U28" s="114"/>
      <c r="V28" s="114"/>
      <c r="W28" s="37"/>
      <c r="X28" s="38"/>
      <c r="Y28" s="38"/>
      <c r="Z28" s="38"/>
      <c r="AA28" s="38"/>
      <c r="AB28" s="38"/>
      <c r="AC28" s="39"/>
      <c r="AD28" s="37"/>
      <c r="AE28" s="38"/>
      <c r="AF28" s="38"/>
      <c r="AG28" s="38"/>
      <c r="AH28" s="38"/>
      <c r="AI28" s="38"/>
      <c r="AJ28" s="39"/>
      <c r="AK28" s="37"/>
      <c r="AL28" s="38"/>
      <c r="AM28" s="38"/>
      <c r="AN28" s="38"/>
      <c r="AO28" s="38"/>
      <c r="AP28" s="38"/>
      <c r="AQ28" s="39"/>
      <c r="AR28" s="37"/>
      <c r="AS28" s="38"/>
      <c r="AT28" s="38"/>
      <c r="AU28" s="38"/>
      <c r="AV28" s="38"/>
      <c r="AW28" s="38"/>
      <c r="AX28" s="39"/>
      <c r="AY28" s="214">
        <f t="shared" si="3"/>
        <v>0</v>
      </c>
      <c r="AZ28" s="215"/>
      <c r="BA28" s="216"/>
      <c r="BB28" s="217">
        <f t="shared" si="2"/>
        <v>0</v>
      </c>
      <c r="BC28" s="218"/>
      <c r="BD28" s="219"/>
      <c r="BE28" s="228" t="e">
        <f>BB28/AY35</f>
        <v>#DIV/0!</v>
      </c>
      <c r="BF28" s="228"/>
      <c r="BG28" s="229"/>
      <c r="BH28" s="83"/>
      <c r="BI28" s="84" t="e">
        <f>IF(AND(#REF!="○",A28="児童指導員"),(Colorsum(W28:AX28,#REF!)))+IF(AND(#REF!="○",A28="保育士"),(Colorsum(W28:AX28,#REF!)))</f>
        <v>#REF!</v>
      </c>
      <c r="BJ28" s="85" t="e">
        <f>IF(F28=#REF!,IF(Colorsum(W28:AX28,#REF!)&gt;=1,IF(#REF!="あり",#REF!,IF(#REF!="あり",#REF!,$AY$35))),"")</f>
        <v>#REF!</v>
      </c>
      <c r="BK28" s="85" t="e">
        <f ca="1">IF(Colorsum(W28:AX28,#REF!)&gt;=1,IF(#REF!="あり",#REF!,$AY$35),"")</f>
        <v>#NAME?</v>
      </c>
      <c r="BL28" s="86" t="e">
        <f ca="1">IF(Colorsum(W28:AX28,#REF!)&gt;=1,IF(#REF!="あり",#REF!,$AY$35),"")</f>
        <v>#NAME?</v>
      </c>
      <c r="BM28" s="40"/>
      <c r="BN28" s="56" t="str">
        <f>IF(A28="","",IF(U28="○",VLOOKUP(A28,#REF!,2,FALSE),VLOOKUP(A28,#REF!,2,FALSE)))</f>
        <v/>
      </c>
      <c r="BO28" s="40"/>
      <c r="BP28" s="40"/>
      <c r="BQ28" s="40"/>
    </row>
    <row r="29" spans="1:69" ht="22.5" customHeight="1">
      <c r="A29" s="222"/>
      <c r="B29" s="223"/>
      <c r="C29" s="223"/>
      <c r="D29" s="223"/>
      <c r="E29" s="223"/>
      <c r="F29" s="224"/>
      <c r="G29" s="224"/>
      <c r="H29" s="224"/>
      <c r="I29" s="224"/>
      <c r="J29" s="224"/>
      <c r="K29" s="224"/>
      <c r="L29" s="230"/>
      <c r="M29" s="230"/>
      <c r="N29" s="230"/>
      <c r="O29" s="230"/>
      <c r="P29" s="230"/>
      <c r="Q29" s="230"/>
      <c r="R29" s="112"/>
      <c r="S29" s="367" t="str">
        <f t="shared" si="4"/>
        <v/>
      </c>
      <c r="T29" s="110"/>
      <c r="U29" s="114"/>
      <c r="V29" s="114"/>
      <c r="W29" s="28"/>
      <c r="X29" s="29"/>
      <c r="Y29" s="29"/>
      <c r="Z29" s="29"/>
      <c r="AA29" s="29"/>
      <c r="AB29" s="29"/>
      <c r="AC29" s="30"/>
      <c r="AD29" s="28"/>
      <c r="AE29" s="29"/>
      <c r="AF29" s="29"/>
      <c r="AG29" s="29"/>
      <c r="AH29" s="29"/>
      <c r="AI29" s="29"/>
      <c r="AJ29" s="30"/>
      <c r="AK29" s="28"/>
      <c r="AL29" s="29"/>
      <c r="AM29" s="29"/>
      <c r="AN29" s="29"/>
      <c r="AO29" s="29"/>
      <c r="AP29" s="29"/>
      <c r="AQ29" s="30"/>
      <c r="AR29" s="28"/>
      <c r="AS29" s="29"/>
      <c r="AT29" s="29"/>
      <c r="AU29" s="29"/>
      <c r="AV29" s="29"/>
      <c r="AW29" s="29"/>
      <c r="AX29" s="30"/>
      <c r="AY29" s="231">
        <f t="shared" si="3"/>
        <v>0</v>
      </c>
      <c r="AZ29" s="232"/>
      <c r="BA29" s="233"/>
      <c r="BB29" s="225">
        <f t="shared" si="2"/>
        <v>0</v>
      </c>
      <c r="BC29" s="226"/>
      <c r="BD29" s="227"/>
      <c r="BE29" s="228" t="e">
        <f>BB29/AY35</f>
        <v>#DIV/0!</v>
      </c>
      <c r="BF29" s="228"/>
      <c r="BG29" s="229"/>
      <c r="BH29" s="83"/>
      <c r="BI29" s="84" t="e">
        <f>IF(AND(#REF!="○",A29="児童指導員"),(Colorsum(W29:AX29,#REF!)))+IF(AND(#REF!="○",A29="保育士"),(Colorsum(W29:AX29,#REF!)))</f>
        <v>#REF!</v>
      </c>
      <c r="BJ29" s="85" t="e">
        <f>IF(F29=#REF!,IF(Colorsum(W29:AX29,#REF!)&gt;=1,IF(#REF!="あり",#REF!,IF(#REF!="あり",#REF!,$AY$35))),"")</f>
        <v>#REF!</v>
      </c>
      <c r="BK29" s="85" t="e">
        <f ca="1">IF(Colorsum(W29:AX29,#REF!)&gt;=1,IF(#REF!="あり",#REF!,$AY$35),"")</f>
        <v>#NAME?</v>
      </c>
      <c r="BL29" s="86" t="e">
        <f ca="1">IF(Colorsum(W29:AX29,#REF!)&gt;=1,IF(#REF!="あり",#REF!,$AY$35),"")</f>
        <v>#NAME?</v>
      </c>
      <c r="BM29" s="40"/>
      <c r="BN29" s="56" t="str">
        <f>IF(A29="","",IF(U29="○",VLOOKUP(A29,#REF!,2,FALSE),VLOOKUP(A29,#REF!,2,FALSE)))</f>
        <v/>
      </c>
      <c r="BO29" s="40"/>
      <c r="BP29" s="40"/>
      <c r="BQ29" s="40"/>
    </row>
    <row r="30" spans="1:69" ht="22.5" customHeight="1">
      <c r="A30" s="222"/>
      <c r="B30" s="223"/>
      <c r="C30" s="223"/>
      <c r="D30" s="223"/>
      <c r="E30" s="223"/>
      <c r="F30" s="224"/>
      <c r="G30" s="224"/>
      <c r="H30" s="224"/>
      <c r="I30" s="224"/>
      <c r="J30" s="224"/>
      <c r="K30" s="224"/>
      <c r="L30" s="230"/>
      <c r="M30" s="230"/>
      <c r="N30" s="230"/>
      <c r="O30" s="230"/>
      <c r="P30" s="230"/>
      <c r="Q30" s="230"/>
      <c r="R30" s="112"/>
      <c r="S30" s="367" t="str">
        <f t="shared" si="4"/>
        <v/>
      </c>
      <c r="T30" s="110"/>
      <c r="U30" s="114"/>
      <c r="V30" s="114"/>
      <c r="W30" s="14"/>
      <c r="X30" s="15"/>
      <c r="Y30" s="15"/>
      <c r="Z30" s="15"/>
      <c r="AA30" s="15"/>
      <c r="AB30" s="15"/>
      <c r="AC30" s="16"/>
      <c r="AD30" s="14"/>
      <c r="AE30" s="15"/>
      <c r="AF30" s="15"/>
      <c r="AG30" s="15"/>
      <c r="AH30" s="15"/>
      <c r="AI30" s="15"/>
      <c r="AJ30" s="16"/>
      <c r="AK30" s="14"/>
      <c r="AL30" s="15"/>
      <c r="AM30" s="15"/>
      <c r="AN30" s="15"/>
      <c r="AO30" s="15"/>
      <c r="AP30" s="15"/>
      <c r="AQ30" s="16"/>
      <c r="AR30" s="14"/>
      <c r="AS30" s="15"/>
      <c r="AT30" s="15"/>
      <c r="AU30" s="15"/>
      <c r="AV30" s="15"/>
      <c r="AW30" s="15"/>
      <c r="AX30" s="16"/>
      <c r="AY30" s="231">
        <f t="shared" si="3"/>
        <v>0</v>
      </c>
      <c r="AZ30" s="232"/>
      <c r="BA30" s="233"/>
      <c r="BB30" s="225">
        <f t="shared" si="2"/>
        <v>0</v>
      </c>
      <c r="BC30" s="226"/>
      <c r="BD30" s="227"/>
      <c r="BE30" s="228" t="e">
        <f>BB30/AY35</f>
        <v>#DIV/0!</v>
      </c>
      <c r="BF30" s="228"/>
      <c r="BG30" s="229"/>
      <c r="BH30" s="83"/>
      <c r="BI30" s="84" t="e">
        <f>IF(AND(#REF!="○",A30="児童指導員"),(Colorsum(W30:AX30,#REF!)))+IF(AND(#REF!="○",A30="保育士"),(Colorsum(W30:AX30,#REF!)))</f>
        <v>#REF!</v>
      </c>
      <c r="BJ30" s="85" t="e">
        <f>IF(F30=#REF!,IF(Colorsum(W30:AX30,#REF!)&gt;=1,IF(#REF!="あり",#REF!,IF(#REF!="あり",#REF!,$AY$35))),"")</f>
        <v>#REF!</v>
      </c>
      <c r="BK30" s="85" t="e">
        <f ca="1">IF(Colorsum(W30:AX30,#REF!)&gt;=1,IF(#REF!="あり",#REF!,$AY$35),"")</f>
        <v>#NAME?</v>
      </c>
      <c r="BL30" s="86" t="e">
        <f ca="1">IF(Colorsum(W30:AX30,#REF!)&gt;=1,IF(#REF!="あり",#REF!,$AY$35),"")</f>
        <v>#NAME?</v>
      </c>
      <c r="BM30" s="40"/>
      <c r="BN30" s="56" t="str">
        <f>IF(A30="","",IF(U30="○",VLOOKUP(A30,#REF!,2,FALSE),VLOOKUP(A30,#REF!,2,FALSE)))</f>
        <v/>
      </c>
      <c r="BO30" s="40"/>
      <c r="BP30" s="40"/>
      <c r="BQ30" s="40"/>
    </row>
    <row r="31" spans="1:69" ht="22.5" customHeight="1">
      <c r="A31" s="222"/>
      <c r="B31" s="223"/>
      <c r="C31" s="223"/>
      <c r="D31" s="223"/>
      <c r="E31" s="223"/>
      <c r="F31" s="224"/>
      <c r="G31" s="224"/>
      <c r="H31" s="224"/>
      <c r="I31" s="224"/>
      <c r="J31" s="224"/>
      <c r="K31" s="224"/>
      <c r="L31" s="230"/>
      <c r="M31" s="230"/>
      <c r="N31" s="230"/>
      <c r="O31" s="230"/>
      <c r="P31" s="230"/>
      <c r="Q31" s="230"/>
      <c r="R31" s="112"/>
      <c r="S31" s="367" t="str">
        <f t="shared" si="4"/>
        <v/>
      </c>
      <c r="T31" s="110"/>
      <c r="U31" s="114"/>
      <c r="V31" s="114"/>
      <c r="W31" s="14"/>
      <c r="X31" s="15"/>
      <c r="Y31" s="15"/>
      <c r="Z31" s="15"/>
      <c r="AA31" s="15"/>
      <c r="AB31" s="15"/>
      <c r="AC31" s="16"/>
      <c r="AD31" s="14"/>
      <c r="AE31" s="15"/>
      <c r="AF31" s="15"/>
      <c r="AG31" s="15"/>
      <c r="AH31" s="15"/>
      <c r="AI31" s="15"/>
      <c r="AJ31" s="16"/>
      <c r="AK31" s="14"/>
      <c r="AL31" s="15"/>
      <c r="AM31" s="15"/>
      <c r="AN31" s="15"/>
      <c r="AO31" s="15"/>
      <c r="AP31" s="15"/>
      <c r="AQ31" s="16"/>
      <c r="AR31" s="14"/>
      <c r="AS31" s="15"/>
      <c r="AT31" s="15"/>
      <c r="AU31" s="15"/>
      <c r="AV31" s="15"/>
      <c r="AW31" s="15"/>
      <c r="AX31" s="16"/>
      <c r="AY31" s="231">
        <f t="shared" si="3"/>
        <v>0</v>
      </c>
      <c r="AZ31" s="232"/>
      <c r="BA31" s="233"/>
      <c r="BB31" s="225">
        <f t="shared" si="2"/>
        <v>0</v>
      </c>
      <c r="BC31" s="226"/>
      <c r="BD31" s="227"/>
      <c r="BE31" s="228" t="e">
        <f>BB31/AY35</f>
        <v>#DIV/0!</v>
      </c>
      <c r="BF31" s="228"/>
      <c r="BG31" s="229"/>
      <c r="BH31" s="83"/>
      <c r="BI31" s="84" t="e">
        <f>IF(AND(#REF!="○",A31="児童指導員"),(Colorsum(W31:AX31,#REF!)))+IF(AND(#REF!="○",A31="保育士"),(Colorsum(W31:AX31,#REF!)))</f>
        <v>#REF!</v>
      </c>
      <c r="BJ31" s="85" t="e">
        <f>IF(F31=#REF!,IF(Colorsum(W31:AX31,#REF!)&gt;=1,IF(#REF!="あり",#REF!,IF(#REF!="あり",#REF!,$AY$35))),"")</f>
        <v>#REF!</v>
      </c>
      <c r="BK31" s="85" t="e">
        <f ca="1">IF(Colorsum(W31:AX31,#REF!)&gt;=1,IF(#REF!="あり",#REF!,$AY$35),"")</f>
        <v>#NAME?</v>
      </c>
      <c r="BL31" s="86" t="e">
        <f ca="1">IF(Colorsum(W31:AX31,#REF!)&gt;=1,IF(#REF!="あり",#REF!,$AY$35),"")</f>
        <v>#NAME?</v>
      </c>
      <c r="BM31" s="40"/>
      <c r="BN31" s="56" t="str">
        <f>IF(A31="","",IF(U31="○",VLOOKUP(A31,#REF!,2,FALSE),VLOOKUP(A31,#REF!,2,FALSE)))</f>
        <v/>
      </c>
      <c r="BO31" s="40"/>
      <c r="BP31" s="40"/>
      <c r="BQ31" s="40"/>
    </row>
    <row r="32" spans="1:69" ht="22.5" customHeight="1">
      <c r="A32" s="222"/>
      <c r="B32" s="223"/>
      <c r="C32" s="223"/>
      <c r="D32" s="223"/>
      <c r="E32" s="223"/>
      <c r="F32" s="224"/>
      <c r="G32" s="224"/>
      <c r="H32" s="224"/>
      <c r="I32" s="224"/>
      <c r="J32" s="224"/>
      <c r="K32" s="224"/>
      <c r="L32" s="230"/>
      <c r="M32" s="230"/>
      <c r="N32" s="230"/>
      <c r="O32" s="230"/>
      <c r="P32" s="230"/>
      <c r="Q32" s="230"/>
      <c r="R32" s="112"/>
      <c r="S32" s="367" t="str">
        <f t="shared" si="4"/>
        <v/>
      </c>
      <c r="T32" s="110"/>
      <c r="U32" s="114"/>
      <c r="V32" s="12"/>
      <c r="W32" s="14"/>
      <c r="X32" s="15"/>
      <c r="Y32" s="15"/>
      <c r="Z32" s="15"/>
      <c r="AA32" s="15"/>
      <c r="AB32" s="15"/>
      <c r="AC32" s="16"/>
      <c r="AD32" s="14"/>
      <c r="AE32" s="15"/>
      <c r="AF32" s="15"/>
      <c r="AG32" s="15"/>
      <c r="AH32" s="15"/>
      <c r="AI32" s="15"/>
      <c r="AJ32" s="16"/>
      <c r="AK32" s="14"/>
      <c r="AL32" s="15"/>
      <c r="AM32" s="15"/>
      <c r="AN32" s="15"/>
      <c r="AO32" s="15"/>
      <c r="AP32" s="15"/>
      <c r="AQ32" s="16"/>
      <c r="AR32" s="14"/>
      <c r="AS32" s="15"/>
      <c r="AT32" s="15"/>
      <c r="AU32" s="15"/>
      <c r="AV32" s="15"/>
      <c r="AW32" s="15"/>
      <c r="AX32" s="16"/>
      <c r="AY32" s="231">
        <f t="shared" si="3"/>
        <v>0</v>
      </c>
      <c r="AZ32" s="232"/>
      <c r="BA32" s="233"/>
      <c r="BB32" s="225">
        <f t="shared" si="2"/>
        <v>0</v>
      </c>
      <c r="BC32" s="226"/>
      <c r="BD32" s="227"/>
      <c r="BE32" s="228" t="e">
        <f>BB32/AY35</f>
        <v>#DIV/0!</v>
      </c>
      <c r="BF32" s="228"/>
      <c r="BG32" s="229"/>
      <c r="BH32" s="83"/>
      <c r="BI32" s="84" t="e">
        <f>IF(AND(#REF!="○",A32="児童指導員"),(Colorsum(W32:AX32,#REF!)))+IF(AND(#REF!="○",A32="保育士"),(Colorsum(W32:AX32,#REF!)))</f>
        <v>#REF!</v>
      </c>
      <c r="BJ32" s="85" t="e">
        <f>IF(F32=#REF!,IF(Colorsum(W32:AX32,#REF!)&gt;=1,IF(#REF!="あり",#REF!,IF(#REF!="あり",#REF!,$AY$35))),"")</f>
        <v>#REF!</v>
      </c>
      <c r="BK32" s="85" t="e">
        <f ca="1">IF(Colorsum(W32:AX32,#REF!)&gt;=1,IF(#REF!="あり",#REF!,$AY$35),"")</f>
        <v>#NAME?</v>
      </c>
      <c r="BL32" s="86" t="e">
        <f ca="1">IF(Colorsum(W32:AX32,#REF!)&gt;=1,IF(#REF!="あり",#REF!,$AY$35),"")</f>
        <v>#NAME?</v>
      </c>
      <c r="BM32" s="40"/>
      <c r="BN32" s="56" t="str">
        <f>IF(A32="","",IF(U32="○",VLOOKUP(A32,#REF!,2,FALSE),VLOOKUP(A32,#REF!,2,FALSE)))</f>
        <v/>
      </c>
      <c r="BO32" s="40"/>
      <c r="BP32" s="40"/>
      <c r="BQ32" s="40"/>
    </row>
    <row r="33" spans="1:69" ht="22.5" customHeight="1" thickBot="1">
      <c r="A33" s="209"/>
      <c r="B33" s="210"/>
      <c r="C33" s="210"/>
      <c r="D33" s="210"/>
      <c r="E33" s="210"/>
      <c r="F33" s="211"/>
      <c r="G33" s="211"/>
      <c r="H33" s="211"/>
      <c r="I33" s="211"/>
      <c r="J33" s="211"/>
      <c r="K33" s="211"/>
      <c r="L33" s="212"/>
      <c r="M33" s="212"/>
      <c r="N33" s="212"/>
      <c r="O33" s="212"/>
      <c r="P33" s="212"/>
      <c r="Q33" s="213"/>
      <c r="R33" s="112"/>
      <c r="S33" s="368" t="str">
        <f t="shared" si="4"/>
        <v/>
      </c>
      <c r="T33" s="110"/>
      <c r="U33" s="116"/>
      <c r="V33" s="18"/>
      <c r="W33" s="19"/>
      <c r="X33" s="20"/>
      <c r="Y33" s="20"/>
      <c r="Z33" s="20"/>
      <c r="AA33" s="20"/>
      <c r="AB33" s="20"/>
      <c r="AC33" s="21"/>
      <c r="AD33" s="19"/>
      <c r="AE33" s="20"/>
      <c r="AF33" s="20"/>
      <c r="AG33" s="20"/>
      <c r="AH33" s="20"/>
      <c r="AI33" s="20"/>
      <c r="AJ33" s="21"/>
      <c r="AK33" s="19"/>
      <c r="AL33" s="20"/>
      <c r="AM33" s="20"/>
      <c r="AN33" s="20"/>
      <c r="AO33" s="20"/>
      <c r="AP33" s="20"/>
      <c r="AQ33" s="21"/>
      <c r="AR33" s="19"/>
      <c r="AS33" s="20"/>
      <c r="AT33" s="20"/>
      <c r="AU33" s="20"/>
      <c r="AV33" s="20"/>
      <c r="AW33" s="20"/>
      <c r="AX33" s="21"/>
      <c r="AY33" s="214">
        <f t="shared" si="3"/>
        <v>0</v>
      </c>
      <c r="AZ33" s="215"/>
      <c r="BA33" s="216"/>
      <c r="BB33" s="217">
        <f t="shared" si="2"/>
        <v>0</v>
      </c>
      <c r="BC33" s="218"/>
      <c r="BD33" s="219"/>
      <c r="BE33" s="220" t="e">
        <f>BB33/AY35</f>
        <v>#DIV/0!</v>
      </c>
      <c r="BF33" s="220"/>
      <c r="BG33" s="221"/>
      <c r="BH33" s="83"/>
      <c r="BI33" s="87" t="e">
        <f>IF(AND(#REF!="○",A33="児童指導員"),(Colorsum(W33:AX33,#REF!)))+IF(AND(#REF!="○",A33="保育士"),(Colorsum(W33:AX33,#REF!)))</f>
        <v>#REF!</v>
      </c>
      <c r="BJ33" s="88" t="e">
        <f>IF(F33=#REF!,IF(Colorsum(W33:AX33,#REF!)&gt;=1,IF(#REF!="あり",#REF!,IF(#REF!="あり",#REF!,$AY$35))),"")</f>
        <v>#REF!</v>
      </c>
      <c r="BK33" s="88" t="e">
        <f ca="1">IF(Colorsum(W33:AX33,#REF!)&gt;=1,IF(#REF!="あり",#REF!,$AY$35),"")</f>
        <v>#NAME?</v>
      </c>
      <c r="BL33" s="89" t="e">
        <f ca="1">IF(Colorsum(W33:AX33,#REF!)&gt;=1,IF(#REF!="あり",#REF!,$AY$35),"")</f>
        <v>#NAME?</v>
      </c>
      <c r="BM33" s="40"/>
      <c r="BN33" s="57" t="str">
        <f>IF(A33="","",IF(U33="○",VLOOKUP(A33,#REF!,2,FALSE),VLOOKUP(A33,#REF!,2,FALSE)))</f>
        <v/>
      </c>
      <c r="BO33" s="40"/>
      <c r="BP33" s="40"/>
      <c r="BQ33" s="40"/>
    </row>
    <row r="34" spans="1:69" ht="20.25" customHeight="1" thickBot="1">
      <c r="A34" s="133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186" t="s">
        <v>18</v>
      </c>
      <c r="AZ34" s="187"/>
      <c r="BA34" s="187"/>
      <c r="BB34" s="187"/>
      <c r="BC34" s="187"/>
      <c r="BD34" s="188"/>
      <c r="BE34" s="189"/>
      <c r="BF34" s="190"/>
      <c r="BG34" s="191"/>
      <c r="BH34" s="83"/>
      <c r="BI34" s="82" t="e">
        <f>SUM(BI14:BI33)</f>
        <v>#REF!</v>
      </c>
      <c r="BJ34" s="82" t="e">
        <f>IF(MAX(BJ14:BJ33)=0,$AY$35,MAX(BJ14:BJ33))</f>
        <v>#REF!</v>
      </c>
      <c r="BK34" s="83" t="e">
        <f ca="1">IF(MAX(BK14:BK33)=0,$AY$35,MAX(BK14:BK33))</f>
        <v>#NAME?</v>
      </c>
      <c r="BL34" s="83" t="e">
        <f ca="1">IF(MAX(BL14:BL33)=0,$AY$35,MAX(BL14:BL33))</f>
        <v>#NAME?</v>
      </c>
      <c r="BM34" s="40"/>
      <c r="BN34" s="40"/>
      <c r="BO34" s="40"/>
      <c r="BP34" s="40"/>
      <c r="BQ34" s="40"/>
    </row>
    <row r="35" spans="1:69" ht="20.25" customHeight="1" thickBot="1">
      <c r="A35" s="134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60"/>
      <c r="P35" s="60"/>
      <c r="Q35" s="59"/>
      <c r="R35" s="59"/>
      <c r="S35" s="59"/>
      <c r="T35" s="59"/>
      <c r="U35" s="59"/>
      <c r="V35" s="59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207" t="s">
        <v>98</v>
      </c>
      <c r="AN35" s="207"/>
      <c r="AO35" s="207"/>
      <c r="AP35" s="207"/>
      <c r="AQ35" s="207"/>
      <c r="AR35" s="207"/>
      <c r="AS35" s="207"/>
      <c r="AT35" s="207"/>
      <c r="AU35" s="207"/>
      <c r="AV35" s="207"/>
      <c r="AW35" s="207"/>
      <c r="AX35" s="208"/>
      <c r="AY35" s="194"/>
      <c r="AZ35" s="195"/>
      <c r="BA35" s="195"/>
      <c r="BB35" s="195"/>
      <c r="BC35" s="195"/>
      <c r="BD35" s="196"/>
      <c r="BE35" s="192" t="s">
        <v>19</v>
      </c>
      <c r="BF35" s="192"/>
      <c r="BG35" s="193"/>
      <c r="BH35" s="83"/>
      <c r="BI35" s="40"/>
      <c r="BJ35" s="83"/>
      <c r="BK35" s="83"/>
      <c r="BL35" s="83"/>
      <c r="BM35" s="40"/>
      <c r="BN35" s="40"/>
      <c r="BO35" s="40"/>
      <c r="BP35" s="40"/>
      <c r="BQ35" s="40"/>
    </row>
    <row r="36" spans="1:69" ht="16.5" customHeight="1" thickBot="1">
      <c r="A36" s="197"/>
      <c r="B36" s="197"/>
      <c r="C36" s="197"/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8"/>
      <c r="O36" s="199"/>
      <c r="P36" s="199"/>
      <c r="Q36" s="200" t="s">
        <v>52</v>
      </c>
      <c r="R36" s="201"/>
      <c r="S36" s="201"/>
      <c r="T36" s="201"/>
      <c r="U36" s="201"/>
      <c r="V36" s="201"/>
      <c r="W36" s="4"/>
      <c r="X36" s="5"/>
      <c r="Y36" s="5"/>
      <c r="Z36" s="5"/>
      <c r="AA36" s="5"/>
      <c r="AB36" s="5"/>
      <c r="AC36" s="6"/>
      <c r="AD36" s="4"/>
      <c r="AE36" s="5"/>
      <c r="AF36" s="5"/>
      <c r="AG36" s="5"/>
      <c r="AH36" s="5"/>
      <c r="AI36" s="5"/>
      <c r="AJ36" s="6"/>
      <c r="AK36" s="4"/>
      <c r="AL36" s="5"/>
      <c r="AM36" s="5"/>
      <c r="AN36" s="5"/>
      <c r="AO36" s="5"/>
      <c r="AP36" s="5"/>
      <c r="AQ36" s="6"/>
      <c r="AR36" s="4"/>
      <c r="AS36" s="5"/>
      <c r="AT36" s="5"/>
      <c r="AU36" s="5"/>
      <c r="AV36" s="5"/>
      <c r="AW36" s="5"/>
      <c r="AX36" s="6"/>
      <c r="AY36" s="202" t="s">
        <v>46</v>
      </c>
      <c r="AZ36" s="202"/>
      <c r="BA36" s="202"/>
      <c r="BB36" s="202"/>
      <c r="BC36" s="202"/>
      <c r="BD36" s="203"/>
      <c r="BE36" s="204">
        <f>COUNTIF(W36:AX36,"&gt;="&amp;D4+1)</f>
        <v>0</v>
      </c>
      <c r="BF36" s="205"/>
      <c r="BG36" s="206"/>
      <c r="BH36" s="83"/>
      <c r="BI36" s="40"/>
      <c r="BJ36" s="83"/>
      <c r="BK36" s="83"/>
      <c r="BL36" s="83"/>
      <c r="BM36" s="40"/>
      <c r="BN36" s="40"/>
      <c r="BO36" s="40"/>
      <c r="BP36" s="40"/>
      <c r="BQ36" s="40"/>
    </row>
    <row r="37" spans="1:69" ht="16.5" customHeight="1" thickBot="1">
      <c r="A37" s="356" t="s">
        <v>66</v>
      </c>
      <c r="B37" s="357"/>
      <c r="C37" s="357"/>
      <c r="D37" s="357"/>
      <c r="E37" s="357"/>
      <c r="F37" s="357"/>
      <c r="G37" s="357"/>
      <c r="H37" s="357"/>
      <c r="I37" s="357"/>
      <c r="J37" s="357"/>
      <c r="K37" s="357"/>
      <c r="L37" s="357"/>
      <c r="M37" s="357"/>
      <c r="N37" s="357"/>
      <c r="O37" s="358"/>
      <c r="P37" s="358"/>
      <c r="Q37" s="357"/>
      <c r="R37" s="357"/>
      <c r="S37" s="357"/>
      <c r="T37" s="357"/>
      <c r="U37" s="357"/>
      <c r="V37" s="359"/>
      <c r="W37" s="7"/>
      <c r="X37" s="8"/>
      <c r="Y37" s="8"/>
      <c r="Z37" s="8"/>
      <c r="AA37" s="8"/>
      <c r="AB37" s="8"/>
      <c r="AC37" s="9"/>
      <c r="AD37" s="7"/>
      <c r="AE37" s="8"/>
      <c r="AF37" s="8"/>
      <c r="AG37" s="8"/>
      <c r="AH37" s="8"/>
      <c r="AI37" s="8"/>
      <c r="AJ37" s="9"/>
      <c r="AK37" s="7"/>
      <c r="AL37" s="8"/>
      <c r="AM37" s="8"/>
      <c r="AN37" s="8"/>
      <c r="AO37" s="8"/>
      <c r="AP37" s="8"/>
      <c r="AQ37" s="9"/>
      <c r="AR37" s="7"/>
      <c r="AS37" s="8"/>
      <c r="AT37" s="8"/>
      <c r="AU37" s="8"/>
      <c r="AV37" s="8"/>
      <c r="AW37" s="8"/>
      <c r="AX37" s="9"/>
      <c r="AY37" s="202" t="s">
        <v>56</v>
      </c>
      <c r="AZ37" s="202"/>
      <c r="BA37" s="202"/>
      <c r="BB37" s="202"/>
      <c r="BC37" s="202"/>
      <c r="BD37" s="203"/>
      <c r="BE37" s="204">
        <f>COUNTIF(W37:AX37,"&gt;="&amp;D5+1)</f>
        <v>0</v>
      </c>
      <c r="BF37" s="205"/>
      <c r="BG37" s="206"/>
      <c r="BH37" s="83"/>
      <c r="BI37" s="40"/>
      <c r="BJ37" s="83"/>
      <c r="BK37" s="83"/>
      <c r="BL37" s="83"/>
      <c r="BM37" s="40"/>
      <c r="BN37" s="40"/>
      <c r="BO37" s="40"/>
      <c r="BP37" s="40"/>
      <c r="BQ37" s="40"/>
    </row>
    <row r="38" spans="1:69" ht="16.5" hidden="1" customHeight="1" thickBot="1">
      <c r="A38" s="360" t="s">
        <v>92</v>
      </c>
      <c r="B38" s="361"/>
      <c r="C38" s="361"/>
      <c r="D38" s="361"/>
      <c r="E38" s="361"/>
      <c r="F38" s="361"/>
      <c r="G38" s="361"/>
      <c r="H38" s="361"/>
      <c r="I38" s="361"/>
      <c r="J38" s="361"/>
      <c r="K38" s="361"/>
      <c r="L38" s="361"/>
      <c r="M38" s="361"/>
      <c r="N38" s="361"/>
      <c r="O38" s="361"/>
      <c r="P38" s="361"/>
      <c r="Q38" s="361"/>
      <c r="R38" s="361"/>
      <c r="S38" s="361"/>
      <c r="T38" s="361"/>
      <c r="U38" s="361"/>
      <c r="V38" s="362"/>
      <c r="W38" s="61" t="str">
        <f t="shared" ref="W38:AX38" si="5">IF(AND(W36="",W37=""),"",IF(OR(W36="",W37=""),"×","○"))</f>
        <v/>
      </c>
      <c r="X38" s="117" t="str">
        <f t="shared" si="5"/>
        <v/>
      </c>
      <c r="Y38" s="117" t="str">
        <f t="shared" si="5"/>
        <v/>
      </c>
      <c r="Z38" s="117" t="str">
        <f t="shared" si="5"/>
        <v/>
      </c>
      <c r="AA38" s="117" t="str">
        <f t="shared" si="5"/>
        <v/>
      </c>
      <c r="AB38" s="117" t="str">
        <f t="shared" si="5"/>
        <v/>
      </c>
      <c r="AC38" s="118" t="str">
        <f t="shared" si="5"/>
        <v/>
      </c>
      <c r="AD38" s="61" t="str">
        <f t="shared" si="5"/>
        <v/>
      </c>
      <c r="AE38" s="117" t="str">
        <f t="shared" si="5"/>
        <v/>
      </c>
      <c r="AF38" s="117" t="str">
        <f t="shared" si="5"/>
        <v/>
      </c>
      <c r="AG38" s="117" t="str">
        <f t="shared" si="5"/>
        <v/>
      </c>
      <c r="AH38" s="117" t="str">
        <f t="shared" si="5"/>
        <v/>
      </c>
      <c r="AI38" s="117" t="str">
        <f t="shared" si="5"/>
        <v/>
      </c>
      <c r="AJ38" s="118" t="str">
        <f t="shared" si="5"/>
        <v/>
      </c>
      <c r="AK38" s="61" t="str">
        <f t="shared" si="5"/>
        <v/>
      </c>
      <c r="AL38" s="117" t="str">
        <f t="shared" si="5"/>
        <v/>
      </c>
      <c r="AM38" s="117" t="str">
        <f t="shared" si="5"/>
        <v/>
      </c>
      <c r="AN38" s="117" t="str">
        <f t="shared" si="5"/>
        <v/>
      </c>
      <c r="AO38" s="117" t="str">
        <f t="shared" si="5"/>
        <v/>
      </c>
      <c r="AP38" s="117" t="str">
        <f t="shared" si="5"/>
        <v/>
      </c>
      <c r="AQ38" s="118" t="str">
        <f t="shared" si="5"/>
        <v/>
      </c>
      <c r="AR38" s="61" t="str">
        <f t="shared" si="5"/>
        <v/>
      </c>
      <c r="AS38" s="117" t="str">
        <f t="shared" si="5"/>
        <v/>
      </c>
      <c r="AT38" s="117" t="str">
        <f t="shared" si="5"/>
        <v/>
      </c>
      <c r="AU38" s="117" t="str">
        <f t="shared" si="5"/>
        <v/>
      </c>
      <c r="AV38" s="117" t="str">
        <f t="shared" si="5"/>
        <v/>
      </c>
      <c r="AW38" s="117" t="str">
        <f t="shared" si="5"/>
        <v/>
      </c>
      <c r="AX38" s="118" t="str">
        <f t="shared" si="5"/>
        <v/>
      </c>
      <c r="AY38" s="62"/>
      <c r="AZ38" s="62"/>
      <c r="BA38" s="62"/>
      <c r="BB38" s="62"/>
      <c r="BC38" s="62"/>
      <c r="BD38" s="62"/>
      <c r="BE38" s="10"/>
      <c r="BF38" s="10"/>
      <c r="BG38" s="135"/>
      <c r="BH38" s="83"/>
      <c r="BI38" s="40"/>
      <c r="BJ38" s="83"/>
      <c r="BK38" s="83"/>
      <c r="BL38" s="83"/>
      <c r="BM38" s="40"/>
      <c r="BN38" s="40"/>
      <c r="BO38" s="40"/>
      <c r="BP38" s="40"/>
      <c r="BQ38" s="40"/>
    </row>
    <row r="39" spans="1:69" ht="16.5" hidden="1" customHeight="1" thickTop="1">
      <c r="A39" s="363" t="s">
        <v>91</v>
      </c>
      <c r="B39" s="358"/>
      <c r="C39" s="358"/>
      <c r="D39" s="358"/>
      <c r="E39" s="358"/>
      <c r="F39" s="358"/>
      <c r="G39" s="358"/>
      <c r="H39" s="358"/>
      <c r="I39" s="358"/>
      <c r="J39" s="358"/>
      <c r="K39" s="358"/>
      <c r="L39" s="358"/>
      <c r="M39" s="358"/>
      <c r="N39" s="358"/>
      <c r="O39" s="358"/>
      <c r="P39" s="358"/>
      <c r="Q39" s="358"/>
      <c r="R39" s="358"/>
      <c r="S39" s="358"/>
      <c r="T39" s="358"/>
      <c r="U39" s="358"/>
      <c r="V39" s="364"/>
      <c r="W39" s="119" t="str">
        <f t="shared" ref="W39:AX39" si="6">IF(W36="","",COUNTIFS(W11:W33,"&gt;"&amp;6,W11:W33,"&gt;"&amp;W40))</f>
        <v/>
      </c>
      <c r="X39" s="120" t="str">
        <f t="shared" si="6"/>
        <v/>
      </c>
      <c r="Y39" s="120" t="str">
        <f t="shared" si="6"/>
        <v/>
      </c>
      <c r="Z39" s="120" t="str">
        <f t="shared" si="6"/>
        <v/>
      </c>
      <c r="AA39" s="120" t="str">
        <f t="shared" si="6"/>
        <v/>
      </c>
      <c r="AB39" s="120" t="str">
        <f t="shared" si="6"/>
        <v/>
      </c>
      <c r="AC39" s="63" t="str">
        <f t="shared" si="6"/>
        <v/>
      </c>
      <c r="AD39" s="119" t="str">
        <f t="shared" si="6"/>
        <v/>
      </c>
      <c r="AE39" s="120" t="str">
        <f t="shared" si="6"/>
        <v/>
      </c>
      <c r="AF39" s="120" t="str">
        <f t="shared" si="6"/>
        <v/>
      </c>
      <c r="AG39" s="120" t="str">
        <f t="shared" si="6"/>
        <v/>
      </c>
      <c r="AH39" s="120" t="str">
        <f t="shared" si="6"/>
        <v/>
      </c>
      <c r="AI39" s="120" t="str">
        <f t="shared" si="6"/>
        <v/>
      </c>
      <c r="AJ39" s="63" t="str">
        <f t="shared" si="6"/>
        <v/>
      </c>
      <c r="AK39" s="119" t="str">
        <f t="shared" si="6"/>
        <v/>
      </c>
      <c r="AL39" s="120" t="str">
        <f t="shared" si="6"/>
        <v/>
      </c>
      <c r="AM39" s="120" t="str">
        <f t="shared" si="6"/>
        <v/>
      </c>
      <c r="AN39" s="120" t="str">
        <f t="shared" si="6"/>
        <v/>
      </c>
      <c r="AO39" s="120" t="str">
        <f t="shared" si="6"/>
        <v/>
      </c>
      <c r="AP39" s="120" t="str">
        <f t="shared" si="6"/>
        <v/>
      </c>
      <c r="AQ39" s="63" t="str">
        <f t="shared" si="6"/>
        <v/>
      </c>
      <c r="AR39" s="119" t="str">
        <f t="shared" si="6"/>
        <v/>
      </c>
      <c r="AS39" s="120" t="str">
        <f t="shared" si="6"/>
        <v/>
      </c>
      <c r="AT39" s="120" t="str">
        <f t="shared" si="6"/>
        <v/>
      </c>
      <c r="AU39" s="120" t="str">
        <f t="shared" si="6"/>
        <v/>
      </c>
      <c r="AV39" s="120" t="str">
        <f t="shared" si="6"/>
        <v/>
      </c>
      <c r="AW39" s="120" t="str">
        <f t="shared" si="6"/>
        <v/>
      </c>
      <c r="AX39" s="63" t="str">
        <f t="shared" si="6"/>
        <v/>
      </c>
      <c r="AY39" s="64"/>
      <c r="AZ39" s="64"/>
      <c r="BA39" s="64"/>
      <c r="BB39" s="64"/>
      <c r="BC39" s="64"/>
      <c r="BD39" s="64"/>
      <c r="BE39" s="11"/>
      <c r="BF39" s="11"/>
      <c r="BG39" s="136"/>
      <c r="BH39" s="83"/>
      <c r="BI39" s="40"/>
      <c r="BJ39" s="83"/>
      <c r="BK39" s="83"/>
      <c r="BL39" s="83"/>
      <c r="BM39" s="40"/>
      <c r="BN39" s="40"/>
      <c r="BO39" s="40"/>
      <c r="BP39" s="40"/>
      <c r="BQ39" s="40"/>
    </row>
    <row r="40" spans="1:69" ht="16.5" customHeight="1" thickBot="1">
      <c r="A40" s="174" t="s">
        <v>95</v>
      </c>
      <c r="B40" s="175"/>
      <c r="C40" s="175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176" t="s">
        <v>20</v>
      </c>
      <c r="O40" s="176"/>
      <c r="P40" s="176"/>
      <c r="Q40" s="176"/>
      <c r="R40" s="176"/>
      <c r="S40" s="65">
        <v>1</v>
      </c>
      <c r="T40" s="97"/>
      <c r="U40" s="177" t="s">
        <v>19</v>
      </c>
      <c r="V40" s="178"/>
      <c r="W40" s="179" t="str">
        <f t="shared" ref="W40:AX40" si="7">IF(W37="","",VLOOKUP(W37,$S$40:$T$41,2,FALSE))</f>
        <v/>
      </c>
      <c r="X40" s="168" t="str">
        <f t="shared" si="7"/>
        <v/>
      </c>
      <c r="Y40" s="168" t="str">
        <f t="shared" si="7"/>
        <v/>
      </c>
      <c r="Z40" s="168" t="str">
        <f t="shared" si="7"/>
        <v/>
      </c>
      <c r="AA40" s="168" t="str">
        <f t="shared" si="7"/>
        <v/>
      </c>
      <c r="AB40" s="170" t="str">
        <f t="shared" si="7"/>
        <v/>
      </c>
      <c r="AC40" s="180" t="str">
        <f t="shared" si="7"/>
        <v/>
      </c>
      <c r="AD40" s="179" t="str">
        <f t="shared" si="7"/>
        <v/>
      </c>
      <c r="AE40" s="170" t="str">
        <f t="shared" si="7"/>
        <v/>
      </c>
      <c r="AF40" s="170" t="str">
        <f t="shared" si="7"/>
        <v/>
      </c>
      <c r="AG40" s="170" t="str">
        <f t="shared" si="7"/>
        <v/>
      </c>
      <c r="AH40" s="170" t="str">
        <f t="shared" si="7"/>
        <v/>
      </c>
      <c r="AI40" s="170" t="str">
        <f t="shared" si="7"/>
        <v/>
      </c>
      <c r="AJ40" s="171" t="str">
        <f t="shared" si="7"/>
        <v/>
      </c>
      <c r="AK40" s="179" t="str">
        <f t="shared" si="7"/>
        <v/>
      </c>
      <c r="AL40" s="170" t="str">
        <f t="shared" si="7"/>
        <v/>
      </c>
      <c r="AM40" s="170" t="str">
        <f t="shared" si="7"/>
        <v/>
      </c>
      <c r="AN40" s="170" t="str">
        <f t="shared" si="7"/>
        <v/>
      </c>
      <c r="AO40" s="170" t="str">
        <f t="shared" si="7"/>
        <v/>
      </c>
      <c r="AP40" s="170" t="str">
        <f t="shared" si="7"/>
        <v/>
      </c>
      <c r="AQ40" s="171" t="str">
        <f t="shared" si="7"/>
        <v/>
      </c>
      <c r="AR40" s="179" t="str">
        <f t="shared" si="7"/>
        <v/>
      </c>
      <c r="AS40" s="170" t="str">
        <f t="shared" si="7"/>
        <v/>
      </c>
      <c r="AT40" s="170" t="str">
        <f t="shared" si="7"/>
        <v/>
      </c>
      <c r="AU40" s="170" t="str">
        <f t="shared" si="7"/>
        <v/>
      </c>
      <c r="AV40" s="170" t="str">
        <f t="shared" si="7"/>
        <v/>
      </c>
      <c r="AW40" s="168" t="str">
        <f t="shared" si="7"/>
        <v/>
      </c>
      <c r="AX40" s="181" t="str">
        <f t="shared" si="7"/>
        <v/>
      </c>
      <c r="AY40" s="172"/>
      <c r="AZ40" s="172"/>
      <c r="BA40" s="172"/>
      <c r="BB40" s="172"/>
      <c r="BC40" s="172"/>
      <c r="BD40" s="173"/>
      <c r="BE40" s="173"/>
      <c r="BF40" s="173"/>
      <c r="BG40" s="173"/>
      <c r="BH40" s="83"/>
      <c r="BI40" s="40"/>
      <c r="BJ40" s="83"/>
      <c r="BK40" s="83"/>
      <c r="BL40" s="83"/>
      <c r="BM40" s="40"/>
      <c r="BN40" s="40"/>
      <c r="BO40" s="40"/>
      <c r="BP40" s="40"/>
      <c r="BQ40" s="40"/>
    </row>
    <row r="41" spans="1:69" ht="16.5" customHeight="1" thickBot="1">
      <c r="A41" s="158"/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83" t="s">
        <v>21</v>
      </c>
      <c r="O41" s="183"/>
      <c r="P41" s="183"/>
      <c r="Q41" s="183"/>
      <c r="R41" s="183"/>
      <c r="S41" s="66">
        <v>2</v>
      </c>
      <c r="T41" s="98"/>
      <c r="U41" s="184" t="s">
        <v>19</v>
      </c>
      <c r="V41" s="185"/>
      <c r="W41" s="145"/>
      <c r="X41" s="169"/>
      <c r="Y41" s="169"/>
      <c r="Z41" s="169"/>
      <c r="AA41" s="169"/>
      <c r="AB41" s="147"/>
      <c r="AC41" s="143"/>
      <c r="AD41" s="145"/>
      <c r="AE41" s="147"/>
      <c r="AF41" s="147"/>
      <c r="AG41" s="147"/>
      <c r="AH41" s="147"/>
      <c r="AI41" s="147"/>
      <c r="AJ41" s="149"/>
      <c r="AK41" s="145"/>
      <c r="AL41" s="147"/>
      <c r="AM41" s="147"/>
      <c r="AN41" s="147"/>
      <c r="AO41" s="147"/>
      <c r="AP41" s="147"/>
      <c r="AQ41" s="149"/>
      <c r="AR41" s="145"/>
      <c r="AS41" s="147"/>
      <c r="AT41" s="147"/>
      <c r="AU41" s="147"/>
      <c r="AV41" s="147"/>
      <c r="AW41" s="169"/>
      <c r="AX41" s="182"/>
      <c r="AY41" s="172"/>
      <c r="AZ41" s="172"/>
      <c r="BA41" s="172"/>
      <c r="BB41" s="172"/>
      <c r="BC41" s="172"/>
      <c r="BD41" s="173"/>
      <c r="BE41" s="173"/>
      <c r="BF41" s="173"/>
      <c r="BG41" s="173"/>
      <c r="BH41" s="83"/>
      <c r="BI41" s="40"/>
      <c r="BJ41" s="83"/>
      <c r="BK41" s="83"/>
      <c r="BL41" s="83"/>
      <c r="BM41" s="40"/>
      <c r="BN41" s="40"/>
      <c r="BO41" s="40"/>
      <c r="BP41" s="40"/>
      <c r="BQ41" s="40"/>
    </row>
    <row r="42" spans="1:69" ht="16.5" customHeight="1">
      <c r="A42" s="158" t="s">
        <v>96</v>
      </c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62" t="s">
        <v>20</v>
      </c>
      <c r="O42" s="162"/>
      <c r="P42" s="162"/>
      <c r="Q42" s="162"/>
      <c r="R42" s="162"/>
      <c r="S42" s="67">
        <v>1</v>
      </c>
      <c r="T42" s="99"/>
      <c r="U42" s="163" t="s">
        <v>19</v>
      </c>
      <c r="V42" s="164"/>
      <c r="W42" s="165" t="str">
        <f t="shared" ref="W42:AX42" si="8">IF(W37="","",VLOOKUP(W37,$S$42:$T$43,2,FALSE))</f>
        <v/>
      </c>
      <c r="X42" s="151" t="str">
        <f t="shared" si="8"/>
        <v/>
      </c>
      <c r="Y42" s="151" t="str">
        <f t="shared" si="8"/>
        <v/>
      </c>
      <c r="Z42" s="151" t="str">
        <f t="shared" si="8"/>
        <v/>
      </c>
      <c r="AA42" s="151" t="str">
        <f t="shared" si="8"/>
        <v/>
      </c>
      <c r="AB42" s="147" t="str">
        <f t="shared" si="8"/>
        <v/>
      </c>
      <c r="AC42" s="143" t="str">
        <f t="shared" si="8"/>
        <v/>
      </c>
      <c r="AD42" s="145" t="str">
        <f t="shared" si="8"/>
        <v/>
      </c>
      <c r="AE42" s="147" t="str">
        <f t="shared" si="8"/>
        <v/>
      </c>
      <c r="AF42" s="147" t="str">
        <f t="shared" si="8"/>
        <v/>
      </c>
      <c r="AG42" s="147" t="str">
        <f t="shared" si="8"/>
        <v/>
      </c>
      <c r="AH42" s="147" t="str">
        <f t="shared" si="8"/>
        <v/>
      </c>
      <c r="AI42" s="147" t="str">
        <f t="shared" si="8"/>
        <v/>
      </c>
      <c r="AJ42" s="149" t="str">
        <f t="shared" si="8"/>
        <v/>
      </c>
      <c r="AK42" s="145" t="str">
        <f t="shared" si="8"/>
        <v/>
      </c>
      <c r="AL42" s="147" t="str">
        <f t="shared" si="8"/>
        <v/>
      </c>
      <c r="AM42" s="147" t="str">
        <f t="shared" si="8"/>
        <v/>
      </c>
      <c r="AN42" s="147" t="str">
        <f t="shared" si="8"/>
        <v/>
      </c>
      <c r="AO42" s="147" t="str">
        <f t="shared" si="8"/>
        <v/>
      </c>
      <c r="AP42" s="147" t="str">
        <f t="shared" si="8"/>
        <v/>
      </c>
      <c r="AQ42" s="149" t="str">
        <f t="shared" si="8"/>
        <v/>
      </c>
      <c r="AR42" s="145" t="str">
        <f t="shared" si="8"/>
        <v/>
      </c>
      <c r="AS42" s="147" t="str">
        <f t="shared" si="8"/>
        <v/>
      </c>
      <c r="AT42" s="147" t="str">
        <f t="shared" si="8"/>
        <v/>
      </c>
      <c r="AU42" s="147" t="str">
        <f t="shared" si="8"/>
        <v/>
      </c>
      <c r="AV42" s="147" t="str">
        <f t="shared" si="8"/>
        <v/>
      </c>
      <c r="AW42" s="151" t="str">
        <f t="shared" si="8"/>
        <v/>
      </c>
      <c r="AX42" s="156" t="str">
        <f t="shared" si="8"/>
        <v/>
      </c>
      <c r="AY42" s="153"/>
      <c r="AZ42" s="154"/>
      <c r="BA42" s="154"/>
      <c r="BB42" s="154"/>
      <c r="BC42" s="154"/>
      <c r="BD42" s="139"/>
      <c r="BE42" s="139"/>
      <c r="BF42" s="139"/>
      <c r="BG42" s="139"/>
      <c r="BH42" s="83"/>
      <c r="BI42" s="40"/>
      <c r="BJ42" s="83"/>
      <c r="BK42" s="83"/>
      <c r="BL42" s="83"/>
      <c r="BM42" s="40"/>
      <c r="BN42" s="40"/>
      <c r="BO42" s="40"/>
      <c r="BP42" s="40"/>
      <c r="BQ42" s="40"/>
    </row>
    <row r="43" spans="1:69" ht="16.5" customHeight="1" thickBot="1">
      <c r="A43" s="160"/>
      <c r="B43" s="161"/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7" t="s">
        <v>21</v>
      </c>
      <c r="O43" s="167"/>
      <c r="P43" s="167"/>
      <c r="Q43" s="167"/>
      <c r="R43" s="167"/>
      <c r="S43" s="137">
        <v>2</v>
      </c>
      <c r="T43" s="138"/>
      <c r="U43" s="141" t="s">
        <v>19</v>
      </c>
      <c r="V43" s="142"/>
      <c r="W43" s="166"/>
      <c r="X43" s="152"/>
      <c r="Y43" s="152"/>
      <c r="Z43" s="152"/>
      <c r="AA43" s="152"/>
      <c r="AB43" s="148"/>
      <c r="AC43" s="144"/>
      <c r="AD43" s="146"/>
      <c r="AE43" s="148"/>
      <c r="AF43" s="148"/>
      <c r="AG43" s="148"/>
      <c r="AH43" s="148"/>
      <c r="AI43" s="148"/>
      <c r="AJ43" s="150"/>
      <c r="AK43" s="146"/>
      <c r="AL43" s="148"/>
      <c r="AM43" s="148"/>
      <c r="AN43" s="148"/>
      <c r="AO43" s="148"/>
      <c r="AP43" s="148"/>
      <c r="AQ43" s="150"/>
      <c r="AR43" s="146"/>
      <c r="AS43" s="148"/>
      <c r="AT43" s="148"/>
      <c r="AU43" s="148"/>
      <c r="AV43" s="148"/>
      <c r="AW43" s="152"/>
      <c r="AX43" s="157"/>
      <c r="AY43" s="155"/>
      <c r="AZ43" s="155"/>
      <c r="BA43" s="155"/>
      <c r="BB43" s="155"/>
      <c r="BC43" s="155"/>
      <c r="BD43" s="140"/>
      <c r="BE43" s="140"/>
      <c r="BF43" s="140"/>
      <c r="BG43" s="140"/>
      <c r="BH43" s="83"/>
      <c r="BI43" s="40"/>
      <c r="BJ43" s="83"/>
      <c r="BK43" s="83"/>
      <c r="BL43" s="83"/>
      <c r="BM43" s="40"/>
      <c r="BN43" s="40"/>
      <c r="BO43" s="40"/>
      <c r="BP43" s="40"/>
      <c r="BQ43" s="40"/>
    </row>
    <row r="44" spans="1:69" ht="18" customHeight="1"/>
    <row r="45" spans="1:69" ht="18" customHeight="1">
      <c r="A45" s="2"/>
      <c r="B45" s="2"/>
      <c r="C45" s="2"/>
      <c r="AL45" s="3"/>
    </row>
    <row r="46" spans="1:69" ht="18" customHeight="1">
      <c r="A46" s="2"/>
      <c r="B46" s="2"/>
      <c r="C46" s="2"/>
      <c r="AL46" s="3"/>
    </row>
    <row r="47" spans="1:69" ht="18" customHeight="1">
      <c r="A47" s="2"/>
      <c r="B47" s="2"/>
      <c r="C47" s="2"/>
      <c r="AL47" s="3"/>
    </row>
    <row r="48" spans="1:69" ht="18" customHeight="1">
      <c r="A48" s="2"/>
      <c r="B48" s="2"/>
      <c r="C48" s="2"/>
      <c r="AL48" s="3"/>
    </row>
    <row r="49" spans="1:38" ht="18" customHeight="1">
      <c r="A49" s="2"/>
      <c r="B49" s="2"/>
      <c r="C49" s="2"/>
      <c r="AL49" s="3"/>
    </row>
    <row r="50" spans="1:38" ht="18" customHeight="1">
      <c r="A50" s="2"/>
      <c r="B50" s="2"/>
      <c r="C50" s="2"/>
      <c r="AL50" s="3"/>
    </row>
    <row r="51" spans="1:38" ht="18" customHeight="1">
      <c r="A51" s="2"/>
      <c r="B51" s="2"/>
      <c r="C51" s="2"/>
      <c r="AL51" s="3"/>
    </row>
    <row r="52" spans="1:38" ht="18" customHeight="1">
      <c r="A52" s="2"/>
      <c r="B52" s="2"/>
      <c r="C52" s="2"/>
      <c r="AL52" s="3"/>
    </row>
    <row r="53" spans="1:38" ht="18" customHeight="1">
      <c r="A53" s="2"/>
      <c r="B53" s="2"/>
      <c r="C53" s="2"/>
      <c r="AL53" s="3"/>
    </row>
    <row r="54" spans="1:38" ht="18" customHeight="1">
      <c r="A54" s="2"/>
      <c r="B54" s="2"/>
      <c r="C54" s="2"/>
      <c r="AL54" s="3"/>
    </row>
    <row r="55" spans="1:38" ht="18" customHeight="1">
      <c r="A55" s="2"/>
      <c r="B55" s="2"/>
      <c r="C55" s="2"/>
      <c r="AL55" s="3"/>
    </row>
    <row r="56" spans="1:38" ht="18" customHeight="1">
      <c r="A56" s="2"/>
      <c r="B56" s="2"/>
      <c r="C56" s="2"/>
      <c r="AL56" s="3"/>
    </row>
    <row r="57" spans="1:38" ht="18" customHeight="1">
      <c r="A57" s="2"/>
      <c r="B57" s="2"/>
      <c r="C57" s="2"/>
      <c r="AL57" s="3"/>
    </row>
    <row r="58" spans="1:38" ht="18" customHeight="1">
      <c r="A58" s="2"/>
      <c r="B58" s="2"/>
      <c r="C58" s="2"/>
      <c r="AL58" s="3"/>
    </row>
    <row r="59" spans="1:38" ht="18" customHeight="1">
      <c r="A59" s="2"/>
      <c r="B59" s="2"/>
      <c r="C59" s="2"/>
      <c r="AL59" s="3"/>
    </row>
    <row r="60" spans="1:38" ht="18" customHeight="1">
      <c r="A60" s="2"/>
      <c r="B60" s="2"/>
      <c r="C60" s="2"/>
      <c r="AL60" s="3"/>
    </row>
    <row r="61" spans="1:38" ht="18" customHeight="1">
      <c r="A61" s="2"/>
      <c r="B61" s="2"/>
      <c r="C61" s="2"/>
      <c r="AL61" s="3"/>
    </row>
    <row r="62" spans="1:38" ht="18" customHeight="1">
      <c r="A62" s="2"/>
      <c r="B62" s="2"/>
      <c r="C62" s="2"/>
      <c r="AL62" s="3"/>
    </row>
    <row r="63" spans="1:38" ht="18" customHeight="1">
      <c r="A63" s="2"/>
      <c r="B63" s="2"/>
      <c r="C63" s="2"/>
      <c r="AL63" s="3"/>
    </row>
    <row r="64" spans="1:38" ht="18" customHeight="1">
      <c r="A64" s="2"/>
      <c r="B64" s="2"/>
      <c r="C64" s="2"/>
      <c r="AL64" s="3"/>
    </row>
    <row r="65" spans="1:38" ht="18" customHeight="1">
      <c r="A65" s="2"/>
      <c r="B65" s="2"/>
      <c r="C65" s="2"/>
      <c r="AL65" s="3"/>
    </row>
    <row r="66" spans="1:38" ht="18" customHeight="1">
      <c r="A66" s="2"/>
      <c r="B66" s="2"/>
      <c r="C66" s="2"/>
      <c r="AL66" s="3"/>
    </row>
    <row r="67" spans="1:38" ht="18" customHeight="1">
      <c r="A67" s="2"/>
      <c r="B67" s="2"/>
      <c r="C67" s="2"/>
      <c r="AL67" s="3"/>
    </row>
    <row r="68" spans="1:38" ht="18" customHeight="1">
      <c r="A68" s="2"/>
      <c r="B68" s="2"/>
      <c r="C68" s="2"/>
      <c r="AL68" s="3"/>
    </row>
    <row r="69" spans="1:38" ht="18" customHeight="1">
      <c r="A69" s="2"/>
      <c r="B69" s="2"/>
      <c r="C69" s="2"/>
      <c r="AL69" s="3"/>
    </row>
    <row r="70" spans="1:38" ht="18" customHeight="1">
      <c r="A70" s="2"/>
      <c r="B70" s="2"/>
      <c r="C70" s="2"/>
      <c r="AL70" s="3"/>
    </row>
    <row r="71" spans="1:38" ht="18" customHeight="1">
      <c r="A71" s="2"/>
      <c r="B71" s="2"/>
      <c r="C71" s="2"/>
      <c r="AL71" s="3"/>
    </row>
    <row r="72" spans="1:38" ht="18" customHeight="1">
      <c r="A72" s="2"/>
      <c r="B72" s="2"/>
      <c r="C72" s="2"/>
      <c r="AL72" s="3"/>
    </row>
    <row r="73" spans="1:38" ht="18" customHeight="1">
      <c r="A73" s="2"/>
      <c r="B73" s="2"/>
      <c r="C73" s="2"/>
      <c r="AL73" s="3"/>
    </row>
    <row r="74" spans="1:38" ht="18" customHeight="1">
      <c r="A74" s="2"/>
      <c r="B74" s="2"/>
      <c r="C74" s="2"/>
      <c r="AL74" s="3"/>
    </row>
    <row r="75" spans="1:38" ht="18" customHeight="1">
      <c r="A75" s="2"/>
      <c r="B75" s="2"/>
      <c r="C75" s="2"/>
      <c r="AL75" s="3"/>
    </row>
    <row r="76" spans="1:38" ht="18" customHeight="1">
      <c r="A76" s="2"/>
      <c r="B76" s="2"/>
      <c r="C76" s="2"/>
      <c r="AL76" s="3"/>
    </row>
    <row r="77" spans="1:38" ht="18" customHeight="1">
      <c r="A77" s="2"/>
      <c r="B77" s="2"/>
      <c r="C77" s="2"/>
      <c r="AL77" s="3"/>
    </row>
    <row r="78" spans="1:38" ht="18" customHeight="1">
      <c r="A78" s="2"/>
      <c r="B78" s="2"/>
      <c r="C78" s="2"/>
      <c r="AL78" s="3"/>
    </row>
    <row r="79" spans="1:38" ht="18" customHeight="1">
      <c r="A79" s="2"/>
      <c r="B79" s="2"/>
      <c r="C79" s="2"/>
      <c r="AL79" s="3"/>
    </row>
    <row r="80" spans="1:38" ht="18" customHeight="1">
      <c r="A80" s="2"/>
      <c r="B80" s="2"/>
      <c r="C80" s="2"/>
    </row>
    <row r="81" s="2" customFormat="1" ht="18" customHeight="1"/>
    <row r="82" s="2" customFormat="1" ht="18" customHeight="1"/>
    <row r="83" s="2" customFormat="1" ht="18" customHeight="1"/>
    <row r="84" s="2" customFormat="1" ht="18" customHeight="1"/>
    <row r="85" s="2" customFormat="1" ht="18" customHeight="1"/>
    <row r="86" s="2" customFormat="1" ht="18" customHeight="1"/>
    <row r="87" s="2" customFormat="1" ht="18" customHeight="1"/>
    <row r="88" s="2" customFormat="1" ht="18" customHeight="1"/>
    <row r="89" s="2" customFormat="1" ht="18" customHeight="1"/>
    <row r="90" s="2" customFormat="1" ht="18" customHeight="1"/>
    <row r="91" s="2" customFormat="1" ht="18" customHeight="1"/>
    <row r="92" s="2" customFormat="1" ht="18" customHeight="1"/>
    <row r="93" s="2" customFormat="1" ht="18" customHeight="1"/>
    <row r="94" s="2" customFormat="1" ht="18" customHeight="1"/>
    <row r="95" s="2" customFormat="1" ht="18" customHeight="1"/>
    <row r="96" s="2" customFormat="1" ht="18" customHeight="1"/>
    <row r="97" s="2" customFormat="1" ht="18" customHeight="1"/>
    <row r="98" s="2" customFormat="1" ht="18" customHeight="1"/>
    <row r="99" s="2" customFormat="1" ht="18" customHeight="1"/>
    <row r="100" s="2" customFormat="1" ht="18" customHeight="1"/>
    <row r="101" s="2" customFormat="1" ht="18" customHeight="1"/>
    <row r="102" s="2" customFormat="1" ht="18" customHeight="1"/>
    <row r="103" s="2" customFormat="1" ht="18" customHeight="1"/>
    <row r="104" s="2" customFormat="1" ht="18" customHeight="1"/>
    <row r="105" s="2" customFormat="1" ht="18" customHeight="1"/>
    <row r="106" s="2" customFormat="1" ht="18" customHeight="1"/>
    <row r="107" s="2" customFormat="1" ht="18" customHeight="1"/>
    <row r="108" s="2" customFormat="1" ht="18" customHeight="1"/>
    <row r="109" s="2" customFormat="1" ht="18" customHeight="1"/>
    <row r="110" s="2" customFormat="1" ht="18" customHeight="1"/>
    <row r="111" s="2" customFormat="1" ht="18" customHeight="1"/>
    <row r="112" s="2" customFormat="1" ht="18" customHeight="1"/>
    <row r="113" s="2" customFormat="1" ht="18" customHeight="1"/>
    <row r="114" s="2" customFormat="1" ht="18" customHeight="1"/>
    <row r="115" s="2" customFormat="1" ht="18" customHeight="1"/>
    <row r="116" s="2" customFormat="1" ht="18" customHeight="1"/>
    <row r="117" s="2" customFormat="1" ht="18" customHeight="1"/>
  </sheetData>
  <sheetProtection formatCells="0" formatColumns="0" formatRows="0" insertColumns="0" insertRows="0" insertHyperlinks="0" deleteColumns="0" deleteRows="0" selectLockedCells="1" sort="0" autoFilter="0" pivotTables="0"/>
  <mergeCells count="298">
    <mergeCell ref="A37:V37"/>
    <mergeCell ref="AY37:BD37"/>
    <mergeCell ref="BE37:BG37"/>
    <mergeCell ref="A38:V38"/>
    <mergeCell ref="A39:V39"/>
    <mergeCell ref="A21:E21"/>
    <mergeCell ref="F21:H21"/>
    <mergeCell ref="I21:K21"/>
    <mergeCell ref="L21:Q21"/>
    <mergeCell ref="AY21:BA21"/>
    <mergeCell ref="BB21:BD21"/>
    <mergeCell ref="BE21:BG21"/>
    <mergeCell ref="BB23:BD23"/>
    <mergeCell ref="BE23:BG23"/>
    <mergeCell ref="A22:E22"/>
    <mergeCell ref="F22:H22"/>
    <mergeCell ref="I22:K22"/>
    <mergeCell ref="L22:Q22"/>
    <mergeCell ref="AY22:BA22"/>
    <mergeCell ref="BB22:BD22"/>
    <mergeCell ref="I24:K24"/>
    <mergeCell ref="L24:Q24"/>
    <mergeCell ref="AY24:BA24"/>
    <mergeCell ref="BB24:BD24"/>
    <mergeCell ref="BE19:BG19"/>
    <mergeCell ref="A20:E20"/>
    <mergeCell ref="F20:H20"/>
    <mergeCell ref="I20:K20"/>
    <mergeCell ref="L20:Q20"/>
    <mergeCell ref="AY20:BA20"/>
    <mergeCell ref="BB20:BD20"/>
    <mergeCell ref="BE20:BG20"/>
    <mergeCell ref="A19:E19"/>
    <mergeCell ref="F19:H19"/>
    <mergeCell ref="I19:K19"/>
    <mergeCell ref="L19:Q19"/>
    <mergeCell ref="AY19:BA19"/>
    <mergeCell ref="BB19:BD19"/>
    <mergeCell ref="M1:AO1"/>
    <mergeCell ref="BE17:BG17"/>
    <mergeCell ref="A18:E18"/>
    <mergeCell ref="F18:H18"/>
    <mergeCell ref="I18:K18"/>
    <mergeCell ref="L18:Q18"/>
    <mergeCell ref="AY18:BA18"/>
    <mergeCell ref="BB18:BD18"/>
    <mergeCell ref="BE18:BG18"/>
    <mergeCell ref="A17:E17"/>
    <mergeCell ref="F17:H17"/>
    <mergeCell ref="I17:K17"/>
    <mergeCell ref="L17:Q17"/>
    <mergeCell ref="AY17:BA17"/>
    <mergeCell ref="BB17:BD17"/>
    <mergeCell ref="A9:V9"/>
    <mergeCell ref="AP1:AV1"/>
    <mergeCell ref="W4:AA4"/>
    <mergeCell ref="AB4:AJ4"/>
    <mergeCell ref="AK4:AR4"/>
    <mergeCell ref="A3:U3"/>
    <mergeCell ref="V3:AI3"/>
    <mergeCell ref="AJ3:AQ3"/>
    <mergeCell ref="AR3:BG3"/>
    <mergeCell ref="A4:C4"/>
    <mergeCell ref="D4:E4"/>
    <mergeCell ref="F4:I4"/>
    <mergeCell ref="J4:K4"/>
    <mergeCell ref="L4:O4"/>
    <mergeCell ref="P4:V4"/>
    <mergeCell ref="AS4:BG4"/>
    <mergeCell ref="AB5:AC5"/>
    <mergeCell ref="AD5:AH5"/>
    <mergeCell ref="AI5:AJ5"/>
    <mergeCell ref="AK5:AN5"/>
    <mergeCell ref="AO5:AP5"/>
    <mergeCell ref="AQ5:AU5"/>
    <mergeCell ref="A5:E5"/>
    <mergeCell ref="F5:L5"/>
    <mergeCell ref="M5:R5"/>
    <mergeCell ref="S5:T5"/>
    <mergeCell ref="U5:V5"/>
    <mergeCell ref="W5:AA5"/>
    <mergeCell ref="AY6:BA8"/>
    <mergeCell ref="BB6:BD8"/>
    <mergeCell ref="BE6:BG8"/>
    <mergeCell ref="AK6:AQ6"/>
    <mergeCell ref="U6:U8"/>
    <mergeCell ref="V6:V8"/>
    <mergeCell ref="W6:AC6"/>
    <mergeCell ref="AD6:AJ6"/>
    <mergeCell ref="AV5:AX5"/>
    <mergeCell ref="AY5:BD5"/>
    <mergeCell ref="BE5:BG5"/>
    <mergeCell ref="AR6:AX6"/>
    <mergeCell ref="A6:E8"/>
    <mergeCell ref="F6:K6"/>
    <mergeCell ref="L6:Q8"/>
    <mergeCell ref="R6:R8"/>
    <mergeCell ref="S6:S8"/>
    <mergeCell ref="T6:T8"/>
    <mergeCell ref="A10:V10"/>
    <mergeCell ref="F7:H8"/>
    <mergeCell ref="I7:K8"/>
    <mergeCell ref="A12:E12"/>
    <mergeCell ref="F12:H12"/>
    <mergeCell ref="I12:K12"/>
    <mergeCell ref="L12:Q12"/>
    <mergeCell ref="AY12:BA12"/>
    <mergeCell ref="BB12:BD12"/>
    <mergeCell ref="BE12:BG12"/>
    <mergeCell ref="A11:E11"/>
    <mergeCell ref="F11:H11"/>
    <mergeCell ref="I11:K11"/>
    <mergeCell ref="L11:Q11"/>
    <mergeCell ref="AY11:BA11"/>
    <mergeCell ref="BB11:BD11"/>
    <mergeCell ref="BE11:BG11"/>
    <mergeCell ref="BB14:BD14"/>
    <mergeCell ref="BE14:BG14"/>
    <mergeCell ref="A13:E13"/>
    <mergeCell ref="F13:H13"/>
    <mergeCell ref="I13:K13"/>
    <mergeCell ref="L13:Q13"/>
    <mergeCell ref="AY13:BA13"/>
    <mergeCell ref="BB13:BD13"/>
    <mergeCell ref="I15:K15"/>
    <mergeCell ref="L15:Q15"/>
    <mergeCell ref="AY15:BA15"/>
    <mergeCell ref="BB15:BD15"/>
    <mergeCell ref="BE13:BG13"/>
    <mergeCell ref="A14:E14"/>
    <mergeCell ref="F14:H14"/>
    <mergeCell ref="I14:K14"/>
    <mergeCell ref="L14:Q14"/>
    <mergeCell ref="AY14:BA14"/>
    <mergeCell ref="BE15:BG15"/>
    <mergeCell ref="A16:E16"/>
    <mergeCell ref="F16:H16"/>
    <mergeCell ref="I16:K16"/>
    <mergeCell ref="L16:Q16"/>
    <mergeCell ref="AY16:BA16"/>
    <mergeCell ref="BB16:BD16"/>
    <mergeCell ref="BE16:BG16"/>
    <mergeCell ref="A15:E15"/>
    <mergeCell ref="F15:H15"/>
    <mergeCell ref="BE22:BG22"/>
    <mergeCell ref="A23:E23"/>
    <mergeCell ref="F23:H23"/>
    <mergeCell ref="I23:K23"/>
    <mergeCell ref="L23:Q23"/>
    <mergeCell ref="AY23:BA23"/>
    <mergeCell ref="BE24:BG24"/>
    <mergeCell ref="A25:E25"/>
    <mergeCell ref="F25:H25"/>
    <mergeCell ref="I25:K25"/>
    <mergeCell ref="L25:Q25"/>
    <mergeCell ref="AY25:BA25"/>
    <mergeCell ref="BB25:BD25"/>
    <mergeCell ref="BE25:BG25"/>
    <mergeCell ref="A24:E24"/>
    <mergeCell ref="F24:H24"/>
    <mergeCell ref="BB27:BD27"/>
    <mergeCell ref="BE27:BG27"/>
    <mergeCell ref="A26:E26"/>
    <mergeCell ref="F26:H26"/>
    <mergeCell ref="I26:K26"/>
    <mergeCell ref="L26:Q26"/>
    <mergeCell ref="AY26:BA26"/>
    <mergeCell ref="BB26:BD26"/>
    <mergeCell ref="I28:K28"/>
    <mergeCell ref="L28:Q28"/>
    <mergeCell ref="AY28:BA28"/>
    <mergeCell ref="BB28:BD28"/>
    <mergeCell ref="BE26:BG26"/>
    <mergeCell ref="A27:E27"/>
    <mergeCell ref="F27:H27"/>
    <mergeCell ref="I27:K27"/>
    <mergeCell ref="L27:Q27"/>
    <mergeCell ref="AY27:BA27"/>
    <mergeCell ref="BE28:BG28"/>
    <mergeCell ref="A29:E29"/>
    <mergeCell ref="F29:H29"/>
    <mergeCell ref="I29:K29"/>
    <mergeCell ref="L29:Q29"/>
    <mergeCell ref="AY29:BA29"/>
    <mergeCell ref="BB29:BD29"/>
    <mergeCell ref="BE29:BG29"/>
    <mergeCell ref="A28:E28"/>
    <mergeCell ref="F28:H28"/>
    <mergeCell ref="BB31:BD31"/>
    <mergeCell ref="BE31:BG31"/>
    <mergeCell ref="A30:E30"/>
    <mergeCell ref="F30:H30"/>
    <mergeCell ref="I30:K30"/>
    <mergeCell ref="L30:Q30"/>
    <mergeCell ref="AY30:BA30"/>
    <mergeCell ref="BB30:BD30"/>
    <mergeCell ref="I32:K32"/>
    <mergeCell ref="L32:Q32"/>
    <mergeCell ref="AY32:BA32"/>
    <mergeCell ref="BB32:BD32"/>
    <mergeCell ref="BE30:BG30"/>
    <mergeCell ref="A31:E31"/>
    <mergeCell ref="F31:H31"/>
    <mergeCell ref="I31:K31"/>
    <mergeCell ref="L31:Q31"/>
    <mergeCell ref="AY31:BA31"/>
    <mergeCell ref="BE32:BG32"/>
    <mergeCell ref="A33:E33"/>
    <mergeCell ref="F33:H33"/>
    <mergeCell ref="I33:K33"/>
    <mergeCell ref="L33:Q33"/>
    <mergeCell ref="AY33:BA33"/>
    <mergeCell ref="BB33:BD33"/>
    <mergeCell ref="BE33:BG33"/>
    <mergeCell ref="A32:E32"/>
    <mergeCell ref="F32:H32"/>
    <mergeCell ref="AY34:BD34"/>
    <mergeCell ref="BE34:BG34"/>
    <mergeCell ref="BE35:BG35"/>
    <mergeCell ref="AY35:BD35"/>
    <mergeCell ref="A36:N36"/>
    <mergeCell ref="O36:P36"/>
    <mergeCell ref="Q36:V36"/>
    <mergeCell ref="AY36:BD36"/>
    <mergeCell ref="BE36:BG36"/>
    <mergeCell ref="AM35:AX35"/>
    <mergeCell ref="AY40:BC41"/>
    <mergeCell ref="BD40:BE41"/>
    <mergeCell ref="BF40:BG41"/>
    <mergeCell ref="A40:M41"/>
    <mergeCell ref="N40:R40"/>
    <mergeCell ref="U40:V40"/>
    <mergeCell ref="W40:W41"/>
    <mergeCell ref="X40:X41"/>
    <mergeCell ref="Y40:Y41"/>
    <mergeCell ref="AK40:AK41"/>
    <mergeCell ref="Z40:Z41"/>
    <mergeCell ref="AA40:AA41"/>
    <mergeCell ref="AB40:AB41"/>
    <mergeCell ref="AC40:AC41"/>
    <mergeCell ref="AD40:AD41"/>
    <mergeCell ref="AE40:AE41"/>
    <mergeCell ref="AX40:AX41"/>
    <mergeCell ref="N41:R41"/>
    <mergeCell ref="U41:V41"/>
    <mergeCell ref="AR40:AR41"/>
    <mergeCell ref="AS40:AS41"/>
    <mergeCell ref="AT40:AT41"/>
    <mergeCell ref="AU40:AU41"/>
    <mergeCell ref="AV40:AV41"/>
    <mergeCell ref="AW40:AW41"/>
    <mergeCell ref="AL40:AL41"/>
    <mergeCell ref="AM40:AM41"/>
    <mergeCell ref="AN40:AN41"/>
    <mergeCell ref="AO40:AO41"/>
    <mergeCell ref="AP40:AP41"/>
    <mergeCell ref="AQ40:AQ41"/>
    <mergeCell ref="AF40:AF41"/>
    <mergeCell ref="AG40:AG41"/>
    <mergeCell ref="AH40:AH41"/>
    <mergeCell ref="AI40:AI41"/>
    <mergeCell ref="AJ40:AJ41"/>
    <mergeCell ref="AX42:AX43"/>
    <mergeCell ref="AK42:AK43"/>
    <mergeCell ref="A42:M43"/>
    <mergeCell ref="N42:R42"/>
    <mergeCell ref="U42:V42"/>
    <mergeCell ref="W42:W43"/>
    <mergeCell ref="X42:X43"/>
    <mergeCell ref="Y42:Y43"/>
    <mergeCell ref="Z42:Z43"/>
    <mergeCell ref="AA42:AA43"/>
    <mergeCell ref="AB42:AB43"/>
    <mergeCell ref="N43:R43"/>
    <mergeCell ref="BD42:BE43"/>
    <mergeCell ref="BF42:BG43"/>
    <mergeCell ref="U43:V43"/>
    <mergeCell ref="AC42:AC43"/>
    <mergeCell ref="AD42:AD43"/>
    <mergeCell ref="AE42:AE43"/>
    <mergeCell ref="AF42:AF43"/>
    <mergeCell ref="AG42:AG43"/>
    <mergeCell ref="AH42:AH43"/>
    <mergeCell ref="AI42:AI43"/>
    <mergeCell ref="AJ42:AJ43"/>
    <mergeCell ref="AR42:AR43"/>
    <mergeCell ref="AS42:AS43"/>
    <mergeCell ref="AT42:AT43"/>
    <mergeCell ref="AU42:AU43"/>
    <mergeCell ref="AV42:AV43"/>
    <mergeCell ref="AW42:AW43"/>
    <mergeCell ref="AY42:BC43"/>
    <mergeCell ref="AL42:AL43"/>
    <mergeCell ref="AM42:AM43"/>
    <mergeCell ref="AN42:AN43"/>
    <mergeCell ref="AO42:AO43"/>
    <mergeCell ref="AP42:AP43"/>
    <mergeCell ref="AQ42:AQ43"/>
  </mergeCells>
  <phoneticPr fontId="24"/>
  <conditionalFormatting sqref="W36:AX36">
    <cfRule type="expression" dxfId="11" priority="63" stopIfTrue="1">
      <formula>W38="×"</formula>
    </cfRule>
  </conditionalFormatting>
  <conditionalFormatting sqref="W37:AX37">
    <cfRule type="expression" dxfId="10" priority="64" stopIfTrue="1">
      <formula>W38="×"</formula>
    </cfRule>
  </conditionalFormatting>
  <conditionalFormatting sqref="W38:AX39">
    <cfRule type="expression" dxfId="9" priority="66" stopIfTrue="1">
      <formula>#REF!="×"</formula>
    </cfRule>
  </conditionalFormatting>
  <conditionalFormatting sqref="X8:AX8">
    <cfRule type="containsText" dxfId="8" priority="60" stopIfTrue="1" operator="containsText" text="日">
      <formula>NOT(ISERROR(SEARCH("日",X8)))</formula>
    </cfRule>
    <cfRule type="containsText" dxfId="7" priority="61" stopIfTrue="1" operator="containsText" text="土">
      <formula>NOT(ISERROR(SEARCH("土",X8)))</formula>
    </cfRule>
  </conditionalFormatting>
  <conditionalFormatting sqref="BD42 BF42">
    <cfRule type="expression" dxfId="6" priority="65" stopIfTrue="1">
      <formula>#REF!&gt;=1</formula>
    </cfRule>
  </conditionalFormatting>
  <dataValidations count="1">
    <dataValidation type="list" allowBlank="1" showInputMessage="1" showErrorMessage="1" sqref="S11:T13 V11:V13" xr:uid="{00000000-0002-0000-0100-000004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00000000-0002-0000-0100-000000000000}">
          <x14:formula1>
            <xm:f>Sheet1!$E$13:$E$14</xm:f>
          </x14:formula1>
          <xm:sqref>I11:K33</xm:sqref>
        </x14:dataValidation>
        <x14:dataValidation type="list" allowBlank="1" showInputMessage="1" showErrorMessage="1" xr:uid="{00000000-0002-0000-0100-000003000000}">
          <x14:formula1>
            <xm:f>Sheet1!$E$10:$E$11</xm:f>
          </x14:formula1>
          <xm:sqref>F11:H33</xm:sqref>
        </x14:dataValidation>
        <x14:dataValidation type="list" allowBlank="1" showInputMessage="1" showErrorMessage="1" xr:uid="{00000000-0002-0000-0100-00000E000000}">
          <x14:formula1>
            <xm:f>Sheet1!$B$10:$B$22</xm:f>
          </x14:formula1>
          <xm:sqref>A14:E33</xm:sqref>
        </x14:dataValidation>
        <x14:dataValidation type="list" allowBlank="1" showInputMessage="1" showErrorMessage="1" xr:uid="{5C3A7833-8700-41E0-82A5-6A8D6C77E22F}">
          <x14:formula1>
            <xm:f>Sheet1!$A$2:$A$3</xm:f>
          </x14:formula1>
          <xm:sqref>V3:AI3</xm:sqref>
        </x14:dataValidation>
        <x14:dataValidation type="list" allowBlank="1" showInputMessage="1" showErrorMessage="1" xr:uid="{CA30A041-F403-4163-9CD3-18D4365AD411}">
          <x14:formula1>
            <xm:f>Sheet1!$B$2:$B$7</xm:f>
          </x14:formula1>
          <xm:sqref>M5:R5</xm:sqref>
        </x14:dataValidation>
        <x14:dataValidation type="list" allowBlank="1" showInputMessage="1" showErrorMessage="1" xr:uid="{C83973B9-AC94-4BAF-9619-A4912F88CE5E}">
          <x14:formula1>
            <xm:f>Sheet1!$D$2:$D$3</xm:f>
          </x14:formula1>
          <xm:sqref>U5:V5 BE5:BG5</xm:sqref>
        </x14:dataValidation>
        <x14:dataValidation type="list" allowBlank="1" showInputMessage="1" showErrorMessage="1" xr:uid="{039AB7D5-7E9A-4253-A1BB-C5A9504B8CA8}">
          <x14:formula1>
            <xm:f>Sheet1!$E$2:$E$5</xm:f>
          </x14:formula1>
          <xm:sqref>AB5:AC5</xm:sqref>
        </x14:dataValidation>
        <x14:dataValidation type="list" allowBlank="1" showInputMessage="1" showErrorMessage="1" xr:uid="{6C0653D1-DB0E-4605-ABBB-3AB90AA7069D}">
          <x14:formula1>
            <xm:f>Sheet1!$G$2:$G$3</xm:f>
          </x14:formula1>
          <xm:sqref>AV5:AX5</xm:sqref>
        </x14:dataValidation>
        <x14:dataValidation type="list" allowBlank="1" showInputMessage="1" showErrorMessage="1" xr:uid="{F75B93CE-A8DA-49A8-AA97-D50684E4D0D3}">
          <x14:formula1>
            <xm:f>Sheet1!$F$2:$F$4</xm:f>
          </x14:formula1>
          <xm:sqref>AI5:AJ5</xm:sqref>
        </x14:dataValidation>
        <x14:dataValidation type="list" allowBlank="1" showInputMessage="1" showErrorMessage="1" xr:uid="{EE419E80-29D1-4CD4-91AD-68EB04F6C659}">
          <x14:formula1>
            <xm:f>Sheet1!$H$2:$H$4</xm:f>
          </x14:formula1>
          <xm:sqref>U11:U33</xm:sqref>
        </x14:dataValidation>
        <x14:dataValidation type="list" allowBlank="1" showInputMessage="1" showErrorMessage="1" xr:uid="{8BB83938-8C03-4966-B545-757A66F1A83A}">
          <x14:formula1>
            <xm:f>Sheet1!$A$10:$A$16</xm:f>
          </x14:formula1>
          <xm:sqref>A11:E13</xm:sqref>
        </x14:dataValidation>
        <x14:dataValidation type="list" allowBlank="1" showInputMessage="1" showErrorMessage="1" xr:uid="{00000000-0002-0000-0100-000001000000}">
          <x14:formula1>
            <xm:f>Sheet1!$F$10:$F$14</xm:f>
          </x14:formula1>
          <xm:sqref>V14:V33</xm:sqref>
        </x14:dataValidation>
        <x14:dataValidation type="list" allowBlank="1" showInputMessage="1" showErrorMessage="1" xr:uid="{00000000-0002-0000-0100-000011000000}">
          <x14:formula1>
            <xm:f>Sheet1!$G$10:$G$11</xm:f>
          </x14:formula1>
          <xm:sqref>T14:T33</xm:sqref>
        </x14:dataValidation>
        <x14:dataValidation type="list" allowBlank="1" showInputMessage="1" showErrorMessage="1" xr:uid="{E2A6E278-108C-48CD-8C8F-5EC1DD1D3AE8}">
          <x14:formula1>
            <xm:f>Sheet1!$I$2:$I$3</xm:f>
          </x14:formula1>
          <xm:sqref>AO5:AP5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74126-50B8-4B41-AAB8-8FB80F7A5495}">
  <sheetPr>
    <pageSetUpPr fitToPage="1"/>
  </sheetPr>
  <dimension ref="A1:BT117"/>
  <sheetViews>
    <sheetView showGridLines="0" tabSelected="1" view="pageBreakPreview" zoomScale="75" zoomScaleNormal="75" zoomScaleSheetLayoutView="75" workbookViewId="0">
      <selection activeCell="A14" sqref="A14:E14"/>
    </sheetView>
  </sheetViews>
  <sheetFormatPr defaultColWidth="9" defaultRowHeight="12"/>
  <cols>
    <col min="1" max="3" width="3.21875" style="1" customWidth="1"/>
    <col min="4" max="5" width="3.21875" style="2" customWidth="1"/>
    <col min="6" max="8" width="2.44140625" style="2" customWidth="1"/>
    <col min="9" max="11" width="2" style="2" customWidth="1"/>
    <col min="12" max="17" width="2.33203125" style="2" customWidth="1"/>
    <col min="18" max="18" width="12.88671875" style="2" customWidth="1"/>
    <col min="19" max="19" width="6.44140625" style="2" customWidth="1"/>
    <col min="20" max="20" width="7.44140625" style="2" customWidth="1"/>
    <col min="21" max="21" width="6.21875" style="2" customWidth="1"/>
    <col min="22" max="22" width="10.6640625" style="2" customWidth="1"/>
    <col min="23" max="53" width="5" style="2" customWidth="1"/>
    <col min="54" max="56" width="2.21875" style="2" customWidth="1"/>
    <col min="57" max="59" width="2.33203125" style="2" customWidth="1"/>
    <col min="60" max="62" width="2.21875" style="2" customWidth="1"/>
    <col min="63" max="63" width="16.109375" style="2" customWidth="1"/>
    <col min="64" max="67" width="11" style="2" hidden="1" customWidth="1"/>
    <col min="68" max="68" width="11" style="2" customWidth="1"/>
    <col min="69" max="69" width="21.109375" style="2" hidden="1" customWidth="1"/>
    <col min="70" max="73" width="5.6640625" style="2" customWidth="1"/>
    <col min="74" max="16384" width="9" style="2"/>
  </cols>
  <sheetData>
    <row r="1" spans="1:72" ht="20.25" customHeight="1" thickBot="1">
      <c r="A1" s="121"/>
      <c r="B1" s="122"/>
      <c r="C1" s="122"/>
      <c r="D1" s="123"/>
      <c r="E1" s="123"/>
      <c r="F1" s="123"/>
      <c r="G1" s="123"/>
      <c r="H1" s="123"/>
      <c r="I1" s="123"/>
      <c r="J1" s="123"/>
      <c r="K1" s="123"/>
      <c r="L1" s="123"/>
      <c r="M1" s="344" t="s">
        <v>60</v>
      </c>
      <c r="N1" s="344"/>
      <c r="O1" s="344"/>
      <c r="P1" s="344"/>
      <c r="Q1" s="344"/>
      <c r="R1" s="344"/>
      <c r="S1" s="344"/>
      <c r="T1" s="344"/>
      <c r="U1" s="344"/>
      <c r="V1" s="344"/>
      <c r="W1" s="344"/>
      <c r="X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4"/>
      <c r="AJ1" s="344"/>
      <c r="AK1" s="344"/>
      <c r="AL1" s="344"/>
      <c r="AM1" s="344"/>
      <c r="AN1" s="344"/>
      <c r="AO1" s="344"/>
      <c r="AP1" s="347"/>
      <c r="AQ1" s="348"/>
      <c r="AR1" s="348"/>
      <c r="AS1" s="348"/>
      <c r="AT1" s="348"/>
      <c r="AU1" s="348"/>
      <c r="AV1" s="348"/>
      <c r="AW1" s="348"/>
      <c r="AX1" s="348"/>
      <c r="AY1" s="349"/>
      <c r="AZ1" s="124"/>
      <c r="BA1" s="124"/>
      <c r="BB1" s="125"/>
      <c r="BC1" s="125"/>
      <c r="BD1" s="125"/>
      <c r="BE1" s="126"/>
      <c r="BF1" s="126"/>
      <c r="BG1" s="126"/>
      <c r="BH1" s="126"/>
      <c r="BI1" s="126"/>
      <c r="BJ1" s="127"/>
      <c r="BK1" s="83"/>
      <c r="BL1" s="83"/>
      <c r="BM1" s="83"/>
      <c r="BN1" s="83"/>
      <c r="BO1" s="83"/>
      <c r="BP1" s="83"/>
      <c r="BQ1" s="83"/>
      <c r="BR1" s="83"/>
      <c r="BS1" s="83"/>
      <c r="BT1" s="83"/>
    </row>
    <row r="2" spans="1:72" ht="5.25" customHeight="1" thickBot="1">
      <c r="A2" s="128"/>
      <c r="B2" s="129"/>
      <c r="C2" s="129"/>
      <c r="D2" s="129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1"/>
      <c r="BK2" s="83"/>
      <c r="BL2" s="83"/>
      <c r="BM2" s="83"/>
      <c r="BN2" s="83"/>
      <c r="BO2" s="83"/>
      <c r="BP2" s="83"/>
      <c r="BQ2" s="83"/>
      <c r="BR2" s="83"/>
      <c r="BS2" s="83"/>
      <c r="BT2" s="83"/>
    </row>
    <row r="3" spans="1:72" ht="20.25" customHeight="1" thickTop="1" thickBot="1">
      <c r="A3" s="352" t="s">
        <v>5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  <c r="T3" s="353"/>
      <c r="U3" s="353"/>
      <c r="V3" s="354"/>
      <c r="W3" s="354"/>
      <c r="X3" s="354"/>
      <c r="Y3" s="354"/>
      <c r="Z3" s="354"/>
      <c r="AA3" s="354"/>
      <c r="AB3" s="354"/>
      <c r="AC3" s="354"/>
      <c r="AD3" s="354"/>
      <c r="AE3" s="354"/>
      <c r="AF3" s="354"/>
      <c r="AG3" s="354"/>
      <c r="AH3" s="354"/>
      <c r="AI3" s="354"/>
      <c r="AJ3" s="353" t="s">
        <v>6</v>
      </c>
      <c r="AK3" s="353"/>
      <c r="AL3" s="353"/>
      <c r="AM3" s="353"/>
      <c r="AN3" s="353"/>
      <c r="AO3" s="353"/>
      <c r="AP3" s="353"/>
      <c r="AQ3" s="353"/>
      <c r="AR3" s="354"/>
      <c r="AS3" s="354"/>
      <c r="AT3" s="354"/>
      <c r="AU3" s="354"/>
      <c r="AV3" s="354"/>
      <c r="AW3" s="354"/>
      <c r="AX3" s="354"/>
      <c r="AY3" s="354"/>
      <c r="AZ3" s="354"/>
      <c r="BA3" s="354"/>
      <c r="BB3" s="354"/>
      <c r="BC3" s="354"/>
      <c r="BD3" s="354"/>
      <c r="BE3" s="354"/>
      <c r="BF3" s="354"/>
      <c r="BG3" s="354"/>
      <c r="BH3" s="354"/>
      <c r="BI3" s="354"/>
      <c r="BJ3" s="355"/>
      <c r="BK3" s="83"/>
      <c r="BL3" s="83"/>
      <c r="BM3" s="83"/>
      <c r="BN3" s="83"/>
      <c r="BO3" s="83"/>
      <c r="BP3" s="83"/>
      <c r="BQ3" s="83"/>
      <c r="BR3" s="83"/>
      <c r="BS3" s="83"/>
      <c r="BT3" s="83"/>
    </row>
    <row r="4" spans="1:72" ht="20.25" customHeight="1" thickBot="1">
      <c r="A4" s="317" t="s">
        <v>4</v>
      </c>
      <c r="B4" s="318"/>
      <c r="C4" s="318"/>
      <c r="D4" s="319"/>
      <c r="E4" s="320"/>
      <c r="F4" s="321" t="s">
        <v>57</v>
      </c>
      <c r="G4" s="322"/>
      <c r="H4" s="322"/>
      <c r="I4" s="322"/>
      <c r="J4" s="323" t="str">
        <f>IF(D4="","",VALUE(IF(D4&gt;=31,"7",IF(D4&gt;=26,"6",IF(D4&gt;=21,"5",IF(D4&gt;=16,"4",IF(D4&gt;=11,"3","2")))))))</f>
        <v/>
      </c>
      <c r="K4" s="324"/>
      <c r="L4" s="325" t="s">
        <v>0</v>
      </c>
      <c r="M4" s="326"/>
      <c r="N4" s="326"/>
      <c r="O4" s="326"/>
      <c r="P4" s="327"/>
      <c r="Q4" s="327"/>
      <c r="R4" s="327"/>
      <c r="S4" s="327"/>
      <c r="T4" s="327"/>
      <c r="U4" s="327"/>
      <c r="V4" s="328"/>
      <c r="W4" s="325" t="s">
        <v>7</v>
      </c>
      <c r="X4" s="326"/>
      <c r="Y4" s="326"/>
      <c r="Z4" s="326"/>
      <c r="AA4" s="326"/>
      <c r="AB4" s="350" t="s">
        <v>102</v>
      </c>
      <c r="AC4" s="350"/>
      <c r="AD4" s="350"/>
      <c r="AE4" s="350"/>
      <c r="AF4" s="350"/>
      <c r="AG4" s="350"/>
      <c r="AH4" s="350"/>
      <c r="AI4" s="350"/>
      <c r="AJ4" s="351"/>
      <c r="AK4" s="317" t="s">
        <v>8</v>
      </c>
      <c r="AL4" s="318"/>
      <c r="AM4" s="318"/>
      <c r="AN4" s="318"/>
      <c r="AO4" s="318"/>
      <c r="AP4" s="318"/>
      <c r="AQ4" s="318"/>
      <c r="AR4" s="318"/>
      <c r="AS4" s="329" t="s">
        <v>89</v>
      </c>
      <c r="AT4" s="329"/>
      <c r="AU4" s="329"/>
      <c r="AV4" s="329"/>
      <c r="AW4" s="329"/>
      <c r="AX4" s="329"/>
      <c r="AY4" s="329"/>
      <c r="AZ4" s="329"/>
      <c r="BA4" s="329"/>
      <c r="BB4" s="329"/>
      <c r="BC4" s="329"/>
      <c r="BD4" s="329"/>
      <c r="BE4" s="329"/>
      <c r="BF4" s="329"/>
      <c r="BG4" s="329"/>
      <c r="BH4" s="329"/>
      <c r="BI4" s="329"/>
      <c r="BJ4" s="330"/>
      <c r="BK4" s="83"/>
      <c r="BL4" s="83"/>
      <c r="BM4" s="83"/>
      <c r="BN4" s="83"/>
      <c r="BO4" s="83"/>
      <c r="BP4" s="83"/>
      <c r="BQ4" s="83"/>
      <c r="BR4" s="83"/>
      <c r="BS4" s="83"/>
      <c r="BT4" s="83"/>
    </row>
    <row r="5" spans="1:72" ht="20.25" customHeight="1" thickBot="1">
      <c r="A5" s="336" t="s">
        <v>9</v>
      </c>
      <c r="B5" s="337"/>
      <c r="C5" s="337"/>
      <c r="D5" s="337"/>
      <c r="E5" s="338"/>
      <c r="F5" s="339" t="s">
        <v>47</v>
      </c>
      <c r="G5" s="340"/>
      <c r="H5" s="340"/>
      <c r="I5" s="340"/>
      <c r="J5" s="340"/>
      <c r="K5" s="340"/>
      <c r="L5" s="340"/>
      <c r="M5" s="311"/>
      <c r="N5" s="311"/>
      <c r="O5" s="311"/>
      <c r="P5" s="311"/>
      <c r="Q5" s="311"/>
      <c r="R5" s="331"/>
      <c r="S5" s="341" t="s">
        <v>127</v>
      </c>
      <c r="T5" s="312"/>
      <c r="U5" s="342"/>
      <c r="V5" s="343"/>
      <c r="W5" s="332" t="s">
        <v>53</v>
      </c>
      <c r="X5" s="333"/>
      <c r="Y5" s="333"/>
      <c r="Z5" s="333"/>
      <c r="AA5" s="333"/>
      <c r="AB5" s="311"/>
      <c r="AC5" s="331"/>
      <c r="AD5" s="332" t="s">
        <v>54</v>
      </c>
      <c r="AE5" s="333"/>
      <c r="AF5" s="333"/>
      <c r="AG5" s="333"/>
      <c r="AH5" s="333"/>
      <c r="AI5" s="311"/>
      <c r="AJ5" s="331"/>
      <c r="AK5" s="334" t="s">
        <v>129</v>
      </c>
      <c r="AL5" s="335"/>
      <c r="AM5" s="335"/>
      <c r="AN5" s="335"/>
      <c r="AO5" s="311"/>
      <c r="AP5" s="331"/>
      <c r="AQ5" s="332" t="s">
        <v>55</v>
      </c>
      <c r="AR5" s="333"/>
      <c r="AS5" s="333"/>
      <c r="AT5" s="333"/>
      <c r="AU5" s="333"/>
      <c r="AV5" s="331"/>
      <c r="AW5" s="195"/>
      <c r="AX5" s="195"/>
      <c r="AY5" s="195"/>
      <c r="AZ5" s="195"/>
      <c r="BA5" s="365"/>
      <c r="BB5" s="312" t="s">
        <v>128</v>
      </c>
      <c r="BC5" s="312"/>
      <c r="BD5" s="312"/>
      <c r="BE5" s="312"/>
      <c r="BF5" s="312"/>
      <c r="BG5" s="312"/>
      <c r="BH5" s="311"/>
      <c r="BI5" s="311"/>
      <c r="BJ5" s="313"/>
      <c r="BK5" s="83"/>
      <c r="BL5" s="83"/>
      <c r="BM5" s="83"/>
      <c r="BN5" s="83"/>
      <c r="BO5" s="83"/>
      <c r="BP5" s="83"/>
      <c r="BQ5" s="83"/>
      <c r="BR5" s="83"/>
      <c r="BS5" s="83"/>
      <c r="BT5" s="83"/>
    </row>
    <row r="6" spans="1:72" ht="20.25" customHeight="1">
      <c r="A6" s="281" t="s">
        <v>1</v>
      </c>
      <c r="B6" s="282"/>
      <c r="C6" s="282"/>
      <c r="D6" s="282"/>
      <c r="E6" s="282"/>
      <c r="F6" s="287" t="s">
        <v>10</v>
      </c>
      <c r="G6" s="287"/>
      <c r="H6" s="287"/>
      <c r="I6" s="287"/>
      <c r="J6" s="287"/>
      <c r="K6" s="287"/>
      <c r="L6" s="282" t="s">
        <v>2</v>
      </c>
      <c r="M6" s="282"/>
      <c r="N6" s="282"/>
      <c r="O6" s="282"/>
      <c r="P6" s="282"/>
      <c r="Q6" s="288"/>
      <c r="R6" s="290" t="s">
        <v>65</v>
      </c>
      <c r="S6" s="290" t="s">
        <v>68</v>
      </c>
      <c r="T6" s="290" t="s">
        <v>67</v>
      </c>
      <c r="U6" s="305" t="s">
        <v>64</v>
      </c>
      <c r="V6" s="308" t="s">
        <v>51</v>
      </c>
      <c r="W6" s="281" t="s">
        <v>11</v>
      </c>
      <c r="X6" s="282"/>
      <c r="Y6" s="282"/>
      <c r="Z6" s="282"/>
      <c r="AA6" s="282"/>
      <c r="AB6" s="282"/>
      <c r="AC6" s="304"/>
      <c r="AD6" s="281" t="s">
        <v>12</v>
      </c>
      <c r="AE6" s="282"/>
      <c r="AF6" s="282"/>
      <c r="AG6" s="282"/>
      <c r="AH6" s="282"/>
      <c r="AI6" s="282"/>
      <c r="AJ6" s="304"/>
      <c r="AK6" s="281" t="s">
        <v>13</v>
      </c>
      <c r="AL6" s="282"/>
      <c r="AM6" s="282"/>
      <c r="AN6" s="282"/>
      <c r="AO6" s="282"/>
      <c r="AP6" s="282"/>
      <c r="AQ6" s="304"/>
      <c r="AR6" s="314" t="s">
        <v>14</v>
      </c>
      <c r="AS6" s="315"/>
      <c r="AT6" s="315"/>
      <c r="AU6" s="315"/>
      <c r="AV6" s="315"/>
      <c r="AW6" s="315"/>
      <c r="AX6" s="316"/>
      <c r="AY6" s="315" t="s">
        <v>130</v>
      </c>
      <c r="AZ6" s="315"/>
      <c r="BA6" s="316"/>
      <c r="BB6" s="298" t="s">
        <v>15</v>
      </c>
      <c r="BC6" s="287"/>
      <c r="BD6" s="287"/>
      <c r="BE6" s="287" t="s">
        <v>16</v>
      </c>
      <c r="BF6" s="287"/>
      <c r="BG6" s="287"/>
      <c r="BH6" s="300" t="s">
        <v>17</v>
      </c>
      <c r="BI6" s="300"/>
      <c r="BJ6" s="301"/>
      <c r="BK6" s="83"/>
      <c r="BL6" s="83"/>
      <c r="BM6" s="83"/>
      <c r="BN6" s="83"/>
      <c r="BO6" s="83"/>
      <c r="BP6" s="83"/>
      <c r="BQ6" s="83"/>
      <c r="BR6" s="83"/>
      <c r="BS6" s="83"/>
      <c r="BT6" s="83"/>
    </row>
    <row r="7" spans="1:72" ht="20.25" customHeight="1" thickBot="1">
      <c r="A7" s="283"/>
      <c r="B7" s="284"/>
      <c r="C7" s="284"/>
      <c r="D7" s="284"/>
      <c r="E7" s="284"/>
      <c r="F7" s="296" t="s">
        <v>62</v>
      </c>
      <c r="G7" s="297"/>
      <c r="H7" s="297"/>
      <c r="I7" s="296" t="s">
        <v>61</v>
      </c>
      <c r="J7" s="297"/>
      <c r="K7" s="297"/>
      <c r="L7" s="284"/>
      <c r="M7" s="284"/>
      <c r="N7" s="284"/>
      <c r="O7" s="284"/>
      <c r="P7" s="284"/>
      <c r="Q7" s="289"/>
      <c r="R7" s="291"/>
      <c r="S7" s="293"/>
      <c r="T7" s="293"/>
      <c r="U7" s="306"/>
      <c r="V7" s="309"/>
      <c r="W7" s="101">
        <f>AP1</f>
        <v>0</v>
      </c>
      <c r="X7" s="102">
        <f>W7+1</f>
        <v>1</v>
      </c>
      <c r="Y7" s="102">
        <f t="shared" ref="Y7:AU7" si="0">X7+1</f>
        <v>2</v>
      </c>
      <c r="Z7" s="102">
        <f t="shared" si="0"/>
        <v>3</v>
      </c>
      <c r="AA7" s="102">
        <f t="shared" si="0"/>
        <v>4</v>
      </c>
      <c r="AB7" s="102">
        <f t="shared" si="0"/>
        <v>5</v>
      </c>
      <c r="AC7" s="104">
        <f t="shared" si="0"/>
        <v>6</v>
      </c>
      <c r="AD7" s="103">
        <f t="shared" si="0"/>
        <v>7</v>
      </c>
      <c r="AE7" s="102">
        <f t="shared" si="0"/>
        <v>8</v>
      </c>
      <c r="AF7" s="102">
        <f t="shared" si="0"/>
        <v>9</v>
      </c>
      <c r="AG7" s="102">
        <f t="shared" si="0"/>
        <v>10</v>
      </c>
      <c r="AH7" s="102">
        <f t="shared" si="0"/>
        <v>11</v>
      </c>
      <c r="AI7" s="102">
        <f t="shared" si="0"/>
        <v>12</v>
      </c>
      <c r="AJ7" s="104">
        <f t="shared" si="0"/>
        <v>13</v>
      </c>
      <c r="AK7" s="103">
        <f t="shared" si="0"/>
        <v>14</v>
      </c>
      <c r="AL7" s="102">
        <f t="shared" si="0"/>
        <v>15</v>
      </c>
      <c r="AM7" s="102">
        <f t="shared" si="0"/>
        <v>16</v>
      </c>
      <c r="AN7" s="102">
        <f t="shared" si="0"/>
        <v>17</v>
      </c>
      <c r="AO7" s="102">
        <f t="shared" si="0"/>
        <v>18</v>
      </c>
      <c r="AP7" s="102">
        <f t="shared" si="0"/>
        <v>19</v>
      </c>
      <c r="AQ7" s="104">
        <f t="shared" si="0"/>
        <v>20</v>
      </c>
      <c r="AR7" s="108">
        <f t="shared" si="0"/>
        <v>21</v>
      </c>
      <c r="AS7" s="102">
        <f t="shared" si="0"/>
        <v>22</v>
      </c>
      <c r="AT7" s="102">
        <f t="shared" si="0"/>
        <v>23</v>
      </c>
      <c r="AU7" s="102">
        <f t="shared" si="0"/>
        <v>24</v>
      </c>
      <c r="AV7" s="102">
        <f t="shared" ref="AV7" si="1">AU7+1</f>
        <v>25</v>
      </c>
      <c r="AW7" s="102">
        <f t="shared" ref="AW7" si="2">AV7+1</f>
        <v>26</v>
      </c>
      <c r="AX7" s="104">
        <f t="shared" ref="AX7" si="3">AW7+1</f>
        <v>27</v>
      </c>
      <c r="AY7" s="103">
        <f t="shared" ref="AY7" si="4">AX7+1</f>
        <v>28</v>
      </c>
      <c r="AZ7" s="102">
        <f t="shared" ref="AZ7" si="5">AY7+1</f>
        <v>29</v>
      </c>
      <c r="BA7" s="102">
        <f t="shared" ref="BA7" si="6">AZ7+1</f>
        <v>30</v>
      </c>
      <c r="BB7" s="299"/>
      <c r="BC7" s="300"/>
      <c r="BD7" s="300"/>
      <c r="BE7" s="300"/>
      <c r="BF7" s="300"/>
      <c r="BG7" s="300"/>
      <c r="BH7" s="300"/>
      <c r="BI7" s="300"/>
      <c r="BJ7" s="301"/>
      <c r="BK7" s="83"/>
      <c r="BL7" s="83"/>
      <c r="BM7" s="83"/>
      <c r="BN7" s="83"/>
      <c r="BO7" s="83"/>
      <c r="BP7" s="83"/>
      <c r="BQ7" s="83"/>
      <c r="BR7" s="83"/>
      <c r="BS7" s="83"/>
      <c r="BT7" s="83"/>
    </row>
    <row r="8" spans="1:72" ht="20.25" customHeight="1" thickTop="1" thickBot="1">
      <c r="A8" s="285"/>
      <c r="B8" s="286"/>
      <c r="C8" s="286"/>
      <c r="D8" s="286"/>
      <c r="E8" s="286"/>
      <c r="F8" s="297"/>
      <c r="G8" s="297"/>
      <c r="H8" s="297"/>
      <c r="I8" s="297"/>
      <c r="J8" s="297"/>
      <c r="K8" s="297"/>
      <c r="L8" s="284"/>
      <c r="M8" s="284"/>
      <c r="N8" s="284"/>
      <c r="O8" s="284"/>
      <c r="P8" s="284"/>
      <c r="Q8" s="289"/>
      <c r="R8" s="292"/>
      <c r="S8" s="294"/>
      <c r="T8" s="294"/>
      <c r="U8" s="307"/>
      <c r="V8" s="310"/>
      <c r="W8" s="44" t="str">
        <f>TEXT(AP1,"aaa")</f>
        <v>土</v>
      </c>
      <c r="X8" s="42" t="str">
        <f>TEXT(X7,"aaa")</f>
        <v>日</v>
      </c>
      <c r="Y8" s="42" t="str">
        <f t="shared" ref="Y8:BA8" si="7">TEXT(Y7,"aaa")</f>
        <v>月</v>
      </c>
      <c r="Z8" s="42" t="str">
        <f t="shared" si="7"/>
        <v>火</v>
      </c>
      <c r="AA8" s="42" t="str">
        <f t="shared" si="7"/>
        <v>水</v>
      </c>
      <c r="AB8" s="42" t="str">
        <f t="shared" si="7"/>
        <v>木</v>
      </c>
      <c r="AC8" s="43" t="str">
        <f t="shared" si="7"/>
        <v>金</v>
      </c>
      <c r="AD8" s="42" t="str">
        <f t="shared" si="7"/>
        <v>土</v>
      </c>
      <c r="AE8" s="42" t="str">
        <f t="shared" si="7"/>
        <v>日</v>
      </c>
      <c r="AF8" s="42" t="str">
        <f t="shared" si="7"/>
        <v>月</v>
      </c>
      <c r="AG8" s="42" t="str">
        <f t="shared" si="7"/>
        <v>火</v>
      </c>
      <c r="AH8" s="42" t="str">
        <f t="shared" si="7"/>
        <v>水</v>
      </c>
      <c r="AI8" s="42" t="str">
        <f t="shared" si="7"/>
        <v>木</v>
      </c>
      <c r="AJ8" s="43" t="str">
        <f t="shared" si="7"/>
        <v>金</v>
      </c>
      <c r="AK8" s="42" t="str">
        <f t="shared" si="7"/>
        <v>土</v>
      </c>
      <c r="AL8" s="42" t="str">
        <f t="shared" si="7"/>
        <v>日</v>
      </c>
      <c r="AM8" s="42" t="str">
        <f t="shared" si="7"/>
        <v>月</v>
      </c>
      <c r="AN8" s="42" t="str">
        <f t="shared" si="7"/>
        <v>火</v>
      </c>
      <c r="AO8" s="42" t="str">
        <f t="shared" si="7"/>
        <v>水</v>
      </c>
      <c r="AP8" s="42" t="str">
        <f t="shared" si="7"/>
        <v>木</v>
      </c>
      <c r="AQ8" s="43" t="str">
        <f>TEXT(AQ7,"aaa")</f>
        <v>金</v>
      </c>
      <c r="AR8" s="44" t="str">
        <f t="shared" si="7"/>
        <v>土</v>
      </c>
      <c r="AS8" s="42" t="str">
        <f t="shared" si="7"/>
        <v>日</v>
      </c>
      <c r="AT8" s="42" t="str">
        <f t="shared" si="7"/>
        <v>月</v>
      </c>
      <c r="AU8" s="42" t="str">
        <f t="shared" si="7"/>
        <v>火</v>
      </c>
      <c r="AV8" s="42" t="str">
        <f t="shared" ref="AV8:AX8" si="8">TEXT(AV7,"aaa")</f>
        <v>水</v>
      </c>
      <c r="AW8" s="42" t="str">
        <f t="shared" si="8"/>
        <v>木</v>
      </c>
      <c r="AX8" s="109" t="str">
        <f t="shared" si="8"/>
        <v>金</v>
      </c>
      <c r="AY8" s="42" t="str">
        <f t="shared" si="7"/>
        <v>土</v>
      </c>
      <c r="AZ8" s="42" t="str">
        <f t="shared" si="7"/>
        <v>日</v>
      </c>
      <c r="BA8" s="42" t="str">
        <f t="shared" si="7"/>
        <v>月</v>
      </c>
      <c r="BB8" s="299"/>
      <c r="BC8" s="300"/>
      <c r="BD8" s="300"/>
      <c r="BE8" s="300"/>
      <c r="BF8" s="300"/>
      <c r="BG8" s="300"/>
      <c r="BH8" s="302"/>
      <c r="BI8" s="302"/>
      <c r="BJ8" s="303"/>
      <c r="BK8" s="83"/>
      <c r="BL8" s="83"/>
      <c r="BM8" s="83"/>
      <c r="BN8" s="83"/>
      <c r="BO8" s="83"/>
      <c r="BP8" s="83"/>
      <c r="BQ8" s="45" t="s">
        <v>71</v>
      </c>
      <c r="BR8" s="83"/>
      <c r="BS8" s="83"/>
      <c r="BT8" s="83"/>
    </row>
    <row r="9" spans="1:72" ht="20.25" hidden="1" customHeight="1" thickTop="1" thickBot="1">
      <c r="A9" s="345" t="s">
        <v>90</v>
      </c>
      <c r="B9" s="346"/>
      <c r="C9" s="346"/>
      <c r="D9" s="346"/>
      <c r="E9" s="346"/>
      <c r="F9" s="262"/>
      <c r="G9" s="262"/>
      <c r="H9" s="262"/>
      <c r="I9" s="262"/>
      <c r="J9" s="262"/>
      <c r="K9" s="262"/>
      <c r="L9" s="262"/>
      <c r="M9" s="262"/>
      <c r="N9" s="262"/>
      <c r="O9" s="262"/>
      <c r="P9" s="262"/>
      <c r="Q9" s="262"/>
      <c r="R9" s="262"/>
      <c r="S9" s="262"/>
      <c r="T9" s="262"/>
      <c r="U9" s="262"/>
      <c r="V9" s="295"/>
      <c r="W9" s="46" t="e">
        <f>IF(W8="","",IF(COUNTIF(#REF!,W10)&gt;0,"休日",IF(OR(W8="土",W8="日"),"休日","平日")))</f>
        <v>#REF!</v>
      </c>
      <c r="X9" s="47" t="e">
        <f>IF(X8="","",IF(COUNTIF(#REF!,X10)&gt;0,"休日",IF(OR(X8="土",X8="日"),"休日","平日")))</f>
        <v>#REF!</v>
      </c>
      <c r="Y9" s="47" t="e">
        <f>IF(Y8="","",IF(COUNTIF(#REF!,Y10)&gt;0,"休日",IF(OR(Y8="土",Y8="日"),"休日","平日")))</f>
        <v>#REF!</v>
      </c>
      <c r="Z9" s="47" t="e">
        <f>IF(Z8="","",IF(COUNTIF(#REF!,Z10)&gt;0,"休日",IF(OR(Z8="土",Z8="日"),"休日","平日")))</f>
        <v>#REF!</v>
      </c>
      <c r="AA9" s="47" t="e">
        <f>IF(AA8="","",IF(COUNTIF(#REF!,AA10)&gt;0,"休日",IF(OR(AA8="土",AA8="日"),"休日","平日")))</f>
        <v>#REF!</v>
      </c>
      <c r="AB9" s="47" t="e">
        <f>IF(AB8="","",IF(COUNTIF(#REF!,AB10)&gt;0,"休日",IF(OR(AB8="土",AB8="日"),"休日","平日")))</f>
        <v>#REF!</v>
      </c>
      <c r="AC9" s="48" t="e">
        <f>IF(AC8="","",IF(COUNTIF(#REF!,AC10)&gt;0,"休日",IF(OR(AC8="土",AC8="日"),"休日","平日")))</f>
        <v>#REF!</v>
      </c>
      <c r="AD9" s="49" t="e">
        <f>IF(AD8="","",IF(COUNTIF(#REF!,AD10)&gt;0,"休日",IF(OR(AD8="土",AD8="日"),"休日","平日")))</f>
        <v>#REF!</v>
      </c>
      <c r="AE9" s="47" t="e">
        <f>IF(AE8="","",IF(COUNTIF(#REF!,AE10)&gt;0,"休日",IF(OR(AE8="土",AE8="日"),"休日","平日")))</f>
        <v>#REF!</v>
      </c>
      <c r="AF9" s="47" t="e">
        <f>IF(AF8="","",IF(COUNTIF(#REF!,AF10)&gt;0,"休日",IF(OR(AF8="土",AF8="日"),"休日","平日")))</f>
        <v>#REF!</v>
      </c>
      <c r="AG9" s="47" t="e">
        <f>IF(AG8="","",IF(COUNTIF(#REF!,AG10)&gt;0,"休日",IF(OR(AG8="土",AG8="日"),"休日","平日")))</f>
        <v>#REF!</v>
      </c>
      <c r="AH9" s="47" t="e">
        <f>IF(AH8="","",IF(COUNTIF(#REF!,AH10)&gt;0,"休日",IF(OR(AH8="土",AH8="日"),"休日","平日")))</f>
        <v>#REF!</v>
      </c>
      <c r="AI9" s="47" t="e">
        <f>IF(AI8="","",IF(COUNTIF(#REF!,AI10)&gt;0,"休日",IF(OR(AI8="土",AI8="日"),"休日","平日")))</f>
        <v>#REF!</v>
      </c>
      <c r="AJ9" s="48" t="e">
        <f>IF(AJ8="","",IF(COUNTIF(#REF!,AJ10)&gt;0,"休日",IF(OR(AJ8="土",AJ8="日"),"休日","平日")))</f>
        <v>#REF!</v>
      </c>
      <c r="AK9" s="49" t="e">
        <f>IF(AK8="","",IF(COUNTIF(#REF!,AK10)&gt;0,"休日",IF(OR(AK8="土",AK8="日"),"休日","平日")))</f>
        <v>#REF!</v>
      </c>
      <c r="AL9" s="47" t="e">
        <f>IF(AL8="","",IF(COUNTIF(#REF!,AL10)&gt;0,"休日",IF(OR(AL8="土",AL8="日"),"休日","平日")))</f>
        <v>#REF!</v>
      </c>
      <c r="AM9" s="47" t="e">
        <f>IF(AM8="","",IF(COUNTIF(#REF!,AM10)&gt;0,"休日",IF(OR(AM8="土",AM8="日"),"休日","平日")))</f>
        <v>#REF!</v>
      </c>
      <c r="AN9" s="47" t="e">
        <f>IF(AN8="","",IF(COUNTIF(#REF!,AN10)&gt;0,"休日",IF(OR(AN8="土",AN8="日"),"休日","平日")))</f>
        <v>#REF!</v>
      </c>
      <c r="AO9" s="47" t="e">
        <f>IF(AO8="","",IF(COUNTIF(#REF!,AO10)&gt;0,"休日",IF(OR(AO8="土",AO8="日"),"休日","平日")))</f>
        <v>#REF!</v>
      </c>
      <c r="AP9" s="47" t="e">
        <f>IF(AP8="","",IF(COUNTIF(#REF!,AP10)&gt;0,"休日",IF(OR(AP8="土",AP8="日"),"休日","平日")))</f>
        <v>#REF!</v>
      </c>
      <c r="AQ9" s="48" t="e">
        <f>IF(AQ8="","",IF(COUNTIF(#REF!,AQ10)&gt;0,"休日",IF(OR(AQ8="土",AQ8="日"),"休日","平日")))</f>
        <v>#REF!</v>
      </c>
      <c r="AR9" s="49" t="e">
        <f>IF(AR8="","",IF(COUNTIF(#REF!,AR10)&gt;0,"休日",IF(OR(AR8="土",AR8="日"),"休日","平日")))</f>
        <v>#REF!</v>
      </c>
      <c r="AS9" s="47" t="e">
        <f>IF(AS8="","",IF(COUNTIF(#REF!,AS10)&gt;0,"休日",IF(OR(AS8="土",AS8="日"),"休日","平日")))</f>
        <v>#REF!</v>
      </c>
      <c r="AT9" s="47" t="e">
        <f>IF(AT8="","",IF(COUNTIF(#REF!,AT10)&gt;0,"休日",IF(OR(AT8="土",AT8="日"),"休日","平日")))</f>
        <v>#REF!</v>
      </c>
      <c r="AU9" s="47" t="e">
        <f>IF(AU8="","",IF(COUNTIF(#REF!,AU10)&gt;0,"休日",IF(OR(AU8="土",AU8="日"),"休日","平日")))</f>
        <v>#REF!</v>
      </c>
      <c r="AV9" s="47" t="e">
        <f>IF(AV8="","",IF(COUNTIF(#REF!,AV10)&gt;0,"休日",IF(OR(AV8="土",AV8="日"),"休日","平日")))</f>
        <v>#REF!</v>
      </c>
      <c r="AW9" s="47" t="e">
        <f>IF(AW8="","",IF(COUNTIF(#REF!,AW10)&gt;0,"休日",IF(OR(AW8="土",AW8="日"),"休日","平日")))</f>
        <v>#REF!</v>
      </c>
      <c r="AX9" s="47" t="e">
        <f>IF(AX8="","",IF(COUNTIF(#REF!,AX10)&gt;0,"休日",IF(OR(AX8="土",AX8="日"),"休日","平日")))</f>
        <v>#REF!</v>
      </c>
      <c r="AY9" s="47" t="e">
        <f>IF(AY8="","",IF(COUNTIF(#REF!,AY10)&gt;0,"休日",IF(OR(AY8="土",AY8="日"),"休日","平日")))</f>
        <v>#REF!</v>
      </c>
      <c r="AZ9" s="47" t="e">
        <f>IF(AZ8="","",IF(COUNTIF(#REF!,AZ10)&gt;0,"休日",IF(OR(AZ8="土",AZ8="日"),"休日","平日")))</f>
        <v>#REF!</v>
      </c>
      <c r="BA9" s="47" t="e">
        <f>IF(BA8="","",IF(COUNTIF(#REF!,BA10)&gt;0,"休日",IF(OR(BA8="土",BA8="日"),"休日","平日")))</f>
        <v>#REF!</v>
      </c>
      <c r="BB9" s="50"/>
      <c r="BC9" s="51"/>
      <c r="BD9" s="52"/>
      <c r="BE9" s="53"/>
      <c r="BF9" s="51"/>
      <c r="BG9" s="52"/>
      <c r="BH9" s="75"/>
      <c r="BI9" s="73"/>
      <c r="BJ9" s="132"/>
      <c r="BK9" s="83"/>
      <c r="BL9" s="83"/>
      <c r="BM9" s="83"/>
      <c r="BN9" s="83"/>
      <c r="BO9" s="83"/>
      <c r="BP9" s="83"/>
      <c r="BQ9" s="54"/>
      <c r="BR9" s="83"/>
      <c r="BS9" s="83"/>
      <c r="BT9" s="83"/>
    </row>
    <row r="10" spans="1:72" ht="20.25" hidden="1" customHeight="1" thickTop="1">
      <c r="A10" s="214" t="s">
        <v>90</v>
      </c>
      <c r="B10" s="215"/>
      <c r="C10" s="215"/>
      <c r="D10" s="215"/>
      <c r="E10" s="215"/>
      <c r="F10" s="262"/>
      <c r="G10" s="262"/>
      <c r="H10" s="262"/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95"/>
      <c r="W10" s="76" t="e">
        <f>DATE(#REF!,#REF!,W7)</f>
        <v>#REF!</v>
      </c>
      <c r="X10" s="77" t="e">
        <f>DATE(#REF!,#REF!,X7)</f>
        <v>#REF!</v>
      </c>
      <c r="Y10" s="77" t="e">
        <f>DATE(#REF!,#REF!,Y7)</f>
        <v>#REF!</v>
      </c>
      <c r="Z10" s="77" t="e">
        <f>DATE(#REF!,#REF!,Z7)</f>
        <v>#REF!</v>
      </c>
      <c r="AA10" s="77" t="e">
        <f>DATE(#REF!,#REF!,AA7)</f>
        <v>#REF!</v>
      </c>
      <c r="AB10" s="77" t="e">
        <f>DATE(#REF!,#REF!,AB7)</f>
        <v>#REF!</v>
      </c>
      <c r="AC10" s="78" t="e">
        <f>DATE(#REF!,#REF!,AC7)</f>
        <v>#REF!</v>
      </c>
      <c r="AD10" s="79" t="e">
        <f>DATE(#REF!,#REF!,AD7)</f>
        <v>#REF!</v>
      </c>
      <c r="AE10" s="77" t="e">
        <f>DATE(#REF!,#REF!,AE7)</f>
        <v>#REF!</v>
      </c>
      <c r="AF10" s="77" t="e">
        <f>DATE(#REF!,#REF!,AF7)</f>
        <v>#REF!</v>
      </c>
      <c r="AG10" s="77" t="e">
        <f>DATE(#REF!,#REF!,AG7)</f>
        <v>#REF!</v>
      </c>
      <c r="AH10" s="77" t="e">
        <f>DATE(#REF!,#REF!,AH7)</f>
        <v>#REF!</v>
      </c>
      <c r="AI10" s="77" t="e">
        <f>DATE(#REF!,#REF!,AI7)</f>
        <v>#REF!</v>
      </c>
      <c r="AJ10" s="78" t="e">
        <f>DATE(#REF!,#REF!,AJ7)</f>
        <v>#REF!</v>
      </c>
      <c r="AK10" s="79" t="e">
        <f>DATE(#REF!,#REF!,AK7)</f>
        <v>#REF!</v>
      </c>
      <c r="AL10" s="77" t="e">
        <f>DATE(#REF!,#REF!,AL7)</f>
        <v>#REF!</v>
      </c>
      <c r="AM10" s="77" t="e">
        <f>DATE(#REF!,#REF!,AM7)</f>
        <v>#REF!</v>
      </c>
      <c r="AN10" s="77" t="e">
        <f>DATE(#REF!,#REF!,AN7)</f>
        <v>#REF!</v>
      </c>
      <c r="AO10" s="77" t="e">
        <f>DATE(#REF!,#REF!,AO7)</f>
        <v>#REF!</v>
      </c>
      <c r="AP10" s="77" t="e">
        <f>DATE(#REF!,#REF!,AP7)</f>
        <v>#REF!</v>
      </c>
      <c r="AQ10" s="78" t="e">
        <f>DATE(#REF!,#REF!,AQ7)</f>
        <v>#REF!</v>
      </c>
      <c r="AR10" s="79" t="e">
        <f>DATE(#REF!,#REF!,AR7)</f>
        <v>#REF!</v>
      </c>
      <c r="AS10" s="77" t="e">
        <f>DATE(#REF!,#REF!,AS7)</f>
        <v>#REF!</v>
      </c>
      <c r="AT10" s="77" t="e">
        <f>DATE(#REF!,#REF!,AT7)</f>
        <v>#REF!</v>
      </c>
      <c r="AU10" s="77" t="e">
        <f>DATE(#REF!,#REF!,AU7)</f>
        <v>#REF!</v>
      </c>
      <c r="AV10" s="77" t="e">
        <f>DATE(#REF!,#REF!,AV7)</f>
        <v>#REF!</v>
      </c>
      <c r="AW10" s="77" t="e">
        <f>DATE(#REF!,#REF!,AW7)</f>
        <v>#REF!</v>
      </c>
      <c r="AX10" s="80" t="e">
        <f>DATE(#REF!,#REF!,AX7)</f>
        <v>#REF!</v>
      </c>
      <c r="AY10" s="77" t="e">
        <f>DATE(#REF!,#REF!,AY7)</f>
        <v>#REF!</v>
      </c>
      <c r="AZ10" s="77" t="e">
        <f>DATE(#REF!,#REF!,AZ7)</f>
        <v>#REF!</v>
      </c>
      <c r="BA10" s="80" t="e">
        <f>DATE(#REF!,#REF!,BA7)</f>
        <v>#REF!</v>
      </c>
      <c r="BB10" s="72"/>
      <c r="BC10" s="73"/>
      <c r="BD10" s="74"/>
      <c r="BE10" s="75"/>
      <c r="BF10" s="73"/>
      <c r="BG10" s="74"/>
      <c r="BH10" s="75"/>
      <c r="BI10" s="73"/>
      <c r="BJ10" s="132"/>
      <c r="BK10" s="83"/>
      <c r="BL10" s="83"/>
      <c r="BM10" s="83"/>
      <c r="BN10" s="83"/>
      <c r="BO10" s="83"/>
      <c r="BP10" s="83"/>
      <c r="BQ10" s="54"/>
      <c r="BR10" s="83"/>
      <c r="BS10" s="83"/>
      <c r="BT10" s="83"/>
    </row>
    <row r="11" spans="1:72" ht="22.5" customHeight="1" thickTop="1">
      <c r="A11" s="222"/>
      <c r="B11" s="223"/>
      <c r="C11" s="223"/>
      <c r="D11" s="223"/>
      <c r="E11" s="223"/>
      <c r="F11" s="272"/>
      <c r="G11" s="273"/>
      <c r="H11" s="274"/>
      <c r="I11" s="272"/>
      <c r="J11" s="273"/>
      <c r="K11" s="274"/>
      <c r="L11" s="275"/>
      <c r="M11" s="276"/>
      <c r="N11" s="276"/>
      <c r="O11" s="276"/>
      <c r="P11" s="276"/>
      <c r="Q11" s="277"/>
      <c r="R11" s="68"/>
      <c r="S11" s="23"/>
      <c r="T11" s="23"/>
      <c r="U11" s="100"/>
      <c r="V11" s="22"/>
      <c r="W11" s="31"/>
      <c r="X11" s="32"/>
      <c r="Y11" s="32"/>
      <c r="Z11" s="32"/>
      <c r="AA11" s="32"/>
      <c r="AB11" s="32"/>
      <c r="AC11" s="33"/>
      <c r="AD11" s="31"/>
      <c r="AE11" s="32"/>
      <c r="AF11" s="32"/>
      <c r="AG11" s="32"/>
      <c r="AH11" s="32"/>
      <c r="AI11" s="32"/>
      <c r="AJ11" s="33"/>
      <c r="AK11" s="31"/>
      <c r="AL11" s="32"/>
      <c r="AM11" s="32"/>
      <c r="AN11" s="32"/>
      <c r="AO11" s="32"/>
      <c r="AP11" s="32"/>
      <c r="AQ11" s="33"/>
      <c r="AR11" s="31"/>
      <c r="AS11" s="32"/>
      <c r="AT11" s="32"/>
      <c r="AU11" s="32"/>
      <c r="AV11" s="32"/>
      <c r="AW11" s="32"/>
      <c r="AX11" s="33"/>
      <c r="AY11" s="32"/>
      <c r="AZ11" s="32"/>
      <c r="BA11" s="33"/>
      <c r="BB11" s="278">
        <f>SUM(W11:BA11)</f>
        <v>0</v>
      </c>
      <c r="BC11" s="279"/>
      <c r="BD11" s="280"/>
      <c r="BE11" s="248">
        <f t="shared" ref="BE11:BE33" si="9">BB11/4</f>
        <v>0</v>
      </c>
      <c r="BF11" s="249"/>
      <c r="BG11" s="250"/>
      <c r="BH11" s="228" t="e">
        <f>BE11/BB35</f>
        <v>#DIV/0!</v>
      </c>
      <c r="BI11" s="228"/>
      <c r="BJ11" s="229"/>
      <c r="BK11" s="83"/>
      <c r="BL11" s="83"/>
      <c r="BM11" s="83"/>
      <c r="BN11" s="83"/>
      <c r="BO11" s="83"/>
      <c r="BP11" s="83"/>
      <c r="BQ11" s="54"/>
      <c r="BR11" s="83"/>
      <c r="BS11" s="83"/>
      <c r="BT11" s="83"/>
    </row>
    <row r="12" spans="1:72" ht="22.5" customHeight="1" thickBot="1">
      <c r="A12" s="222"/>
      <c r="B12" s="223"/>
      <c r="C12" s="223"/>
      <c r="D12" s="223"/>
      <c r="E12" s="223"/>
      <c r="F12" s="240"/>
      <c r="G12" s="241"/>
      <c r="H12" s="242"/>
      <c r="I12" s="240"/>
      <c r="J12" s="241"/>
      <c r="K12" s="242"/>
      <c r="L12" s="236"/>
      <c r="M12" s="243"/>
      <c r="N12" s="243"/>
      <c r="O12" s="243"/>
      <c r="P12" s="243"/>
      <c r="Q12" s="244"/>
      <c r="R12" s="111"/>
      <c r="S12" s="24"/>
      <c r="T12" s="24"/>
      <c r="U12" s="114"/>
      <c r="V12" s="13"/>
      <c r="W12" s="31"/>
      <c r="X12" s="32"/>
      <c r="Y12" s="32"/>
      <c r="Z12" s="32"/>
      <c r="AA12" s="32"/>
      <c r="AB12" s="32"/>
      <c r="AC12" s="33"/>
      <c r="AD12" s="31"/>
      <c r="AE12" s="32"/>
      <c r="AF12" s="32"/>
      <c r="AG12" s="32"/>
      <c r="AH12" s="32"/>
      <c r="AI12" s="32"/>
      <c r="AJ12" s="33"/>
      <c r="AK12" s="31"/>
      <c r="AL12" s="32"/>
      <c r="AM12" s="32"/>
      <c r="AN12" s="32"/>
      <c r="AO12" s="32"/>
      <c r="AP12" s="32"/>
      <c r="AQ12" s="33"/>
      <c r="AR12" s="31"/>
      <c r="AS12" s="32"/>
      <c r="AT12" s="32"/>
      <c r="AU12" s="32"/>
      <c r="AV12" s="32"/>
      <c r="AW12" s="32"/>
      <c r="AX12" s="33"/>
      <c r="AY12" s="32"/>
      <c r="AZ12" s="32"/>
      <c r="BA12" s="33"/>
      <c r="BB12" s="231">
        <f>SUM(W12:BA12)</f>
        <v>0</v>
      </c>
      <c r="BC12" s="232"/>
      <c r="BD12" s="233"/>
      <c r="BE12" s="225">
        <f t="shared" si="9"/>
        <v>0</v>
      </c>
      <c r="BF12" s="226"/>
      <c r="BG12" s="227"/>
      <c r="BH12" s="228" t="e">
        <f>BE12/BB35</f>
        <v>#DIV/0!</v>
      </c>
      <c r="BI12" s="228"/>
      <c r="BJ12" s="229"/>
      <c r="BK12" s="83"/>
      <c r="BL12" s="83"/>
      <c r="BM12" s="83"/>
      <c r="BN12" s="83"/>
      <c r="BO12" s="83"/>
      <c r="BP12" s="83"/>
      <c r="BQ12" s="54"/>
      <c r="BR12" s="83"/>
      <c r="BS12" s="83"/>
      <c r="BT12" s="83"/>
    </row>
    <row r="13" spans="1:72" ht="22.5" customHeight="1" thickBot="1">
      <c r="A13" s="253"/>
      <c r="B13" s="254"/>
      <c r="C13" s="254"/>
      <c r="D13" s="254"/>
      <c r="E13" s="254"/>
      <c r="F13" s="255"/>
      <c r="G13" s="256"/>
      <c r="H13" s="257"/>
      <c r="I13" s="255"/>
      <c r="J13" s="256"/>
      <c r="K13" s="257"/>
      <c r="L13" s="258"/>
      <c r="M13" s="259"/>
      <c r="N13" s="259"/>
      <c r="O13" s="259"/>
      <c r="P13" s="259"/>
      <c r="Q13" s="260"/>
      <c r="R13" s="69"/>
      <c r="S13" s="25"/>
      <c r="T13" s="25"/>
      <c r="U13" s="115"/>
      <c r="V13" s="17"/>
      <c r="W13" s="34"/>
      <c r="X13" s="35"/>
      <c r="Y13" s="35"/>
      <c r="Z13" s="35"/>
      <c r="AA13" s="35"/>
      <c r="AB13" s="35"/>
      <c r="AC13" s="36"/>
      <c r="AD13" s="34"/>
      <c r="AE13" s="35"/>
      <c r="AF13" s="35"/>
      <c r="AG13" s="35"/>
      <c r="AH13" s="35"/>
      <c r="AI13" s="35"/>
      <c r="AJ13" s="36"/>
      <c r="AK13" s="34"/>
      <c r="AL13" s="35"/>
      <c r="AM13" s="35"/>
      <c r="AN13" s="35"/>
      <c r="AO13" s="35"/>
      <c r="AP13" s="35"/>
      <c r="AQ13" s="36"/>
      <c r="AR13" s="34"/>
      <c r="AS13" s="35"/>
      <c r="AT13" s="35"/>
      <c r="AU13" s="35"/>
      <c r="AV13" s="35"/>
      <c r="AW13" s="35"/>
      <c r="AX13" s="36"/>
      <c r="AY13" s="35"/>
      <c r="AZ13" s="35"/>
      <c r="BA13" s="36"/>
      <c r="BB13" s="261">
        <f t="shared" ref="BB13:BB33" si="10">SUM(W13:BA13)</f>
        <v>0</v>
      </c>
      <c r="BC13" s="262"/>
      <c r="BD13" s="263"/>
      <c r="BE13" s="264">
        <f t="shared" si="9"/>
        <v>0</v>
      </c>
      <c r="BF13" s="265"/>
      <c r="BG13" s="266"/>
      <c r="BH13" s="267" t="e">
        <f>BE13/BB35</f>
        <v>#DIV/0!</v>
      </c>
      <c r="BI13" s="267"/>
      <c r="BJ13" s="268"/>
      <c r="BK13" s="83"/>
      <c r="BL13" s="90" t="s">
        <v>97</v>
      </c>
      <c r="BM13" s="91" t="s">
        <v>93</v>
      </c>
      <c r="BN13" s="92" t="s">
        <v>94</v>
      </c>
      <c r="BO13" s="93" t="s">
        <v>99</v>
      </c>
      <c r="BP13" s="83"/>
      <c r="BQ13" s="54"/>
      <c r="BR13" s="83"/>
      <c r="BS13" s="83"/>
      <c r="BT13" s="83"/>
    </row>
    <row r="14" spans="1:72" ht="22.5" customHeight="1" thickTop="1">
      <c r="A14" s="269"/>
      <c r="B14" s="270"/>
      <c r="C14" s="270"/>
      <c r="D14" s="270"/>
      <c r="E14" s="271"/>
      <c r="F14" s="272"/>
      <c r="G14" s="273"/>
      <c r="H14" s="274"/>
      <c r="I14" s="272"/>
      <c r="J14" s="273"/>
      <c r="K14" s="274"/>
      <c r="L14" s="275"/>
      <c r="M14" s="276"/>
      <c r="N14" s="276"/>
      <c r="O14" s="276"/>
      <c r="P14" s="276"/>
      <c r="Q14" s="277"/>
      <c r="R14" s="70"/>
      <c r="S14" s="369" t="str">
        <f>IF(A14="","",IF(OR(A14="障がい福祉サービス経験者",A14="相談支援専門員",A14="指導員",A14="送迎員（送迎のみを行う場合）",A14="事務員"),"基準外","基準"))</f>
        <v/>
      </c>
      <c r="T14" s="110"/>
      <c r="U14" s="110"/>
      <c r="V14" s="110"/>
      <c r="W14" s="81"/>
      <c r="X14" s="32"/>
      <c r="Y14" s="32"/>
      <c r="Z14" s="32"/>
      <c r="AA14" s="32"/>
      <c r="AB14" s="32"/>
      <c r="AC14" s="33"/>
      <c r="AD14" s="81"/>
      <c r="AE14" s="32"/>
      <c r="AF14" s="32"/>
      <c r="AG14" s="32"/>
      <c r="AH14" s="32"/>
      <c r="AI14" s="32"/>
      <c r="AJ14" s="33"/>
      <c r="AK14" s="81"/>
      <c r="AL14" s="32"/>
      <c r="AM14" s="32"/>
      <c r="AN14" s="32"/>
      <c r="AO14" s="32"/>
      <c r="AP14" s="32"/>
      <c r="AQ14" s="33"/>
      <c r="AR14" s="81"/>
      <c r="AS14" s="32"/>
      <c r="AT14" s="32"/>
      <c r="AU14" s="32"/>
      <c r="AV14" s="32"/>
      <c r="AW14" s="32"/>
      <c r="AX14" s="33"/>
      <c r="AY14" s="32"/>
      <c r="AZ14" s="32"/>
      <c r="BA14" s="33"/>
      <c r="BB14" s="278">
        <f t="shared" si="10"/>
        <v>0</v>
      </c>
      <c r="BC14" s="279"/>
      <c r="BD14" s="280"/>
      <c r="BE14" s="248">
        <f t="shared" si="9"/>
        <v>0</v>
      </c>
      <c r="BF14" s="249"/>
      <c r="BG14" s="250"/>
      <c r="BH14" s="251" t="e">
        <f>BE14/BB35</f>
        <v>#DIV/0!</v>
      </c>
      <c r="BI14" s="251"/>
      <c r="BJ14" s="252"/>
      <c r="BK14" s="83"/>
      <c r="BL14" s="94" t="e">
        <f>IF(AND(#REF!="○",A14="児童指導員"),(Colorsum(W14:BA14,#REF!)))+IF(AND(#REF!="○",A14="保育士"),(Colorsum(W14:BA14,#REF!)))</f>
        <v>#REF!</v>
      </c>
      <c r="BM14" s="95" t="e">
        <f>IF(F14=#REF!,IF(Colorsum(W14:BA14,#REF!)&gt;=1,IF(#REF!="あり",#REF!,IF(#REF!="あり",#REF!,$BB$35))),"")</f>
        <v>#REF!</v>
      </c>
      <c r="BN14" s="95" t="e">
        <f ca="1">IF(Colorsum(W14:BA14,#REF!)&gt;=1,IF(#REF!="あり",#REF!,$BB$35),"")</f>
        <v>#NAME?</v>
      </c>
      <c r="BO14" s="96" t="e">
        <f ca="1">IF(Colorsum(W14:BA14,#REF!)&gt;=1,IF(#REF!="あり",#REF!,$BB$35),"")</f>
        <v>#NAME?</v>
      </c>
      <c r="BP14" s="83"/>
      <c r="BQ14" s="55" t="str">
        <f>IF(A14="","",IF(U14="○",VLOOKUP(A14,#REF!,2,FALSE),VLOOKUP(A14,#REF!,2,FALSE)))</f>
        <v/>
      </c>
      <c r="BR14" s="83"/>
      <c r="BS14" s="83"/>
      <c r="BT14" s="83"/>
    </row>
    <row r="15" spans="1:72" ht="22.5" customHeight="1">
      <c r="A15" s="237"/>
      <c r="B15" s="238"/>
      <c r="C15" s="238"/>
      <c r="D15" s="238"/>
      <c r="E15" s="239"/>
      <c r="F15" s="240"/>
      <c r="G15" s="241"/>
      <c r="H15" s="242"/>
      <c r="I15" s="240"/>
      <c r="J15" s="241"/>
      <c r="K15" s="242"/>
      <c r="L15" s="236"/>
      <c r="M15" s="243"/>
      <c r="N15" s="243"/>
      <c r="O15" s="243"/>
      <c r="P15" s="243"/>
      <c r="Q15" s="244"/>
      <c r="R15" s="112"/>
      <c r="S15" s="367" t="str">
        <f>IF(A15="","",IF(OR(A15="障がい福祉サービス経験者",A15="相談支援専門員",A15="指導員",A15="送迎員（送迎のみを行う場合）",A15="事務員"),"基準外","基準"))</f>
        <v/>
      </c>
      <c r="T15" s="110"/>
      <c r="U15" s="110"/>
      <c r="V15" s="110"/>
      <c r="W15" s="31"/>
      <c r="X15" s="32"/>
      <c r="Y15" s="32"/>
      <c r="Z15" s="32"/>
      <c r="AA15" s="32"/>
      <c r="AB15" s="32"/>
      <c r="AC15" s="33"/>
      <c r="AD15" s="31"/>
      <c r="AE15" s="32"/>
      <c r="AF15" s="32"/>
      <c r="AG15" s="32"/>
      <c r="AH15" s="32"/>
      <c r="AI15" s="32"/>
      <c r="AJ15" s="33"/>
      <c r="AK15" s="31"/>
      <c r="AL15" s="32"/>
      <c r="AM15" s="32"/>
      <c r="AN15" s="32"/>
      <c r="AO15" s="32"/>
      <c r="AP15" s="32"/>
      <c r="AQ15" s="33"/>
      <c r="AR15" s="31"/>
      <c r="AS15" s="32"/>
      <c r="AT15" s="32"/>
      <c r="AU15" s="32"/>
      <c r="AV15" s="32"/>
      <c r="AW15" s="32"/>
      <c r="AX15" s="33"/>
      <c r="AY15" s="32"/>
      <c r="AZ15" s="32"/>
      <c r="BA15" s="33"/>
      <c r="BB15" s="245">
        <f t="shared" si="10"/>
        <v>0</v>
      </c>
      <c r="BC15" s="246"/>
      <c r="BD15" s="247"/>
      <c r="BE15" s="225">
        <f>BB15/4</f>
        <v>0</v>
      </c>
      <c r="BF15" s="226"/>
      <c r="BG15" s="227"/>
      <c r="BH15" s="228" t="e">
        <f>BE15/BB35</f>
        <v>#DIV/0!</v>
      </c>
      <c r="BI15" s="228"/>
      <c r="BJ15" s="229"/>
      <c r="BK15" s="83"/>
      <c r="BL15" s="84" t="e">
        <f>IF(AND(#REF!="○",A15="児童指導員"),(Colorsum(W15:BA15,#REF!)))+IF(AND(#REF!="○",A15="保育士"),(Colorsum(W15:BA15,#REF!)))</f>
        <v>#REF!</v>
      </c>
      <c r="BM15" s="85" t="e">
        <f>IF(F15=#REF!,IF(Colorsum(W15:BA15,#REF!)&gt;=1,IF(#REF!="あり",#REF!,IF(#REF!="あり",#REF!,$BB$35))),"")</f>
        <v>#REF!</v>
      </c>
      <c r="BN15" s="85" t="e">
        <f ca="1">IF(Colorsum(W15:BA15,#REF!)&gt;=1,IF(#REF!="あり",#REF!,$BB$35),"")</f>
        <v>#NAME?</v>
      </c>
      <c r="BO15" s="86" t="e">
        <f ca="1">IF(Colorsum(W15:BA15,#REF!)&gt;=1,IF(#REF!="あり",#REF!,$BB$35),"")</f>
        <v>#NAME?</v>
      </c>
      <c r="BP15" s="83"/>
      <c r="BQ15" s="56" t="str">
        <f>IF(A15="","",IF(U15="○",VLOOKUP(A15,#REF!,2,FALSE),VLOOKUP(A15,#REF!,2,FALSE)))</f>
        <v/>
      </c>
      <c r="BR15" s="83"/>
      <c r="BS15" s="83"/>
      <c r="BT15" s="83"/>
    </row>
    <row r="16" spans="1:72" ht="22.5" customHeight="1">
      <c r="A16" s="237"/>
      <c r="B16" s="238"/>
      <c r="C16" s="238"/>
      <c r="D16" s="238"/>
      <c r="E16" s="239"/>
      <c r="F16" s="240"/>
      <c r="G16" s="241"/>
      <c r="H16" s="242"/>
      <c r="I16" s="240"/>
      <c r="J16" s="241"/>
      <c r="K16" s="242"/>
      <c r="L16" s="236"/>
      <c r="M16" s="243"/>
      <c r="N16" s="243"/>
      <c r="O16" s="243"/>
      <c r="P16" s="243"/>
      <c r="Q16" s="244"/>
      <c r="R16" s="112"/>
      <c r="S16" s="367" t="str">
        <f t="shared" ref="S16:S33" si="11">IF(A16="","",IF(OR(A16="障がい福祉サービス経験者",A16="相談支援専門員",A16="指導員",A16="送迎員（送迎のみを行う場合）",A16="事務員"),"基準外","基準"))</f>
        <v/>
      </c>
      <c r="T16" s="110"/>
      <c r="U16" s="110"/>
      <c r="V16" s="110"/>
      <c r="W16" s="31"/>
      <c r="X16" s="32"/>
      <c r="Y16" s="32"/>
      <c r="Z16" s="32"/>
      <c r="AA16" s="32"/>
      <c r="AB16" s="32"/>
      <c r="AC16" s="33"/>
      <c r="AD16" s="31"/>
      <c r="AE16" s="32"/>
      <c r="AF16" s="32"/>
      <c r="AG16" s="32"/>
      <c r="AH16" s="32"/>
      <c r="AI16" s="32"/>
      <c r="AJ16" s="33"/>
      <c r="AK16" s="31"/>
      <c r="AL16" s="32"/>
      <c r="AM16" s="32"/>
      <c r="AN16" s="32"/>
      <c r="AO16" s="32"/>
      <c r="AP16" s="32"/>
      <c r="AQ16" s="33"/>
      <c r="AR16" s="31"/>
      <c r="AS16" s="32"/>
      <c r="AT16" s="32"/>
      <c r="AU16" s="32"/>
      <c r="AV16" s="32"/>
      <c r="AW16" s="32"/>
      <c r="AX16" s="33"/>
      <c r="AY16" s="32"/>
      <c r="AZ16" s="32"/>
      <c r="BA16" s="33"/>
      <c r="BB16" s="245">
        <f t="shared" si="10"/>
        <v>0</v>
      </c>
      <c r="BC16" s="246"/>
      <c r="BD16" s="247"/>
      <c r="BE16" s="225">
        <f t="shared" si="9"/>
        <v>0</v>
      </c>
      <c r="BF16" s="226"/>
      <c r="BG16" s="227"/>
      <c r="BH16" s="228" t="e">
        <f>BE16/BB35</f>
        <v>#DIV/0!</v>
      </c>
      <c r="BI16" s="228"/>
      <c r="BJ16" s="229"/>
      <c r="BK16" s="83"/>
      <c r="BL16" s="84" t="e">
        <f>IF(AND(#REF!="○",A16="児童指導員"),(Colorsum(W16:BA16,#REF!)))+IF(AND(#REF!="○",A16="保育士"),(Colorsum(W16:BA16,#REF!)))</f>
        <v>#REF!</v>
      </c>
      <c r="BM16" s="85" t="e">
        <f>IF(F16=#REF!,IF(Colorsum(W16:BA16,#REF!)&gt;=1,IF(#REF!="あり",#REF!,IF(#REF!="あり",#REF!,$BB$35))),"")</f>
        <v>#REF!</v>
      </c>
      <c r="BN16" s="85" t="e">
        <f ca="1">IF(Colorsum(W16:BA16,#REF!)&gt;=1,IF(#REF!="あり",#REF!,$BB$35),"")</f>
        <v>#NAME?</v>
      </c>
      <c r="BO16" s="86" t="e">
        <f ca="1">IF(Colorsum(W16:BA16,#REF!)&gt;=1,IF(#REF!="あり",#REF!,$BB$35),"")</f>
        <v>#NAME?</v>
      </c>
      <c r="BP16" s="83"/>
      <c r="BQ16" s="56" t="str">
        <f>IF(A16="","",IF(U16="○",VLOOKUP(A16,#REF!,2,FALSE),VLOOKUP(A16,#REF!,2,FALSE)))</f>
        <v/>
      </c>
      <c r="BR16" s="83"/>
      <c r="BS16" s="83"/>
      <c r="BT16" s="83"/>
    </row>
    <row r="17" spans="1:72" ht="22.5" customHeight="1">
      <c r="A17" s="237"/>
      <c r="B17" s="238"/>
      <c r="C17" s="238"/>
      <c r="D17" s="238"/>
      <c r="E17" s="239"/>
      <c r="F17" s="240"/>
      <c r="G17" s="241"/>
      <c r="H17" s="242"/>
      <c r="I17" s="240"/>
      <c r="J17" s="241"/>
      <c r="K17" s="242"/>
      <c r="L17" s="236"/>
      <c r="M17" s="243"/>
      <c r="N17" s="243"/>
      <c r="O17" s="243"/>
      <c r="P17" s="243"/>
      <c r="Q17" s="244"/>
      <c r="R17" s="112"/>
      <c r="S17" s="367" t="str">
        <f t="shared" si="11"/>
        <v/>
      </c>
      <c r="T17" s="110"/>
      <c r="U17" s="110"/>
      <c r="V17" s="110"/>
      <c r="W17" s="31"/>
      <c r="X17" s="32"/>
      <c r="Y17" s="32"/>
      <c r="Z17" s="32"/>
      <c r="AA17" s="32"/>
      <c r="AB17" s="32"/>
      <c r="AC17" s="33"/>
      <c r="AD17" s="31"/>
      <c r="AE17" s="32"/>
      <c r="AF17" s="32"/>
      <c r="AG17" s="32"/>
      <c r="AH17" s="32"/>
      <c r="AI17" s="32"/>
      <c r="AJ17" s="33"/>
      <c r="AK17" s="31"/>
      <c r="AL17" s="32"/>
      <c r="AM17" s="32"/>
      <c r="AN17" s="32"/>
      <c r="AO17" s="32"/>
      <c r="AP17" s="32"/>
      <c r="AQ17" s="33"/>
      <c r="AR17" s="31"/>
      <c r="AS17" s="32"/>
      <c r="AT17" s="32"/>
      <c r="AU17" s="32"/>
      <c r="AV17" s="32"/>
      <c r="AW17" s="32"/>
      <c r="AX17" s="33"/>
      <c r="AY17" s="32"/>
      <c r="AZ17" s="32"/>
      <c r="BA17" s="33"/>
      <c r="BB17" s="245">
        <f t="shared" si="10"/>
        <v>0</v>
      </c>
      <c r="BC17" s="246"/>
      <c r="BD17" s="247"/>
      <c r="BE17" s="225">
        <f t="shared" si="9"/>
        <v>0</v>
      </c>
      <c r="BF17" s="226"/>
      <c r="BG17" s="227"/>
      <c r="BH17" s="228" t="e">
        <f>BE17/BB35</f>
        <v>#DIV/0!</v>
      </c>
      <c r="BI17" s="228"/>
      <c r="BJ17" s="229"/>
      <c r="BK17" s="83"/>
      <c r="BL17" s="84" t="e">
        <f>IF(AND(#REF!="○",A17="児童指導員"),(Colorsum(W17:BA17,#REF!)))+IF(AND(#REF!="○",A17="保育士"),(Colorsum(W17:BA17,#REF!)))</f>
        <v>#REF!</v>
      </c>
      <c r="BM17" s="85" t="e">
        <f>IF(F17=#REF!,IF(Colorsum(W17:BA17,#REF!)&gt;=1,IF(#REF!="あり",#REF!,IF(#REF!="あり",#REF!,$BB$35))),"")</f>
        <v>#REF!</v>
      </c>
      <c r="BN17" s="85" t="e">
        <f ca="1">IF(Colorsum(W17:BA17,#REF!)&gt;=1,IF(#REF!="あり",#REF!,$BB$35),"")</f>
        <v>#NAME?</v>
      </c>
      <c r="BO17" s="86" t="e">
        <f ca="1">IF(Colorsum(W17:BA17,#REF!)&gt;=1,IF(#REF!="あり",#REF!,$BB$35),"")</f>
        <v>#NAME?</v>
      </c>
      <c r="BP17" s="83"/>
      <c r="BQ17" s="56" t="str">
        <f>IF(A17="","",IF(U17="○",VLOOKUP(A17,#REF!,2,FALSE),VLOOKUP(A17,#REF!,2,FALSE)))</f>
        <v/>
      </c>
      <c r="BR17" s="83"/>
      <c r="BS17" s="83"/>
      <c r="BT17" s="83"/>
    </row>
    <row r="18" spans="1:72" ht="22.5" customHeight="1">
      <c r="A18" s="237"/>
      <c r="B18" s="238"/>
      <c r="C18" s="238"/>
      <c r="D18" s="238"/>
      <c r="E18" s="239"/>
      <c r="F18" s="240"/>
      <c r="G18" s="241"/>
      <c r="H18" s="242"/>
      <c r="I18" s="240"/>
      <c r="J18" s="241"/>
      <c r="K18" s="242"/>
      <c r="L18" s="236"/>
      <c r="M18" s="243"/>
      <c r="N18" s="243"/>
      <c r="O18" s="243"/>
      <c r="P18" s="243"/>
      <c r="Q18" s="244"/>
      <c r="R18" s="71"/>
      <c r="S18" s="367" t="str">
        <f t="shared" si="11"/>
        <v/>
      </c>
      <c r="T18" s="110"/>
      <c r="U18" s="110"/>
      <c r="V18" s="110"/>
      <c r="W18" s="31"/>
      <c r="X18" s="32"/>
      <c r="Y18" s="32"/>
      <c r="Z18" s="32"/>
      <c r="AA18" s="32"/>
      <c r="AB18" s="32"/>
      <c r="AC18" s="33"/>
      <c r="AD18" s="31"/>
      <c r="AE18" s="32"/>
      <c r="AF18" s="32"/>
      <c r="AG18" s="32"/>
      <c r="AH18" s="32"/>
      <c r="AI18" s="32"/>
      <c r="AJ18" s="33"/>
      <c r="AK18" s="31"/>
      <c r="AL18" s="32"/>
      <c r="AM18" s="32"/>
      <c r="AN18" s="32"/>
      <c r="AO18" s="32"/>
      <c r="AP18" s="32"/>
      <c r="AQ18" s="33"/>
      <c r="AR18" s="31"/>
      <c r="AS18" s="32"/>
      <c r="AT18" s="32"/>
      <c r="AU18" s="32"/>
      <c r="AV18" s="32"/>
      <c r="AW18" s="32"/>
      <c r="AX18" s="33"/>
      <c r="AY18" s="32"/>
      <c r="AZ18" s="32"/>
      <c r="BA18" s="33"/>
      <c r="BB18" s="245">
        <f t="shared" si="10"/>
        <v>0</v>
      </c>
      <c r="BC18" s="246"/>
      <c r="BD18" s="247"/>
      <c r="BE18" s="225">
        <f t="shared" si="9"/>
        <v>0</v>
      </c>
      <c r="BF18" s="226"/>
      <c r="BG18" s="227"/>
      <c r="BH18" s="228" t="e">
        <f>BE18/BB35</f>
        <v>#DIV/0!</v>
      </c>
      <c r="BI18" s="228"/>
      <c r="BJ18" s="229"/>
      <c r="BK18" s="83"/>
      <c r="BL18" s="84" t="e">
        <f>IF(AND(#REF!="○",A18="児童指導員"),(Colorsum(W18:BA18,#REF!)))+IF(AND(#REF!="○",A18="保育士"),(Colorsum(W18:BA18,#REF!)))</f>
        <v>#REF!</v>
      </c>
      <c r="BM18" s="85" t="e">
        <f>IF(F18=#REF!,IF(Colorsum(W18:BA18,#REF!)&gt;=1,IF(#REF!="あり",#REF!,IF(#REF!="あり",#REF!,$BB$35))),"")</f>
        <v>#REF!</v>
      </c>
      <c r="BN18" s="85" t="e">
        <f ca="1">IF(Colorsum(W18:BA18,#REF!)&gt;=1,IF(#REF!="あり",#REF!,$BB$35),"")</f>
        <v>#NAME?</v>
      </c>
      <c r="BO18" s="86" t="e">
        <f ca="1">IF(Colorsum(W18:BA18,#REF!)&gt;=1,IF(#REF!="あり",#REF!,$BB$35),"")</f>
        <v>#NAME?</v>
      </c>
      <c r="BP18" s="83"/>
      <c r="BQ18" s="56" t="str">
        <f>IF(A18="","",IF(U18="○",VLOOKUP(A18,#REF!,2,FALSE),VLOOKUP(A18,#REF!,2,FALSE)))</f>
        <v/>
      </c>
      <c r="BR18" s="83"/>
      <c r="BS18" s="83"/>
      <c r="BT18" s="83"/>
    </row>
    <row r="19" spans="1:72" ht="22.5" customHeight="1">
      <c r="A19" s="237"/>
      <c r="B19" s="238"/>
      <c r="C19" s="238"/>
      <c r="D19" s="238"/>
      <c r="E19" s="239"/>
      <c r="F19" s="240"/>
      <c r="G19" s="241"/>
      <c r="H19" s="242"/>
      <c r="I19" s="240"/>
      <c r="J19" s="241"/>
      <c r="K19" s="242"/>
      <c r="L19" s="236"/>
      <c r="M19" s="243"/>
      <c r="N19" s="243"/>
      <c r="O19" s="243"/>
      <c r="P19" s="243"/>
      <c r="Q19" s="244"/>
      <c r="R19" s="112"/>
      <c r="S19" s="367" t="str">
        <f t="shared" si="11"/>
        <v/>
      </c>
      <c r="T19" s="110"/>
      <c r="U19" s="110"/>
      <c r="V19" s="110"/>
      <c r="W19" s="31"/>
      <c r="X19" s="32"/>
      <c r="Y19" s="32"/>
      <c r="Z19" s="32"/>
      <c r="AA19" s="32"/>
      <c r="AB19" s="32"/>
      <c r="AC19" s="33"/>
      <c r="AD19" s="31"/>
      <c r="AE19" s="32"/>
      <c r="AF19" s="32"/>
      <c r="AG19" s="32"/>
      <c r="AH19" s="32"/>
      <c r="AI19" s="32"/>
      <c r="AJ19" s="33"/>
      <c r="AK19" s="31"/>
      <c r="AL19" s="32"/>
      <c r="AM19" s="32"/>
      <c r="AN19" s="32"/>
      <c r="AO19" s="32"/>
      <c r="AP19" s="32"/>
      <c r="AQ19" s="33"/>
      <c r="AR19" s="31"/>
      <c r="AS19" s="32"/>
      <c r="AT19" s="32"/>
      <c r="AU19" s="32"/>
      <c r="AV19" s="32"/>
      <c r="AW19" s="32"/>
      <c r="AX19" s="33"/>
      <c r="AY19" s="32"/>
      <c r="AZ19" s="32"/>
      <c r="BA19" s="33"/>
      <c r="BB19" s="245">
        <f t="shared" si="10"/>
        <v>0</v>
      </c>
      <c r="BC19" s="246"/>
      <c r="BD19" s="247"/>
      <c r="BE19" s="225">
        <f t="shared" si="9"/>
        <v>0</v>
      </c>
      <c r="BF19" s="226"/>
      <c r="BG19" s="227"/>
      <c r="BH19" s="228" t="e">
        <f>BE19/BB35</f>
        <v>#DIV/0!</v>
      </c>
      <c r="BI19" s="228"/>
      <c r="BJ19" s="229"/>
      <c r="BK19" s="83"/>
      <c r="BL19" s="84" t="e">
        <f>IF(AND(#REF!="○",A19="児童指導員"),(Colorsum(W19:BA19,#REF!)))+IF(AND(#REF!="○",A19="保育士"),(Colorsum(W19:BA19,#REF!)))</f>
        <v>#REF!</v>
      </c>
      <c r="BM19" s="85" t="e">
        <f>IF(F19=#REF!,IF(Colorsum(W19:BA19,#REF!)&gt;=1,IF(#REF!="あり",#REF!,IF(#REF!="あり",#REF!,$BB$35))),"")</f>
        <v>#REF!</v>
      </c>
      <c r="BN19" s="85" t="e">
        <f ca="1">IF(Colorsum(W19:BA19,#REF!)&gt;=1,IF(#REF!="あり",#REF!,$BB$35),"")</f>
        <v>#NAME?</v>
      </c>
      <c r="BO19" s="86" t="e">
        <f ca="1">IF(Colorsum(W19:BA19,#REF!)&gt;=1,IF(#REF!="あり",#REF!,$BB$35),"")</f>
        <v>#NAME?</v>
      </c>
      <c r="BP19" s="83"/>
      <c r="BQ19" s="56" t="str">
        <f>IF(A19="","",IF(U19="○",VLOOKUP(A19,#REF!,2,FALSE),VLOOKUP(A19,#REF!,2,FALSE)))</f>
        <v/>
      </c>
      <c r="BR19" s="83"/>
      <c r="BS19" s="83"/>
      <c r="BT19" s="83"/>
    </row>
    <row r="20" spans="1:72" ht="22.5" customHeight="1">
      <c r="A20" s="237"/>
      <c r="B20" s="238"/>
      <c r="C20" s="238"/>
      <c r="D20" s="238"/>
      <c r="E20" s="239"/>
      <c r="F20" s="240"/>
      <c r="G20" s="241"/>
      <c r="H20" s="242"/>
      <c r="I20" s="240"/>
      <c r="J20" s="241"/>
      <c r="K20" s="242"/>
      <c r="L20" s="236"/>
      <c r="M20" s="243"/>
      <c r="N20" s="243"/>
      <c r="O20" s="243"/>
      <c r="P20" s="243"/>
      <c r="Q20" s="244"/>
      <c r="R20" s="112"/>
      <c r="S20" s="367" t="str">
        <f t="shared" si="11"/>
        <v/>
      </c>
      <c r="T20" s="110"/>
      <c r="U20" s="110"/>
      <c r="V20" s="110"/>
      <c r="W20" s="31"/>
      <c r="X20" s="32"/>
      <c r="Y20" s="32"/>
      <c r="Z20" s="32"/>
      <c r="AA20" s="32"/>
      <c r="AB20" s="32"/>
      <c r="AC20" s="33"/>
      <c r="AD20" s="31"/>
      <c r="AE20" s="32"/>
      <c r="AF20" s="32"/>
      <c r="AG20" s="32"/>
      <c r="AH20" s="32"/>
      <c r="AI20" s="32"/>
      <c r="AJ20" s="33"/>
      <c r="AK20" s="31"/>
      <c r="AL20" s="32"/>
      <c r="AM20" s="32"/>
      <c r="AN20" s="32"/>
      <c r="AO20" s="32"/>
      <c r="AP20" s="32"/>
      <c r="AQ20" s="33"/>
      <c r="AR20" s="31"/>
      <c r="AS20" s="32"/>
      <c r="AT20" s="32"/>
      <c r="AU20" s="32"/>
      <c r="AV20" s="32"/>
      <c r="AW20" s="32"/>
      <c r="AX20" s="33"/>
      <c r="AY20" s="32"/>
      <c r="AZ20" s="32"/>
      <c r="BA20" s="33"/>
      <c r="BB20" s="231">
        <f t="shared" si="10"/>
        <v>0</v>
      </c>
      <c r="BC20" s="232"/>
      <c r="BD20" s="233"/>
      <c r="BE20" s="225">
        <f t="shared" si="9"/>
        <v>0</v>
      </c>
      <c r="BF20" s="226"/>
      <c r="BG20" s="227"/>
      <c r="BH20" s="228" t="e">
        <f>BE20/BB35</f>
        <v>#DIV/0!</v>
      </c>
      <c r="BI20" s="228"/>
      <c r="BJ20" s="229"/>
      <c r="BK20" s="83"/>
      <c r="BL20" s="84" t="e">
        <f>IF(AND(#REF!="○",A20="児童指導員"),(Colorsum(W20:BA20,#REF!)))+IF(AND(#REF!="○",A20="保育士"),(Colorsum(W20:BA20,#REF!)))</f>
        <v>#REF!</v>
      </c>
      <c r="BM20" s="85" t="e">
        <f>IF(F20=#REF!,IF(Colorsum(W20:BA20,#REF!)&gt;=1,IF(#REF!="あり",#REF!,IF(#REF!="あり",#REF!,$BB$35))),"")</f>
        <v>#REF!</v>
      </c>
      <c r="BN20" s="85" t="e">
        <f ca="1">IF(Colorsum(W20:BA20,#REF!)&gt;=1,IF(#REF!="あり",#REF!,$BB$35),"")</f>
        <v>#NAME?</v>
      </c>
      <c r="BO20" s="86" t="e">
        <f ca="1">IF(Colorsum(W20:BA20,#REF!)&gt;=1,IF(#REF!="あり",#REF!,$BB$35),"")</f>
        <v>#NAME?</v>
      </c>
      <c r="BP20" s="83"/>
      <c r="BQ20" s="56" t="str">
        <f>IF(A20="","",IF(U20="○",VLOOKUP(A20,#REF!,2,FALSE),VLOOKUP(A20,#REF!,2,FALSE)))</f>
        <v/>
      </c>
      <c r="BR20" s="83"/>
      <c r="BS20" s="83"/>
      <c r="BT20" s="83"/>
    </row>
    <row r="21" spans="1:72" ht="22.5" customHeight="1">
      <c r="A21" s="234"/>
      <c r="B21" s="235"/>
      <c r="C21" s="235"/>
      <c r="D21" s="235"/>
      <c r="E21" s="235"/>
      <c r="F21" s="224"/>
      <c r="G21" s="224"/>
      <c r="H21" s="224"/>
      <c r="I21" s="224"/>
      <c r="J21" s="224"/>
      <c r="K21" s="224"/>
      <c r="L21" s="230"/>
      <c r="M21" s="230"/>
      <c r="N21" s="230"/>
      <c r="O21" s="230"/>
      <c r="P21" s="230"/>
      <c r="Q21" s="236"/>
      <c r="R21" s="112"/>
      <c r="S21" s="367" t="str">
        <f t="shared" si="11"/>
        <v/>
      </c>
      <c r="T21" s="110"/>
      <c r="U21" s="110"/>
      <c r="V21" s="110"/>
      <c r="W21" s="31"/>
      <c r="X21" s="32"/>
      <c r="Y21" s="32"/>
      <c r="Z21" s="32"/>
      <c r="AA21" s="32"/>
      <c r="AB21" s="32"/>
      <c r="AC21" s="33"/>
      <c r="AD21" s="31"/>
      <c r="AE21" s="32"/>
      <c r="AF21" s="32"/>
      <c r="AG21" s="32"/>
      <c r="AH21" s="32"/>
      <c r="AI21" s="32"/>
      <c r="AJ21" s="33"/>
      <c r="AK21" s="31"/>
      <c r="AL21" s="32"/>
      <c r="AM21" s="32"/>
      <c r="AN21" s="32"/>
      <c r="AO21" s="32"/>
      <c r="AP21" s="32"/>
      <c r="AQ21" s="33"/>
      <c r="AR21" s="31"/>
      <c r="AS21" s="32"/>
      <c r="AT21" s="32"/>
      <c r="AU21" s="32"/>
      <c r="AV21" s="32"/>
      <c r="AW21" s="32"/>
      <c r="AX21" s="33"/>
      <c r="AY21" s="32"/>
      <c r="AZ21" s="32"/>
      <c r="BA21" s="33"/>
      <c r="BB21" s="231">
        <f t="shared" si="10"/>
        <v>0</v>
      </c>
      <c r="BC21" s="232"/>
      <c r="BD21" s="233"/>
      <c r="BE21" s="225">
        <f t="shared" si="9"/>
        <v>0</v>
      </c>
      <c r="BF21" s="226"/>
      <c r="BG21" s="227"/>
      <c r="BH21" s="228" t="e">
        <f>BE21/BB35</f>
        <v>#DIV/0!</v>
      </c>
      <c r="BI21" s="228"/>
      <c r="BJ21" s="229"/>
      <c r="BK21" s="83"/>
      <c r="BL21" s="84" t="e">
        <f>IF(AND(#REF!="○",A21="児童指導員"),(Colorsum(W21:BA21,#REF!)))+IF(AND(#REF!="○",A21="保育士"),(Colorsum(W21:BA21,#REF!)))</f>
        <v>#REF!</v>
      </c>
      <c r="BM21" s="85" t="e">
        <f>IF(F21=#REF!,IF(Colorsum(W21:BA21,#REF!)&gt;=1,IF(#REF!="あり",#REF!,IF(#REF!="あり",#REF!,$BB$35))),"")</f>
        <v>#REF!</v>
      </c>
      <c r="BN21" s="85" t="e">
        <f ca="1">IF(Colorsum(W21:BA21,#REF!)&gt;=1,IF(#REF!="あり",#REF!,$BB$35),"")</f>
        <v>#NAME?</v>
      </c>
      <c r="BO21" s="86" t="e">
        <f ca="1">IF(Colorsum(W21:BA21,#REF!)&gt;=1,IF(#REF!="あり",#REF!,$BB$35),"")</f>
        <v>#NAME?</v>
      </c>
      <c r="BP21" s="83"/>
      <c r="BQ21" s="56" t="str">
        <f>IF(A21="","",IF(U21="○",VLOOKUP(A21,#REF!,2,FALSE),VLOOKUP(A21,#REF!,2,FALSE)))</f>
        <v/>
      </c>
      <c r="BR21" s="83"/>
      <c r="BS21" s="83"/>
      <c r="BT21" s="83"/>
    </row>
    <row r="22" spans="1:72" ht="22.5" customHeight="1">
      <c r="A22" s="237"/>
      <c r="B22" s="238"/>
      <c r="C22" s="238"/>
      <c r="D22" s="238"/>
      <c r="E22" s="239"/>
      <c r="F22" s="240"/>
      <c r="G22" s="241"/>
      <c r="H22" s="242"/>
      <c r="I22" s="240"/>
      <c r="J22" s="241"/>
      <c r="K22" s="242"/>
      <c r="L22" s="236"/>
      <c r="M22" s="243"/>
      <c r="N22" s="243"/>
      <c r="O22" s="243"/>
      <c r="P22" s="243"/>
      <c r="Q22" s="244"/>
      <c r="R22" s="112"/>
      <c r="S22" s="367" t="str">
        <f t="shared" si="11"/>
        <v/>
      </c>
      <c r="T22" s="110"/>
      <c r="U22" s="110"/>
      <c r="V22" s="110"/>
      <c r="W22" s="31"/>
      <c r="X22" s="32"/>
      <c r="Y22" s="32"/>
      <c r="Z22" s="32"/>
      <c r="AA22" s="32"/>
      <c r="AB22" s="32"/>
      <c r="AC22" s="33"/>
      <c r="AD22" s="31"/>
      <c r="AE22" s="32"/>
      <c r="AF22" s="32"/>
      <c r="AG22" s="32"/>
      <c r="AH22" s="32"/>
      <c r="AI22" s="32"/>
      <c r="AJ22" s="33"/>
      <c r="AK22" s="31"/>
      <c r="AL22" s="32"/>
      <c r="AM22" s="32"/>
      <c r="AN22" s="32"/>
      <c r="AO22" s="32"/>
      <c r="AP22" s="32"/>
      <c r="AQ22" s="33"/>
      <c r="AR22" s="31"/>
      <c r="AS22" s="32"/>
      <c r="AT22" s="32"/>
      <c r="AU22" s="32"/>
      <c r="AV22" s="32"/>
      <c r="AW22" s="32"/>
      <c r="AX22" s="33"/>
      <c r="AY22" s="32"/>
      <c r="AZ22" s="32"/>
      <c r="BA22" s="33"/>
      <c r="BB22" s="245">
        <f t="shared" si="10"/>
        <v>0</v>
      </c>
      <c r="BC22" s="246"/>
      <c r="BD22" s="247"/>
      <c r="BE22" s="225">
        <f t="shared" si="9"/>
        <v>0</v>
      </c>
      <c r="BF22" s="226"/>
      <c r="BG22" s="227"/>
      <c r="BH22" s="228" t="e">
        <f>BE22/BB35</f>
        <v>#DIV/0!</v>
      </c>
      <c r="BI22" s="228"/>
      <c r="BJ22" s="229"/>
      <c r="BK22" s="83"/>
      <c r="BL22" s="84" t="e">
        <f>IF(AND(#REF!="○",A22="児童指導員"),(Colorsum(W22:BA22,#REF!)))+IF(AND(#REF!="○",A22="保育士"),(Colorsum(W22:BA22,#REF!)))</f>
        <v>#REF!</v>
      </c>
      <c r="BM22" s="85" t="e">
        <f>IF(F22=#REF!,IF(Colorsum(W22:BA22,#REF!)&gt;=1,IF(#REF!="あり",#REF!,IF(#REF!="あり",#REF!,$BB$35))),"")</f>
        <v>#REF!</v>
      </c>
      <c r="BN22" s="85" t="e">
        <f ca="1">IF(Colorsum(W22:BA22,#REF!)&gt;=1,IF(#REF!="あり",#REF!,$BB$35),"")</f>
        <v>#NAME?</v>
      </c>
      <c r="BO22" s="86" t="e">
        <f ca="1">IF(Colorsum(W22:BA22,#REF!)&gt;=1,IF(#REF!="あり",#REF!,$BB$35),"")</f>
        <v>#NAME?</v>
      </c>
      <c r="BP22" s="83"/>
      <c r="BQ22" s="56" t="str">
        <f>IF(A22="","",IF(U22="○",VLOOKUP(A22,#REF!,2,FALSE),VLOOKUP(A22,#REF!,2,FALSE)))</f>
        <v/>
      </c>
      <c r="BR22" s="83"/>
      <c r="BS22" s="83"/>
      <c r="BT22" s="83"/>
    </row>
    <row r="23" spans="1:72" ht="22.5" customHeight="1">
      <c r="A23" s="237"/>
      <c r="B23" s="238"/>
      <c r="C23" s="238"/>
      <c r="D23" s="238"/>
      <c r="E23" s="239"/>
      <c r="F23" s="240"/>
      <c r="G23" s="241"/>
      <c r="H23" s="242"/>
      <c r="I23" s="240"/>
      <c r="J23" s="241"/>
      <c r="K23" s="242"/>
      <c r="L23" s="236"/>
      <c r="M23" s="243"/>
      <c r="N23" s="243"/>
      <c r="O23" s="243"/>
      <c r="P23" s="243"/>
      <c r="Q23" s="244"/>
      <c r="R23" s="113"/>
      <c r="S23" s="367" t="str">
        <f t="shared" si="11"/>
        <v/>
      </c>
      <c r="T23" s="110"/>
      <c r="U23" s="110"/>
      <c r="V23" s="110"/>
      <c r="W23" s="31"/>
      <c r="X23" s="32"/>
      <c r="Y23" s="32"/>
      <c r="Z23" s="32"/>
      <c r="AA23" s="32"/>
      <c r="AB23" s="32"/>
      <c r="AC23" s="33"/>
      <c r="AD23" s="31"/>
      <c r="AE23" s="32"/>
      <c r="AF23" s="32"/>
      <c r="AG23" s="32"/>
      <c r="AH23" s="32"/>
      <c r="AI23" s="32"/>
      <c r="AJ23" s="33"/>
      <c r="AK23" s="31"/>
      <c r="AL23" s="32"/>
      <c r="AM23" s="32"/>
      <c r="AN23" s="32"/>
      <c r="AO23" s="32"/>
      <c r="AP23" s="32"/>
      <c r="AQ23" s="33"/>
      <c r="AR23" s="31"/>
      <c r="AS23" s="32"/>
      <c r="AT23" s="32"/>
      <c r="AU23" s="32"/>
      <c r="AV23" s="32"/>
      <c r="AW23" s="32"/>
      <c r="AX23" s="33"/>
      <c r="AY23" s="32"/>
      <c r="AZ23" s="32"/>
      <c r="BA23" s="33"/>
      <c r="BB23" s="245">
        <f t="shared" si="10"/>
        <v>0</v>
      </c>
      <c r="BC23" s="246"/>
      <c r="BD23" s="247"/>
      <c r="BE23" s="225">
        <f t="shared" si="9"/>
        <v>0</v>
      </c>
      <c r="BF23" s="226"/>
      <c r="BG23" s="227"/>
      <c r="BH23" s="228" t="e">
        <f>BE23/BB35</f>
        <v>#DIV/0!</v>
      </c>
      <c r="BI23" s="228"/>
      <c r="BJ23" s="229"/>
      <c r="BK23" s="83"/>
      <c r="BL23" s="84" t="e">
        <f>IF(AND(#REF!="○",A23="児童指導員"),(Colorsum(W23:BA23,#REF!)))+IF(AND(#REF!="○",A23="保育士"),(Colorsum(W23:BA23,#REF!)))</f>
        <v>#REF!</v>
      </c>
      <c r="BM23" s="85" t="e">
        <f>IF(F23=#REF!,IF(Colorsum(W23:BA23,#REF!)&gt;=1,IF(#REF!="あり",#REF!,IF(#REF!="あり",#REF!,$BB$35))),"")</f>
        <v>#REF!</v>
      </c>
      <c r="BN23" s="85" t="e">
        <f ca="1">IF(Colorsum(W23:BA23,#REF!)&gt;=1,IF(#REF!="あり",#REF!,$BB$35),"")</f>
        <v>#NAME?</v>
      </c>
      <c r="BO23" s="86" t="e">
        <f ca="1">IF(Colorsum(W23:BA23,#REF!)&gt;=1,IF(#REF!="あり",#REF!,$BB$35),"")</f>
        <v>#NAME?</v>
      </c>
      <c r="BP23" s="83"/>
      <c r="BQ23" s="56" t="str">
        <f>IF(A23="","",IF(U23="○",VLOOKUP(A23,#REF!,2,FALSE),VLOOKUP(A23,#REF!,2,FALSE)))</f>
        <v/>
      </c>
      <c r="BR23" s="83"/>
      <c r="BS23" s="83"/>
      <c r="BT23" s="83"/>
    </row>
    <row r="24" spans="1:72" ht="22.5" customHeight="1">
      <c r="A24" s="237"/>
      <c r="B24" s="238"/>
      <c r="C24" s="238"/>
      <c r="D24" s="238"/>
      <c r="E24" s="239"/>
      <c r="F24" s="240"/>
      <c r="G24" s="241"/>
      <c r="H24" s="242"/>
      <c r="I24" s="240"/>
      <c r="J24" s="241"/>
      <c r="K24" s="242"/>
      <c r="L24" s="236"/>
      <c r="M24" s="243"/>
      <c r="N24" s="243"/>
      <c r="O24" s="243"/>
      <c r="P24" s="243"/>
      <c r="Q24" s="244"/>
      <c r="R24" s="112"/>
      <c r="S24" s="367" t="str">
        <f t="shared" si="11"/>
        <v/>
      </c>
      <c r="T24" s="110"/>
      <c r="U24" s="110"/>
      <c r="V24" s="110"/>
      <c r="W24" s="31"/>
      <c r="X24" s="32"/>
      <c r="Y24" s="32"/>
      <c r="Z24" s="32"/>
      <c r="AA24" s="32"/>
      <c r="AB24" s="32"/>
      <c r="AC24" s="33"/>
      <c r="AD24" s="31"/>
      <c r="AE24" s="32"/>
      <c r="AF24" s="32"/>
      <c r="AG24" s="32"/>
      <c r="AH24" s="32"/>
      <c r="AI24" s="32"/>
      <c r="AJ24" s="33"/>
      <c r="AK24" s="31"/>
      <c r="AL24" s="32"/>
      <c r="AM24" s="32"/>
      <c r="AN24" s="32"/>
      <c r="AO24" s="32"/>
      <c r="AP24" s="32"/>
      <c r="AQ24" s="33"/>
      <c r="AR24" s="31"/>
      <c r="AS24" s="32"/>
      <c r="AT24" s="32"/>
      <c r="AU24" s="32"/>
      <c r="AV24" s="32"/>
      <c r="AW24" s="32"/>
      <c r="AX24" s="33"/>
      <c r="AY24" s="32"/>
      <c r="AZ24" s="32"/>
      <c r="BA24" s="33"/>
      <c r="BB24" s="245">
        <f t="shared" si="10"/>
        <v>0</v>
      </c>
      <c r="BC24" s="246"/>
      <c r="BD24" s="247"/>
      <c r="BE24" s="225">
        <f t="shared" si="9"/>
        <v>0</v>
      </c>
      <c r="BF24" s="226"/>
      <c r="BG24" s="227"/>
      <c r="BH24" s="228" t="e">
        <f>BE24/BB35</f>
        <v>#DIV/0!</v>
      </c>
      <c r="BI24" s="228"/>
      <c r="BJ24" s="229"/>
      <c r="BK24" s="83"/>
      <c r="BL24" s="84" t="e">
        <f>IF(AND(#REF!="○",A24="児童指導員"),(Colorsum(W24:BA24,#REF!)))+IF(AND(#REF!="○",A24="保育士"),(Colorsum(W24:BA24,#REF!)))</f>
        <v>#REF!</v>
      </c>
      <c r="BM24" s="85" t="e">
        <f>IF(F24=#REF!,IF(Colorsum(W24:BA24,#REF!)&gt;=1,IF(#REF!="あり",#REF!,IF(#REF!="あり",#REF!,$BB$35))),"")</f>
        <v>#REF!</v>
      </c>
      <c r="BN24" s="85" t="e">
        <f ca="1">IF(Colorsum(W24:BA24,#REF!)&gt;=1,IF(#REF!="あり",#REF!,$BB$35),"")</f>
        <v>#NAME?</v>
      </c>
      <c r="BO24" s="86" t="e">
        <f ca="1">IF(Colorsum(W24:BA24,#REF!)&gt;=1,IF(#REF!="あり",#REF!,$BB$35),"")</f>
        <v>#NAME?</v>
      </c>
      <c r="BP24" s="83"/>
      <c r="BQ24" s="56" t="str">
        <f>IF(A24="","",IF(U24="○",VLOOKUP(A24,#REF!,2,FALSE),VLOOKUP(A24,#REF!,2,FALSE)))</f>
        <v/>
      </c>
      <c r="BR24" s="83"/>
      <c r="BS24" s="83"/>
      <c r="BT24" s="83"/>
    </row>
    <row r="25" spans="1:72" ht="22.5" customHeight="1">
      <c r="A25" s="237"/>
      <c r="B25" s="238"/>
      <c r="C25" s="238"/>
      <c r="D25" s="238"/>
      <c r="E25" s="239"/>
      <c r="F25" s="240"/>
      <c r="G25" s="241"/>
      <c r="H25" s="242"/>
      <c r="I25" s="240"/>
      <c r="J25" s="241"/>
      <c r="K25" s="242"/>
      <c r="L25" s="236"/>
      <c r="M25" s="243"/>
      <c r="N25" s="243"/>
      <c r="O25" s="243"/>
      <c r="P25" s="243"/>
      <c r="Q25" s="244"/>
      <c r="R25" s="112"/>
      <c r="S25" s="367" t="str">
        <f t="shared" si="11"/>
        <v/>
      </c>
      <c r="T25" s="110"/>
      <c r="U25" s="110"/>
      <c r="V25" s="110"/>
      <c r="W25" s="31"/>
      <c r="X25" s="32"/>
      <c r="Y25" s="32"/>
      <c r="Z25" s="32"/>
      <c r="AA25" s="32"/>
      <c r="AB25" s="32"/>
      <c r="AC25" s="33"/>
      <c r="AD25" s="31"/>
      <c r="AE25" s="32"/>
      <c r="AF25" s="32"/>
      <c r="AG25" s="32"/>
      <c r="AH25" s="32"/>
      <c r="AI25" s="32"/>
      <c r="AJ25" s="33"/>
      <c r="AK25" s="31"/>
      <c r="AL25" s="32"/>
      <c r="AM25" s="32"/>
      <c r="AN25" s="32"/>
      <c r="AO25" s="32"/>
      <c r="AP25" s="32"/>
      <c r="AQ25" s="33"/>
      <c r="AR25" s="31"/>
      <c r="AS25" s="32"/>
      <c r="AT25" s="32"/>
      <c r="AU25" s="32"/>
      <c r="AV25" s="32"/>
      <c r="AW25" s="32"/>
      <c r="AX25" s="33"/>
      <c r="AY25" s="32"/>
      <c r="AZ25" s="32"/>
      <c r="BA25" s="33"/>
      <c r="BB25" s="231">
        <f t="shared" si="10"/>
        <v>0</v>
      </c>
      <c r="BC25" s="232"/>
      <c r="BD25" s="233"/>
      <c r="BE25" s="225">
        <f t="shared" si="9"/>
        <v>0</v>
      </c>
      <c r="BF25" s="226"/>
      <c r="BG25" s="227"/>
      <c r="BH25" s="228" t="e">
        <f>BE25/BB35</f>
        <v>#DIV/0!</v>
      </c>
      <c r="BI25" s="228"/>
      <c r="BJ25" s="229"/>
      <c r="BK25" s="83"/>
      <c r="BL25" s="84" t="e">
        <f>IF(AND(#REF!="○",A25="児童指導員"),(Colorsum(W25:BA25,#REF!)))+IF(AND(#REF!="○",A25="保育士"),(Colorsum(W25:BA25,#REF!)))</f>
        <v>#REF!</v>
      </c>
      <c r="BM25" s="85" t="e">
        <f>IF(F25=#REF!,IF(Colorsum(W25:BA25,#REF!)&gt;=1,IF(#REF!="あり",#REF!,IF(#REF!="あり",#REF!,$BB$35))),"")</f>
        <v>#REF!</v>
      </c>
      <c r="BN25" s="85" t="e">
        <f ca="1">IF(Colorsum(W25:BA25,#REF!)&gt;=1,IF(#REF!="あり",#REF!,$BB$35),"")</f>
        <v>#NAME?</v>
      </c>
      <c r="BO25" s="86" t="e">
        <f ca="1">IF(Colorsum(W25:BA25,#REF!)&gt;=1,IF(#REF!="あり",#REF!,$BB$35),"")</f>
        <v>#NAME?</v>
      </c>
      <c r="BP25" s="83"/>
      <c r="BQ25" s="56" t="str">
        <f>IF(A25="","",IF(U25="○",VLOOKUP(A25,#REF!,2,FALSE),VLOOKUP(A25,#REF!,2,FALSE)))</f>
        <v/>
      </c>
      <c r="BR25" s="83"/>
      <c r="BS25" s="83"/>
      <c r="BT25" s="83"/>
    </row>
    <row r="26" spans="1:72" ht="22.5" customHeight="1">
      <c r="A26" s="234"/>
      <c r="B26" s="235"/>
      <c r="C26" s="235"/>
      <c r="D26" s="235"/>
      <c r="E26" s="235"/>
      <c r="F26" s="224"/>
      <c r="G26" s="224"/>
      <c r="H26" s="224"/>
      <c r="I26" s="224"/>
      <c r="J26" s="224"/>
      <c r="K26" s="224"/>
      <c r="L26" s="230"/>
      <c r="M26" s="230"/>
      <c r="N26" s="230"/>
      <c r="O26" s="230"/>
      <c r="P26" s="230"/>
      <c r="Q26" s="236"/>
      <c r="R26" s="112"/>
      <c r="S26" s="367" t="str">
        <f t="shared" si="11"/>
        <v/>
      </c>
      <c r="T26" s="110"/>
      <c r="U26" s="110"/>
      <c r="V26" s="110"/>
      <c r="W26" s="31"/>
      <c r="X26" s="32"/>
      <c r="Y26" s="32"/>
      <c r="Z26" s="32"/>
      <c r="AA26" s="32"/>
      <c r="AB26" s="32"/>
      <c r="AC26" s="33"/>
      <c r="AD26" s="31"/>
      <c r="AE26" s="32"/>
      <c r="AF26" s="32"/>
      <c r="AG26" s="32"/>
      <c r="AH26" s="32"/>
      <c r="AI26" s="32"/>
      <c r="AJ26" s="33"/>
      <c r="AK26" s="31"/>
      <c r="AL26" s="32"/>
      <c r="AM26" s="32"/>
      <c r="AN26" s="32"/>
      <c r="AO26" s="32"/>
      <c r="AP26" s="32"/>
      <c r="AQ26" s="33"/>
      <c r="AR26" s="31"/>
      <c r="AS26" s="32"/>
      <c r="AT26" s="32"/>
      <c r="AU26" s="32"/>
      <c r="AV26" s="32"/>
      <c r="AW26" s="32"/>
      <c r="AX26" s="33"/>
      <c r="AY26" s="32"/>
      <c r="AZ26" s="32"/>
      <c r="BA26" s="33"/>
      <c r="BB26" s="231">
        <f t="shared" si="10"/>
        <v>0</v>
      </c>
      <c r="BC26" s="232"/>
      <c r="BD26" s="233"/>
      <c r="BE26" s="225">
        <f t="shared" si="9"/>
        <v>0</v>
      </c>
      <c r="BF26" s="226"/>
      <c r="BG26" s="227"/>
      <c r="BH26" s="228" t="e">
        <f>BE26/BB35</f>
        <v>#DIV/0!</v>
      </c>
      <c r="BI26" s="228"/>
      <c r="BJ26" s="229"/>
      <c r="BK26" s="83"/>
      <c r="BL26" s="84" t="e">
        <f>IF(AND(#REF!="○",A26="児童指導員"),(Colorsum(W26:BA26,#REF!)))+IF(AND(#REF!="○",A26="保育士"),(Colorsum(W26:BA26,#REF!)))</f>
        <v>#REF!</v>
      </c>
      <c r="BM26" s="85" t="e">
        <f>IF(F26=#REF!,IF(Colorsum(W26:BA26,#REF!)&gt;=1,IF(#REF!="あり",#REF!,IF(#REF!="あり",#REF!,$BB$35))),"")</f>
        <v>#REF!</v>
      </c>
      <c r="BN26" s="85" t="e">
        <f ca="1">IF(Colorsum(W26:BA26,#REF!)&gt;=1,IF(#REF!="あり",#REF!,$BB$35),"")</f>
        <v>#NAME?</v>
      </c>
      <c r="BO26" s="86" t="e">
        <f ca="1">IF(Colorsum(W26:BA26,#REF!)&gt;=1,IF(#REF!="あり",#REF!,$BB$35),"")</f>
        <v>#NAME?</v>
      </c>
      <c r="BP26" s="83"/>
      <c r="BQ26" s="56" t="str">
        <f>IF(A26="","",IF(U26="○",VLOOKUP(A26,#REF!,2,FALSE),VLOOKUP(A26,#REF!,2,FALSE)))</f>
        <v/>
      </c>
      <c r="BR26" s="83"/>
      <c r="BS26" s="83"/>
      <c r="BT26" s="83"/>
    </row>
    <row r="27" spans="1:72" ht="22.5" customHeight="1">
      <c r="A27" s="234"/>
      <c r="B27" s="235"/>
      <c r="C27" s="235"/>
      <c r="D27" s="235"/>
      <c r="E27" s="235"/>
      <c r="F27" s="224"/>
      <c r="G27" s="224"/>
      <c r="H27" s="224"/>
      <c r="I27" s="224"/>
      <c r="J27" s="224"/>
      <c r="K27" s="224"/>
      <c r="L27" s="230"/>
      <c r="M27" s="230"/>
      <c r="N27" s="230"/>
      <c r="O27" s="230"/>
      <c r="P27" s="230"/>
      <c r="Q27" s="236"/>
      <c r="R27" s="112"/>
      <c r="S27" s="367" t="str">
        <f t="shared" si="11"/>
        <v/>
      </c>
      <c r="T27" s="110"/>
      <c r="U27" s="110"/>
      <c r="V27" s="110"/>
      <c r="W27" s="31"/>
      <c r="X27" s="32"/>
      <c r="Y27" s="32"/>
      <c r="Z27" s="32"/>
      <c r="AA27" s="32"/>
      <c r="AB27" s="32"/>
      <c r="AC27" s="33"/>
      <c r="AD27" s="31"/>
      <c r="AE27" s="32"/>
      <c r="AF27" s="32"/>
      <c r="AG27" s="32"/>
      <c r="AH27" s="32"/>
      <c r="AI27" s="32"/>
      <c r="AJ27" s="33"/>
      <c r="AK27" s="31"/>
      <c r="AL27" s="32"/>
      <c r="AM27" s="32"/>
      <c r="AN27" s="32"/>
      <c r="AO27" s="32"/>
      <c r="AP27" s="32"/>
      <c r="AQ27" s="33"/>
      <c r="AR27" s="31"/>
      <c r="AS27" s="32"/>
      <c r="AT27" s="32"/>
      <c r="AU27" s="32"/>
      <c r="AV27" s="32"/>
      <c r="AW27" s="32"/>
      <c r="AX27" s="33"/>
      <c r="AY27" s="32"/>
      <c r="AZ27" s="32"/>
      <c r="BA27" s="33"/>
      <c r="BB27" s="231">
        <f t="shared" si="10"/>
        <v>0</v>
      </c>
      <c r="BC27" s="232"/>
      <c r="BD27" s="233"/>
      <c r="BE27" s="225">
        <f t="shared" si="9"/>
        <v>0</v>
      </c>
      <c r="BF27" s="226"/>
      <c r="BG27" s="227"/>
      <c r="BH27" s="228" t="e">
        <f>BE27/BB35</f>
        <v>#DIV/0!</v>
      </c>
      <c r="BI27" s="228"/>
      <c r="BJ27" s="229"/>
      <c r="BK27" s="83"/>
      <c r="BL27" s="84" t="e">
        <f>IF(AND(#REF!="○",A27="児童指導員"),(Colorsum(W27:BA27,#REF!)))+IF(AND(#REF!="○",A27="保育士"),(Colorsum(W27:BA27,#REF!)))</f>
        <v>#REF!</v>
      </c>
      <c r="BM27" s="85" t="e">
        <f>IF(F27=#REF!,IF(Colorsum(W27:BA27,#REF!)&gt;=1,IF(#REF!="あり",#REF!,IF(#REF!="あり",#REF!,$BB$35))),"")</f>
        <v>#REF!</v>
      </c>
      <c r="BN27" s="85" t="e">
        <f ca="1">IF(Colorsum(W27:BA27,#REF!)&gt;=1,IF(#REF!="あり",#REF!,$BB$35),"")</f>
        <v>#NAME?</v>
      </c>
      <c r="BO27" s="86" t="e">
        <f ca="1">IF(Colorsum(W27:BA27,#REF!)&gt;=1,IF(#REF!="あり",#REF!,$BB$35),"")</f>
        <v>#NAME?</v>
      </c>
      <c r="BP27" s="83"/>
      <c r="BQ27" s="56" t="str">
        <f>IF(A27="","",IF(U27="○",VLOOKUP(A27,#REF!,2,FALSE),VLOOKUP(A27,#REF!,2,FALSE)))</f>
        <v/>
      </c>
      <c r="BR27" s="83"/>
      <c r="BS27" s="83"/>
      <c r="BT27" s="83"/>
    </row>
    <row r="28" spans="1:72" ht="22.5" customHeight="1">
      <c r="A28" s="222"/>
      <c r="B28" s="223"/>
      <c r="C28" s="223"/>
      <c r="D28" s="223"/>
      <c r="E28" s="223"/>
      <c r="F28" s="224"/>
      <c r="G28" s="224"/>
      <c r="H28" s="224"/>
      <c r="I28" s="224"/>
      <c r="J28" s="224"/>
      <c r="K28" s="224"/>
      <c r="L28" s="230"/>
      <c r="M28" s="230"/>
      <c r="N28" s="230"/>
      <c r="O28" s="230"/>
      <c r="P28" s="230"/>
      <c r="Q28" s="230"/>
      <c r="R28" s="112"/>
      <c r="S28" s="367" t="str">
        <f t="shared" si="11"/>
        <v/>
      </c>
      <c r="T28" s="110"/>
      <c r="U28" s="114"/>
      <c r="V28" s="114"/>
      <c r="W28" s="37"/>
      <c r="X28" s="38"/>
      <c r="Y28" s="38"/>
      <c r="Z28" s="38"/>
      <c r="AA28" s="38"/>
      <c r="AB28" s="38"/>
      <c r="AC28" s="39"/>
      <c r="AD28" s="37"/>
      <c r="AE28" s="38"/>
      <c r="AF28" s="38"/>
      <c r="AG28" s="38"/>
      <c r="AH28" s="38"/>
      <c r="AI28" s="38"/>
      <c r="AJ28" s="39"/>
      <c r="AK28" s="37"/>
      <c r="AL28" s="38"/>
      <c r="AM28" s="38"/>
      <c r="AN28" s="38"/>
      <c r="AO28" s="38"/>
      <c r="AP28" s="38"/>
      <c r="AQ28" s="39"/>
      <c r="AR28" s="37"/>
      <c r="AS28" s="38"/>
      <c r="AT28" s="38"/>
      <c r="AU28" s="38"/>
      <c r="AV28" s="38"/>
      <c r="AW28" s="38"/>
      <c r="AX28" s="39"/>
      <c r="AY28" s="38"/>
      <c r="AZ28" s="38"/>
      <c r="BA28" s="39"/>
      <c r="BB28" s="214">
        <f t="shared" si="10"/>
        <v>0</v>
      </c>
      <c r="BC28" s="215"/>
      <c r="BD28" s="216"/>
      <c r="BE28" s="217">
        <f t="shared" si="9"/>
        <v>0</v>
      </c>
      <c r="BF28" s="218"/>
      <c r="BG28" s="219"/>
      <c r="BH28" s="228" t="e">
        <f>BE28/BB35</f>
        <v>#DIV/0!</v>
      </c>
      <c r="BI28" s="228"/>
      <c r="BJ28" s="229"/>
      <c r="BK28" s="83"/>
      <c r="BL28" s="84" t="e">
        <f>IF(AND(#REF!="○",A28="児童指導員"),(Colorsum(W28:BA28,#REF!)))+IF(AND(#REF!="○",A28="保育士"),(Colorsum(W28:BA28,#REF!)))</f>
        <v>#REF!</v>
      </c>
      <c r="BM28" s="85" t="e">
        <f>IF(F28=#REF!,IF(Colorsum(W28:BA28,#REF!)&gt;=1,IF(#REF!="あり",#REF!,IF(#REF!="あり",#REF!,$BB$35))),"")</f>
        <v>#REF!</v>
      </c>
      <c r="BN28" s="85" t="e">
        <f ca="1">IF(Colorsum(W28:BA28,#REF!)&gt;=1,IF(#REF!="あり",#REF!,$BB$35),"")</f>
        <v>#NAME?</v>
      </c>
      <c r="BO28" s="86" t="e">
        <f ca="1">IF(Colorsum(W28:BA28,#REF!)&gt;=1,IF(#REF!="あり",#REF!,$BB$35),"")</f>
        <v>#NAME?</v>
      </c>
      <c r="BP28" s="83"/>
      <c r="BQ28" s="56" t="str">
        <f>IF(A28="","",IF(U28="○",VLOOKUP(A28,#REF!,2,FALSE),VLOOKUP(A28,#REF!,2,FALSE)))</f>
        <v/>
      </c>
      <c r="BR28" s="83"/>
      <c r="BS28" s="83"/>
      <c r="BT28" s="83"/>
    </row>
    <row r="29" spans="1:72" ht="22.5" customHeight="1">
      <c r="A29" s="222"/>
      <c r="B29" s="223"/>
      <c r="C29" s="223"/>
      <c r="D29" s="223"/>
      <c r="E29" s="223"/>
      <c r="F29" s="224"/>
      <c r="G29" s="224"/>
      <c r="H29" s="224"/>
      <c r="I29" s="224"/>
      <c r="J29" s="224"/>
      <c r="K29" s="224"/>
      <c r="L29" s="230"/>
      <c r="M29" s="230"/>
      <c r="N29" s="230"/>
      <c r="O29" s="230"/>
      <c r="P29" s="230"/>
      <c r="Q29" s="230"/>
      <c r="R29" s="112"/>
      <c r="S29" s="367" t="str">
        <f t="shared" si="11"/>
        <v/>
      </c>
      <c r="T29" s="110"/>
      <c r="U29" s="114"/>
      <c r="V29" s="114"/>
      <c r="W29" s="28"/>
      <c r="X29" s="29"/>
      <c r="Y29" s="29"/>
      <c r="Z29" s="29"/>
      <c r="AA29" s="29"/>
      <c r="AB29" s="29"/>
      <c r="AC29" s="30"/>
      <c r="AD29" s="28"/>
      <c r="AE29" s="29"/>
      <c r="AF29" s="29"/>
      <c r="AG29" s="29"/>
      <c r="AH29" s="29"/>
      <c r="AI29" s="29"/>
      <c r="AJ29" s="30"/>
      <c r="AK29" s="28"/>
      <c r="AL29" s="29"/>
      <c r="AM29" s="29"/>
      <c r="AN29" s="29"/>
      <c r="AO29" s="29"/>
      <c r="AP29" s="29"/>
      <c r="AQ29" s="30"/>
      <c r="AR29" s="28"/>
      <c r="AS29" s="29"/>
      <c r="AT29" s="29"/>
      <c r="AU29" s="29"/>
      <c r="AV29" s="29"/>
      <c r="AW29" s="29"/>
      <c r="AX29" s="30"/>
      <c r="AY29" s="29"/>
      <c r="AZ29" s="29"/>
      <c r="BA29" s="30"/>
      <c r="BB29" s="231">
        <f t="shared" si="10"/>
        <v>0</v>
      </c>
      <c r="BC29" s="232"/>
      <c r="BD29" s="233"/>
      <c r="BE29" s="225">
        <f t="shared" si="9"/>
        <v>0</v>
      </c>
      <c r="BF29" s="226"/>
      <c r="BG29" s="227"/>
      <c r="BH29" s="228" t="e">
        <f>BE29/BB35</f>
        <v>#DIV/0!</v>
      </c>
      <c r="BI29" s="228"/>
      <c r="BJ29" s="229"/>
      <c r="BK29" s="83"/>
      <c r="BL29" s="84" t="e">
        <f>IF(AND(#REF!="○",A29="児童指導員"),(Colorsum(W29:BA29,#REF!)))+IF(AND(#REF!="○",A29="保育士"),(Colorsum(W29:BA29,#REF!)))</f>
        <v>#REF!</v>
      </c>
      <c r="BM29" s="85" t="e">
        <f>IF(F29=#REF!,IF(Colorsum(W29:BA29,#REF!)&gt;=1,IF(#REF!="あり",#REF!,IF(#REF!="あり",#REF!,$BB$35))),"")</f>
        <v>#REF!</v>
      </c>
      <c r="BN29" s="85" t="e">
        <f ca="1">IF(Colorsum(W29:BA29,#REF!)&gt;=1,IF(#REF!="あり",#REF!,$BB$35),"")</f>
        <v>#NAME?</v>
      </c>
      <c r="BO29" s="86" t="e">
        <f ca="1">IF(Colorsum(W29:BA29,#REF!)&gt;=1,IF(#REF!="あり",#REF!,$BB$35),"")</f>
        <v>#NAME?</v>
      </c>
      <c r="BP29" s="83"/>
      <c r="BQ29" s="56" t="str">
        <f>IF(A29="","",IF(U29="○",VLOOKUP(A29,#REF!,2,FALSE),VLOOKUP(A29,#REF!,2,FALSE)))</f>
        <v/>
      </c>
      <c r="BR29" s="83"/>
      <c r="BS29" s="83"/>
      <c r="BT29" s="83"/>
    </row>
    <row r="30" spans="1:72" ht="22.5" customHeight="1">
      <c r="A30" s="222"/>
      <c r="B30" s="223"/>
      <c r="C30" s="223"/>
      <c r="D30" s="223"/>
      <c r="E30" s="223"/>
      <c r="F30" s="224"/>
      <c r="G30" s="224"/>
      <c r="H30" s="224"/>
      <c r="I30" s="224"/>
      <c r="J30" s="224"/>
      <c r="K30" s="224"/>
      <c r="L30" s="230"/>
      <c r="M30" s="230"/>
      <c r="N30" s="230"/>
      <c r="O30" s="230"/>
      <c r="P30" s="230"/>
      <c r="Q30" s="230"/>
      <c r="R30" s="112"/>
      <c r="S30" s="367" t="str">
        <f t="shared" si="11"/>
        <v/>
      </c>
      <c r="T30" s="110"/>
      <c r="U30" s="114"/>
      <c r="V30" s="114"/>
      <c r="W30" s="14"/>
      <c r="X30" s="15"/>
      <c r="Y30" s="15"/>
      <c r="Z30" s="15"/>
      <c r="AA30" s="15"/>
      <c r="AB30" s="15"/>
      <c r="AC30" s="16"/>
      <c r="AD30" s="14"/>
      <c r="AE30" s="15"/>
      <c r="AF30" s="15"/>
      <c r="AG30" s="15"/>
      <c r="AH30" s="15"/>
      <c r="AI30" s="15"/>
      <c r="AJ30" s="16"/>
      <c r="AK30" s="14"/>
      <c r="AL30" s="15"/>
      <c r="AM30" s="15"/>
      <c r="AN30" s="15"/>
      <c r="AO30" s="15"/>
      <c r="AP30" s="15"/>
      <c r="AQ30" s="16"/>
      <c r="AR30" s="14"/>
      <c r="AS30" s="15"/>
      <c r="AT30" s="15"/>
      <c r="AU30" s="15"/>
      <c r="AV30" s="15"/>
      <c r="AW30" s="15"/>
      <c r="AX30" s="16"/>
      <c r="AY30" s="15"/>
      <c r="AZ30" s="15"/>
      <c r="BA30" s="16"/>
      <c r="BB30" s="231">
        <f t="shared" si="10"/>
        <v>0</v>
      </c>
      <c r="BC30" s="232"/>
      <c r="BD30" s="233"/>
      <c r="BE30" s="225">
        <f t="shared" si="9"/>
        <v>0</v>
      </c>
      <c r="BF30" s="226"/>
      <c r="BG30" s="227"/>
      <c r="BH30" s="228" t="e">
        <f>BE30/BB35</f>
        <v>#DIV/0!</v>
      </c>
      <c r="BI30" s="228"/>
      <c r="BJ30" s="229"/>
      <c r="BK30" s="83"/>
      <c r="BL30" s="84" t="e">
        <f>IF(AND(#REF!="○",A30="児童指導員"),(Colorsum(W30:BA30,#REF!)))+IF(AND(#REF!="○",A30="保育士"),(Colorsum(W30:BA30,#REF!)))</f>
        <v>#REF!</v>
      </c>
      <c r="BM30" s="85" t="e">
        <f>IF(F30=#REF!,IF(Colorsum(W30:BA30,#REF!)&gt;=1,IF(#REF!="あり",#REF!,IF(#REF!="あり",#REF!,$BB$35))),"")</f>
        <v>#REF!</v>
      </c>
      <c r="BN30" s="85" t="e">
        <f ca="1">IF(Colorsum(W30:BA30,#REF!)&gt;=1,IF(#REF!="あり",#REF!,$BB$35),"")</f>
        <v>#NAME?</v>
      </c>
      <c r="BO30" s="86" t="e">
        <f ca="1">IF(Colorsum(W30:BA30,#REF!)&gt;=1,IF(#REF!="あり",#REF!,$BB$35),"")</f>
        <v>#NAME?</v>
      </c>
      <c r="BP30" s="83"/>
      <c r="BQ30" s="56" t="str">
        <f>IF(A30="","",IF(U30="○",VLOOKUP(A30,#REF!,2,FALSE),VLOOKUP(A30,#REF!,2,FALSE)))</f>
        <v/>
      </c>
      <c r="BR30" s="83"/>
      <c r="BS30" s="83"/>
      <c r="BT30" s="83"/>
    </row>
    <row r="31" spans="1:72" ht="22.5" customHeight="1">
      <c r="A31" s="222"/>
      <c r="B31" s="223"/>
      <c r="C31" s="223"/>
      <c r="D31" s="223"/>
      <c r="E31" s="223"/>
      <c r="F31" s="224"/>
      <c r="G31" s="224"/>
      <c r="H31" s="224"/>
      <c r="I31" s="224"/>
      <c r="J31" s="224"/>
      <c r="K31" s="224"/>
      <c r="L31" s="230"/>
      <c r="M31" s="230"/>
      <c r="N31" s="230"/>
      <c r="O31" s="230"/>
      <c r="P31" s="230"/>
      <c r="Q31" s="230"/>
      <c r="R31" s="112"/>
      <c r="S31" s="367" t="str">
        <f t="shared" si="11"/>
        <v/>
      </c>
      <c r="T31" s="110"/>
      <c r="U31" s="114"/>
      <c r="V31" s="114"/>
      <c r="W31" s="14"/>
      <c r="X31" s="15"/>
      <c r="Y31" s="15"/>
      <c r="Z31" s="15"/>
      <c r="AA31" s="15"/>
      <c r="AB31" s="15"/>
      <c r="AC31" s="16"/>
      <c r="AD31" s="14"/>
      <c r="AE31" s="15"/>
      <c r="AF31" s="15"/>
      <c r="AG31" s="15"/>
      <c r="AH31" s="15"/>
      <c r="AI31" s="15"/>
      <c r="AJ31" s="16"/>
      <c r="AK31" s="14"/>
      <c r="AL31" s="15"/>
      <c r="AM31" s="15"/>
      <c r="AN31" s="15"/>
      <c r="AO31" s="15"/>
      <c r="AP31" s="15"/>
      <c r="AQ31" s="16"/>
      <c r="AR31" s="14"/>
      <c r="AS31" s="15"/>
      <c r="AT31" s="15"/>
      <c r="AU31" s="15"/>
      <c r="AV31" s="15"/>
      <c r="AW31" s="15"/>
      <c r="AX31" s="16"/>
      <c r="AY31" s="15"/>
      <c r="AZ31" s="15"/>
      <c r="BA31" s="16"/>
      <c r="BB31" s="231">
        <f t="shared" si="10"/>
        <v>0</v>
      </c>
      <c r="BC31" s="232"/>
      <c r="BD31" s="233"/>
      <c r="BE31" s="225">
        <f t="shared" si="9"/>
        <v>0</v>
      </c>
      <c r="BF31" s="226"/>
      <c r="BG31" s="227"/>
      <c r="BH31" s="228" t="e">
        <f>BE31/BB35</f>
        <v>#DIV/0!</v>
      </c>
      <c r="BI31" s="228"/>
      <c r="BJ31" s="229"/>
      <c r="BK31" s="83"/>
      <c r="BL31" s="84" t="e">
        <f>IF(AND(#REF!="○",A31="児童指導員"),(Colorsum(W31:BA31,#REF!)))+IF(AND(#REF!="○",A31="保育士"),(Colorsum(W31:BA31,#REF!)))</f>
        <v>#REF!</v>
      </c>
      <c r="BM31" s="85" t="e">
        <f>IF(F31=#REF!,IF(Colorsum(W31:BA31,#REF!)&gt;=1,IF(#REF!="あり",#REF!,IF(#REF!="あり",#REF!,$BB$35))),"")</f>
        <v>#REF!</v>
      </c>
      <c r="BN31" s="85" t="e">
        <f ca="1">IF(Colorsum(W31:BA31,#REF!)&gt;=1,IF(#REF!="あり",#REF!,$BB$35),"")</f>
        <v>#NAME?</v>
      </c>
      <c r="BO31" s="86" t="e">
        <f ca="1">IF(Colorsum(W31:BA31,#REF!)&gt;=1,IF(#REF!="あり",#REF!,$BB$35),"")</f>
        <v>#NAME?</v>
      </c>
      <c r="BP31" s="83"/>
      <c r="BQ31" s="56" t="str">
        <f>IF(A31="","",IF(U31="○",VLOOKUP(A31,#REF!,2,FALSE),VLOOKUP(A31,#REF!,2,FALSE)))</f>
        <v/>
      </c>
      <c r="BR31" s="83"/>
      <c r="BS31" s="83"/>
      <c r="BT31" s="83"/>
    </row>
    <row r="32" spans="1:72" ht="22.5" customHeight="1">
      <c r="A32" s="222"/>
      <c r="B32" s="223"/>
      <c r="C32" s="223"/>
      <c r="D32" s="223"/>
      <c r="E32" s="223"/>
      <c r="F32" s="224"/>
      <c r="G32" s="224"/>
      <c r="H32" s="224"/>
      <c r="I32" s="224"/>
      <c r="J32" s="224"/>
      <c r="K32" s="224"/>
      <c r="L32" s="230"/>
      <c r="M32" s="230"/>
      <c r="N32" s="230"/>
      <c r="O32" s="230"/>
      <c r="P32" s="230"/>
      <c r="Q32" s="230"/>
      <c r="R32" s="112"/>
      <c r="S32" s="367" t="str">
        <f t="shared" si="11"/>
        <v/>
      </c>
      <c r="T32" s="110"/>
      <c r="U32" s="114"/>
      <c r="V32" s="12"/>
      <c r="W32" s="14"/>
      <c r="X32" s="15"/>
      <c r="Y32" s="15"/>
      <c r="Z32" s="15"/>
      <c r="AA32" s="15"/>
      <c r="AB32" s="15"/>
      <c r="AC32" s="16"/>
      <c r="AD32" s="14"/>
      <c r="AE32" s="15"/>
      <c r="AF32" s="15"/>
      <c r="AG32" s="15"/>
      <c r="AH32" s="15"/>
      <c r="AI32" s="15"/>
      <c r="AJ32" s="16"/>
      <c r="AK32" s="14"/>
      <c r="AL32" s="15"/>
      <c r="AM32" s="15"/>
      <c r="AN32" s="15"/>
      <c r="AO32" s="15"/>
      <c r="AP32" s="15"/>
      <c r="AQ32" s="16"/>
      <c r="AR32" s="14"/>
      <c r="AS32" s="15"/>
      <c r="AT32" s="15"/>
      <c r="AU32" s="15"/>
      <c r="AV32" s="15"/>
      <c r="AW32" s="15"/>
      <c r="AX32" s="16"/>
      <c r="AY32" s="15"/>
      <c r="AZ32" s="15"/>
      <c r="BA32" s="16"/>
      <c r="BB32" s="231">
        <f t="shared" si="10"/>
        <v>0</v>
      </c>
      <c r="BC32" s="232"/>
      <c r="BD32" s="233"/>
      <c r="BE32" s="225">
        <f t="shared" si="9"/>
        <v>0</v>
      </c>
      <c r="BF32" s="226"/>
      <c r="BG32" s="227"/>
      <c r="BH32" s="228" t="e">
        <f>BE32/BB35</f>
        <v>#DIV/0!</v>
      </c>
      <c r="BI32" s="228"/>
      <c r="BJ32" s="229"/>
      <c r="BK32" s="83"/>
      <c r="BL32" s="84" t="e">
        <f>IF(AND(#REF!="○",A32="児童指導員"),(Colorsum(W32:BA32,#REF!)))+IF(AND(#REF!="○",A32="保育士"),(Colorsum(W32:BA32,#REF!)))</f>
        <v>#REF!</v>
      </c>
      <c r="BM32" s="85" t="e">
        <f>IF(F32=#REF!,IF(Colorsum(W32:BA32,#REF!)&gt;=1,IF(#REF!="あり",#REF!,IF(#REF!="あり",#REF!,$BB$35))),"")</f>
        <v>#REF!</v>
      </c>
      <c r="BN32" s="85" t="e">
        <f ca="1">IF(Colorsum(W32:BA32,#REF!)&gt;=1,IF(#REF!="あり",#REF!,$BB$35),"")</f>
        <v>#NAME?</v>
      </c>
      <c r="BO32" s="86" t="e">
        <f ca="1">IF(Colorsum(W32:BA32,#REF!)&gt;=1,IF(#REF!="あり",#REF!,$BB$35),"")</f>
        <v>#NAME?</v>
      </c>
      <c r="BP32" s="83"/>
      <c r="BQ32" s="56" t="str">
        <f>IF(A32="","",IF(U32="○",VLOOKUP(A32,#REF!,2,FALSE),VLOOKUP(A32,#REF!,2,FALSE)))</f>
        <v/>
      </c>
      <c r="BR32" s="83"/>
      <c r="BS32" s="83"/>
      <c r="BT32" s="83"/>
    </row>
    <row r="33" spans="1:72" ht="22.5" customHeight="1" thickBot="1">
      <c r="A33" s="209"/>
      <c r="B33" s="210"/>
      <c r="C33" s="210"/>
      <c r="D33" s="210"/>
      <c r="E33" s="210"/>
      <c r="F33" s="211"/>
      <c r="G33" s="211"/>
      <c r="H33" s="211"/>
      <c r="I33" s="211"/>
      <c r="J33" s="211"/>
      <c r="K33" s="211"/>
      <c r="L33" s="212"/>
      <c r="M33" s="212"/>
      <c r="N33" s="212"/>
      <c r="O33" s="212"/>
      <c r="P33" s="212"/>
      <c r="Q33" s="213"/>
      <c r="R33" s="112"/>
      <c r="S33" s="367" t="str">
        <f t="shared" si="11"/>
        <v/>
      </c>
      <c r="T33" s="110"/>
      <c r="U33" s="116"/>
      <c r="V33" s="18"/>
      <c r="W33" s="19"/>
      <c r="X33" s="20"/>
      <c r="Y33" s="20"/>
      <c r="Z33" s="20"/>
      <c r="AA33" s="20"/>
      <c r="AB33" s="20"/>
      <c r="AC33" s="21"/>
      <c r="AD33" s="19"/>
      <c r="AE33" s="20"/>
      <c r="AF33" s="20"/>
      <c r="AG33" s="20"/>
      <c r="AH33" s="20"/>
      <c r="AI33" s="20"/>
      <c r="AJ33" s="21"/>
      <c r="AK33" s="19"/>
      <c r="AL33" s="20"/>
      <c r="AM33" s="20"/>
      <c r="AN33" s="20"/>
      <c r="AO33" s="20"/>
      <c r="AP33" s="20"/>
      <c r="AQ33" s="21"/>
      <c r="AR33" s="19"/>
      <c r="AS33" s="20"/>
      <c r="AT33" s="20"/>
      <c r="AU33" s="20"/>
      <c r="AV33" s="20"/>
      <c r="AW33" s="20"/>
      <c r="AX33" s="21"/>
      <c r="AY33" s="20"/>
      <c r="AZ33" s="20"/>
      <c r="BA33" s="21"/>
      <c r="BB33" s="214">
        <f t="shared" si="10"/>
        <v>0</v>
      </c>
      <c r="BC33" s="215"/>
      <c r="BD33" s="216"/>
      <c r="BE33" s="217">
        <f t="shared" si="9"/>
        <v>0</v>
      </c>
      <c r="BF33" s="218"/>
      <c r="BG33" s="219"/>
      <c r="BH33" s="220" t="e">
        <f>BE33/BB35</f>
        <v>#DIV/0!</v>
      </c>
      <c r="BI33" s="220"/>
      <c r="BJ33" s="221"/>
      <c r="BK33" s="83"/>
      <c r="BL33" s="87" t="e">
        <f>IF(AND(#REF!="○",A33="児童指導員"),(Colorsum(W33:BA33,#REF!)))+IF(AND(#REF!="○",A33="保育士"),(Colorsum(W33:BA33,#REF!)))</f>
        <v>#REF!</v>
      </c>
      <c r="BM33" s="88" t="e">
        <f>IF(F33=#REF!,IF(Colorsum(W33:BA33,#REF!)&gt;=1,IF(#REF!="あり",#REF!,IF(#REF!="あり",#REF!,$BB$35))),"")</f>
        <v>#REF!</v>
      </c>
      <c r="BN33" s="88" t="e">
        <f ca="1">IF(Colorsum(W33:BA33,#REF!)&gt;=1,IF(#REF!="あり",#REF!,$BB$35),"")</f>
        <v>#NAME?</v>
      </c>
      <c r="BO33" s="89" t="e">
        <f ca="1">IF(Colorsum(W33:BA33,#REF!)&gt;=1,IF(#REF!="あり",#REF!,$BB$35),"")</f>
        <v>#NAME?</v>
      </c>
      <c r="BP33" s="83"/>
      <c r="BQ33" s="57" t="str">
        <f>IF(A33="","",IF(U33="○",VLOOKUP(A33,#REF!,2,FALSE),VLOOKUP(A33,#REF!,2,FALSE)))</f>
        <v/>
      </c>
      <c r="BR33" s="83"/>
      <c r="BS33" s="83"/>
      <c r="BT33" s="83"/>
    </row>
    <row r="34" spans="1:72" ht="20.25" customHeight="1" thickBot="1">
      <c r="A34" s="133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133"/>
      <c r="AZ34" s="58"/>
      <c r="BA34" s="58"/>
      <c r="BB34" s="186" t="s">
        <v>18</v>
      </c>
      <c r="BC34" s="187"/>
      <c r="BD34" s="187"/>
      <c r="BE34" s="187"/>
      <c r="BF34" s="187"/>
      <c r="BG34" s="188"/>
      <c r="BH34" s="189"/>
      <c r="BI34" s="190"/>
      <c r="BJ34" s="191"/>
      <c r="BK34" s="83"/>
      <c r="BL34" s="82" t="e">
        <f>SUM(BL14:BL33)</f>
        <v>#REF!</v>
      </c>
      <c r="BM34" s="82" t="e">
        <f>IF(MAX(BM14:BM33)=0,$BB$35,MAX(BM14:BM33))</f>
        <v>#REF!</v>
      </c>
      <c r="BN34" s="83" t="e">
        <f ca="1">IF(MAX(BN14:BN33)=0,$BB$35,MAX(BN14:BN33))</f>
        <v>#NAME?</v>
      </c>
      <c r="BO34" s="83" t="e">
        <f ca="1">IF(MAX(BO14:BO33)=0,$BB$35,MAX(BO14:BO33))</f>
        <v>#NAME?</v>
      </c>
      <c r="BP34" s="83"/>
      <c r="BQ34" s="83"/>
      <c r="BR34" s="83"/>
      <c r="BS34" s="83"/>
      <c r="BT34" s="83"/>
    </row>
    <row r="35" spans="1:72" ht="20.25" customHeight="1" thickBot="1">
      <c r="A35" s="134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60"/>
      <c r="P35" s="60"/>
      <c r="Q35" s="59"/>
      <c r="R35" s="59"/>
      <c r="S35" s="59"/>
      <c r="T35" s="59"/>
      <c r="U35" s="59"/>
      <c r="V35" s="59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207" t="s">
        <v>98</v>
      </c>
      <c r="AN35" s="207"/>
      <c r="AO35" s="207"/>
      <c r="AP35" s="207"/>
      <c r="AQ35" s="207"/>
      <c r="AR35" s="207"/>
      <c r="AS35" s="207"/>
      <c r="AT35" s="207"/>
      <c r="AU35" s="207"/>
      <c r="AV35" s="207"/>
      <c r="AW35" s="207"/>
      <c r="AX35" s="207"/>
      <c r="AY35" s="207"/>
      <c r="AZ35" s="207"/>
      <c r="BA35" s="208"/>
      <c r="BB35" s="194"/>
      <c r="BC35" s="195"/>
      <c r="BD35" s="195"/>
      <c r="BE35" s="195"/>
      <c r="BF35" s="195"/>
      <c r="BG35" s="196"/>
      <c r="BH35" s="192" t="s">
        <v>19</v>
      </c>
      <c r="BI35" s="192"/>
      <c r="BJ35" s="193"/>
      <c r="BK35" s="83"/>
      <c r="BL35" s="83"/>
      <c r="BM35" s="83"/>
      <c r="BN35" s="83"/>
      <c r="BO35" s="83"/>
      <c r="BP35" s="83"/>
      <c r="BQ35" s="83"/>
      <c r="BR35" s="83"/>
      <c r="BS35" s="83"/>
      <c r="BT35" s="83"/>
    </row>
    <row r="36" spans="1:72" ht="16.5" customHeight="1" thickBot="1">
      <c r="A36" s="197"/>
      <c r="B36" s="197"/>
      <c r="C36" s="197"/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8"/>
      <c r="O36" s="199"/>
      <c r="P36" s="199"/>
      <c r="Q36" s="200" t="s">
        <v>52</v>
      </c>
      <c r="R36" s="201"/>
      <c r="S36" s="201"/>
      <c r="T36" s="201"/>
      <c r="U36" s="201"/>
      <c r="V36" s="201"/>
      <c r="W36" s="4"/>
      <c r="X36" s="5"/>
      <c r="Y36" s="5"/>
      <c r="Z36" s="5"/>
      <c r="AA36" s="5"/>
      <c r="AB36" s="5"/>
      <c r="AC36" s="6"/>
      <c r="AD36" s="4"/>
      <c r="AE36" s="5"/>
      <c r="AF36" s="5"/>
      <c r="AG36" s="5"/>
      <c r="AH36" s="5"/>
      <c r="AI36" s="5"/>
      <c r="AJ36" s="6"/>
      <c r="AK36" s="4"/>
      <c r="AL36" s="5"/>
      <c r="AM36" s="5"/>
      <c r="AN36" s="5"/>
      <c r="AO36" s="5"/>
      <c r="AP36" s="5"/>
      <c r="AQ36" s="6"/>
      <c r="AR36" s="4"/>
      <c r="AS36" s="5"/>
      <c r="AT36" s="5"/>
      <c r="AU36" s="5"/>
      <c r="AV36" s="5"/>
      <c r="AW36" s="5"/>
      <c r="AX36" s="6"/>
      <c r="AY36" s="5"/>
      <c r="AZ36" s="5"/>
      <c r="BA36" s="6"/>
      <c r="BB36" s="202" t="s">
        <v>46</v>
      </c>
      <c r="BC36" s="202"/>
      <c r="BD36" s="202"/>
      <c r="BE36" s="202"/>
      <c r="BF36" s="202"/>
      <c r="BG36" s="203"/>
      <c r="BH36" s="204">
        <f>COUNTIF(W36:BA36,"&gt;="&amp;D4+1)</f>
        <v>0</v>
      </c>
      <c r="BI36" s="205"/>
      <c r="BJ36" s="206"/>
      <c r="BK36" s="83"/>
      <c r="BL36" s="83"/>
      <c r="BM36" s="83"/>
      <c r="BN36" s="83"/>
      <c r="BO36" s="83"/>
      <c r="BP36" s="83"/>
      <c r="BQ36" s="83"/>
      <c r="BR36" s="83"/>
      <c r="BS36" s="83"/>
      <c r="BT36" s="83"/>
    </row>
    <row r="37" spans="1:72" ht="16.5" customHeight="1" thickBot="1">
      <c r="A37" s="356" t="s">
        <v>66</v>
      </c>
      <c r="B37" s="357"/>
      <c r="C37" s="357"/>
      <c r="D37" s="357"/>
      <c r="E37" s="357"/>
      <c r="F37" s="357"/>
      <c r="G37" s="357"/>
      <c r="H37" s="357"/>
      <c r="I37" s="357"/>
      <c r="J37" s="357"/>
      <c r="K37" s="357"/>
      <c r="L37" s="357"/>
      <c r="M37" s="357"/>
      <c r="N37" s="357"/>
      <c r="O37" s="358"/>
      <c r="P37" s="358"/>
      <c r="Q37" s="357"/>
      <c r="R37" s="357"/>
      <c r="S37" s="357"/>
      <c r="T37" s="357"/>
      <c r="U37" s="357"/>
      <c r="V37" s="359"/>
      <c r="W37" s="7"/>
      <c r="X37" s="8"/>
      <c r="Y37" s="8"/>
      <c r="Z37" s="8"/>
      <c r="AA37" s="8"/>
      <c r="AB37" s="8"/>
      <c r="AC37" s="9"/>
      <c r="AD37" s="7"/>
      <c r="AE37" s="8"/>
      <c r="AF37" s="8"/>
      <c r="AG37" s="8"/>
      <c r="AH37" s="8"/>
      <c r="AI37" s="8"/>
      <c r="AJ37" s="9"/>
      <c r="AK37" s="7"/>
      <c r="AL37" s="8"/>
      <c r="AM37" s="8"/>
      <c r="AN37" s="8"/>
      <c r="AO37" s="8"/>
      <c r="AP37" s="8"/>
      <c r="AQ37" s="9"/>
      <c r="AR37" s="7"/>
      <c r="AS37" s="8"/>
      <c r="AT37" s="8"/>
      <c r="AU37" s="8"/>
      <c r="AV37" s="8"/>
      <c r="AW37" s="8"/>
      <c r="AX37" s="9"/>
      <c r="AY37" s="8"/>
      <c r="AZ37" s="8"/>
      <c r="BA37" s="9"/>
      <c r="BB37" s="202" t="s">
        <v>56</v>
      </c>
      <c r="BC37" s="202"/>
      <c r="BD37" s="202"/>
      <c r="BE37" s="202"/>
      <c r="BF37" s="202"/>
      <c r="BG37" s="203"/>
      <c r="BH37" s="204">
        <f>COUNTIF(W37:BA37,"&gt;="&amp;D5+1)</f>
        <v>0</v>
      </c>
      <c r="BI37" s="205"/>
      <c r="BJ37" s="206"/>
      <c r="BK37" s="83"/>
      <c r="BL37" s="83"/>
      <c r="BM37" s="83"/>
      <c r="BN37" s="83"/>
      <c r="BO37" s="83"/>
      <c r="BP37" s="83"/>
      <c r="BQ37" s="83"/>
      <c r="BR37" s="83"/>
      <c r="BS37" s="83"/>
      <c r="BT37" s="83"/>
    </row>
    <row r="38" spans="1:72" ht="16.5" hidden="1" customHeight="1" thickBot="1">
      <c r="A38" s="360" t="s">
        <v>92</v>
      </c>
      <c r="B38" s="361"/>
      <c r="C38" s="361"/>
      <c r="D38" s="361"/>
      <c r="E38" s="361"/>
      <c r="F38" s="361"/>
      <c r="G38" s="361"/>
      <c r="H38" s="361"/>
      <c r="I38" s="361"/>
      <c r="J38" s="361"/>
      <c r="K38" s="361"/>
      <c r="L38" s="361"/>
      <c r="M38" s="361"/>
      <c r="N38" s="361"/>
      <c r="O38" s="361"/>
      <c r="P38" s="361"/>
      <c r="Q38" s="361"/>
      <c r="R38" s="361"/>
      <c r="S38" s="361"/>
      <c r="T38" s="361"/>
      <c r="U38" s="361"/>
      <c r="V38" s="362"/>
      <c r="W38" s="61" t="str">
        <f t="shared" ref="W38:BA38" si="12">IF(AND(W36="",W37=""),"",IF(OR(W36="",W37=""),"×","○"))</f>
        <v/>
      </c>
      <c r="X38" s="117" t="str">
        <f t="shared" si="12"/>
        <v/>
      </c>
      <c r="Y38" s="117" t="str">
        <f t="shared" si="12"/>
        <v/>
      </c>
      <c r="Z38" s="117" t="str">
        <f t="shared" si="12"/>
        <v/>
      </c>
      <c r="AA38" s="117" t="str">
        <f t="shared" si="12"/>
        <v/>
      </c>
      <c r="AB38" s="117" t="str">
        <f t="shared" si="12"/>
        <v/>
      </c>
      <c r="AC38" s="118" t="str">
        <f t="shared" si="12"/>
        <v/>
      </c>
      <c r="AD38" s="61" t="str">
        <f t="shared" si="12"/>
        <v/>
      </c>
      <c r="AE38" s="117" t="str">
        <f t="shared" si="12"/>
        <v/>
      </c>
      <c r="AF38" s="117" t="str">
        <f t="shared" si="12"/>
        <v/>
      </c>
      <c r="AG38" s="117" t="str">
        <f t="shared" si="12"/>
        <v/>
      </c>
      <c r="AH38" s="117" t="str">
        <f t="shared" si="12"/>
        <v/>
      </c>
      <c r="AI38" s="117" t="str">
        <f t="shared" si="12"/>
        <v/>
      </c>
      <c r="AJ38" s="118" t="str">
        <f t="shared" si="12"/>
        <v/>
      </c>
      <c r="AK38" s="61" t="str">
        <f t="shared" si="12"/>
        <v/>
      </c>
      <c r="AL38" s="117" t="str">
        <f t="shared" si="12"/>
        <v/>
      </c>
      <c r="AM38" s="117" t="str">
        <f t="shared" si="12"/>
        <v/>
      </c>
      <c r="AN38" s="117" t="str">
        <f t="shared" si="12"/>
        <v/>
      </c>
      <c r="AO38" s="117" t="str">
        <f t="shared" si="12"/>
        <v/>
      </c>
      <c r="AP38" s="117" t="str">
        <f t="shared" si="12"/>
        <v/>
      </c>
      <c r="AQ38" s="118" t="str">
        <f t="shared" si="12"/>
        <v/>
      </c>
      <c r="AR38" s="61" t="str">
        <f t="shared" si="12"/>
        <v/>
      </c>
      <c r="AS38" s="117" t="str">
        <f t="shared" si="12"/>
        <v/>
      </c>
      <c r="AT38" s="117" t="str">
        <f t="shared" si="12"/>
        <v/>
      </c>
      <c r="AU38" s="117" t="str">
        <f t="shared" si="12"/>
        <v/>
      </c>
      <c r="AV38" s="117" t="str">
        <f t="shared" ref="AV38:AX38" si="13">IF(AND(AV36="",AV37=""),"",IF(OR(AV36="",AV37=""),"×","○"))</f>
        <v/>
      </c>
      <c r="AW38" s="117" t="str">
        <f t="shared" si="13"/>
        <v/>
      </c>
      <c r="AX38" s="118" t="str">
        <f t="shared" si="13"/>
        <v/>
      </c>
      <c r="AY38" s="117" t="str">
        <f t="shared" si="12"/>
        <v/>
      </c>
      <c r="AZ38" s="117" t="str">
        <f t="shared" si="12"/>
        <v/>
      </c>
      <c r="BA38" s="118" t="str">
        <f t="shared" si="12"/>
        <v/>
      </c>
      <c r="BB38" s="62"/>
      <c r="BC38" s="62"/>
      <c r="BD38" s="62"/>
      <c r="BE38" s="62"/>
      <c r="BF38" s="62"/>
      <c r="BG38" s="62"/>
      <c r="BH38" s="10"/>
      <c r="BI38" s="10"/>
      <c r="BJ38" s="135"/>
      <c r="BK38" s="83"/>
      <c r="BL38" s="83"/>
      <c r="BM38" s="83"/>
      <c r="BN38" s="83"/>
      <c r="BO38" s="83"/>
      <c r="BP38" s="83"/>
      <c r="BQ38" s="83"/>
      <c r="BR38" s="83"/>
      <c r="BS38" s="83"/>
      <c r="BT38" s="83"/>
    </row>
    <row r="39" spans="1:72" ht="16.5" hidden="1" customHeight="1" thickTop="1">
      <c r="A39" s="363" t="s">
        <v>91</v>
      </c>
      <c r="B39" s="358"/>
      <c r="C39" s="358"/>
      <c r="D39" s="358"/>
      <c r="E39" s="358"/>
      <c r="F39" s="358"/>
      <c r="G39" s="358"/>
      <c r="H39" s="358"/>
      <c r="I39" s="358"/>
      <c r="J39" s="358"/>
      <c r="K39" s="358"/>
      <c r="L39" s="358"/>
      <c r="M39" s="358"/>
      <c r="N39" s="358"/>
      <c r="O39" s="358"/>
      <c r="P39" s="358"/>
      <c r="Q39" s="358"/>
      <c r="R39" s="358"/>
      <c r="S39" s="358"/>
      <c r="T39" s="358"/>
      <c r="U39" s="358"/>
      <c r="V39" s="364"/>
      <c r="W39" s="119" t="str">
        <f t="shared" ref="W39:BA39" si="14">IF(W36="","",COUNTIFS(W11:W33,"&gt;"&amp;6,W11:W33,"&gt;"&amp;W40))</f>
        <v/>
      </c>
      <c r="X39" s="120" t="str">
        <f t="shared" si="14"/>
        <v/>
      </c>
      <c r="Y39" s="120" t="str">
        <f t="shared" si="14"/>
        <v/>
      </c>
      <c r="Z39" s="120" t="str">
        <f t="shared" si="14"/>
        <v/>
      </c>
      <c r="AA39" s="120" t="str">
        <f t="shared" si="14"/>
        <v/>
      </c>
      <c r="AB39" s="120" t="str">
        <f t="shared" si="14"/>
        <v/>
      </c>
      <c r="AC39" s="63" t="str">
        <f t="shared" si="14"/>
        <v/>
      </c>
      <c r="AD39" s="119" t="str">
        <f t="shared" si="14"/>
        <v/>
      </c>
      <c r="AE39" s="120" t="str">
        <f t="shared" si="14"/>
        <v/>
      </c>
      <c r="AF39" s="120" t="str">
        <f t="shared" si="14"/>
        <v/>
      </c>
      <c r="AG39" s="120" t="str">
        <f t="shared" si="14"/>
        <v/>
      </c>
      <c r="AH39" s="120" t="str">
        <f t="shared" si="14"/>
        <v/>
      </c>
      <c r="AI39" s="120" t="str">
        <f t="shared" si="14"/>
        <v/>
      </c>
      <c r="AJ39" s="63" t="str">
        <f t="shared" si="14"/>
        <v/>
      </c>
      <c r="AK39" s="119" t="str">
        <f t="shared" si="14"/>
        <v/>
      </c>
      <c r="AL39" s="120" t="str">
        <f t="shared" si="14"/>
        <v/>
      </c>
      <c r="AM39" s="120" t="str">
        <f t="shared" si="14"/>
        <v/>
      </c>
      <c r="AN39" s="120" t="str">
        <f t="shared" si="14"/>
        <v/>
      </c>
      <c r="AO39" s="120" t="str">
        <f t="shared" si="14"/>
        <v/>
      </c>
      <c r="AP39" s="120" t="str">
        <f t="shared" si="14"/>
        <v/>
      </c>
      <c r="AQ39" s="63" t="str">
        <f t="shared" si="14"/>
        <v/>
      </c>
      <c r="AR39" s="119" t="str">
        <f t="shared" si="14"/>
        <v/>
      </c>
      <c r="AS39" s="120" t="str">
        <f t="shared" si="14"/>
        <v/>
      </c>
      <c r="AT39" s="120" t="str">
        <f t="shared" si="14"/>
        <v/>
      </c>
      <c r="AU39" s="120" t="str">
        <f t="shared" si="14"/>
        <v/>
      </c>
      <c r="AV39" s="120" t="str">
        <f t="shared" ref="AV39:AX39" si="15">IF(AV36="","",COUNTIFS(AV11:AV33,"&gt;"&amp;6,AV11:AV33,"&gt;"&amp;AV40))</f>
        <v/>
      </c>
      <c r="AW39" s="120" t="str">
        <f t="shared" si="15"/>
        <v/>
      </c>
      <c r="AX39" s="63" t="str">
        <f t="shared" si="15"/>
        <v/>
      </c>
      <c r="AY39" s="120" t="str">
        <f t="shared" si="14"/>
        <v/>
      </c>
      <c r="AZ39" s="120" t="str">
        <f t="shared" si="14"/>
        <v/>
      </c>
      <c r="BA39" s="63" t="str">
        <f t="shared" si="14"/>
        <v/>
      </c>
      <c r="BB39" s="64"/>
      <c r="BC39" s="64"/>
      <c r="BD39" s="64"/>
      <c r="BE39" s="64"/>
      <c r="BF39" s="64"/>
      <c r="BG39" s="64"/>
      <c r="BH39" s="11"/>
      <c r="BI39" s="11"/>
      <c r="BJ39" s="136"/>
      <c r="BK39" s="83"/>
      <c r="BL39" s="83"/>
      <c r="BM39" s="83"/>
      <c r="BN39" s="83"/>
      <c r="BO39" s="83"/>
      <c r="BP39" s="83"/>
      <c r="BQ39" s="83"/>
      <c r="BR39" s="83"/>
      <c r="BS39" s="83"/>
      <c r="BT39" s="83"/>
    </row>
    <row r="40" spans="1:72" ht="16.5" customHeight="1" thickBot="1">
      <c r="A40" s="174" t="s">
        <v>95</v>
      </c>
      <c r="B40" s="175"/>
      <c r="C40" s="175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176" t="s">
        <v>20</v>
      </c>
      <c r="O40" s="176"/>
      <c r="P40" s="176"/>
      <c r="Q40" s="176"/>
      <c r="R40" s="176"/>
      <c r="S40" s="65">
        <v>1</v>
      </c>
      <c r="T40" s="97"/>
      <c r="U40" s="177" t="s">
        <v>19</v>
      </c>
      <c r="V40" s="178"/>
      <c r="W40" s="179" t="str">
        <f t="shared" ref="W40:BA40" si="16">IF(W37="","",VLOOKUP(W37,$S$40:$T$41,2,FALSE))</f>
        <v/>
      </c>
      <c r="X40" s="168" t="str">
        <f t="shared" si="16"/>
        <v/>
      </c>
      <c r="Y40" s="168" t="str">
        <f t="shared" si="16"/>
        <v/>
      </c>
      <c r="Z40" s="168" t="str">
        <f t="shared" si="16"/>
        <v/>
      </c>
      <c r="AA40" s="168" t="str">
        <f t="shared" si="16"/>
        <v/>
      </c>
      <c r="AB40" s="170" t="str">
        <f t="shared" si="16"/>
        <v/>
      </c>
      <c r="AC40" s="180" t="str">
        <f t="shared" si="16"/>
        <v/>
      </c>
      <c r="AD40" s="179" t="str">
        <f t="shared" si="16"/>
        <v/>
      </c>
      <c r="AE40" s="170" t="str">
        <f t="shared" si="16"/>
        <v/>
      </c>
      <c r="AF40" s="170" t="str">
        <f t="shared" si="16"/>
        <v/>
      </c>
      <c r="AG40" s="170" t="str">
        <f t="shared" si="16"/>
        <v/>
      </c>
      <c r="AH40" s="170" t="str">
        <f t="shared" si="16"/>
        <v/>
      </c>
      <c r="AI40" s="170" t="str">
        <f t="shared" si="16"/>
        <v/>
      </c>
      <c r="AJ40" s="171" t="str">
        <f t="shared" si="16"/>
        <v/>
      </c>
      <c r="AK40" s="179" t="str">
        <f t="shared" si="16"/>
        <v/>
      </c>
      <c r="AL40" s="170" t="str">
        <f t="shared" si="16"/>
        <v/>
      </c>
      <c r="AM40" s="170" t="str">
        <f t="shared" si="16"/>
        <v/>
      </c>
      <c r="AN40" s="170" t="str">
        <f t="shared" si="16"/>
        <v/>
      </c>
      <c r="AO40" s="170" t="str">
        <f t="shared" si="16"/>
        <v/>
      </c>
      <c r="AP40" s="170" t="str">
        <f t="shared" si="16"/>
        <v/>
      </c>
      <c r="AQ40" s="171" t="str">
        <f t="shared" si="16"/>
        <v/>
      </c>
      <c r="AR40" s="179" t="str">
        <f t="shared" si="16"/>
        <v/>
      </c>
      <c r="AS40" s="170" t="str">
        <f t="shared" si="16"/>
        <v/>
      </c>
      <c r="AT40" s="170" t="str">
        <f t="shared" si="16"/>
        <v/>
      </c>
      <c r="AU40" s="170" t="str">
        <f t="shared" si="16"/>
        <v/>
      </c>
      <c r="AV40" s="170" t="str">
        <f t="shared" ref="AV40:AX40" si="17">IF(AV37="","",VLOOKUP(AV37,$S$40:$T$41,2,FALSE))</f>
        <v/>
      </c>
      <c r="AW40" s="168" t="str">
        <f t="shared" si="17"/>
        <v/>
      </c>
      <c r="AX40" s="181" t="str">
        <f t="shared" si="17"/>
        <v/>
      </c>
      <c r="AY40" s="170" t="str">
        <f t="shared" si="16"/>
        <v/>
      </c>
      <c r="AZ40" s="168" t="str">
        <f t="shared" si="16"/>
        <v/>
      </c>
      <c r="BA40" s="181" t="str">
        <f t="shared" si="16"/>
        <v/>
      </c>
      <c r="BB40" s="172"/>
      <c r="BC40" s="172"/>
      <c r="BD40" s="172"/>
      <c r="BE40" s="172"/>
      <c r="BF40" s="172"/>
      <c r="BG40" s="173"/>
      <c r="BH40" s="173"/>
      <c r="BI40" s="173"/>
      <c r="BJ40" s="173"/>
      <c r="BK40" s="83"/>
      <c r="BL40" s="83"/>
      <c r="BM40" s="83"/>
      <c r="BN40" s="83"/>
      <c r="BO40" s="83"/>
      <c r="BP40" s="83"/>
      <c r="BQ40" s="83"/>
      <c r="BR40" s="83"/>
      <c r="BS40" s="83"/>
      <c r="BT40" s="83"/>
    </row>
    <row r="41" spans="1:72" ht="16.5" customHeight="1" thickBot="1">
      <c r="A41" s="158"/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83" t="s">
        <v>21</v>
      </c>
      <c r="O41" s="183"/>
      <c r="P41" s="183"/>
      <c r="Q41" s="183"/>
      <c r="R41" s="183"/>
      <c r="S41" s="66">
        <v>2</v>
      </c>
      <c r="T41" s="98"/>
      <c r="U41" s="184" t="s">
        <v>19</v>
      </c>
      <c r="V41" s="185"/>
      <c r="W41" s="145"/>
      <c r="X41" s="169"/>
      <c r="Y41" s="169"/>
      <c r="Z41" s="169"/>
      <c r="AA41" s="169"/>
      <c r="AB41" s="147"/>
      <c r="AC41" s="143"/>
      <c r="AD41" s="145"/>
      <c r="AE41" s="147"/>
      <c r="AF41" s="147"/>
      <c r="AG41" s="147"/>
      <c r="AH41" s="147"/>
      <c r="AI41" s="147"/>
      <c r="AJ41" s="149"/>
      <c r="AK41" s="145"/>
      <c r="AL41" s="147"/>
      <c r="AM41" s="147"/>
      <c r="AN41" s="147"/>
      <c r="AO41" s="147"/>
      <c r="AP41" s="147"/>
      <c r="AQ41" s="149"/>
      <c r="AR41" s="145"/>
      <c r="AS41" s="147"/>
      <c r="AT41" s="147"/>
      <c r="AU41" s="147"/>
      <c r="AV41" s="147"/>
      <c r="AW41" s="169"/>
      <c r="AX41" s="182"/>
      <c r="AY41" s="147"/>
      <c r="AZ41" s="169"/>
      <c r="BA41" s="182"/>
      <c r="BB41" s="172"/>
      <c r="BC41" s="172"/>
      <c r="BD41" s="172"/>
      <c r="BE41" s="172"/>
      <c r="BF41" s="172"/>
      <c r="BG41" s="173"/>
      <c r="BH41" s="173"/>
      <c r="BI41" s="173"/>
      <c r="BJ41" s="173"/>
      <c r="BK41" s="83"/>
      <c r="BL41" s="83"/>
      <c r="BM41" s="83"/>
      <c r="BN41" s="83"/>
      <c r="BO41" s="83"/>
      <c r="BP41" s="83"/>
      <c r="BQ41" s="83"/>
      <c r="BR41" s="83"/>
      <c r="BS41" s="83"/>
      <c r="BT41" s="83"/>
    </row>
    <row r="42" spans="1:72" ht="16.5" customHeight="1">
      <c r="A42" s="158" t="s">
        <v>96</v>
      </c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62" t="s">
        <v>20</v>
      </c>
      <c r="O42" s="162"/>
      <c r="P42" s="162"/>
      <c r="Q42" s="162"/>
      <c r="R42" s="162"/>
      <c r="S42" s="67">
        <v>1</v>
      </c>
      <c r="T42" s="99"/>
      <c r="U42" s="163" t="s">
        <v>19</v>
      </c>
      <c r="V42" s="164"/>
      <c r="W42" s="165" t="str">
        <f t="shared" ref="W42:BA42" si="18">IF(W37="","",VLOOKUP(W37,$S$42:$T$43,2,FALSE))</f>
        <v/>
      </c>
      <c r="X42" s="151" t="str">
        <f t="shared" si="18"/>
        <v/>
      </c>
      <c r="Y42" s="151" t="str">
        <f t="shared" si="18"/>
        <v/>
      </c>
      <c r="Z42" s="151" t="str">
        <f t="shared" si="18"/>
        <v/>
      </c>
      <c r="AA42" s="151" t="str">
        <f t="shared" si="18"/>
        <v/>
      </c>
      <c r="AB42" s="147" t="str">
        <f t="shared" si="18"/>
        <v/>
      </c>
      <c r="AC42" s="143" t="str">
        <f t="shared" si="18"/>
        <v/>
      </c>
      <c r="AD42" s="145" t="str">
        <f t="shared" si="18"/>
        <v/>
      </c>
      <c r="AE42" s="147" t="str">
        <f t="shared" si="18"/>
        <v/>
      </c>
      <c r="AF42" s="147" t="str">
        <f t="shared" si="18"/>
        <v/>
      </c>
      <c r="AG42" s="147" t="str">
        <f t="shared" si="18"/>
        <v/>
      </c>
      <c r="AH42" s="147" t="str">
        <f t="shared" si="18"/>
        <v/>
      </c>
      <c r="AI42" s="147" t="str">
        <f t="shared" si="18"/>
        <v/>
      </c>
      <c r="AJ42" s="149" t="str">
        <f t="shared" si="18"/>
        <v/>
      </c>
      <c r="AK42" s="145" t="str">
        <f t="shared" si="18"/>
        <v/>
      </c>
      <c r="AL42" s="147" t="str">
        <f t="shared" si="18"/>
        <v/>
      </c>
      <c r="AM42" s="147" t="str">
        <f t="shared" si="18"/>
        <v/>
      </c>
      <c r="AN42" s="147" t="str">
        <f t="shared" si="18"/>
        <v/>
      </c>
      <c r="AO42" s="147" t="str">
        <f t="shared" si="18"/>
        <v/>
      </c>
      <c r="AP42" s="147" t="str">
        <f t="shared" si="18"/>
        <v/>
      </c>
      <c r="AQ42" s="149" t="str">
        <f t="shared" si="18"/>
        <v/>
      </c>
      <c r="AR42" s="145" t="str">
        <f t="shared" si="18"/>
        <v/>
      </c>
      <c r="AS42" s="147" t="str">
        <f t="shared" si="18"/>
        <v/>
      </c>
      <c r="AT42" s="147" t="str">
        <f t="shared" si="18"/>
        <v/>
      </c>
      <c r="AU42" s="147" t="str">
        <f t="shared" si="18"/>
        <v/>
      </c>
      <c r="AV42" s="147" t="str">
        <f t="shared" ref="AV42:AX42" si="19">IF(AV37="","",VLOOKUP(AV37,$S$42:$T$43,2,FALSE))</f>
        <v/>
      </c>
      <c r="AW42" s="151" t="str">
        <f t="shared" si="19"/>
        <v/>
      </c>
      <c r="AX42" s="156" t="str">
        <f t="shared" si="19"/>
        <v/>
      </c>
      <c r="AY42" s="145" t="str">
        <f t="shared" si="18"/>
        <v/>
      </c>
      <c r="AZ42" s="151" t="str">
        <f t="shared" si="18"/>
        <v/>
      </c>
      <c r="BA42" s="156" t="str">
        <f t="shared" si="18"/>
        <v/>
      </c>
      <c r="BB42" s="153"/>
      <c r="BC42" s="154"/>
      <c r="BD42" s="154"/>
      <c r="BE42" s="154"/>
      <c r="BF42" s="154"/>
      <c r="BG42" s="139"/>
      <c r="BH42" s="139"/>
      <c r="BI42" s="139"/>
      <c r="BJ42" s="139"/>
      <c r="BK42" s="83"/>
      <c r="BL42" s="83"/>
      <c r="BM42" s="83"/>
      <c r="BN42" s="83"/>
      <c r="BO42" s="83"/>
      <c r="BP42" s="83"/>
      <c r="BQ42" s="83"/>
      <c r="BR42" s="83"/>
      <c r="BS42" s="83"/>
      <c r="BT42" s="83"/>
    </row>
    <row r="43" spans="1:72" ht="16.5" customHeight="1" thickBot="1">
      <c r="A43" s="160"/>
      <c r="B43" s="161"/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7" t="s">
        <v>21</v>
      </c>
      <c r="O43" s="167"/>
      <c r="P43" s="167"/>
      <c r="Q43" s="167"/>
      <c r="R43" s="167"/>
      <c r="S43" s="137">
        <v>2</v>
      </c>
      <c r="T43" s="138"/>
      <c r="U43" s="141" t="s">
        <v>19</v>
      </c>
      <c r="V43" s="142"/>
      <c r="W43" s="166"/>
      <c r="X43" s="152"/>
      <c r="Y43" s="152"/>
      <c r="Z43" s="152"/>
      <c r="AA43" s="152"/>
      <c r="AB43" s="148"/>
      <c r="AC43" s="144"/>
      <c r="AD43" s="146"/>
      <c r="AE43" s="148"/>
      <c r="AF43" s="148"/>
      <c r="AG43" s="148"/>
      <c r="AH43" s="148"/>
      <c r="AI43" s="148"/>
      <c r="AJ43" s="150"/>
      <c r="AK43" s="146"/>
      <c r="AL43" s="148"/>
      <c r="AM43" s="148"/>
      <c r="AN43" s="148"/>
      <c r="AO43" s="148"/>
      <c r="AP43" s="148"/>
      <c r="AQ43" s="150"/>
      <c r="AR43" s="146"/>
      <c r="AS43" s="148"/>
      <c r="AT43" s="148"/>
      <c r="AU43" s="148"/>
      <c r="AV43" s="148"/>
      <c r="AW43" s="152"/>
      <c r="AX43" s="157"/>
      <c r="AY43" s="146"/>
      <c r="AZ43" s="152"/>
      <c r="BA43" s="157"/>
      <c r="BB43" s="155"/>
      <c r="BC43" s="155"/>
      <c r="BD43" s="155"/>
      <c r="BE43" s="155"/>
      <c r="BF43" s="155"/>
      <c r="BG43" s="140"/>
      <c r="BH43" s="140"/>
      <c r="BI43" s="140"/>
      <c r="BJ43" s="140"/>
      <c r="BK43" s="83"/>
      <c r="BL43" s="83"/>
      <c r="BM43" s="83"/>
      <c r="BN43" s="83"/>
      <c r="BO43" s="83"/>
      <c r="BP43" s="83"/>
      <c r="BQ43" s="83"/>
      <c r="BR43" s="83"/>
      <c r="BS43" s="83"/>
      <c r="BT43" s="83"/>
    </row>
    <row r="44" spans="1:72" ht="18" customHeight="1"/>
    <row r="45" spans="1:72" ht="18" customHeight="1">
      <c r="A45" s="2"/>
      <c r="B45" s="2"/>
      <c r="C45" s="2"/>
      <c r="AL45" s="3"/>
    </row>
    <row r="46" spans="1:72" ht="18" customHeight="1">
      <c r="A46" s="2"/>
      <c r="B46" s="2"/>
      <c r="C46" s="2"/>
      <c r="AL46" s="3"/>
    </row>
    <row r="47" spans="1:72" ht="18" customHeight="1">
      <c r="A47" s="2"/>
      <c r="B47" s="2"/>
      <c r="C47" s="2"/>
      <c r="AL47" s="3"/>
    </row>
    <row r="48" spans="1:72" ht="18" customHeight="1">
      <c r="A48" s="2"/>
      <c r="B48" s="2"/>
      <c r="C48" s="2"/>
      <c r="AL48" s="3"/>
    </row>
    <row r="49" spans="1:38" ht="18" customHeight="1">
      <c r="A49" s="2"/>
      <c r="B49" s="2"/>
      <c r="C49" s="2"/>
      <c r="AL49" s="3"/>
    </row>
    <row r="50" spans="1:38" ht="18" customHeight="1">
      <c r="A50" s="2"/>
      <c r="B50" s="2"/>
      <c r="C50" s="2"/>
      <c r="AL50" s="3"/>
    </row>
    <row r="51" spans="1:38" ht="18" customHeight="1">
      <c r="A51" s="2"/>
      <c r="B51" s="2"/>
      <c r="C51" s="2"/>
      <c r="AL51" s="3"/>
    </row>
    <row r="52" spans="1:38" ht="18" customHeight="1">
      <c r="A52" s="2"/>
      <c r="B52" s="2"/>
      <c r="C52" s="2"/>
      <c r="AL52" s="3"/>
    </row>
    <row r="53" spans="1:38" ht="18" customHeight="1">
      <c r="A53" s="2"/>
      <c r="B53" s="2"/>
      <c r="C53" s="2"/>
      <c r="AL53" s="3"/>
    </row>
    <row r="54" spans="1:38" ht="18" customHeight="1">
      <c r="A54" s="2"/>
      <c r="B54" s="2"/>
      <c r="C54" s="2"/>
      <c r="AL54" s="3"/>
    </row>
    <row r="55" spans="1:38" ht="18" customHeight="1">
      <c r="A55" s="2"/>
      <c r="B55" s="2"/>
      <c r="C55" s="2"/>
      <c r="AL55" s="3"/>
    </row>
    <row r="56" spans="1:38" ht="18" customHeight="1">
      <c r="A56" s="2"/>
      <c r="B56" s="2"/>
      <c r="C56" s="2"/>
      <c r="AL56" s="3"/>
    </row>
    <row r="57" spans="1:38" ht="18" customHeight="1">
      <c r="A57" s="2"/>
      <c r="B57" s="2"/>
      <c r="C57" s="2"/>
      <c r="AL57" s="3"/>
    </row>
    <row r="58" spans="1:38" ht="18" customHeight="1">
      <c r="A58" s="2"/>
      <c r="B58" s="2"/>
      <c r="C58" s="2"/>
      <c r="AL58" s="3"/>
    </row>
    <row r="59" spans="1:38" ht="18" customHeight="1">
      <c r="A59" s="2"/>
      <c r="B59" s="2"/>
      <c r="C59" s="2"/>
      <c r="AL59" s="3"/>
    </row>
    <row r="60" spans="1:38" ht="18" customHeight="1">
      <c r="A60" s="2"/>
      <c r="B60" s="2"/>
      <c r="C60" s="2"/>
      <c r="AL60" s="3"/>
    </row>
    <row r="61" spans="1:38" ht="18" customHeight="1">
      <c r="A61" s="2"/>
      <c r="B61" s="2"/>
      <c r="C61" s="2"/>
      <c r="AL61" s="3"/>
    </row>
    <row r="62" spans="1:38" ht="18" customHeight="1">
      <c r="A62" s="2"/>
      <c r="B62" s="2"/>
      <c r="C62" s="2"/>
      <c r="AL62" s="3"/>
    </row>
    <row r="63" spans="1:38" ht="18" customHeight="1">
      <c r="A63" s="2"/>
      <c r="B63" s="2"/>
      <c r="C63" s="2"/>
      <c r="AL63" s="3"/>
    </row>
    <row r="64" spans="1:38" ht="18" customHeight="1">
      <c r="A64" s="2"/>
      <c r="B64" s="2"/>
      <c r="C64" s="2"/>
      <c r="AL64" s="3"/>
    </row>
    <row r="65" spans="1:38" ht="18" customHeight="1">
      <c r="A65" s="2"/>
      <c r="B65" s="2"/>
      <c r="C65" s="2"/>
      <c r="AL65" s="3"/>
    </row>
    <row r="66" spans="1:38" ht="18" customHeight="1">
      <c r="A66" s="2"/>
      <c r="B66" s="2"/>
      <c r="C66" s="2"/>
      <c r="AL66" s="3"/>
    </row>
    <row r="67" spans="1:38" ht="18" customHeight="1">
      <c r="A67" s="2"/>
      <c r="B67" s="2"/>
      <c r="C67" s="2"/>
      <c r="AL67" s="3"/>
    </row>
    <row r="68" spans="1:38" ht="18" customHeight="1">
      <c r="A68" s="2"/>
      <c r="B68" s="2"/>
      <c r="C68" s="2"/>
      <c r="AL68" s="3"/>
    </row>
    <row r="69" spans="1:38" ht="18" customHeight="1">
      <c r="A69" s="2"/>
      <c r="B69" s="2"/>
      <c r="C69" s="2"/>
      <c r="AL69" s="3"/>
    </row>
    <row r="70" spans="1:38" ht="18" customHeight="1">
      <c r="A70" s="2"/>
      <c r="B70" s="2"/>
      <c r="C70" s="2"/>
      <c r="AL70" s="3"/>
    </row>
    <row r="71" spans="1:38" ht="18" customHeight="1">
      <c r="A71" s="2"/>
      <c r="B71" s="2"/>
      <c r="C71" s="2"/>
      <c r="AL71" s="3"/>
    </row>
    <row r="72" spans="1:38" ht="18" customHeight="1">
      <c r="A72" s="2"/>
      <c r="B72" s="2"/>
      <c r="C72" s="2"/>
      <c r="AL72" s="3"/>
    </row>
    <row r="73" spans="1:38" ht="18" customHeight="1">
      <c r="A73" s="2"/>
      <c r="B73" s="2"/>
      <c r="C73" s="2"/>
      <c r="AL73" s="3"/>
    </row>
    <row r="74" spans="1:38" ht="18" customHeight="1">
      <c r="A74" s="2"/>
      <c r="B74" s="2"/>
      <c r="C74" s="2"/>
      <c r="AL74" s="3"/>
    </row>
    <row r="75" spans="1:38" ht="18" customHeight="1">
      <c r="A75" s="2"/>
      <c r="B75" s="2"/>
      <c r="C75" s="2"/>
      <c r="AL75" s="3"/>
    </row>
    <row r="76" spans="1:38" ht="18" customHeight="1">
      <c r="A76" s="2"/>
      <c r="B76" s="2"/>
      <c r="C76" s="2"/>
      <c r="AL76" s="3"/>
    </row>
    <row r="77" spans="1:38" ht="18" customHeight="1">
      <c r="A77" s="2"/>
      <c r="B77" s="2"/>
      <c r="C77" s="2"/>
      <c r="AL77" s="3"/>
    </row>
    <row r="78" spans="1:38" ht="18" customHeight="1">
      <c r="A78" s="2"/>
      <c r="B78" s="2"/>
      <c r="C78" s="2"/>
      <c r="AL78" s="3"/>
    </row>
    <row r="79" spans="1:38" ht="18" customHeight="1">
      <c r="A79" s="2"/>
      <c r="B79" s="2"/>
      <c r="C79" s="2"/>
      <c r="AL79" s="3"/>
    </row>
    <row r="80" spans="1:38" ht="18" customHeight="1">
      <c r="A80" s="2"/>
      <c r="B80" s="2"/>
      <c r="C80" s="2"/>
    </row>
    <row r="81" s="2" customFormat="1" ht="18" customHeight="1"/>
    <row r="82" s="2" customFormat="1" ht="18" customHeight="1"/>
    <row r="83" s="2" customFormat="1" ht="18" customHeight="1"/>
    <row r="84" s="2" customFormat="1" ht="18" customHeight="1"/>
    <row r="85" s="2" customFormat="1" ht="18" customHeight="1"/>
    <row r="86" s="2" customFormat="1" ht="18" customHeight="1"/>
    <row r="87" s="2" customFormat="1" ht="18" customHeight="1"/>
    <row r="88" s="2" customFormat="1" ht="18" customHeight="1"/>
    <row r="89" s="2" customFormat="1" ht="18" customHeight="1"/>
    <row r="90" s="2" customFormat="1" ht="18" customHeight="1"/>
    <row r="91" s="2" customFormat="1" ht="18" customHeight="1"/>
    <row r="92" s="2" customFormat="1" ht="18" customHeight="1"/>
    <row r="93" s="2" customFormat="1" ht="18" customHeight="1"/>
    <row r="94" s="2" customFormat="1" ht="18" customHeight="1"/>
    <row r="95" s="2" customFormat="1" ht="18" customHeight="1"/>
    <row r="96" s="2" customFormat="1" ht="18" customHeight="1"/>
    <row r="97" s="2" customFormat="1" ht="18" customHeight="1"/>
    <row r="98" s="2" customFormat="1" ht="18" customHeight="1"/>
    <row r="99" s="2" customFormat="1" ht="18" customHeight="1"/>
    <row r="100" s="2" customFormat="1" ht="18" customHeight="1"/>
    <row r="101" s="2" customFormat="1" ht="18" customHeight="1"/>
    <row r="102" s="2" customFormat="1" ht="18" customHeight="1"/>
    <row r="103" s="2" customFormat="1" ht="18" customHeight="1"/>
    <row r="104" s="2" customFormat="1" ht="18" customHeight="1"/>
    <row r="105" s="2" customFormat="1" ht="18" customHeight="1"/>
    <row r="106" s="2" customFormat="1" ht="18" customHeight="1"/>
    <row r="107" s="2" customFormat="1" ht="18" customHeight="1"/>
    <row r="108" s="2" customFormat="1" ht="18" customHeight="1"/>
    <row r="109" s="2" customFormat="1" ht="18" customHeight="1"/>
    <row r="110" s="2" customFormat="1" ht="18" customHeight="1"/>
    <row r="111" s="2" customFormat="1" ht="18" customHeight="1"/>
    <row r="112" s="2" customFormat="1" ht="18" customHeight="1"/>
    <row r="113" s="2" customFormat="1" ht="18" customHeight="1"/>
    <row r="114" s="2" customFormat="1" ht="18" customHeight="1"/>
    <row r="115" s="2" customFormat="1" ht="18" customHeight="1"/>
    <row r="116" s="2" customFormat="1" ht="18" customHeight="1"/>
    <row r="117" s="2" customFormat="1" ht="18" customHeight="1"/>
  </sheetData>
  <sheetProtection formatCells="0" formatColumns="0" formatRows="0" insertColumns="0" insertRows="0" insertHyperlinks="0" deleteColumns="0" deleteRows="0" selectLockedCells="1" sort="0" autoFilter="0" pivotTables="0"/>
  <mergeCells count="305">
    <mergeCell ref="AV42:AV43"/>
    <mergeCell ref="AW42:AW43"/>
    <mergeCell ref="AX42:AX43"/>
    <mergeCell ref="AR6:AX6"/>
    <mergeCell ref="AV5:BA5"/>
    <mergeCell ref="BA42:BA43"/>
    <mergeCell ref="AY40:AY41"/>
    <mergeCell ref="AZ40:AZ41"/>
    <mergeCell ref="BA40:BA41"/>
    <mergeCell ref="BB42:BF43"/>
    <mergeCell ref="BG42:BH43"/>
    <mergeCell ref="BI42:BJ43"/>
    <mergeCell ref="N43:R43"/>
    <mergeCell ref="U43:V43"/>
    <mergeCell ref="AR42:AR43"/>
    <mergeCell ref="AS42:AS43"/>
    <mergeCell ref="AT42:AT43"/>
    <mergeCell ref="AU42:AU43"/>
    <mergeCell ref="AY42:AY43"/>
    <mergeCell ref="AZ42:AZ43"/>
    <mergeCell ref="AL42:AL43"/>
    <mergeCell ref="AM42:AM43"/>
    <mergeCell ref="AN42:AN43"/>
    <mergeCell ref="AO42:AO43"/>
    <mergeCell ref="AP42:AP43"/>
    <mergeCell ref="AQ42:AQ43"/>
    <mergeCell ref="AF42:AF43"/>
    <mergeCell ref="AG42:AG43"/>
    <mergeCell ref="AH42:AH43"/>
    <mergeCell ref="AI42:AI43"/>
    <mergeCell ref="AJ42:AJ43"/>
    <mergeCell ref="AK42:AK43"/>
    <mergeCell ref="Z42:Z43"/>
    <mergeCell ref="AA42:AA43"/>
    <mergeCell ref="AB42:AB43"/>
    <mergeCell ref="AC42:AC43"/>
    <mergeCell ref="AD42:AD43"/>
    <mergeCell ref="AE42:AE43"/>
    <mergeCell ref="A42:M43"/>
    <mergeCell ref="N42:R42"/>
    <mergeCell ref="U42:V42"/>
    <mergeCell ref="W42:W43"/>
    <mergeCell ref="X42:X43"/>
    <mergeCell ref="Y42:Y43"/>
    <mergeCell ref="BB40:BF41"/>
    <mergeCell ref="BG40:BH41"/>
    <mergeCell ref="BI40:BJ41"/>
    <mergeCell ref="AP40:AP41"/>
    <mergeCell ref="AQ40:AQ41"/>
    <mergeCell ref="AR40:AR41"/>
    <mergeCell ref="AS40:AS41"/>
    <mergeCell ref="AT40:AT41"/>
    <mergeCell ref="AU40:AU41"/>
    <mergeCell ref="AV40:AV41"/>
    <mergeCell ref="AW40:AW41"/>
    <mergeCell ref="AX40:AX41"/>
    <mergeCell ref="AJ40:AJ41"/>
    <mergeCell ref="AK40:AK41"/>
    <mergeCell ref="AL40:AL41"/>
    <mergeCell ref="AM40:AM41"/>
    <mergeCell ref="AN40:AN41"/>
    <mergeCell ref="AO40:AO41"/>
    <mergeCell ref="AD40:AD41"/>
    <mergeCell ref="AE40:AE41"/>
    <mergeCell ref="AF40:AF41"/>
    <mergeCell ref="AG40:AG41"/>
    <mergeCell ref="AH40:AH41"/>
    <mergeCell ref="AI40:AI41"/>
    <mergeCell ref="X40:X41"/>
    <mergeCell ref="Y40:Y41"/>
    <mergeCell ref="Z40:Z41"/>
    <mergeCell ref="AA40:AA41"/>
    <mergeCell ref="AB40:AB41"/>
    <mergeCell ref="AC40:AC41"/>
    <mergeCell ref="A38:V38"/>
    <mergeCell ref="A39:V39"/>
    <mergeCell ref="A40:M41"/>
    <mergeCell ref="N40:R40"/>
    <mergeCell ref="U40:V40"/>
    <mergeCell ref="W40:W41"/>
    <mergeCell ref="N41:R41"/>
    <mergeCell ref="U41:V41"/>
    <mergeCell ref="A36:N36"/>
    <mergeCell ref="O36:P36"/>
    <mergeCell ref="Q36:V36"/>
    <mergeCell ref="BB36:BG36"/>
    <mergeCell ref="BH36:BJ36"/>
    <mergeCell ref="A37:V37"/>
    <mergeCell ref="BB37:BG37"/>
    <mergeCell ref="BH37:BJ37"/>
    <mergeCell ref="BH33:BJ33"/>
    <mergeCell ref="BB34:BG34"/>
    <mergeCell ref="BH34:BJ34"/>
    <mergeCell ref="AM35:BA35"/>
    <mergeCell ref="BB35:BG35"/>
    <mergeCell ref="BH35:BJ35"/>
    <mergeCell ref="A33:E33"/>
    <mergeCell ref="F33:H33"/>
    <mergeCell ref="I33:K33"/>
    <mergeCell ref="L33:Q33"/>
    <mergeCell ref="BB33:BD33"/>
    <mergeCell ref="BE33:BG33"/>
    <mergeCell ref="BH31:BJ31"/>
    <mergeCell ref="A32:E32"/>
    <mergeCell ref="F32:H32"/>
    <mergeCell ref="I32:K32"/>
    <mergeCell ref="L32:Q32"/>
    <mergeCell ref="BB32:BD32"/>
    <mergeCell ref="BE32:BG32"/>
    <mergeCell ref="BH32:BJ32"/>
    <mergeCell ref="A31:E31"/>
    <mergeCell ref="F31:H31"/>
    <mergeCell ref="I31:K31"/>
    <mergeCell ref="L31:Q31"/>
    <mergeCell ref="BB31:BD31"/>
    <mergeCell ref="BE31:BG31"/>
    <mergeCell ref="BH29:BJ29"/>
    <mergeCell ref="A30:E30"/>
    <mergeCell ref="F30:H30"/>
    <mergeCell ref="I30:K30"/>
    <mergeCell ref="L30:Q30"/>
    <mergeCell ref="BB30:BD30"/>
    <mergeCell ref="BE30:BG30"/>
    <mergeCell ref="BH30:BJ30"/>
    <mergeCell ref="A29:E29"/>
    <mergeCell ref="F29:H29"/>
    <mergeCell ref="I29:K29"/>
    <mergeCell ref="L29:Q29"/>
    <mergeCell ref="BB29:BD29"/>
    <mergeCell ref="BE29:BG29"/>
    <mergeCell ref="BH27:BJ27"/>
    <mergeCell ref="A28:E28"/>
    <mergeCell ref="F28:H28"/>
    <mergeCell ref="I28:K28"/>
    <mergeCell ref="L28:Q28"/>
    <mergeCell ref="BB28:BD28"/>
    <mergeCell ref="BE28:BG28"/>
    <mergeCell ref="BH28:BJ28"/>
    <mergeCell ref="A27:E27"/>
    <mergeCell ref="F27:H27"/>
    <mergeCell ref="I27:K27"/>
    <mergeCell ref="L27:Q27"/>
    <mergeCell ref="BB27:BD27"/>
    <mergeCell ref="BE27:BG27"/>
    <mergeCell ref="BH25:BJ25"/>
    <mergeCell ref="A26:E26"/>
    <mergeCell ref="F26:H26"/>
    <mergeCell ref="I26:K26"/>
    <mergeCell ref="L26:Q26"/>
    <mergeCell ref="BB26:BD26"/>
    <mergeCell ref="BE26:BG26"/>
    <mergeCell ref="BH26:BJ26"/>
    <mergeCell ref="A25:E25"/>
    <mergeCell ref="F25:H25"/>
    <mergeCell ref="I25:K25"/>
    <mergeCell ref="L25:Q25"/>
    <mergeCell ref="BB25:BD25"/>
    <mergeCell ref="BE25:BG25"/>
    <mergeCell ref="BH23:BJ23"/>
    <mergeCell ref="A24:E24"/>
    <mergeCell ref="F24:H24"/>
    <mergeCell ref="I24:K24"/>
    <mergeCell ref="L24:Q24"/>
    <mergeCell ref="BB24:BD24"/>
    <mergeCell ref="BE24:BG24"/>
    <mergeCell ref="BH24:BJ24"/>
    <mergeCell ref="A23:E23"/>
    <mergeCell ref="F23:H23"/>
    <mergeCell ref="I23:K23"/>
    <mergeCell ref="L23:Q23"/>
    <mergeCell ref="BB23:BD23"/>
    <mergeCell ref="BE23:BG23"/>
    <mergeCell ref="BH21:BJ21"/>
    <mergeCell ref="A22:E22"/>
    <mergeCell ref="F22:H22"/>
    <mergeCell ref="I22:K22"/>
    <mergeCell ref="L22:Q22"/>
    <mergeCell ref="BB22:BD22"/>
    <mergeCell ref="BE22:BG22"/>
    <mergeCell ref="BH22:BJ22"/>
    <mergeCell ref="A21:E21"/>
    <mergeCell ref="F21:H21"/>
    <mergeCell ref="I21:K21"/>
    <mergeCell ref="L21:Q21"/>
    <mergeCell ref="BB21:BD21"/>
    <mergeCell ref="BE21:BG21"/>
    <mergeCell ref="BH19:BJ19"/>
    <mergeCell ref="A20:E20"/>
    <mergeCell ref="F20:H20"/>
    <mergeCell ref="I20:K20"/>
    <mergeCell ref="L20:Q20"/>
    <mergeCell ref="BB20:BD20"/>
    <mergeCell ref="BE20:BG20"/>
    <mergeCell ref="BH20:BJ20"/>
    <mergeCell ref="A19:E19"/>
    <mergeCell ref="F19:H19"/>
    <mergeCell ref="I19:K19"/>
    <mergeCell ref="L19:Q19"/>
    <mergeCell ref="BB19:BD19"/>
    <mergeCell ref="BE19:BG19"/>
    <mergeCell ref="BH17:BJ17"/>
    <mergeCell ref="A18:E18"/>
    <mergeCell ref="F18:H18"/>
    <mergeCell ref="I18:K18"/>
    <mergeCell ref="L18:Q18"/>
    <mergeCell ref="BB18:BD18"/>
    <mergeCell ref="BE18:BG18"/>
    <mergeCell ref="BH18:BJ18"/>
    <mergeCell ref="A17:E17"/>
    <mergeCell ref="F17:H17"/>
    <mergeCell ref="I17:K17"/>
    <mergeCell ref="L17:Q17"/>
    <mergeCell ref="BB17:BD17"/>
    <mergeCell ref="BE17:BG17"/>
    <mergeCell ref="BH15:BJ15"/>
    <mergeCell ref="A16:E16"/>
    <mergeCell ref="F16:H16"/>
    <mergeCell ref="I16:K16"/>
    <mergeCell ref="L16:Q16"/>
    <mergeCell ref="BB16:BD16"/>
    <mergeCell ref="BE16:BG16"/>
    <mergeCell ref="BH16:BJ16"/>
    <mergeCell ref="A15:E15"/>
    <mergeCell ref="F15:H15"/>
    <mergeCell ref="I15:K15"/>
    <mergeCell ref="L15:Q15"/>
    <mergeCell ref="BB15:BD15"/>
    <mergeCell ref="BE15:BG15"/>
    <mergeCell ref="BH13:BJ13"/>
    <mergeCell ref="A14:E14"/>
    <mergeCell ref="F14:H14"/>
    <mergeCell ref="I14:K14"/>
    <mergeCell ref="L14:Q14"/>
    <mergeCell ref="BB14:BD14"/>
    <mergeCell ref="BE14:BG14"/>
    <mergeCell ref="BH14:BJ14"/>
    <mergeCell ref="A13:E13"/>
    <mergeCell ref="F13:H13"/>
    <mergeCell ref="I13:K13"/>
    <mergeCell ref="L13:Q13"/>
    <mergeCell ref="BB13:BD13"/>
    <mergeCell ref="BE13:BG13"/>
    <mergeCell ref="A12:E12"/>
    <mergeCell ref="F12:H12"/>
    <mergeCell ref="I12:K12"/>
    <mergeCell ref="L12:Q12"/>
    <mergeCell ref="BB12:BD12"/>
    <mergeCell ref="BE12:BG12"/>
    <mergeCell ref="BH12:BJ12"/>
    <mergeCell ref="A11:E11"/>
    <mergeCell ref="F11:H11"/>
    <mergeCell ref="I11:K11"/>
    <mergeCell ref="L11:Q11"/>
    <mergeCell ref="BB11:BD11"/>
    <mergeCell ref="BE11:BG11"/>
    <mergeCell ref="A9:V9"/>
    <mergeCell ref="A10:V10"/>
    <mergeCell ref="AY6:BA6"/>
    <mergeCell ref="V6:V8"/>
    <mergeCell ref="W6:AC6"/>
    <mergeCell ref="AD6:AJ6"/>
    <mergeCell ref="AK6:AQ6"/>
    <mergeCell ref="BB6:BD8"/>
    <mergeCell ref="BH11:BJ11"/>
    <mergeCell ref="BE6:BG8"/>
    <mergeCell ref="BH6:BJ8"/>
    <mergeCell ref="F7:H8"/>
    <mergeCell ref="I7:K8"/>
    <mergeCell ref="A5:E5"/>
    <mergeCell ref="F5:L5"/>
    <mergeCell ref="M5:R5"/>
    <mergeCell ref="S5:T5"/>
    <mergeCell ref="U5:V5"/>
    <mergeCell ref="A6:E8"/>
    <mergeCell ref="F6:K6"/>
    <mergeCell ref="L6:Q8"/>
    <mergeCell ref="R6:R8"/>
    <mergeCell ref="S6:S8"/>
    <mergeCell ref="T6:T8"/>
    <mergeCell ref="U6:U8"/>
    <mergeCell ref="AB5:AC5"/>
    <mergeCell ref="AD5:AH5"/>
    <mergeCell ref="W5:AA5"/>
    <mergeCell ref="A4:C4"/>
    <mergeCell ref="D4:E4"/>
    <mergeCell ref="F4:I4"/>
    <mergeCell ref="J4:K4"/>
    <mergeCell ref="L4:O4"/>
    <mergeCell ref="P4:V4"/>
    <mergeCell ref="M1:AO1"/>
    <mergeCell ref="AP1:AY1"/>
    <mergeCell ref="A3:U3"/>
    <mergeCell ref="V3:AI3"/>
    <mergeCell ref="AJ3:AQ3"/>
    <mergeCell ref="AR3:BJ3"/>
    <mergeCell ref="W4:AA4"/>
    <mergeCell ref="AB4:AJ4"/>
    <mergeCell ref="AK4:AR4"/>
    <mergeCell ref="AS4:BJ4"/>
    <mergeCell ref="BB5:BG5"/>
    <mergeCell ref="BH5:BJ5"/>
    <mergeCell ref="AI5:AJ5"/>
    <mergeCell ref="AK5:AN5"/>
    <mergeCell ref="AO5:AP5"/>
    <mergeCell ref="AQ5:AU5"/>
  </mergeCells>
  <phoneticPr fontId="31"/>
  <conditionalFormatting sqref="W36:BA36">
    <cfRule type="expression" dxfId="5" priority="3" stopIfTrue="1">
      <formula>W38="×"</formula>
    </cfRule>
  </conditionalFormatting>
  <conditionalFormatting sqref="W37:BA37">
    <cfRule type="expression" dxfId="4" priority="4" stopIfTrue="1">
      <formula>W38="×"</formula>
    </cfRule>
  </conditionalFormatting>
  <conditionalFormatting sqref="W38:BA39">
    <cfRule type="expression" dxfId="3" priority="6" stopIfTrue="1">
      <formula>#REF!="×"</formula>
    </cfRule>
  </conditionalFormatting>
  <conditionalFormatting sqref="X8:BA8">
    <cfRule type="containsText" dxfId="2" priority="1" stopIfTrue="1" operator="containsText" text="日">
      <formula>NOT(ISERROR(SEARCH("日",X8)))</formula>
    </cfRule>
    <cfRule type="containsText" dxfId="1" priority="2" stopIfTrue="1" operator="containsText" text="土">
      <formula>NOT(ISERROR(SEARCH("土",X8)))</formula>
    </cfRule>
  </conditionalFormatting>
  <conditionalFormatting sqref="BG42 BI42">
    <cfRule type="expression" dxfId="0" priority="5" stopIfTrue="1">
      <formula>#REF!&gt;=1</formula>
    </cfRule>
  </conditionalFormatting>
  <dataValidations count="1">
    <dataValidation type="list" allowBlank="1" showInputMessage="1" showErrorMessage="1" sqref="S11:T13 V11:V13" xr:uid="{9BD6AC02-0647-47F1-9667-D03B964A6346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9B3125F4-452A-4B13-8EA2-070FE3A4BED4}">
          <x14:formula1>
            <xm:f>Sheet1!$I$2:$I$3</xm:f>
          </x14:formula1>
          <xm:sqref>AO5:AP5</xm:sqref>
        </x14:dataValidation>
        <x14:dataValidation type="list" allowBlank="1" showInputMessage="1" showErrorMessage="1" xr:uid="{87F3454A-D9E2-436E-8C59-22A7A4F7F454}">
          <x14:formula1>
            <xm:f>Sheet1!$G$10:$G$11</xm:f>
          </x14:formula1>
          <xm:sqref>T14:T33</xm:sqref>
        </x14:dataValidation>
        <x14:dataValidation type="list" allowBlank="1" showInputMessage="1" showErrorMessage="1" xr:uid="{85757BE4-ED12-43EF-BBF9-5C5A9E26E48B}">
          <x14:formula1>
            <xm:f>Sheet1!$F$10:$F$14</xm:f>
          </x14:formula1>
          <xm:sqref>V14:V33</xm:sqref>
        </x14:dataValidation>
        <x14:dataValidation type="list" allowBlank="1" showInputMessage="1" showErrorMessage="1" xr:uid="{0E88C760-2916-4A0A-8AFE-7526B77D2282}">
          <x14:formula1>
            <xm:f>Sheet1!$A$10:$A$16</xm:f>
          </x14:formula1>
          <xm:sqref>A11:E13</xm:sqref>
        </x14:dataValidation>
        <x14:dataValidation type="list" allowBlank="1" showInputMessage="1" showErrorMessage="1" xr:uid="{7EFEC481-DDA9-4D76-BB1A-AD679DD199E6}">
          <x14:formula1>
            <xm:f>Sheet1!$H$2:$H$4</xm:f>
          </x14:formula1>
          <xm:sqref>U11:U33</xm:sqref>
        </x14:dataValidation>
        <x14:dataValidation type="list" allowBlank="1" showInputMessage="1" showErrorMessage="1" xr:uid="{AA433114-FB90-400C-888F-4AD7BE5BA5B8}">
          <x14:formula1>
            <xm:f>Sheet1!$F$2:$F$4</xm:f>
          </x14:formula1>
          <xm:sqref>AI5:AJ5</xm:sqref>
        </x14:dataValidation>
        <x14:dataValidation type="list" allowBlank="1" showInputMessage="1" showErrorMessage="1" xr:uid="{9A22E8A6-D25A-40B4-8F87-B78498D6B538}">
          <x14:formula1>
            <xm:f>Sheet1!$G$2:$G$3</xm:f>
          </x14:formula1>
          <xm:sqref>AV5</xm:sqref>
        </x14:dataValidation>
        <x14:dataValidation type="list" allowBlank="1" showInputMessage="1" showErrorMessage="1" xr:uid="{CB715060-92E1-4D8A-A0D4-502B7F48E5BA}">
          <x14:formula1>
            <xm:f>Sheet1!$E$2:$E$5</xm:f>
          </x14:formula1>
          <xm:sqref>AB5:AC5</xm:sqref>
        </x14:dataValidation>
        <x14:dataValidation type="list" allowBlank="1" showInputMessage="1" showErrorMessage="1" xr:uid="{13DF6E20-EE17-41E3-9963-83975FDB0305}">
          <x14:formula1>
            <xm:f>Sheet1!$D$2:$D$3</xm:f>
          </x14:formula1>
          <xm:sqref>U5:V5 BH5:BJ5</xm:sqref>
        </x14:dataValidation>
        <x14:dataValidation type="list" allowBlank="1" showInputMessage="1" showErrorMessage="1" xr:uid="{CB7FDDCA-DAF9-4606-84BC-3B4BCD4A5B29}">
          <x14:formula1>
            <xm:f>Sheet1!$B$2:$B$7</xm:f>
          </x14:formula1>
          <xm:sqref>M5:R5</xm:sqref>
        </x14:dataValidation>
        <x14:dataValidation type="list" allowBlank="1" showInputMessage="1" showErrorMessage="1" xr:uid="{3419B50F-B87F-4406-9B62-3551BB11D84E}">
          <x14:formula1>
            <xm:f>Sheet1!$A$2:$A$3</xm:f>
          </x14:formula1>
          <xm:sqref>V3:AI3</xm:sqref>
        </x14:dataValidation>
        <x14:dataValidation type="list" allowBlank="1" showInputMessage="1" showErrorMessage="1" xr:uid="{62966540-4FA9-425E-A2F1-57806E248F0B}">
          <x14:formula1>
            <xm:f>Sheet1!$B$10:$B$22</xm:f>
          </x14:formula1>
          <xm:sqref>A14:E33</xm:sqref>
        </x14:dataValidation>
        <x14:dataValidation type="list" allowBlank="1" showInputMessage="1" showErrorMessage="1" xr:uid="{272C748D-8C3F-4EC2-9B35-67F5CB62FB64}">
          <x14:formula1>
            <xm:f>Sheet1!$E$10:$E$11</xm:f>
          </x14:formula1>
          <xm:sqref>F11:H33</xm:sqref>
        </x14:dataValidation>
        <x14:dataValidation type="list" allowBlank="1" showInputMessage="1" showErrorMessage="1" xr:uid="{680B8C34-F9B0-4D9C-BC79-397BF91FB355}">
          <x14:formula1>
            <xm:f>Sheet1!$E$13:$E$14</xm:f>
          </x14:formula1>
          <xm:sqref>I11:K33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4C260-1A72-4D6C-892B-1E0CC94126AC}">
  <sheetPr codeName="Sheet1"/>
  <dimension ref="A1:I22"/>
  <sheetViews>
    <sheetView workbookViewId="0">
      <selection activeCell="B10" sqref="B10:B22"/>
    </sheetView>
  </sheetViews>
  <sheetFormatPr defaultRowHeight="13.2"/>
  <cols>
    <col min="1" max="1" width="22.44140625" bestFit="1" customWidth="1"/>
    <col min="2" max="2" width="23.77734375" bestFit="1" customWidth="1"/>
    <col min="3" max="3" width="23.88671875" bestFit="1" customWidth="1"/>
    <col min="5" max="5" width="23.77734375" bestFit="1" customWidth="1"/>
    <col min="6" max="6" width="26.109375" bestFit="1" customWidth="1"/>
  </cols>
  <sheetData>
    <row r="1" spans="1:9">
      <c r="A1" s="26" t="s">
        <v>113</v>
      </c>
      <c r="B1" s="26" t="s">
        <v>114</v>
      </c>
      <c r="C1" s="26"/>
      <c r="D1" s="26" t="s">
        <v>115</v>
      </c>
      <c r="E1" s="26" t="s">
        <v>116</v>
      </c>
      <c r="F1" s="26" t="s">
        <v>117</v>
      </c>
      <c r="G1" s="26" t="s">
        <v>118</v>
      </c>
      <c r="H1" s="26" t="s">
        <v>119</v>
      </c>
      <c r="I1" s="26"/>
    </row>
    <row r="2" spans="1:9">
      <c r="A2" s="26" t="s">
        <v>100</v>
      </c>
      <c r="B2" s="26" t="s">
        <v>103</v>
      </c>
      <c r="C2" s="26"/>
      <c r="D2" s="26" t="s">
        <v>109</v>
      </c>
      <c r="E2" s="26" t="s">
        <v>110</v>
      </c>
      <c r="F2" s="26" t="s">
        <v>110</v>
      </c>
      <c r="G2" s="26" t="s">
        <v>109</v>
      </c>
      <c r="H2" s="26" t="s">
        <v>120</v>
      </c>
      <c r="I2" s="26" t="s">
        <v>121</v>
      </c>
    </row>
    <row r="3" spans="1:9">
      <c r="A3" s="26" t="s">
        <v>101</v>
      </c>
      <c r="B3" s="26" t="s">
        <v>104</v>
      </c>
      <c r="C3" s="26"/>
      <c r="D3" s="26" t="s">
        <v>108</v>
      </c>
      <c r="E3" s="26" t="s">
        <v>111</v>
      </c>
      <c r="F3" s="26" t="s">
        <v>111</v>
      </c>
      <c r="G3" s="26" t="s">
        <v>108</v>
      </c>
      <c r="H3" s="26" t="s">
        <v>124</v>
      </c>
      <c r="I3" s="26" t="s">
        <v>122</v>
      </c>
    </row>
    <row r="4" spans="1:9">
      <c r="A4" s="26"/>
      <c r="B4" s="26" t="s">
        <v>105</v>
      </c>
      <c r="C4" s="26"/>
      <c r="D4" s="26"/>
      <c r="E4" s="26" t="s">
        <v>112</v>
      </c>
      <c r="F4" s="26" t="s">
        <v>108</v>
      </c>
      <c r="G4" s="26"/>
      <c r="H4" s="26" t="s">
        <v>126</v>
      </c>
      <c r="I4" s="26"/>
    </row>
    <row r="5" spans="1:9">
      <c r="A5" s="26"/>
      <c r="B5" s="26" t="s">
        <v>106</v>
      </c>
      <c r="C5" s="26"/>
      <c r="D5" s="26"/>
      <c r="E5" s="26" t="s">
        <v>108</v>
      </c>
      <c r="F5" s="26"/>
      <c r="G5" s="26"/>
      <c r="H5" s="26"/>
      <c r="I5" s="26"/>
    </row>
    <row r="6" spans="1:9">
      <c r="A6" s="26"/>
      <c r="B6" s="26" t="s">
        <v>107</v>
      </c>
      <c r="C6" s="26"/>
      <c r="D6" s="26"/>
      <c r="E6" s="26"/>
      <c r="F6" s="26"/>
      <c r="G6" s="26"/>
      <c r="H6" s="26"/>
      <c r="I6" s="26"/>
    </row>
    <row r="7" spans="1:9">
      <c r="A7" s="26"/>
      <c r="B7" s="26" t="s">
        <v>108</v>
      </c>
      <c r="C7" s="26"/>
      <c r="D7" s="26"/>
      <c r="E7" s="26"/>
      <c r="F7" s="26"/>
      <c r="G7" s="26"/>
      <c r="H7" s="26"/>
      <c r="I7" s="26"/>
    </row>
    <row r="8" spans="1:9">
      <c r="A8" s="26"/>
      <c r="B8" s="26"/>
      <c r="C8" s="26"/>
      <c r="D8" s="26"/>
      <c r="E8" s="26"/>
      <c r="F8" s="26"/>
      <c r="G8" s="26"/>
      <c r="H8" s="26"/>
      <c r="I8" s="26"/>
    </row>
    <row r="10" spans="1:9">
      <c r="A10" s="2" t="s">
        <v>22</v>
      </c>
      <c r="B10" s="2" t="s">
        <v>3</v>
      </c>
      <c r="C10" s="2" t="s">
        <v>72</v>
      </c>
      <c r="D10" s="2"/>
      <c r="E10" s="2" t="s">
        <v>38</v>
      </c>
      <c r="F10" s="2" t="s">
        <v>34</v>
      </c>
      <c r="G10" s="2" t="s">
        <v>69</v>
      </c>
      <c r="I10" s="105"/>
    </row>
    <row r="11" spans="1:9">
      <c r="A11" s="2" t="s">
        <v>23</v>
      </c>
      <c r="B11" s="2" t="s">
        <v>27</v>
      </c>
      <c r="C11" s="2" t="s">
        <v>49</v>
      </c>
      <c r="D11" s="2"/>
      <c r="E11" s="2" t="s">
        <v>39</v>
      </c>
      <c r="F11" s="2" t="s">
        <v>35</v>
      </c>
      <c r="G11" s="2" t="s">
        <v>70</v>
      </c>
      <c r="I11" s="106"/>
    </row>
    <row r="12" spans="1:9">
      <c r="A12" s="2" t="s">
        <v>24</v>
      </c>
      <c r="B12" s="2" t="s">
        <v>42</v>
      </c>
      <c r="C12" s="2" t="s">
        <v>48</v>
      </c>
      <c r="D12" s="2"/>
      <c r="E12" s="2"/>
      <c r="F12" s="2" t="s">
        <v>36</v>
      </c>
      <c r="G12" s="2"/>
      <c r="I12" s="107"/>
    </row>
    <row r="13" spans="1:9">
      <c r="A13" s="41" t="s">
        <v>123</v>
      </c>
      <c r="B13" s="2" t="s">
        <v>43</v>
      </c>
      <c r="C13" s="2" t="s">
        <v>48</v>
      </c>
      <c r="D13" s="2"/>
      <c r="E13" s="2" t="s">
        <v>40</v>
      </c>
      <c r="F13" s="2" t="s">
        <v>37</v>
      </c>
      <c r="G13" s="2" t="s">
        <v>63</v>
      </c>
    </row>
    <row r="14" spans="1:9">
      <c r="A14" s="2" t="s">
        <v>25</v>
      </c>
      <c r="B14" s="2" t="s">
        <v>44</v>
      </c>
      <c r="C14" s="2" t="s">
        <v>48</v>
      </c>
      <c r="D14" s="2"/>
      <c r="E14" s="2" t="s">
        <v>41</v>
      </c>
      <c r="F14" s="2" t="s">
        <v>50</v>
      </c>
      <c r="G14" s="2" t="s">
        <v>73</v>
      </c>
    </row>
    <row r="15" spans="1:9">
      <c r="A15" s="2" t="s">
        <v>26</v>
      </c>
      <c r="B15" s="2" t="s">
        <v>45</v>
      </c>
      <c r="C15" s="2" t="s">
        <v>48</v>
      </c>
      <c r="D15" s="2"/>
    </row>
    <row r="16" spans="1:9">
      <c r="A16" s="41" t="s">
        <v>123</v>
      </c>
      <c r="B16" s="2" t="s">
        <v>31</v>
      </c>
      <c r="C16" s="2" t="s">
        <v>30</v>
      </c>
      <c r="D16" s="2"/>
    </row>
    <row r="17" spans="1:4">
      <c r="A17" s="41" t="s">
        <v>125</v>
      </c>
      <c r="B17" s="2" t="s">
        <v>58</v>
      </c>
      <c r="C17" s="2" t="s">
        <v>30</v>
      </c>
      <c r="D17" s="2"/>
    </row>
    <row r="18" spans="1:4">
      <c r="B18" s="2" t="s">
        <v>59</v>
      </c>
      <c r="C18" s="2"/>
      <c r="D18" s="2"/>
    </row>
    <row r="19" spans="1:4">
      <c r="B19" s="2" t="s">
        <v>28</v>
      </c>
      <c r="C19" s="2" t="s">
        <v>30</v>
      </c>
      <c r="D19" s="2"/>
    </row>
    <row r="20" spans="1:4">
      <c r="B20" s="2" t="s">
        <v>32</v>
      </c>
      <c r="C20" s="2"/>
      <c r="D20" s="2"/>
    </row>
    <row r="21" spans="1:4">
      <c r="B21" s="2" t="s">
        <v>33</v>
      </c>
      <c r="C21" s="2"/>
      <c r="D21" s="2"/>
    </row>
    <row r="22" spans="1:4">
      <c r="B22" s="2" t="s">
        <v>29</v>
      </c>
      <c r="C22" s="2" t="s">
        <v>30</v>
      </c>
      <c r="D22" s="2"/>
    </row>
  </sheetData>
  <phoneticPr fontId="3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2:C5"/>
  <sheetViews>
    <sheetView workbookViewId="0">
      <selection activeCell="B9" sqref="B9"/>
    </sheetView>
  </sheetViews>
  <sheetFormatPr defaultColWidth="9" defaultRowHeight="12.6"/>
  <cols>
    <col min="1" max="1" width="9" style="26"/>
    <col min="2" max="2" width="13.33203125" style="26" bestFit="1" customWidth="1"/>
    <col min="3" max="16384" width="9" style="26"/>
  </cols>
  <sheetData>
    <row r="2" spans="2:3">
      <c r="B2" s="27" t="s">
        <v>74</v>
      </c>
      <c r="C2" s="26" t="s">
        <v>78</v>
      </c>
    </row>
    <row r="3" spans="2:3">
      <c r="B3" s="27" t="s">
        <v>75</v>
      </c>
      <c r="C3" s="26" t="s">
        <v>79</v>
      </c>
    </row>
    <row r="4" spans="2:3">
      <c r="B4" s="27" t="s">
        <v>76</v>
      </c>
    </row>
    <row r="5" spans="2:3">
      <c r="B5" s="27" t="s">
        <v>77</v>
      </c>
    </row>
  </sheetData>
  <phoneticPr fontId="2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03DF50302184B941BA2DCB023B19B9A7" ma:contentTypeVersion="11" ma:contentTypeDescription="" ma:contentTypeScope="" ma:versionID="73a9671c3456a91fcf3f622aa6c74eaa">
  <xsd:schema xmlns:xsd="http://www.w3.org/2001/XMLSchema" xmlns:p="http://schemas.microsoft.com/office/2006/metadata/properties" xmlns:ns2="8B97BE19-CDDD-400E-817A-CFDD13F7EC12" xmlns:ns3="49fb379b-7ad3-48d4-869f-1cfaa6257ad4" targetNamespace="http://schemas.microsoft.com/office/2006/metadata/properties" ma:root="true" ma:fieldsID="53e92cc25fd69381db1acb095985bcbe" ns2:_="" ns3:_="">
    <xsd:import namespace="8B97BE19-CDDD-400E-817A-CFDD13F7EC12"/>
    <xsd:import namespace="49fb379b-7ad3-48d4-869f-1cfaa6257ad4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49fb379b-7ad3-48d4-869f-1cfaa6257ad4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B600B5-8D2E-4E59-8FAA-02287B1779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49fb379b-7ad3-48d4-869f-1cfaa6257ad4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E67B0269-B74E-478F-B2E0-5FE8DE277665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8B97BE19-CDDD-400E-817A-CFDD13F7EC12"/>
    <ds:schemaRef ds:uri="http://purl.org/dc/terms/"/>
    <ds:schemaRef ds:uri="http://schemas.openxmlformats.org/package/2006/metadata/core-properties"/>
    <ds:schemaRef ds:uri="49fb379b-7ad3-48d4-869f-1cfaa6257ad4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AB546AF-52DD-4311-A65B-00DB076C67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プルダウン</vt:lpstr>
      <vt:lpstr>勤務形態一覧表（児発事業所・放デイ用） 【申請用】</vt:lpstr>
      <vt:lpstr>勤務形態一覧表（児発事業所・放デイ用） 【実績用】</vt:lpstr>
      <vt:lpstr>Sheet1</vt:lpstr>
      <vt:lpstr>プルダウンリスト</vt:lpstr>
      <vt:lpstr>'勤務形態一覧表（児発事業所・放デイ用） 【実績用】'!Print_Area</vt:lpstr>
      <vt:lpstr>'勤務形態一覧表（児発事業所・放デイ用） 【申請用】'!Print_Area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吉田　黎</cp:lastModifiedBy>
  <cp:lastPrinted>2026-03-06T06:12:58Z</cp:lastPrinted>
  <dcterms:created xsi:type="dcterms:W3CDTF">2012-02-29T02:31:00Z</dcterms:created>
  <dcterms:modified xsi:type="dcterms:W3CDTF">2026-03-26T08:53:28Z</dcterms:modified>
</cp:coreProperties>
</file>