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10.250.3.16\福祉_事業者指導課\☆在宅指導係\06_介護報酬\加算関係\04_特定事業所集中減算\R8年度\01_前期\02_周知メール\様式\"/>
    </mc:Choice>
  </mc:AlternateContent>
  <xr:revisionPtr revIDLastSave="0" documentId="13_ncr:1_{EB722FC5-3A67-457C-B6F4-7FDAF1A74363}" xr6:coauthVersionLast="47" xr6:coauthVersionMax="47" xr10:uidLastSave="{00000000-0000-0000-0000-000000000000}"/>
  <bookViews>
    <workbookView xWindow="-108" yWindow="-108" windowWidth="23256" windowHeight="12456" tabRatio="500" xr2:uid="{00000000-000D-0000-FFFF-FFFF00000000}"/>
  </bookViews>
  <sheets>
    <sheet name="チェック表" sheetId="1" r:id="rId1"/>
    <sheet name="別紙3－2" sheetId="4" r:id="rId2"/>
    <sheet name="別紙１-１" sheetId="2" r:id="rId3"/>
    <sheet name="備考（1）" sheetId="3" r:id="rId4"/>
    <sheet name="別紙36" sheetId="5" state="hidden" r:id="rId5"/>
    <sheet name="別紙36-2" sheetId="6" state="hidden" r:id="rId6"/>
    <sheet name="参考様式１" sheetId="7" state="hidden" r:id="rId7"/>
    <sheet name="参考様式２" sheetId="8" state="hidden" r:id="rId8"/>
    <sheet name="参考様式３" sheetId="9" state="hidden" r:id="rId9"/>
    <sheet name="標準様式１（１枚版）" sheetId="10" state="hidden" r:id="rId10"/>
    <sheet name="標準様式１（100名）" sheetId="11" state="hidden" r:id="rId11"/>
    <sheet name="標準様式１【記載例】居宅介護支援" sheetId="12" state="hidden" r:id="rId12"/>
    <sheet name="標準様式１記入方法" sheetId="13" state="hidden" r:id="rId13"/>
    <sheet name="標準様式１プルダウン・リスト" sheetId="14" state="hidden" r:id="rId14"/>
    <sheet name="別紙●24" sheetId="15" state="hidden" r:id="rId15"/>
  </sheets>
  <definedNames>
    <definedName name="ｋ" localSheetId="5">#REF!</definedName>
    <definedName name="ｋ">#N/A</definedName>
    <definedName name="_xlnm.Print_Area" localSheetId="0">チェック表!$A$1:$G$30</definedName>
    <definedName name="_xlnm.Print_Area" localSheetId="6">参考様式１!$A$1:$R$47</definedName>
    <definedName name="_xlnm.Print_Area" localSheetId="7">参考様式２!$A$1:$R$44</definedName>
    <definedName name="_xlnm.Print_Area" localSheetId="8">参考様式３!$A$1:$U$41</definedName>
    <definedName name="_xlnm.Print_Area" localSheetId="3">'備考（1）'!$A$1:$Q$79</definedName>
    <definedName name="_xlnm.Print_Area" localSheetId="10">'標準様式１（100名）'!$A$1:$BD$133</definedName>
    <definedName name="_xlnm.Print_Area" localSheetId="9">'標準様式１（１枚版）'!$A$1:$BD$51</definedName>
    <definedName name="_xlnm.Print_Area" localSheetId="11">標準様式１【記載例】居宅介護支援!$A$1:$BD$51</definedName>
    <definedName name="_xlnm.Print_Area" localSheetId="12">標準様式１記入方法!$A$1:$O$77</definedName>
    <definedName name="_xlnm.Print_Area" localSheetId="14">#N/A</definedName>
    <definedName name="_xlnm.Print_Area" localSheetId="2">'別紙１-１'!$A$2:$AF$20</definedName>
    <definedName name="_xlnm.Print_Area" localSheetId="1">'別紙3－2'!$A$1:$AK$77</definedName>
    <definedName name="_xlnm.Print_Area" localSheetId="4">別紙36!$A$1:$Z$68</definedName>
    <definedName name="_xlnm.Print_Area" localSheetId="5">'別紙36-2'!$A$1:$Z$42</definedName>
    <definedName name="_xlnm.Print_Titles" localSheetId="10">'標準様式１（100名）'!$1:$13</definedName>
    <definedName name="_xlnm.Print_Titles" localSheetId="9">'標準様式１（１枚版）'!$1:$13</definedName>
    <definedName name="_xlnm.Print_Titles" localSheetId="11">標準様式１【記載例】居宅介護支援!$1:$13</definedName>
    <definedName name="サービス名" localSheetId="5">#REF!</definedName>
    <definedName name="サービス名">#N/A</definedName>
    <definedName name="サービス名称" localSheetId="5">#REF!</definedName>
    <definedName name="サービス名称">#N/A</definedName>
    <definedName name="だだ" localSheetId="5">#REF!</definedName>
    <definedName name="だだ">#N/A</definedName>
    <definedName name="っっｋ" localSheetId="5">#REF!</definedName>
    <definedName name="っっｋ">#N/A</definedName>
    <definedName name="っっっっｌ" localSheetId="5">#REF!</definedName>
    <definedName name="っっっっｌ">#N/A</definedName>
    <definedName name="介護支援専門員">標準様式１プルダウン・リスト!$D$16:$D$28</definedName>
    <definedName name="介護予防支援担当職員">標準様式１プルダウン・リスト!$E$16:$E$28</definedName>
    <definedName name="確認" localSheetId="5">#REF!</definedName>
    <definedName name="確認">#N/A</definedName>
    <definedName name="管理者">標準様式１プルダウン・リスト!$C$16:$C$28</definedName>
    <definedName name="職種">標準様式１プルダウン・リスト!$C$15:$K$15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45" i="12" l="1"/>
  <c r="C45" i="12"/>
  <c r="M45" i="12" s="1"/>
  <c r="H50" i="12" s="1"/>
  <c r="H44" i="12"/>
  <c r="C44" i="12"/>
  <c r="P40" i="12"/>
  <c r="C50" i="12" s="1"/>
  <c r="M50" i="12" s="1"/>
  <c r="L40" i="12"/>
  <c r="J40" i="12"/>
  <c r="G39" i="12"/>
  <c r="E39" i="12"/>
  <c r="E38" i="12"/>
  <c r="G37" i="12"/>
  <c r="E37" i="12"/>
  <c r="AU31" i="12"/>
  <c r="AW31" i="12" s="1"/>
  <c r="AU30" i="12"/>
  <c r="AW30" i="12" s="1"/>
  <c r="AU29" i="12"/>
  <c r="AW29" i="12" s="1"/>
  <c r="AU28" i="12"/>
  <c r="AW28" i="12" s="1"/>
  <c r="AU27" i="12"/>
  <c r="AW27" i="12" s="1"/>
  <c r="AU26" i="12"/>
  <c r="AW26" i="12" s="1"/>
  <c r="AU25" i="12"/>
  <c r="AW25" i="12" s="1"/>
  <c r="AU24" i="12"/>
  <c r="AW24" i="12" s="1"/>
  <c r="AU23" i="12"/>
  <c r="AW23" i="12" s="1"/>
  <c r="AU22" i="12"/>
  <c r="AW22" i="12" s="1"/>
  <c r="AU21" i="12"/>
  <c r="AW21" i="12" s="1"/>
  <c r="AU20" i="12"/>
  <c r="AW20" i="12" s="1"/>
  <c r="AU19" i="12"/>
  <c r="AW19" i="12" s="1"/>
  <c r="B19" i="12"/>
  <c r="B20" i="12" s="1"/>
  <c r="B21" i="12" s="1"/>
  <c r="B22" i="12" s="1"/>
  <c r="B23" i="12" s="1"/>
  <c r="B24" i="12" s="1"/>
  <c r="B25" i="12" s="1"/>
  <c r="B26" i="12" s="1"/>
  <c r="B27" i="12" s="1"/>
  <c r="B28" i="12" s="1"/>
  <c r="B29" i="12" s="1"/>
  <c r="B30" i="12" s="1"/>
  <c r="B31" i="12" s="1"/>
  <c r="AU18" i="12"/>
  <c r="AW18" i="12" s="1"/>
  <c r="G38" i="12" s="1"/>
  <c r="AU17" i="12"/>
  <c r="AW17" i="12" s="1"/>
  <c r="B17" i="12"/>
  <c r="B18" i="12" s="1"/>
  <c r="AU16" i="12"/>
  <c r="AW16" i="12" s="1"/>
  <c r="AU15" i="12"/>
  <c r="E36" i="12" s="1"/>
  <c r="B15" i="12"/>
  <c r="B16" i="12" s="1"/>
  <c r="AU14" i="12"/>
  <c r="AW14" i="12" s="1"/>
  <c r="AL13" i="12"/>
  <c r="AK13" i="12"/>
  <c r="T13" i="12"/>
  <c r="AT12" i="12"/>
  <c r="AT13" i="12" s="1"/>
  <c r="AS12" i="12"/>
  <c r="AS13" i="12" s="1"/>
  <c r="AR12" i="12"/>
  <c r="AR13" i="12" s="1"/>
  <c r="AM12" i="12"/>
  <c r="AM13" i="12" s="1"/>
  <c r="AL12" i="12"/>
  <c r="AK12" i="12"/>
  <c r="AJ12" i="12"/>
  <c r="AJ13" i="12" s="1"/>
  <c r="AH12" i="12"/>
  <c r="AH13" i="12" s="1"/>
  <c r="AG12" i="12"/>
  <c r="AG13" i="12" s="1"/>
  <c r="AF12" i="12"/>
  <c r="AF13" i="12" s="1"/>
  <c r="AA12" i="12"/>
  <c r="AA13" i="12" s="1"/>
  <c r="Z12" i="12"/>
  <c r="Z13" i="12" s="1"/>
  <c r="Y12" i="12"/>
  <c r="Y13" i="12" s="1"/>
  <c r="X12" i="12"/>
  <c r="X13" i="12" s="1"/>
  <c r="V12" i="12"/>
  <c r="V13" i="12" s="1"/>
  <c r="U12" i="12"/>
  <c r="U13" i="12" s="1"/>
  <c r="T12" i="12"/>
  <c r="AT11" i="12"/>
  <c r="AS11" i="12"/>
  <c r="AR11" i="12"/>
  <c r="AQ11" i="12"/>
  <c r="AO11" i="12"/>
  <c r="AN11" i="12"/>
  <c r="AM11" i="12"/>
  <c r="AH11" i="12"/>
  <c r="AG11" i="12"/>
  <c r="AF11" i="12"/>
  <c r="AE11" i="12"/>
  <c r="AC11" i="12"/>
  <c r="AB11" i="12"/>
  <c r="AA11" i="12"/>
  <c r="V11" i="12"/>
  <c r="U11" i="12"/>
  <c r="T11" i="12"/>
  <c r="S11" i="12"/>
  <c r="Q11" i="12"/>
  <c r="P11" i="12"/>
  <c r="AU9" i="12"/>
  <c r="X2" i="12"/>
  <c r="AQ12" i="12" s="1"/>
  <c r="AQ13" i="12" s="1"/>
  <c r="C132" i="11"/>
  <c r="M132" i="11" s="1"/>
  <c r="H127" i="11"/>
  <c r="H126" i="11"/>
  <c r="C126" i="11"/>
  <c r="P122" i="11"/>
  <c r="L122" i="11"/>
  <c r="C127" i="11" s="1"/>
  <c r="M127" i="11" s="1"/>
  <c r="H132" i="11" s="1"/>
  <c r="J122" i="11"/>
  <c r="G121" i="11"/>
  <c r="E121" i="11"/>
  <c r="G120" i="11"/>
  <c r="E120" i="11"/>
  <c r="G119" i="11"/>
  <c r="E119" i="11"/>
  <c r="G118" i="11"/>
  <c r="E118" i="11"/>
  <c r="AW113" i="11"/>
  <c r="AU113" i="11"/>
  <c r="AU112" i="11"/>
  <c r="AW112" i="11" s="1"/>
  <c r="AU111" i="11"/>
  <c r="AW111" i="11" s="1"/>
  <c r="AW110" i="11"/>
  <c r="AU110" i="11"/>
  <c r="AW109" i="11"/>
  <c r="AU109" i="11"/>
  <c r="AU108" i="11"/>
  <c r="AW108" i="11" s="1"/>
  <c r="AU107" i="11"/>
  <c r="AW107" i="11" s="1"/>
  <c r="AU106" i="11"/>
  <c r="AW106" i="11" s="1"/>
  <c r="AW105" i="11"/>
  <c r="AU105" i="11"/>
  <c r="AU104" i="11"/>
  <c r="AW104" i="11" s="1"/>
  <c r="AW103" i="11"/>
  <c r="AU103" i="11"/>
  <c r="AU102" i="11"/>
  <c r="AW102" i="11" s="1"/>
  <c r="AW101" i="11"/>
  <c r="AU101" i="11"/>
  <c r="AU100" i="11"/>
  <c r="AW100" i="11" s="1"/>
  <c r="AU99" i="11"/>
  <c r="AW99" i="11" s="1"/>
  <c r="AW98" i="11"/>
  <c r="AU98" i="11"/>
  <c r="AW97" i="11"/>
  <c r="AU97" i="11"/>
  <c r="AU96" i="11"/>
  <c r="AW96" i="11" s="1"/>
  <c r="AU95" i="11"/>
  <c r="AW95" i="11" s="1"/>
  <c r="AU94" i="11"/>
  <c r="AW94" i="11" s="1"/>
  <c r="AW93" i="11"/>
  <c r="AU93" i="11"/>
  <c r="AU92" i="11"/>
  <c r="AW92" i="11" s="1"/>
  <c r="AU91" i="11"/>
  <c r="AW91" i="11" s="1"/>
  <c r="AU90" i="11"/>
  <c r="AW90" i="11" s="1"/>
  <c r="AW89" i="11"/>
  <c r="AU89" i="11"/>
  <c r="AU88" i="11"/>
  <c r="AW88" i="11" s="1"/>
  <c r="AU87" i="11"/>
  <c r="AW87" i="11" s="1"/>
  <c r="AW86" i="11"/>
  <c r="AU86" i="11"/>
  <c r="AW85" i="11"/>
  <c r="AU85" i="11"/>
  <c r="AU84" i="11"/>
  <c r="AW84" i="11" s="1"/>
  <c r="AU83" i="11"/>
  <c r="AW83" i="11" s="1"/>
  <c r="AU82" i="11"/>
  <c r="AW82" i="11" s="1"/>
  <c r="AW81" i="11"/>
  <c r="AU81" i="11"/>
  <c r="AU80" i="11"/>
  <c r="AW80" i="11" s="1"/>
  <c r="AU79" i="11"/>
  <c r="AW79" i="11" s="1"/>
  <c r="AU78" i="11"/>
  <c r="AW78" i="11" s="1"/>
  <c r="AW77" i="11"/>
  <c r="AU77" i="11"/>
  <c r="AU76" i="11"/>
  <c r="AW76" i="11" s="1"/>
  <c r="AU75" i="11"/>
  <c r="AW75" i="11" s="1"/>
  <c r="AU74" i="11"/>
  <c r="AW74" i="11" s="1"/>
  <c r="AW73" i="11"/>
  <c r="AU73" i="11"/>
  <c r="AU72" i="11"/>
  <c r="AW72" i="11" s="1"/>
  <c r="AU71" i="11"/>
  <c r="AW71" i="11" s="1"/>
  <c r="AU70" i="11"/>
  <c r="AW70" i="11" s="1"/>
  <c r="AW69" i="11"/>
  <c r="AU69" i="11"/>
  <c r="AU68" i="11"/>
  <c r="AW68" i="11" s="1"/>
  <c r="AU67" i="11"/>
  <c r="AW67" i="11" s="1"/>
  <c r="AU66" i="11"/>
  <c r="AW66" i="11" s="1"/>
  <c r="AW65" i="11"/>
  <c r="AU65" i="11"/>
  <c r="AU64" i="11"/>
  <c r="AW64" i="11" s="1"/>
  <c r="AW63" i="11"/>
  <c r="AU63" i="11"/>
  <c r="AW62" i="11"/>
  <c r="AU62" i="11"/>
  <c r="AW61" i="11"/>
  <c r="AU61" i="11"/>
  <c r="AU60" i="11"/>
  <c r="AW60" i="11" s="1"/>
  <c r="AU59" i="11"/>
  <c r="AW59" i="11" s="1"/>
  <c r="AW58" i="11"/>
  <c r="AU58" i="11"/>
  <c r="AW57" i="11"/>
  <c r="AU57" i="11"/>
  <c r="AU56" i="11"/>
  <c r="AW56" i="11" s="1"/>
  <c r="AU55" i="11"/>
  <c r="AW55" i="11" s="1"/>
  <c r="AU54" i="11"/>
  <c r="AW54" i="11" s="1"/>
  <c r="AW53" i="11"/>
  <c r="AU53" i="11"/>
  <c r="AU52" i="11"/>
  <c r="AW52" i="11" s="1"/>
  <c r="AU51" i="11"/>
  <c r="AW51" i="11" s="1"/>
  <c r="AU50" i="11"/>
  <c r="AW50" i="11" s="1"/>
  <c r="AW49" i="11"/>
  <c r="AU49" i="11"/>
  <c r="AU48" i="11"/>
  <c r="AW48" i="11" s="1"/>
  <c r="AU47" i="11"/>
  <c r="AW47" i="11" s="1"/>
  <c r="AU46" i="11"/>
  <c r="AW46" i="11" s="1"/>
  <c r="AW45" i="11"/>
  <c r="AU45" i="11"/>
  <c r="AU44" i="11"/>
  <c r="AW44" i="11" s="1"/>
  <c r="AU43" i="11"/>
  <c r="AW43" i="11" s="1"/>
  <c r="AU42" i="11"/>
  <c r="AW42" i="11" s="1"/>
  <c r="AW41" i="11"/>
  <c r="AU41" i="11"/>
  <c r="AU40" i="11"/>
  <c r="AW40" i="11" s="1"/>
  <c r="AU39" i="11"/>
  <c r="AW39" i="11" s="1"/>
  <c r="AW38" i="11"/>
  <c r="AU38" i="11"/>
  <c r="AW37" i="11"/>
  <c r="AU37" i="11"/>
  <c r="AU36" i="11"/>
  <c r="AW36" i="11" s="1"/>
  <c r="AU35" i="11"/>
  <c r="AW35" i="11" s="1"/>
  <c r="AU34" i="11"/>
  <c r="AW34" i="11" s="1"/>
  <c r="AW33" i="11"/>
  <c r="AU33" i="11"/>
  <c r="AU32" i="11"/>
  <c r="AW32" i="11" s="1"/>
  <c r="B32" i="1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6" i="11" s="1"/>
  <c r="B97" i="11" s="1"/>
  <c r="B98" i="11" s="1"/>
  <c r="B99" i="11" s="1"/>
  <c r="B100" i="11" s="1"/>
  <c r="B101" i="11" s="1"/>
  <c r="B102" i="11" s="1"/>
  <c r="B103" i="11" s="1"/>
  <c r="B104" i="11" s="1"/>
  <c r="B105" i="11" s="1"/>
  <c r="B106" i="11" s="1"/>
  <c r="B107" i="11" s="1"/>
  <c r="B108" i="11" s="1"/>
  <c r="B109" i="11" s="1"/>
  <c r="B110" i="11" s="1"/>
  <c r="B111" i="11" s="1"/>
  <c r="B112" i="11" s="1"/>
  <c r="B113" i="11" s="1"/>
  <c r="AW31" i="11"/>
  <c r="AU31" i="11"/>
  <c r="AU30" i="11"/>
  <c r="AW30" i="11" s="1"/>
  <c r="AW29" i="11"/>
  <c r="AU29" i="11"/>
  <c r="AU28" i="11"/>
  <c r="AW28" i="11" s="1"/>
  <c r="AU27" i="11"/>
  <c r="AW27" i="11" s="1"/>
  <c r="B27" i="11"/>
  <c r="B28" i="11" s="1"/>
  <c r="B29" i="11" s="1"/>
  <c r="B30" i="11" s="1"/>
  <c r="B31" i="11" s="1"/>
  <c r="AW26" i="11"/>
  <c r="AU26" i="11"/>
  <c r="AW25" i="11"/>
  <c r="AU25" i="11"/>
  <c r="AU24" i="11"/>
  <c r="AW24" i="11" s="1"/>
  <c r="AU23" i="11"/>
  <c r="AW23" i="11" s="1"/>
  <c r="AU22" i="11"/>
  <c r="AW22" i="11" s="1"/>
  <c r="B22" i="11"/>
  <c r="B23" i="11" s="1"/>
  <c r="B24" i="11" s="1"/>
  <c r="B25" i="11" s="1"/>
  <c r="B26" i="11" s="1"/>
  <c r="AW21" i="11"/>
  <c r="AU21" i="11"/>
  <c r="AU20" i="11"/>
  <c r="AW20" i="11" s="1"/>
  <c r="AU19" i="11"/>
  <c r="AW19" i="11" s="1"/>
  <c r="AU18" i="11"/>
  <c r="AW18" i="11" s="1"/>
  <c r="AW17" i="11"/>
  <c r="AU17" i="11"/>
  <c r="AU16" i="11"/>
  <c r="AW16" i="11" s="1"/>
  <c r="B16" i="11"/>
  <c r="B17" i="11" s="1"/>
  <c r="B18" i="11" s="1"/>
  <c r="B19" i="11" s="1"/>
  <c r="B20" i="11" s="1"/>
  <c r="B21" i="11" s="1"/>
  <c r="AU15" i="11"/>
  <c r="AW15" i="11" s="1"/>
  <c r="B15" i="11"/>
  <c r="AW14" i="11"/>
  <c r="AU14" i="11"/>
  <c r="AI13" i="11"/>
  <c r="AH13" i="11"/>
  <c r="AG13" i="11"/>
  <c r="AT12" i="11"/>
  <c r="AT13" i="11" s="1"/>
  <c r="AS12" i="11"/>
  <c r="AS13" i="11" s="1"/>
  <c r="AR12" i="11"/>
  <c r="AR13" i="11" s="1"/>
  <c r="AQ12" i="11"/>
  <c r="AQ13" i="11" s="1"/>
  <c r="AI12" i="11"/>
  <c r="AH12" i="11"/>
  <c r="AG12" i="11"/>
  <c r="W12" i="11"/>
  <c r="W13" i="11" s="1"/>
  <c r="S12" i="11"/>
  <c r="S13" i="11" s="1"/>
  <c r="R12" i="11"/>
  <c r="R13" i="11" s="1"/>
  <c r="Q12" i="11"/>
  <c r="Q13" i="11" s="1"/>
  <c r="P12" i="11"/>
  <c r="P13" i="11" s="1"/>
  <c r="AT11" i="11"/>
  <c r="AS11" i="11"/>
  <c r="AR11" i="11"/>
  <c r="AI11" i="11"/>
  <c r="AD11" i="11"/>
  <c r="AC11" i="11"/>
  <c r="AB11" i="11"/>
  <c r="AA11" i="11"/>
  <c r="Z11" i="11"/>
  <c r="Y11" i="11"/>
  <c r="AU9" i="11"/>
  <c r="X2" i="11"/>
  <c r="H50" i="10"/>
  <c r="M50" i="10" s="1"/>
  <c r="H45" i="10"/>
  <c r="H44" i="10"/>
  <c r="C44" i="10"/>
  <c r="P40" i="10"/>
  <c r="C50" i="10" s="1"/>
  <c r="L40" i="10"/>
  <c r="C45" i="10" s="1"/>
  <c r="M45" i="10" s="1"/>
  <c r="J40" i="10"/>
  <c r="G39" i="10"/>
  <c r="G40" i="10" s="1"/>
  <c r="E39" i="10"/>
  <c r="G38" i="10"/>
  <c r="E38" i="10"/>
  <c r="G37" i="10"/>
  <c r="E37" i="10"/>
  <c r="E40" i="10" s="1"/>
  <c r="G36" i="10"/>
  <c r="E36" i="10"/>
  <c r="AU31" i="10"/>
  <c r="AW31" i="10" s="1"/>
  <c r="AU30" i="10"/>
  <c r="AW30" i="10" s="1"/>
  <c r="AW29" i="10"/>
  <c r="AU29" i="10"/>
  <c r="AU28" i="10"/>
  <c r="AW28" i="10" s="1"/>
  <c r="AU27" i="10"/>
  <c r="AW27" i="10" s="1"/>
  <c r="AU26" i="10"/>
  <c r="AW26" i="10" s="1"/>
  <c r="AW25" i="10"/>
  <c r="AU25" i="10"/>
  <c r="AU24" i="10"/>
  <c r="AW24" i="10" s="1"/>
  <c r="AU23" i="10"/>
  <c r="AW23" i="10" s="1"/>
  <c r="AU22" i="10"/>
  <c r="AW22" i="10" s="1"/>
  <c r="AW21" i="10"/>
  <c r="AU21" i="10"/>
  <c r="AU20" i="10"/>
  <c r="AW20" i="10" s="1"/>
  <c r="B20" i="10"/>
  <c r="B21" i="10" s="1"/>
  <c r="B22" i="10" s="1"/>
  <c r="B23" i="10" s="1"/>
  <c r="B24" i="10" s="1"/>
  <c r="B25" i="10" s="1"/>
  <c r="B26" i="10" s="1"/>
  <c r="B27" i="10" s="1"/>
  <c r="B28" i="10" s="1"/>
  <c r="B29" i="10" s="1"/>
  <c r="B30" i="10" s="1"/>
  <c r="B31" i="10" s="1"/>
  <c r="AW19" i="10"/>
  <c r="AU19" i="10"/>
  <c r="AW18" i="10"/>
  <c r="AU18" i="10"/>
  <c r="AW17" i="10"/>
  <c r="AU17" i="10"/>
  <c r="AU16" i="10"/>
  <c r="AW16" i="10" s="1"/>
  <c r="B16" i="10"/>
  <c r="B17" i="10" s="1"/>
  <c r="B18" i="10" s="1"/>
  <c r="B19" i="10" s="1"/>
  <c r="AU15" i="10"/>
  <c r="AW15" i="10" s="1"/>
  <c r="B15" i="10"/>
  <c r="AU14" i="10"/>
  <c r="AW14" i="10" s="1"/>
  <c r="AK13" i="10"/>
  <c r="AI13" i="10"/>
  <c r="AG13" i="10"/>
  <c r="AD13" i="10"/>
  <c r="P13" i="10"/>
  <c r="AT12" i="10"/>
  <c r="AT13" i="10" s="1"/>
  <c r="AS12" i="10"/>
  <c r="AS13" i="10" s="1"/>
  <c r="AR12" i="10"/>
  <c r="AR13" i="10" s="1"/>
  <c r="AK12" i="10"/>
  <c r="AJ12" i="10"/>
  <c r="AJ13" i="10" s="1"/>
  <c r="AI12" i="10"/>
  <c r="AH12" i="10"/>
  <c r="AH13" i="10" s="1"/>
  <c r="AG12" i="10"/>
  <c r="AF12" i="10"/>
  <c r="AF13" i="10" s="1"/>
  <c r="AE12" i="10"/>
  <c r="AE13" i="10" s="1"/>
  <c r="AD12" i="10"/>
  <c r="AB12" i="10"/>
  <c r="AB13" i="10" s="1"/>
  <c r="V12" i="10"/>
  <c r="V13" i="10" s="1"/>
  <c r="U12" i="10"/>
  <c r="U13" i="10" s="1"/>
  <c r="T12" i="10"/>
  <c r="T13" i="10" s="1"/>
  <c r="S12" i="10"/>
  <c r="S13" i="10" s="1"/>
  <c r="R12" i="10"/>
  <c r="R13" i="10" s="1"/>
  <c r="P12" i="10"/>
  <c r="AT11" i="10"/>
  <c r="AS11" i="10"/>
  <c r="AR11" i="10"/>
  <c r="AN11" i="10"/>
  <c r="AM11" i="10"/>
  <c r="AL11" i="10"/>
  <c r="AK11" i="10"/>
  <c r="AI11" i="10"/>
  <c r="AG11" i="10"/>
  <c r="AF11" i="10"/>
  <c r="AE11" i="10"/>
  <c r="AD11" i="10"/>
  <c r="Z11" i="10"/>
  <c r="Y11" i="10"/>
  <c r="W11" i="10"/>
  <c r="U11" i="10"/>
  <c r="T11" i="10"/>
  <c r="S11" i="10"/>
  <c r="R11" i="10"/>
  <c r="Q11" i="10"/>
  <c r="P11" i="10"/>
  <c r="AU9" i="10"/>
  <c r="X2" i="10"/>
  <c r="E40" i="12" l="1"/>
  <c r="AM12" i="11"/>
  <c r="AM13" i="11" s="1"/>
  <c r="AA12" i="11"/>
  <c r="AA13" i="11" s="1"/>
  <c r="AH11" i="11"/>
  <c r="V11" i="11"/>
  <c r="AL12" i="11"/>
  <c r="AL13" i="11" s="1"/>
  <c r="Z12" i="11"/>
  <c r="Z13" i="11" s="1"/>
  <c r="AG11" i="11"/>
  <c r="U11" i="11"/>
  <c r="AK12" i="11"/>
  <c r="AK13" i="11" s="1"/>
  <c r="Y12" i="11"/>
  <c r="Y13" i="11" s="1"/>
  <c r="AF11" i="11"/>
  <c r="T11" i="11"/>
  <c r="AJ12" i="11"/>
  <c r="AJ13" i="11" s="1"/>
  <c r="X12" i="11"/>
  <c r="X13" i="11" s="1"/>
  <c r="AQ11" i="11"/>
  <c r="AE11" i="11"/>
  <c r="S11" i="11"/>
  <c r="AP12" i="11"/>
  <c r="AP13" i="11" s="1"/>
  <c r="V12" i="11"/>
  <c r="V13" i="11" s="1"/>
  <c r="AN11" i="11"/>
  <c r="X11" i="11"/>
  <c r="AO12" i="11"/>
  <c r="AO13" i="11" s="1"/>
  <c r="U12" i="11"/>
  <c r="U13" i="11" s="1"/>
  <c r="AM11" i="11"/>
  <c r="W11" i="11"/>
  <c r="AN12" i="11"/>
  <c r="AN13" i="11" s="1"/>
  <c r="T12" i="11"/>
  <c r="T13" i="11" s="1"/>
  <c r="AL11" i="11"/>
  <c r="R11" i="11"/>
  <c r="AJ11" i="11"/>
  <c r="AB12" i="11"/>
  <c r="AB13" i="11" s="1"/>
  <c r="AW15" i="12"/>
  <c r="G36" i="12" s="1"/>
  <c r="G40" i="12" s="1"/>
  <c r="AZ7" i="11"/>
  <c r="AK11" i="11"/>
  <c r="AC12" i="11"/>
  <c r="AC13" i="11" s="1"/>
  <c r="AO11" i="11"/>
  <c r="AD12" i="11"/>
  <c r="AD13" i="11" s="1"/>
  <c r="P11" i="11"/>
  <c r="AP11" i="11"/>
  <c r="AE12" i="11"/>
  <c r="AE13" i="11" s="1"/>
  <c r="Q11" i="11"/>
  <c r="AF12" i="11"/>
  <c r="AF13" i="11" s="1"/>
  <c r="E122" i="11"/>
  <c r="AO12" i="10"/>
  <c r="AO13" i="10" s="1"/>
  <c r="AC12" i="10"/>
  <c r="AC13" i="10" s="1"/>
  <c r="Q12" i="10"/>
  <c r="Q13" i="10" s="1"/>
  <c r="AJ11" i="10"/>
  <c r="X11" i="10"/>
  <c r="AM12" i="10"/>
  <c r="AM13" i="10" s="1"/>
  <c r="AA12" i="10"/>
  <c r="AA13" i="10" s="1"/>
  <c r="AH11" i="10"/>
  <c r="V11" i="10"/>
  <c r="AL12" i="10"/>
  <c r="AL13" i="10" s="1"/>
  <c r="Z12" i="10"/>
  <c r="Z13" i="10" s="1"/>
  <c r="AA11" i="10"/>
  <c r="AO11" i="10"/>
  <c r="W12" i="10"/>
  <c r="W13" i="10" s="1"/>
  <c r="AN12" i="10"/>
  <c r="AN13" i="10" s="1"/>
  <c r="G122" i="11"/>
  <c r="AZ7" i="10"/>
  <c r="AB11" i="10"/>
  <c r="AP11" i="10"/>
  <c r="X12" i="10"/>
  <c r="X13" i="10" s="1"/>
  <c r="AP12" i="10"/>
  <c r="AP13" i="10" s="1"/>
  <c r="AC11" i="10"/>
  <c r="AQ11" i="10"/>
  <c r="Y12" i="10"/>
  <c r="Y13" i="10" s="1"/>
  <c r="AQ12" i="10"/>
  <c r="AQ13" i="10" s="1"/>
  <c r="R11" i="12"/>
  <c r="AD11" i="12"/>
  <c r="AP11" i="12"/>
  <c r="W12" i="12"/>
  <c r="W13" i="12" s="1"/>
  <c r="AI12" i="12"/>
  <c r="AI13" i="12" s="1"/>
  <c r="W11" i="12"/>
  <c r="AI11" i="12"/>
  <c r="P12" i="12"/>
  <c r="P13" i="12" s="1"/>
  <c r="AB12" i="12"/>
  <c r="AB13" i="12" s="1"/>
  <c r="AN12" i="12"/>
  <c r="AN13" i="12" s="1"/>
  <c r="X11" i="12"/>
  <c r="AJ11" i="12"/>
  <c r="Q12" i="12"/>
  <c r="Q13" i="12" s="1"/>
  <c r="AC12" i="12"/>
  <c r="AC13" i="12" s="1"/>
  <c r="AO12" i="12"/>
  <c r="AO13" i="12" s="1"/>
  <c r="Y11" i="12"/>
  <c r="AK11" i="12"/>
  <c r="R12" i="12"/>
  <c r="R13" i="12" s="1"/>
  <c r="AD12" i="12"/>
  <c r="AD13" i="12" s="1"/>
  <c r="AP12" i="12"/>
  <c r="AP13" i="12" s="1"/>
  <c r="AZ7" i="12"/>
  <c r="Z11" i="12"/>
  <c r="AL11" i="12"/>
  <c r="S12" i="12"/>
  <c r="S13" i="12" s="1"/>
  <c r="AE12" i="12"/>
  <c r="AE13" i="12" s="1"/>
</calcChain>
</file>

<file path=xl/sharedStrings.xml><?xml version="1.0" encoding="utf-8"?>
<sst xmlns="http://schemas.openxmlformats.org/spreadsheetml/2006/main" count="1403" uniqueCount="583">
  <si>
    <t>介護給付費算定に係る体制等に関する届出書　チェック表
（居宅介護支援）</t>
  </si>
  <si>
    <t>担当者名</t>
  </si>
  <si>
    <t>　</t>
  </si>
  <si>
    <t>電話番号</t>
  </si>
  <si>
    <t>※　加算が算定されなくなる場合、欠員が解消される場合等についても同様に届け出てください。</t>
  </si>
  <si>
    <t>届出事項</t>
  </si>
  <si>
    <t>加算
追加
・
加算
削除</t>
  </si>
  <si>
    <t>添　付　書　類</t>
  </si>
  <si>
    <t>備　　考</t>
  </si>
  <si>
    <t>共　通　事　項
（必ず必要な書類）</t>
  </si>
  <si>
    <t>□</t>
  </si>
  <si>
    <t>・</t>
  </si>
  <si>
    <t>本チェック表</t>
  </si>
  <si>
    <t>自主点検したもの（チェック済）を提出すること。</t>
  </si>
  <si>
    <t>介護給付費算定に係る体制等に関する届出書＜別紙３-２＞</t>
  </si>
  <si>
    <t>事業所番号ごとに提出すること。</t>
  </si>
  <si>
    <t>介護給付費算定に係る体制等状況一覧表＜別紙１-１＞</t>
  </si>
  <si>
    <t>電子申請届出システムによる届出ができない理由</t>
  </si>
  <si>
    <t>ＧｂｉｚＩＤの取得等の事前準備が困難（困難である理由：　　　　　　　　　　　　）</t>
  </si>
  <si>
    <t>※郵送により提出する場合のみ記載してください。
※電子申請届出システムで届出を行う場合は、審査状況をご確認いただけますが、郵送で提出の場合は、審査結果の通知等はありません。</t>
  </si>
  <si>
    <t>その他（　　　　　　　　　　　　　　　　　　　　　　　　　　　　　　　　　　　　　　　　　）</t>
  </si>
  <si>
    <t>特別地域加算</t>
  </si>
  <si>
    <t>特定事業所加算
（Ⅰ）～（Ⅲ）、（A）</t>
  </si>
  <si>
    <t>【特定事業所加算（Ⅰ）～（Ⅲ）】
特定事業所加算（Ⅰ）～（Ⅲ）・特定事業所医療介護連携加算・ターミナルケアマネジメント加算に係る届出書＜別紙36＞ 
【特定事業所加算（Ａ）】
特定事業所加算（Ａ）に係る届出書＜別紙36-2＞</t>
  </si>
  <si>
    <t>従業者の勤務の体制及び勤務形態一覧表＜標準様式１＞</t>
  </si>
  <si>
    <t>加算算定開始する月の分を予定で記載し、算定開始する月の分のみを添付</t>
  </si>
  <si>
    <t>居宅介護支援における特定事業所集中減算
（提出用 兼 保存用）　＜参考様式１及び参考様式２＞
（参考様式２は正当な理由⑤～⑦に該当する場合に提出 ）</t>
  </si>
  <si>
    <t>・４月～９月の算定開始の場合
　前年度後期の判定記録
・１０月～３月の算定開始の場合
　当該年度の前期の判定記録</t>
  </si>
  <si>
    <t>該当する資格証等（写）</t>
  </si>
  <si>
    <t>主任介護支援専門員、介護支援専門員</t>
  </si>
  <si>
    <t>介護支援専門員に対する研修計画書（案でも可）又は研修記録</t>
  </si>
  <si>
    <t>任意の様式で可。研修記録は既に実施している場合。なお、研修計画又は研修記録は、個人事に研修の目標・内容・実施時期・研修期間がわかるもの。</t>
  </si>
  <si>
    <r>
      <rPr>
        <sz val="9"/>
        <rFont val="ＭＳ Ｐゴシック"/>
        <family val="3"/>
        <charset val="128"/>
      </rPr>
      <t>高齢者</t>
    </r>
    <r>
      <rPr>
        <sz val="6"/>
        <rFont val="ＭＳ Ｐゴシック"/>
        <family val="3"/>
        <charset val="128"/>
      </rPr>
      <t>※</t>
    </r>
    <r>
      <rPr>
        <sz val="9"/>
        <rFont val="ＭＳ Ｐゴシック"/>
        <family val="3"/>
        <charset val="128"/>
      </rPr>
      <t>以外の対象者への支援に関する知識等関する事例検討会、研修等に参加していることが分かる書類（※家族に対する介護等を日常的に行っている児童や、障碍者、生活困窮者、難病患者等）</t>
    </r>
  </si>
  <si>
    <t>任意の様式で可。但し、議事録など実施日、内容、参加者等がわかるもの。</t>
  </si>
  <si>
    <t>介護支援専門員実務研修実習受入協力事業所登録決定通知書の写し</t>
  </si>
  <si>
    <t>新たに加算を算定する事業所については、協力事業所登録申請所の控えを決定通知書の代用としますので、協力事業所登録申請と加算の申請を同時に行い、協力事業所登録申請書の控えを提出してください。
決定通知書が発行された後に、当該決定通知書の写しを提出してください。</t>
  </si>
  <si>
    <t>他の法人が運営する指定居宅介護支援事業者と共同で事例検討会、研修会等を実施している記録又は計画書</t>
  </si>
  <si>
    <t>任意の様式で可。但し、実施日、内容、参加者等がわかるもの。</t>
  </si>
  <si>
    <t>特定事業所医療介護連携加算</t>
  </si>
  <si>
    <t>特定事業所加算(Ⅰ)～(Ⅲ)・特定事業所医療介護連携加算・ターミナルケアマネジメント加算に係る届出書&lt;別紙36&gt;</t>
  </si>
  <si>
    <t>前々年度の３月から前年度の２月までの間に35回以上連携したことがわかる書類</t>
  </si>
  <si>
    <t>任意の様式で可。ただし、月ごとの連携回数がわかるもの。</t>
  </si>
  <si>
    <t>前々年度の３月から前年度の２月までの間にターミナルケアマネジメント加算を算定した回数がわかる書類</t>
  </si>
  <si>
    <t>ターミナルケアマネジメント加算</t>
  </si>
  <si>
    <t>ケアプランデータ連携システムの活用及び事務職員の配置の体制</t>
  </si>
  <si>
    <t>中山間地域等における小規模事業所加算（地域に関する状況）</t>
  </si>
  <si>
    <r>
      <rPr>
        <sz val="9"/>
        <rFont val="ＭＳ Ｐゴシック"/>
        <family val="3"/>
        <charset val="128"/>
      </rPr>
      <t xml:space="preserve">中山間地域等における小規模事業所加算（規模に関する状況）
</t>
    </r>
    <r>
      <rPr>
        <sz val="8"/>
        <rFont val="ＭＳ Ｐゴシック"/>
        <family val="3"/>
        <charset val="128"/>
      </rPr>
      <t>＊開設時からの算定は不可</t>
    </r>
  </si>
  <si>
    <t>中山間地域等における小規模事業所加算(規模に関する状況）＜参考様式３＞</t>
  </si>
  <si>
    <t>（別紙１ー１）</t>
  </si>
  <si>
    <t>介 護 給 付 費 算 定 に 係 る 体 制 等 状 況 一 覧 表（居宅介護支援）</t>
  </si>
  <si>
    <t>事 業 所 番 号</t>
  </si>
  <si>
    <t>提供サービス</t>
  </si>
  <si>
    <t>施設等の区分</t>
  </si>
  <si>
    <t>人員配置区分</t>
  </si>
  <si>
    <t>そ　 　　の　 　　他　　 　該　　 　当　　 　す 　　　る 　　　体 　　　制 　　　等</t>
  </si>
  <si>
    <t>LIFEへの登録</t>
  </si>
  <si>
    <t>割 引</t>
  </si>
  <si>
    <t>各サービス共通</t>
  </si>
  <si>
    <t>地域区分</t>
  </si>
  <si>
    <t>１　１級地</t>
  </si>
  <si>
    <t>６　２級地</t>
  </si>
  <si>
    <t>７　３級地</t>
  </si>
  <si>
    <t>２　４級地</t>
  </si>
  <si>
    <t>３　５級地</t>
  </si>
  <si>
    <t>４　６級地</t>
  </si>
  <si>
    <t>９　７級地</t>
  </si>
  <si>
    <t>５　その他</t>
  </si>
  <si>
    <t>１ なし</t>
  </si>
  <si>
    <t>２ あり</t>
  </si>
  <si>
    <t>１　なし</t>
  </si>
  <si>
    <t>２　あり</t>
  </si>
  <si>
    <t>居宅介護支援</t>
  </si>
  <si>
    <t>中山間地域等における小規模事業所
加算（地域に関する状況）</t>
  </si>
  <si>
    <t>１　非該当</t>
  </si>
  <si>
    <t>２　該当</t>
  </si>
  <si>
    <t>中山間地域等における小規模事業所
加算（規模に関する状況）</t>
  </si>
  <si>
    <t>特定事業所集中減算</t>
  </si>
  <si>
    <t>特定事業所加算</t>
  </si>
  <si>
    <t>２ 加算Ⅰ</t>
  </si>
  <si>
    <t>３ 加算Ⅱ</t>
  </si>
  <si>
    <t>４ 加算Ⅲ</t>
  </si>
  <si>
    <t>５ 加算Ａ</t>
  </si>
  <si>
    <t>備考　（別紙１）居宅サービス・施設サービス・居宅介護支援</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</si>
  <si>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</si>
  <si>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</si>
  <si>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</si>
  <si>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</si>
  <si>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</si>
  <si>
    <t>　　　５　介護医療院における「施設等の区分」に係る届出については、「Ⅰ型介護医療院の基本施設サービス費に係る届出」（別紙30）又は「Ⅱ型介護医療院の基本施設サービス費に係る届出」（別紙30-2）を添付してください。</t>
  </si>
  <si>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</si>
  <si>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</si>
  <si>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　　　　（別紙8）を添付して下さい。</t>
  </si>
  <si>
    <t>　　　８　人員配置に係る届出については、勤務体制がわかる書類（「従業者の勤務の体制及び勤務形態一覧表」（別紙７）又はこれに準じた勤務割表等）を添付してください。</t>
  </si>
  <si>
    <t>　　　９ 「割引｣を｢あり｣と記載する場合は「指定居宅サービス事業所等による介護給付費の割引に係る割引率の設定について」（別紙５）を添付してください。</t>
  </si>
  <si>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</si>
  <si>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</si>
  <si>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</si>
  <si>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12 「看護体制強化加算」については、「看護体制強化加算に係る届出書」（別紙19）を添付してください。</t>
  </si>
  <si>
    <t>　　　13「その他該当する体制等」欄で人員配置に係る加算（減算）の届出については、それぞれ加算（減算）の要件となる職員の配置状況や勤務体制がわかる書類を添付してください。</t>
  </si>
  <si>
    <t>　　　　　　（例）－「機能訓練指導体制」…機能訓練指導員、「リハビリテーションの加算状況」…リハビリテーション従事者、</t>
  </si>
  <si>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</si>
  <si>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</si>
  <si>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</si>
  <si>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</si>
  <si>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17 「中重度者ケア体制加算」については、「中重度者ケア体制加算に係る届出書」（別紙22）及び「利用者の割合に関する計算書」（別紙22ー2）を添付してください。</t>
  </si>
  <si>
    <t>　　　18 「認知症加算」については、「認知症加算に係る届出書」（別紙23）及び「利用者の割合に関する計算書」（別紙23ー2）を添付してください。</t>
  </si>
  <si>
    <t>　　　19 「栄養ケア・マネジメントの実施の有無」及び「栄養マネジメント強化体制」については、「栄養マネジメント体制に関する届出書」（別紙38）を添付してください。</t>
  </si>
  <si>
    <t>　　　20 「送迎体制」については、実際に利用者の送迎が可能な場合に記載してください。</t>
  </si>
  <si>
    <t>　　　21 「夜間看護体制加算」については、「夜間看護体制加算に係る届出書」（別紙33）を添付してください。</t>
  </si>
  <si>
    <t>　　　22 「看護体制加算（短期入所生活介護事業所）」については、「看護体制加算に係る届出書」（別紙25）を添付してください。</t>
  </si>
  <si>
    <t>　　　23 「看護体制加算」については、「看護体制加算に係る届出書」（別紙25－2）を、「看取り介護体制」については、「看取り介護体制に係る届出書」（別紙34）を、</t>
  </si>
  <si>
    <t>　　　　  「看取り介護加算」については、「看取り介護体制に係る届出書」（別紙34－2）を添付してください。</t>
  </si>
  <si>
    <t>　　　　　また、「看取り連携体制加算」については、「看取り連携体制加算に係る届出書」（別紙13）を添付してください。</t>
  </si>
  <si>
    <t>　　　24 「医療連携強化加算」については、「医療連携強化加算に係る届出書」（別紙26）を添付してください。</t>
  </si>
  <si>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</si>
  <si>
    <t>　　　26 「サービス提供体制強化加算」については、「サービス提供体制強化加算に関する届出書」（別紙14）～（別紙14－6）までのいずれかを添付してください。</t>
  </si>
  <si>
    <t>　　　27「特定診療費項目」「リハビリテーション提供体制」については、これらに相当する診療報酬の算定のために届け出た届出書の写しを添付してください。</t>
  </si>
  <si>
    <t>　　　28 「職員の欠員による減算の状況」については、以下の要領で記載してください。</t>
  </si>
  <si>
    <t>　　　　（１）看護職員、介護職員の欠員（看護師の配置割合が基準を満たしていない場合を含む。）…人員配置区分欄の最も配置基準の低い配置区分を選択し、「その他該当する体制等」欄の欠員該当職種を選択する。</t>
  </si>
  <si>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</si>
  <si>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</si>
  <si>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</si>
  <si>
    <t>　　　　　　　　　　ただし、事業所・施設が以下の地域に所在する場合は、「その他該当する体制等」欄のみ選択する。（人員配置区分欄の変更は行わない。）</t>
  </si>
  <si>
    <t>　　　　　　　　　　＜厚生労働大臣が定める地域＞</t>
  </si>
  <si>
    <t>　　　　　　　　　　　厚生労働大臣が定める地域は、人口５万人未満の市町村であって次に掲げる地域をその区域内に有する市町村の区域とする。</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</si>
  <si>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</si>
  <si>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</si>
  <si>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</si>
  <si>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</si>
  <si>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</si>
  <si>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</si>
  <si>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</si>
  <si>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</si>
  <si>
    <t>　　　30 「日常生活継続支援加算」については、「日常生活継続支援加算に関する届出書」（別紙37）を添付してください。</t>
  </si>
  <si>
    <t>　　　31 「入居継続支援加算」については、「入居継続支援加算に係る届出書」（別紙32）を添付してください。</t>
  </si>
  <si>
    <t>　　　32 「配置医師緊急時対応加算」については、「配置医師緊急時対応加算に係る届出書」（別紙39）を添付してください。</t>
  </si>
  <si>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</si>
  <si>
    <t>　　　34 「移行支援加算」については、「訪問リハビリテーション事業所における移行支援加算に係る届出」（別紙20）又は「通所リハビリテーション事業所における移行支援加算に係る届出書」（別紙24）を添付してください。</t>
  </si>
  <si>
    <t>　　　35 「褥瘡マネジメント加算」については、「褥瘡マネジメント加算に関する届出書」（別紙41）を添付してください。</t>
  </si>
  <si>
    <t>　　　36 「重度認知症疾患療養体制加算」に係る届出については、「重度認知症疾患療養体制加算に係る届出」（別紙31）を添付してください。</t>
  </si>
  <si>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</si>
  <si>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</si>
  <si>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　　　39「遠隔死亡診断補助加算」については、「遠隔死亡診断補助加算に係る届出書」（別紙18）を添付してください。</t>
  </si>
  <si>
    <t>　　　40「生産性向上推進体制加算」については、「生産性向上推進体制加算に係る届出書」（別紙28）を添付してください。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</si>
  <si>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</si>
  <si>
    <t>　　　42「ケアプランデータ連携システムの活用及び事務職員の配置の体制」については、要件を満たし、かつ居宅介護支援費（Ⅱ）を算定する場合は「２　あり」を選択してください。</t>
  </si>
  <si>
    <t>　　　43「口腔連携強化加算」については、「口腔連携強化加算に関する届出書」（別紙11）を添付してください。</t>
  </si>
  <si>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</si>
  <si>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</si>
  <si>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</si>
  <si>
    <t>　　４　短期入所療養介護にあっては、同一の施設区分で事業の実施が複数の病棟にわたる場合は、病棟ごとに届け出てください。</t>
  </si>
  <si>
    <t>備考　（別紙１）介護サービス・施設サービス・居宅介護支援　サテライト事業所</t>
  </si>
  <si>
    <t>備考　１　この表は、事業所所在地以外の場所で一部事業を実施する出張所等がある場合について記載することとし、複数出張所等を有する場合は出張所ごとに提出してください。</t>
  </si>
  <si>
    <t>（別紙３－２）</t>
  </si>
  <si>
    <t>受付番号</t>
  </si>
  <si>
    <t>介護給付費算定に係る体制等に関する届出書</t>
  </si>
  <si>
    <t>＜地域密着型サービス事業者・地域密着型介護予防サービス事業者用＞＜居宅介護支援事業者・介護予防支援事業者用＞</t>
  </si>
  <si>
    <t>令和</t>
  </si>
  <si>
    <t>年</t>
  </si>
  <si>
    <t>月</t>
  </si>
  <si>
    <t>日</t>
  </si>
  <si>
    <t>（あて先）福岡市長</t>
  </si>
  <si>
    <t>所在地</t>
  </si>
  <si>
    <t>名　称</t>
  </si>
  <si>
    <t>このことについて、関係書類を添えて以下のとおり届け出ます。</t>
  </si>
  <si>
    <t>事業所所在地市町村番号</t>
  </si>
  <si>
    <t>届　出　者</t>
  </si>
  <si>
    <t>フリガナ</t>
  </si>
  <si>
    <t>名　　称</t>
  </si>
  <si>
    <t>主たる事務所の所在地</t>
  </si>
  <si>
    <t>(郵便番号</t>
  </si>
  <si>
    <t>ー</t>
  </si>
  <si>
    <t>）</t>
  </si>
  <si>
    <t>　　　　　</t>
  </si>
  <si>
    <t>県</t>
  </si>
  <si>
    <t>群市</t>
  </si>
  <si>
    <t>　(ビルの名称等)</t>
  </si>
  <si>
    <t>連 絡 先</t>
  </si>
  <si>
    <t>FAX番号</t>
  </si>
  <si>
    <t>法人である場合その種別</t>
  </si>
  <si>
    <t>法人所轄庁</t>
  </si>
  <si>
    <t>代表者の職・氏名</t>
  </si>
  <si>
    <t>職名</t>
  </si>
  <si>
    <t>氏名</t>
  </si>
  <si>
    <t>代表者の住所</t>
  </si>
  <si>
    <t>事業所の状況</t>
  </si>
  <si>
    <t>事業所・施設の名称</t>
  </si>
  <si>
    <t>主たる事業所の所在地</t>
  </si>
  <si>
    <t>主たる事業所の所在地以外の場所で一部実施する場合の出張所等の所在地</t>
  </si>
  <si>
    <t>管理者の氏名</t>
  </si>
  <si>
    <t>管理者の住所</t>
  </si>
  <si>
    <t>届出を行う事業所の状況</t>
  </si>
  <si>
    <t>同一所在地において行う　　　　　　　　　　　　　　　事業等の種類</t>
  </si>
  <si>
    <t>実施事業</t>
  </si>
  <si>
    <t>指定</t>
  </si>
  <si>
    <t>異動等の区分</t>
  </si>
  <si>
    <t>異動（予定）</t>
  </si>
  <si>
    <t>異動項目</t>
  </si>
  <si>
    <t>年月日</t>
  </si>
  <si>
    <t>(※変更の場合)</t>
  </si>
  <si>
    <t>地域密着型サービス</t>
  </si>
  <si>
    <t>夜間対応型訪問介護</t>
  </si>
  <si>
    <t>1新規</t>
  </si>
  <si>
    <t>2変更</t>
  </si>
  <si>
    <t>3終了</t>
  </si>
  <si>
    <t>地域密着型通所介護</t>
  </si>
  <si>
    <t>療養通所介護</t>
  </si>
  <si>
    <t>認知症対応型通所介護</t>
  </si>
  <si>
    <t>小規模多機能型居宅介護</t>
  </si>
  <si>
    <t>認知症対応型共同生活介護</t>
  </si>
  <si>
    <t>地域密着型特定施設入居者生活介護</t>
  </si>
  <si>
    <r>
      <rPr>
        <sz val="11"/>
        <rFont val="HGSｺﾞｼｯｸM"/>
        <family val="3"/>
        <charset val="128"/>
      </rPr>
      <t>地域密着型介護老人福祉施設</t>
    </r>
    <r>
      <rPr>
        <u/>
        <sz val="11"/>
        <rFont val="HGSｺﾞｼｯｸM"/>
        <family val="3"/>
        <charset val="128"/>
      </rPr>
      <t>入所者生活介護</t>
    </r>
  </si>
  <si>
    <t>定期巡回・随時対応型訪問介護看護</t>
  </si>
  <si>
    <t>複合型サービス</t>
  </si>
  <si>
    <t>介護予防認知症対応型通所介護</t>
  </si>
  <si>
    <t>介護予防小規模多機能型居宅介護</t>
  </si>
  <si>
    <t>介護予防認知症対応型共同生活介護</t>
  </si>
  <si>
    <t>介護予防支援</t>
  </si>
  <si>
    <t>介護保険事業所番号</t>
  </si>
  <si>
    <t>医療機関コード等</t>
  </si>
  <si>
    <t>特記事項</t>
  </si>
  <si>
    <t>変　更　前</t>
  </si>
  <si>
    <t>変　更　後</t>
  </si>
  <si>
    <t>関係書類</t>
  </si>
  <si>
    <t>別添のとおり</t>
  </si>
  <si>
    <t>備考1　「受付番号」欄には記載しないでください。</t>
  </si>
  <si>
    <t>　　2　「法人である場合その種別」欄は、申請者が法人である場合に、「社会福祉法人」「医療法人」「社団法人」</t>
  </si>
  <si>
    <t>　　　「財団法人」「株式会社」「有限会社」等の別を記入してください。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</si>
  <si>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</si>
  <si>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</si>
  <si>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「異動等の区分」欄には、今回届出を行う事業所について該当する数字の横の□を■にしてください。</t>
  </si>
  <si>
    <t>　　6　「異動項目」欄には、(別紙1－３)「介護給付費算定に係る体制等状況一覧表」に掲げる項目（施設等の区分、</t>
  </si>
  <si>
    <t>人員配置区分、その他該当する体制等、割引）を記載してください。</t>
  </si>
  <si>
    <t>　　7　「特記事項」欄には、異動の状況について具体的に記載してください。</t>
  </si>
  <si>
    <t>　　8　「主たる事業所の所在地以外の場所で一部実施する場合の出張所等の所在地」について、複数の出張所等を</t>
  </si>
  <si>
    <t>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</si>
  <si>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</si>
  <si>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</si>
  <si>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</si>
  <si>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</si>
  <si>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</si>
  <si>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</si>
  <si>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</si>
  <si>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</si>
  <si>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（別紙36）</t>
  </si>
  <si>
    <t>特定事業所加算(Ⅰ)～(Ⅲ)・特定事業所医療介護連携加算・ターミナルケアマネジメント加算に係る届出書
（居宅介護支援事業所）</t>
  </si>
  <si>
    <t>事業所名</t>
  </si>
  <si>
    <t>異動等区分</t>
  </si>
  <si>
    <t>1　新規</t>
  </si>
  <si>
    <t>2　変更</t>
  </si>
  <si>
    <t>3　終了</t>
  </si>
  <si>
    <t>届出項目</t>
  </si>
  <si>
    <t>1　特定事業所加算(Ⅰ)</t>
  </si>
  <si>
    <t>2　特定事業所加算(Ⅱ)</t>
  </si>
  <si>
    <t>3　特定事業所加算(Ⅲ)</t>
  </si>
  <si>
    <t>4　特定事業所医療介護連携加算</t>
  </si>
  <si>
    <t>5　ターミナルケアマネジメント加算</t>
  </si>
  <si>
    <t>１．特定事業所加算(Ⅰ)～(Ⅲ)に係る届出内容</t>
  </si>
  <si>
    <t>有</t>
  </si>
  <si>
    <t>無</t>
  </si>
  <si>
    <t>(1)  　主任介護支援専門員の配置状況</t>
  </si>
  <si>
    <t xml:space="preserve"> </t>
  </si>
  <si>
    <t>主任介護支援専門員</t>
  </si>
  <si>
    <t>　常勤専従</t>
  </si>
  <si>
    <t>人</t>
  </si>
  <si>
    <t>(2)  　介護支援専門員の配置状況</t>
  </si>
  <si>
    <t>介護支援専門員</t>
  </si>
  <si>
    <t>(3)  　利用者に関する情報又はサービス提供に当たっての留意事項に係る伝達等</t>
  </si>
  <si>
    <t xml:space="preserve">         を目的とした会議を定期的に開催している。</t>
  </si>
  <si>
    <t>(4)  　24時間常時連絡できる体制を整備している。</t>
  </si>
  <si>
    <t xml:space="preserve">  </t>
  </si>
  <si>
    <t>(5)  　利用者の総数のうち、要介護３、要介護４又は要介護５である者の占める</t>
  </si>
  <si>
    <t>　      割合が４０％以上</t>
  </si>
  <si>
    <t>(6)　  介護支援専門員に対し、計画的に、研修を実施している。</t>
  </si>
  <si>
    <t>(7)  　地域包括支援センターからの支援困難ケースが紹介された場合に、当該</t>
  </si>
  <si>
    <t>　      ケースを受託する体制を整備している。</t>
  </si>
  <si>
    <t>(8)  　家族に対する介護等を日常的に行っている児童や、障害者、生活困窮者、</t>
  </si>
  <si>
    <t>　　　難病患者等、高齢者以外の対象者への支援に関する知識等に関する</t>
  </si>
  <si>
    <t>　　　事例検討会、研修等に参加している。</t>
  </si>
  <si>
    <t>(9)  　特定事業所集中減算の適用の有無</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</si>
  <si>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</si>
  <si>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</si>
  <si>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</si>
  <si>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</si>
  <si>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</si>
  <si>
    <t>(12)　他の法人が運営する指定居宅介護支援事業者と共同で事例検討会、研修会</t>
  </si>
  <si>
    <t>　　　等を実施している。</t>
  </si>
  <si>
    <t>(13)　必要に応じて、多様な主体により提供される利用者の日常生活全般を</t>
  </si>
  <si>
    <t>　　　支援するサービスが包括的に提供されるような居宅サービス計画を</t>
  </si>
  <si>
    <t>　　　作成している。</t>
  </si>
  <si>
    <t>２．特定事業所医療介護連携加算に係る届出内容</t>
  </si>
  <si>
    <t>(1) 　退院・退所加算の算定に係る病院又は診療所等との連携回数の合計が年間</t>
  </si>
  <si>
    <t>　  　３５回以上である。</t>
  </si>
  <si>
    <t>(2) 　ターミナルケアマネジメント加算を年間１５回以上算定している。</t>
  </si>
  <si>
    <t>※　令和７年３月31日までの間は、５回以上算定している場合に有にチェック</t>
  </si>
  <si>
    <t>　すること。</t>
  </si>
  <si>
    <t>※　令和７年４月１日から令和８年３月31日までの間は、令和６年３月における</t>
  </si>
  <si>
    <t>　算定回数に３を乗じた数に令和６年４月から令和７年２月までの間における</t>
  </si>
  <si>
    <t>　算定回数を加えた数が15以上である場合に有にチェックすること。</t>
  </si>
  <si>
    <t>(3) 　特定事業所加算(Ⅰ)、(Ⅱ)又は(Ⅲ)を算定している。</t>
  </si>
  <si>
    <t>※　各要件を満たす場合については、それぞれ根拠となる（要件を満たすことがわかる）書類も</t>
  </si>
  <si>
    <t>　提出してください。</t>
  </si>
  <si>
    <t>３．ターミナルケアマネジメント加算に係る届出内容</t>
  </si>
  <si>
    <t>(1) 　ターミナルケアマネジメントを受けることに同意した利用者について、24</t>
  </si>
  <si>
    <t>　     時間連絡できる体制を確保しており、かつ、必要に応じて指定居宅介護支援</t>
  </si>
  <si>
    <t xml:space="preserve">     　を行うことができる体制を整備している。</t>
  </si>
  <si>
    <t>（別紙36－2）</t>
  </si>
  <si>
    <t>特定事業所加算(A)に係る届出書（居宅介護支援事業所）</t>
  </si>
  <si>
    <t>事　  業 　 所　  名</t>
  </si>
  <si>
    <t>連 携 先 事 業 所 名</t>
  </si>
  <si>
    <t>異　動　等　区　分</t>
  </si>
  <si>
    <t xml:space="preserve"> 特定事業所加算(A)に係る届出内容</t>
  </si>
  <si>
    <t>(1)  　常勤かつ専従の主任介護支援専門員を配置している。</t>
  </si>
  <si>
    <t>　非常勤</t>
  </si>
  <si>
    <t>(3)  　利用者に関する情報又はサービス提供に当たっての留意事項に係る</t>
  </si>
  <si>
    <t xml:space="preserve">         伝達等を目的とした会議を定期的に開催している。</t>
  </si>
  <si>
    <t>(4)  　24時間常時連絡できる体制を整備している。（連携可）</t>
  </si>
  <si>
    <t>(5)　  介護支援専門員に対し、計画的に、研修を実施している。（連携可）</t>
  </si>
  <si>
    <t>(6)  　地域包括支援センターからの支援困難ケースが紹介された場合に、</t>
  </si>
  <si>
    <t>　      当該ケースを受託する体制を整備している。</t>
  </si>
  <si>
    <t>(7)  　家族に対する介護等を日常的に行っている児童や、障害者、生活困窮者、</t>
  </si>
  <si>
    <t>(8)  　特定事業所集中減算の適用の有無</t>
  </si>
  <si>
    <t>(9)  　介護支援専門員1人当たり（常勤換算方法による）の担当件数について</t>
  </si>
  <si>
    <t>(10)　介護支援専門員実務研修における科目「ケアマネジメントの</t>
  </si>
  <si>
    <t>　　　基礎技術に関する実習」等に協力又は協力体制の確保の有無（連携可）</t>
  </si>
  <si>
    <t>(11)　他の法人が運営する指定居宅介護支援事業者と共同で</t>
  </si>
  <si>
    <t>　　　事例検討会、研修会等を実施している。（連携可）</t>
  </si>
  <si>
    <t>(12)　必要に応じて、多様な主体により提供される利用者の日常生活全般を</t>
  </si>
  <si>
    <t>　　　作成している</t>
  </si>
  <si>
    <t>居宅介護支援における特定事業所集中減算       （　提出用　兼　保存用　）</t>
  </si>
  <si>
    <t>福岡市長　　　殿</t>
  </si>
  <si>
    <t>　事業所番号</t>
  </si>
  <si>
    <t>　事業所名</t>
  </si>
  <si>
    <t>判定期間　令和     年度（　前期　・　後期　）</t>
  </si>
  <si>
    <t>前期</t>
  </si>
  <si>
    <t>3月</t>
  </si>
  <si>
    <t>4月</t>
  </si>
  <si>
    <t>5月</t>
  </si>
  <si>
    <t>6月</t>
  </si>
  <si>
    <t>7月</t>
  </si>
  <si>
    <t>8月</t>
  </si>
  <si>
    <t>計</t>
  </si>
  <si>
    <t>後期</t>
  </si>
  <si>
    <t>9月</t>
  </si>
  <si>
    <t>10月</t>
  </si>
  <si>
    <t>11月</t>
  </si>
  <si>
    <t>12月</t>
  </si>
  <si>
    <t>1月</t>
  </si>
  <si>
    <t>2月</t>
  </si>
  <si>
    <t>①居宅サービス計画の総数</t>
  </si>
  <si>
    <t>訪問介護</t>
  </si>
  <si>
    <t>②当該サービスを位置付けた居宅サービス計画数</t>
  </si>
  <si>
    <t>A</t>
  </si>
  <si>
    <t>③紹介率最高法人を位置付けた居宅サービス計画数</t>
  </si>
  <si>
    <t>B</t>
  </si>
  <si>
    <t>　紹介率最高法人の名称</t>
  </si>
  <si>
    <t>　　　　　　　　　住所</t>
  </si>
  <si>
    <t>　　　　　　　　　事業所名１</t>
  </si>
  <si>
    <t>　　　　　　　　　事業所名２</t>
  </si>
  <si>
    <t>④割合（B÷A×100）</t>
  </si>
  <si>
    <t>単位：％</t>
  </si>
  <si>
    <r>
      <rPr>
        <sz val="11"/>
        <rFont val="ＭＳ ゴシック"/>
        <family val="3"/>
        <charset val="128"/>
      </rPr>
      <t>⑤80％を超えている場合の理由（</t>
    </r>
    <r>
      <rPr>
        <sz val="9"/>
        <rFont val="ＭＳ ゴシック"/>
        <family val="3"/>
        <charset val="128"/>
      </rPr>
      <t>「正当な理由」の場合は、右記の該当番号を記入すること</t>
    </r>
    <r>
      <rPr>
        <sz val="11"/>
        <rFont val="ＭＳ ゴシック"/>
        <family val="3"/>
        <charset val="128"/>
      </rPr>
      <t>)</t>
    </r>
  </si>
  <si>
    <t>番号</t>
  </si>
  <si>
    <t>番号⑥、⑦は内容を記入（　　　　　　　　　　　　　　　　　　　　　　　　　　　　）</t>
  </si>
  <si>
    <t>通所介護</t>
  </si>
  <si>
    <t>C</t>
  </si>
  <si>
    <t>D</t>
  </si>
  <si>
    <t>④割合（D÷C×100）　　　　　　　　　　　　　</t>
  </si>
  <si>
    <t>E</t>
  </si>
  <si>
    <t>F</t>
  </si>
  <si>
    <t>④割合（F÷E×100）</t>
  </si>
  <si>
    <t>福祉用具貸与</t>
  </si>
  <si>
    <t>G</t>
  </si>
  <si>
    <t>H</t>
  </si>
  <si>
    <t>④割合（H÷G×100）</t>
  </si>
  <si>
    <t xml:space="preserve">　居宅介護支援における特定事業所集中減算　（下記の正当な理由⑤、⑥、⑦を除外して再計算したもの）　　　　　　 </t>
  </si>
  <si>
    <t>　　　　　　　　　　</t>
  </si>
  <si>
    <t xml:space="preserve">  ⑤サービスの提供にあたって指示を受けた主冶の医師等との密接な連携を確保するため、特定の事業者に
　　　集中していると認められる場合（当該サービスの算定件数から除外する）
  ⑥サービスの質が高いことによる利用者の希望を勘案した場合等により特定の事業者に集中していると
　　　認められる場合
  ⑦その他、正当な理由と都道府県知事、指定都市及び中核市の市長が認めた場合</t>
  </si>
  <si>
    <r>
      <rPr>
        <sz val="11"/>
        <rFont val="ＭＳ Ｐゴシック"/>
        <family val="3"/>
        <charset val="128"/>
      </rPr>
      <t>判定期間　令和　　</t>
    </r>
    <r>
      <rPr>
        <sz val="11"/>
        <rFont val="ＭＳ 明朝"/>
        <family val="1"/>
        <charset val="128"/>
      </rPr>
      <t>年度（　前期　・　後期　）</t>
    </r>
  </si>
  <si>
    <t>　【正当な理由⑤に該当する場合】</t>
  </si>
  <si>
    <t>サービス名</t>
  </si>
  <si>
    <t>①当該サービスを位置付けた居宅サービス計画数</t>
  </si>
  <si>
    <t>②紹介率最高法人を位置付けた居宅サービス計画数</t>
  </si>
  <si>
    <t>③正当な理由⑤に該当する計画数</t>
  </si>
  <si>
    <t>④当該サービスを位置付けた居宅サービス計画数
（①と同じ計画数）</t>
  </si>
  <si>
    <t>⑤正当な理由を除外し、紹介率最高法人を位置付けた居宅サービス計画数　（②-③をしたもの）</t>
  </si>
  <si>
    <t>⑥割合（B÷A×100）</t>
  </si>
  <si>
    <t>Ｃ</t>
  </si>
  <si>
    <t>Ｄ</t>
  </si>
  <si>
    <t>⑥割合（Ｄ÷Ｃ×100）</t>
  </si>
  <si>
    <t>　【正当な理由⑥、⑦に該当する場合】</t>
  </si>
  <si>
    <t>③正当な理由（⑥、⑦）に該当する計画数</t>
  </si>
  <si>
    <t>④正当な理由を除外し、当該サービスを位置付けた居宅サービス計画数（①-③をしたもの）</t>
  </si>
  <si>
    <t>Ｅ</t>
  </si>
  <si>
    <t>⑤正当な理由を除外し、紹介率最高法人を位置付けた居宅サービス計画数（②－③をしたもの）</t>
  </si>
  <si>
    <t>Ｆ</t>
  </si>
  <si>
    <t>⑥割合（Ｆ÷Ｅ×100）</t>
  </si>
  <si>
    <t>中山間地域等における小規模事業所加算　(規模に関する状況）</t>
  </si>
  <si>
    <t>〔居宅介護支援〕</t>
  </si>
  <si>
    <t>事業所番号</t>
  </si>
  <si>
    <t>※地域に関する状況が該当する場合のみ記載してください。</t>
  </si>
  <si>
    <t>○前年度の実績が６月以上の事業所</t>
  </si>
  <si>
    <t>対象月</t>
  </si>
  <si>
    <t>実利用者数</t>
  </si>
  <si>
    <t>４</t>
  </si>
  <si>
    <t>５</t>
  </si>
  <si>
    <t>６</t>
  </si>
  <si>
    <t>７</t>
  </si>
  <si>
    <t>８</t>
  </si>
  <si>
    <t>９</t>
  </si>
  <si>
    <t>１０</t>
  </si>
  <si>
    <t>１１</t>
  </si>
  <si>
    <t>１２</t>
  </si>
  <si>
    <t>１</t>
  </si>
  <si>
    <t>平均実利用者数</t>
  </si>
  <si>
    <t>１月当たりの</t>
  </si>
  <si>
    <t>２</t>
  </si>
  <si>
    <t>→</t>
  </si>
  <si>
    <t>平均実利用者数が２０人以下</t>
  </si>
  <si>
    <t>（注意事項）</t>
  </si>
  <si>
    <t>　３月を除く前年度の平均の状況で作成してください。</t>
  </si>
  <si>
    <t>　届出を行った場合は、実利用者数につき、毎月継続的に記録をとっておいてください。</t>
  </si>
  <si>
    <t>○前年度の実績が６月未満の事業所</t>
  </si>
  <si>
    <t>　届出月前３か月の平均の状況で作成してください。（例：４月１日から算定を行う場合は、１２月、１月、２月の平均）</t>
  </si>
  <si>
    <t>　３か月の平均で届出を行った場合は、届出月以降においても直近３か月の１月当たりの平均実利用者数につき、毎月継続的に所定の割合を維持する必要があります。その割合については、毎月記録するとともに、所定の割合を下回った場合には、加算の取り下げを行ってください。</t>
  </si>
  <si>
    <t>（標準様式1）</t>
  </si>
  <si>
    <t>従業者の勤務の体制及び勤務形態一覧表</t>
  </si>
  <si>
    <t>サービス種別</t>
  </si>
  <si>
    <t>(</t>
  </si>
  <si>
    <t>)</t>
  </si>
  <si>
    <t>(1)</t>
  </si>
  <si>
    <t>４週</t>
  </si>
  <si>
    <t>(2)</t>
  </si>
  <si>
    <t>予定</t>
  </si>
  <si>
    <t>(3)事業所における常勤の従業者が勤務すべき時間数</t>
  </si>
  <si>
    <t>時間/週</t>
  </si>
  <si>
    <t>時間/月</t>
  </si>
  <si>
    <t>(4) 利用者数（新規の場合は推定数）</t>
  </si>
  <si>
    <t>当月の日数</t>
  </si>
  <si>
    <t>No</t>
  </si>
  <si>
    <t>(5) 
職種</t>
  </si>
  <si>
    <t>(6)
勤務
形態</t>
  </si>
  <si>
    <t>(7)
資格</t>
  </si>
  <si>
    <t>(8) 氏　名</t>
  </si>
  <si>
    <t>(9)</t>
  </si>
  <si>
    <r>
      <rPr>
        <sz val="12"/>
        <rFont val="HGSｺﾞｼｯｸM"/>
        <family val="3"/>
        <charset val="128"/>
      </rPr>
      <t xml:space="preserve">(11)
</t>
    </r>
    <r>
      <rPr>
        <sz val="11"/>
        <rFont val="HGSｺﾞｼｯｸM"/>
        <family val="3"/>
        <charset val="128"/>
      </rPr>
      <t>週平均
勤務時間数</t>
    </r>
  </si>
  <si>
    <t>(12) 兼務状況
（兼務先／兼務する職務の内容）等</t>
  </si>
  <si>
    <t>1週目</t>
  </si>
  <si>
    <t>2週目</t>
  </si>
  <si>
    <t>3週目</t>
  </si>
  <si>
    <t>4週目</t>
  </si>
  <si>
    <t>5週目</t>
  </si>
  <si>
    <t>(13)【任意入力】人員基準の確認（介護支援専門員（居宅介護支援））</t>
  </si>
  <si>
    <t>（勤務形態の記号）</t>
  </si>
  <si>
    <t>勤務形態</t>
  </si>
  <si>
    <t>勤務時間数合計</t>
  </si>
  <si>
    <t>常勤換算の対象時間数</t>
  </si>
  <si>
    <t>常勤換算方法対象外の</t>
  </si>
  <si>
    <t>記号</t>
  </si>
  <si>
    <t>区分</t>
  </si>
  <si>
    <t>当月合計</t>
  </si>
  <si>
    <t>週平均</t>
  </si>
  <si>
    <t>常勤の従業者の人数</t>
  </si>
  <si>
    <t>常勤で専従</t>
  </si>
  <si>
    <t>常勤で兼務</t>
  </si>
  <si>
    <t>非常勤で専従</t>
  </si>
  <si>
    <t>-</t>
  </si>
  <si>
    <t>非常勤で兼務</t>
  </si>
  <si>
    <t>合計</t>
  </si>
  <si>
    <t>■ 常勤換算方法による人数</t>
  </si>
  <si>
    <t>基準：</t>
  </si>
  <si>
    <t>週</t>
  </si>
  <si>
    <t>常勤換算の</t>
  </si>
  <si>
    <t>常勤の従業者が</t>
  </si>
  <si>
    <t>常勤換算後の人数</t>
  </si>
  <si>
    <t>÷</t>
  </si>
  <si>
    <t>＝</t>
  </si>
  <si>
    <t>（小数点第2位以下切り捨て）</t>
  </si>
  <si>
    <t>■ 介護支援専門員の常勤換算方法による人数</t>
  </si>
  <si>
    <t>常勤換算方法による人数</t>
  </si>
  <si>
    <t>＋</t>
  </si>
  <si>
    <t>○○○○</t>
  </si>
  <si>
    <t>(11)
週平均
勤務時間数</t>
  </si>
  <si>
    <t>管理者</t>
  </si>
  <si>
    <t>厚労　太郎</t>
  </si>
  <si>
    <t>○○　A郞</t>
  </si>
  <si>
    <t>○○　B子</t>
  </si>
  <si>
    <t>○○　C子</t>
  </si>
  <si>
    <t>○○　D子</t>
  </si>
  <si>
    <t>≪提出不要≫</t>
  </si>
  <si>
    <t>従業者の勤務の体制及び勤務形態一覧表　記入方法　（居宅介護支援）</t>
  </si>
  <si>
    <t>・・・直接入力する必要がある箇所です。</t>
  </si>
  <si>
    <t>下記の記入方法に従って、入力してください。</t>
  </si>
  <si>
    <t>・・・プルダウンから選択して入力する必要がある箇所です。</t>
  </si>
  <si>
    <t>　なお、「従業者の勤務の体制及び勤務形態一覧表」に「シフト記号表（勤務時間帯）」も必ず添付して提出してください。</t>
  </si>
  <si>
    <t>　・最初に「年月欄」「サービス種別」「事業所名」を入力してください。</t>
  </si>
  <si>
    <t>　(1) 「４週」・「暦月」のいずれかを選択してください。</t>
  </si>
  <si>
    <t>　(2) 「予定」・「実績」・「予定・実績」のいずれかを選択してください。（「予定・実績」は予定と実績が同じだったことを示す場合に選択してください。）</t>
  </si>
  <si>
    <t>　(3) 事業所における常勤の従業者が勤務すべき時間数を入力してください。</t>
  </si>
  <si>
    <t>　(4) 利用者の数（新規・再開の場合は推定数）を入力してください。</t>
  </si>
  <si>
    <t>　(5) 従業者の職種について、下記のうち該当する職種をプルダウンより選択してください。（直接入力も可能です。）</t>
  </si>
  <si>
    <t xml:space="preserve"> 　　 記入の順序は、職種ごとにまとめてください。</t>
  </si>
  <si>
    <t>職種名</t>
  </si>
  <si>
    <t>介護予防支援担当職員</t>
  </si>
  <si>
    <t>　(6) 従業者の勤務形態について、下記のうち該当する区分の記号をプルダウンより選択してください。</t>
  </si>
  <si>
    <t xml:space="preserve"> 　　 記入の順序は、各職種の中で勤務形態の区分ごとにまとめてください。</t>
  </si>
  <si>
    <t>（注）常勤・非常勤の区分について</t>
  </si>
  <si>
    <r>
      <rPr>
        <sz val="12"/>
        <rFont val="HGSｺﾞｼｯｸM"/>
        <family val="3"/>
        <charset val="128"/>
      </rP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</si>
  <si>
    <t>　　（例えば、常勤者は週に40時間勤務することとされた事業所であれば、非正規雇用であっても、週40時間勤務する従業者は常勤扱いとなります。）</t>
  </si>
  <si>
    <t>　(7) 従業者の保有する資格について、該当する資格名称をプルダウンより選択してください。（直接入力も可能です。）</t>
  </si>
  <si>
    <t xml:space="preserve"> 　　 保有資格を全て記入するのではなく、人員基準上、求められる資格等を入力してください。</t>
  </si>
  <si>
    <r>
      <rPr>
        <b/>
        <sz val="12"/>
        <rFont val="HGSｺﾞｼｯｸM"/>
        <family val="3"/>
        <charset val="128"/>
      </rP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</si>
  <si>
    <t>　(8) 従業者の氏名を記入してください。</t>
  </si>
  <si>
    <t>　(9) 申請する事業に係る従業者（管理者を含む。）の1ヶ月分の勤務時間を入力してください。</t>
  </si>
  <si>
    <t>　　  ※ 指定基準の確認に際しては、４週分の入力で差し支えありません。</t>
  </si>
  <si>
    <t>　(10) 従業者ごとに、合計勤務時間数が自動計算されますので、誤りがないか確認してください。</t>
  </si>
  <si>
    <t xml:space="preserve"> 　　 ※ 入力することができる時間数は、当該事業所において常勤の従業者が勤務すべき勤務時間数を上限とします。</t>
  </si>
  <si>
    <t>　(11) 従業者ごとに、週平均の勤務時間数が自動計算されますので、誤りがないか確認してください。</t>
  </si>
  <si>
    <t>　(12) 申請する事業所以外の事業所・施設との兼務がある場合は、兼務先の事業所・施設の名称、兼務する職務の内容について記入してください。</t>
  </si>
  <si>
    <t>　　　 同一事業所内の兼務についても兼務する職務の内容を記入してください。</t>
  </si>
  <si>
    <t>　　　 その他、特記事項欄としてもご活用ください。</t>
  </si>
  <si>
    <t>　(13)【任意入力】 常勤換算による配置が求められる職種について、各欄に該当する数字を入力し、常勤換算後の人数を算出してください。</t>
  </si>
  <si>
    <t>　　　　○ 常勤換算方法とは、非常勤の従業者について「事業所の従業者の勤務延時間数を当該事業所において常勤の従業者が勤務すべき時間数で除することにより、</t>
  </si>
  <si>
    <t>　　　　　常勤の従業者の員数に換算する方法」であるため、常勤の従業者については常勤換算方法によらず、実人数で計算する。</t>
  </si>
  <si>
    <r>
      <rPr>
        <sz val="11"/>
        <color rgb="FF000000"/>
        <rFont val="ＭＳ Ｐゴシック"/>
        <family val="3"/>
        <charset val="128"/>
      </rPr>
      <t>　　　　　したがって、勤務形態「</t>
    </r>
    <r>
      <rPr>
        <sz val="11"/>
        <color rgb="FF000000"/>
        <rFont val="Calibri"/>
        <family val="2"/>
        <charset val="1"/>
      </rPr>
      <t>A</t>
    </r>
    <r>
      <rPr>
        <sz val="11"/>
        <color rgb="FF000000"/>
        <rFont val="ＭＳ Ｐゴシック"/>
        <family val="3"/>
        <charset val="128"/>
      </rPr>
      <t>：常勤で専従」及び「</t>
    </r>
    <r>
      <rPr>
        <sz val="11"/>
        <color rgb="FF000000"/>
        <rFont val="Calibri"/>
        <family val="2"/>
        <charset val="1"/>
      </rPr>
      <t>B</t>
    </r>
    <r>
      <rPr>
        <sz val="11"/>
        <color rgb="FF000000"/>
        <rFont val="ＭＳ Ｐゴシック"/>
        <family val="3"/>
        <charset val="128"/>
      </rPr>
      <t>：常勤で兼務」については、実態に応じて「常勤換算の対象時間数」及び「常勤換算方法対象外の常勤の従業者の人数」を確認し、</t>
    </r>
  </si>
  <si>
    <t>　　　　　手入力すること。</t>
  </si>
  <si>
    <t>　　　　○ 職員が育児・介護休業法による短時間勤務制度等を利用する場合、週30時間以上の勤務で、常勤換算方法での計算にあたり、常勤の従業者が勤務すべき時間数を満たしたものとし、</t>
  </si>
  <si>
    <t>　　　　　１（常勤）として取り扱うことが可能です。この場合、勤務形態の記号は「A」または「B」とし、人員基準の確認の表においては、「常勤換算方法対象外の常勤の従業者の人数」の欄に</t>
  </si>
  <si>
    <t>　　　　　１（人）として入力してください。また、「(11)兼務状況等」の欄に「短時間勤務制度利用」と記入してください。</t>
  </si>
  <si>
    <t>１．サービス種別</t>
  </si>
  <si>
    <t>サービス種別名</t>
  </si>
  <si>
    <t>２．職種名・資格名称</t>
  </si>
  <si>
    <t>資格</t>
  </si>
  <si>
    <t>保健師</t>
  </si>
  <si>
    <t>社会福祉士</t>
  </si>
  <si>
    <t>経験ある看護師</t>
  </si>
  <si>
    <t>社会福祉主事（3年以上従事）</t>
  </si>
  <si>
    <t>【自治体の皆様へ】</t>
  </si>
  <si>
    <t>※ INDIRECT関数使用のため、以下のとおりセルに「名前の定義」をしています。</t>
  </si>
  <si>
    <t>　15行目・・・「職種」</t>
  </si>
  <si>
    <t>　C列・・・「管理者」</t>
  </si>
  <si>
    <t>　D列・・・「介護支援専門員」</t>
  </si>
  <si>
    <t>　E列・・・「介護予防支援担当職員」</t>
  </si>
  <si>
    <t>※自治体の条例により定められた資格等、自治体独自の資格を追加する必要がある場合は、上表の空欄に資格名称を追加してください。</t>
  </si>
  <si>
    <t>　行が足りない場合は、適宜追加してください。</t>
  </si>
  <si>
    <t>※職種を追加したい場合は、15行目に職種名を追加し、それぞれの列に必要資格を入力してください。</t>
  </si>
  <si>
    <t>　その後、以下の手順で必要資格について「名前の定義」をします。</t>
  </si>
  <si>
    <t>　・「数式」タブ　⇒　「名前の定義」を選択</t>
  </si>
  <si>
    <t>　・「名前」に職種名を入力</t>
  </si>
  <si>
    <t>　・「参照範囲」にその職種の必要資格を範囲設定する　⇒　OKボタン</t>
  </si>
  <si>
    <t>　編集したい場合は、「数式」タブ　⇒　「名前の管理」で編集してください。</t>
  </si>
  <si>
    <t>（別紙●）</t>
  </si>
  <si>
    <t>介護給付費算定に係る体制等に関する進達書＜基準該当事業者用＞</t>
  </si>
  <si>
    <t>平成</t>
  </si>
  <si>
    <t>　　知事　　殿</t>
  </si>
  <si>
    <t>市町村長名</t>
  </si>
  <si>
    <t>このことについて、以下のとおり事業者から届出がありましたので関係書類を添えて進達します。</t>
  </si>
  <si>
    <t>　(郵便番号　　―　　　)</t>
  </si>
  <si>
    <t>　　　　　県　　　　郡市</t>
  </si>
  <si>
    <t>登録年</t>
  </si>
  <si>
    <t>市町村が定める率</t>
  </si>
  <si>
    <t>月日</t>
  </si>
  <si>
    <t>(市町村記載)</t>
  </si>
  <si>
    <t xml:space="preserve"> 1新規　2変更　3終了</t>
  </si>
  <si>
    <t>％</t>
  </si>
  <si>
    <t>訪問入浴介護</t>
  </si>
  <si>
    <t>短期入所生活介護</t>
  </si>
  <si>
    <t>介護予防訪問介護</t>
  </si>
  <si>
    <t>介護予防訪問入浴介護</t>
  </si>
  <si>
    <t>介護予防通所介護</t>
  </si>
  <si>
    <t>介護予防短期入所生活介護</t>
  </si>
  <si>
    <t>介護予防福祉用具貸与</t>
  </si>
  <si>
    <t>基準該当事業所番号</t>
  </si>
  <si>
    <t>登録を受けている市町村</t>
  </si>
  <si>
    <t>（指定を受けている場合）</t>
  </si>
  <si>
    <t>既に指定等を受けている事業</t>
  </si>
  <si>
    <t>　　3　「法人所轄庁」欄は、申請者が認可法人である場合に、その主務官庁の名称を記載してください。</t>
  </si>
  <si>
    <t>　　5　「異動等の区分」欄には、今回届出を行う事業所について該当する数字に「〇」を記入してください。</t>
  </si>
  <si>
    <t>　　6　「異動項目」欄には、(別紙1，1－2)「介護給付費算定に係る体制等状況一覧表」に掲げる項目を記載してください。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</si>
  <si>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</si>
  <si>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</si>
  <si>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t>
  </si>
  <si>
    <t>　　　適宜欄を補正して、全ての出張所等の状況について記載してください。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</si>
</sst>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0"/>
    <numFmt numFmtId="178" formatCode="#,##0.0#"/>
    <numFmt numFmtId="179" formatCode="#,##0&quot;人&quot;"/>
    <numFmt numFmtId="180" formatCode="#,##0.##"/>
    <numFmt numFmtId="181" formatCode="#,##0.0;[Red]\-#,##0.0"/>
    <numFmt numFmtId="182" formatCode="#,##0.0&quot;人&quot;"/>
  </numFmts>
  <fonts count="43" x14ac:knownFonts="1">
    <font>
      <sz val="11"/>
      <name val="ＭＳ Ｐゴシック"/>
      <family val="3"/>
      <charset val="128"/>
    </font>
    <font>
      <sz val="8"/>
      <name val="ＭＳ 明朝"/>
      <family val="1"/>
      <charset val="128"/>
    </font>
    <font>
      <sz val="11"/>
      <color theme="1"/>
      <name val="ＭＳ Ｐゴシック"/>
      <family val="3"/>
      <charset val="128"/>
    </font>
    <font>
      <sz val="11"/>
      <color theme="1"/>
      <name val="ＭＳ Ｐゴシック"/>
      <family val="2"/>
      <charset val="128"/>
    </font>
    <font>
      <sz val="9"/>
      <name val="ＭＳ Ｐゴシック"/>
      <family val="3"/>
      <charset val="128"/>
    </font>
    <font>
      <sz val="12"/>
      <name val="ＭＳ Ｐゴシック"/>
      <family val="3"/>
      <charset val="128"/>
    </font>
    <font>
      <sz val="8"/>
      <name val="ＭＳ Ｐゴシック"/>
      <family val="3"/>
      <charset val="128"/>
    </font>
    <font>
      <sz val="9"/>
      <color rgb="FFFF0000"/>
      <name val="ＭＳ Ｐゴシック"/>
      <family val="3"/>
      <charset val="128"/>
    </font>
    <font>
      <sz val="8"/>
      <color rgb="FFFF0000"/>
      <name val="ＭＳ Ｐゴシック"/>
      <family val="3"/>
      <charset val="128"/>
    </font>
    <font>
      <sz val="6"/>
      <name val="ＭＳ Ｐゴシック"/>
      <family val="3"/>
      <charset val="128"/>
    </font>
    <font>
      <sz val="8"/>
      <color rgb="FF0070C0"/>
      <name val="ＭＳ Ｐゴシック"/>
      <family val="3"/>
      <charset val="128"/>
    </font>
    <font>
      <sz val="11"/>
      <name val="HGSｺﾞｼｯｸM"/>
      <family val="3"/>
      <charset val="128"/>
    </font>
    <font>
      <sz val="16"/>
      <name val="HGSｺﾞｼｯｸM"/>
      <family val="3"/>
      <charset val="128"/>
    </font>
    <font>
      <b/>
      <sz val="12"/>
      <name val="HGSｺﾞｼｯｸM"/>
      <family val="3"/>
      <charset val="128"/>
    </font>
    <font>
      <strike/>
      <sz val="11"/>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
      <b/>
      <sz val="11"/>
      <name val="HGSｺﾞｼｯｸM"/>
      <family val="3"/>
      <charset val="128"/>
    </font>
    <font>
      <sz val="11"/>
      <name val="ＭＳ 明朝"/>
      <family val="1"/>
      <charset val="128"/>
    </font>
    <font>
      <sz val="11"/>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sz val="11"/>
      <color rgb="FFFF0000"/>
      <name val="ＭＳ Ｐゴシック"/>
      <family val="3"/>
      <charset val="128"/>
    </font>
    <font>
      <sz val="11"/>
      <color rgb="FFFF0000"/>
      <name val="ＭＳ ゴシック"/>
      <family val="3"/>
      <charset val="128"/>
    </font>
    <font>
      <sz val="10"/>
      <name val="ＭＳ Ｐゴシック"/>
      <family val="3"/>
      <charset val="128"/>
    </font>
    <font>
      <sz val="11"/>
      <name val="ＭＳ Ｐ明朝"/>
      <family val="1"/>
      <charset val="128"/>
    </font>
    <font>
      <sz val="10"/>
      <name val="ＭＳ Ｐ明朝"/>
      <family val="1"/>
      <charset val="128"/>
    </font>
    <font>
      <sz val="12"/>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4"/>
      <color rgb="FFFF0000"/>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1"/>
      <name val="ＭＳ Ｐゴシック"/>
      <family val="2"/>
      <charset val="128"/>
    </font>
    <font>
      <sz val="11"/>
      <color rgb="FF000000"/>
      <name val="ＭＳ Ｐゴシック"/>
      <family val="3"/>
      <charset val="128"/>
    </font>
    <font>
      <sz val="11"/>
      <color rgb="FF000000"/>
      <name val="Calibri"/>
      <family val="2"/>
      <charset val="1"/>
    </font>
    <font>
      <sz val="16"/>
      <color theme="1"/>
      <name val="ＭＳ Ｐゴシック"/>
      <family val="2"/>
      <charset val="128"/>
    </font>
    <font>
      <sz val="11"/>
      <name val="ＭＳ Ｐゴシック"/>
      <family val="3"/>
      <charset val="128"/>
    </font>
  </fonts>
  <fills count="7">
    <fill>
      <patternFill patternType="none"/>
    </fill>
    <fill>
      <patternFill patternType="gray125"/>
    </fill>
    <fill>
      <patternFill patternType="solid">
        <fgColor rgb="FFCCFFCC"/>
        <bgColor rgb="FFDBEEF4"/>
      </patternFill>
    </fill>
    <fill>
      <patternFill patternType="solid">
        <fgColor theme="0" tint="-4.9989318521683403E-2"/>
        <bgColor rgb="FFDBEEF4"/>
      </patternFill>
    </fill>
    <fill>
      <patternFill patternType="solid">
        <fgColor theme="0"/>
        <bgColor rgb="FFF2F2F2"/>
      </patternFill>
    </fill>
    <fill>
      <patternFill patternType="solid">
        <fgColor theme="8" tint="0.79989013336588644"/>
        <bgColor rgb="FFCCECFF"/>
      </patternFill>
    </fill>
    <fill>
      <patternFill patternType="solid">
        <fgColor rgb="FFCCECFF"/>
        <bgColor rgb="FFDBEEF4"/>
      </patternFill>
    </fill>
  </fills>
  <borders count="1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bottom style="hair">
        <color auto="1"/>
      </bottom>
      <diagonal/>
    </border>
    <border>
      <left style="thin">
        <color auto="1"/>
      </left>
      <right/>
      <top style="hair">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diagonal/>
    </border>
    <border>
      <left style="thin">
        <color auto="1"/>
      </left>
      <right style="thin">
        <color auto="1"/>
      </right>
      <top style="hair">
        <color auto="1"/>
      </top>
      <bottom/>
      <diagonal/>
    </border>
    <border>
      <left style="thin">
        <color auto="1"/>
      </left>
      <right style="thin">
        <color auto="1"/>
      </right>
      <top style="thin">
        <color auto="1"/>
      </top>
      <bottom style="hair">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hair">
        <color auto="1"/>
      </right>
      <top/>
      <bottom/>
      <diagonal/>
    </border>
    <border diagonalUp="1">
      <left/>
      <right style="thin">
        <color auto="1"/>
      </right>
      <top/>
      <bottom style="hair">
        <color auto="1"/>
      </bottom>
      <diagonal style="hair">
        <color auto="1"/>
      </diagonal>
    </border>
    <border diagonalUp="1">
      <left style="thin">
        <color auto="1"/>
      </left>
      <right style="thin">
        <color auto="1"/>
      </right>
      <top/>
      <bottom style="hair">
        <color auto="1"/>
      </bottom>
      <diagonal style="hair">
        <color auto="1"/>
      </diagonal>
    </border>
    <border>
      <left style="thin">
        <color auto="1"/>
      </left>
      <right style="thin">
        <color auto="1"/>
      </right>
      <top/>
      <bottom style="hair">
        <color auto="1"/>
      </bottom>
      <diagonal/>
    </border>
    <border>
      <left style="hair">
        <color auto="1"/>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style="hair">
        <color auto="1"/>
      </left>
      <right style="thin">
        <color auto="1"/>
      </right>
      <top style="hair">
        <color auto="1"/>
      </top>
      <bottom style="hair">
        <color auto="1"/>
      </bottom>
      <diagonal/>
    </border>
    <border>
      <left style="thin">
        <color auto="1"/>
      </left>
      <right style="thin">
        <color auto="1"/>
      </right>
      <top/>
      <bottom/>
      <diagonal/>
    </border>
    <border diagonalUp="1">
      <left style="thin">
        <color auto="1"/>
      </left>
      <right/>
      <top style="hair">
        <color auto="1"/>
      </top>
      <bottom style="hair">
        <color auto="1"/>
      </bottom>
      <diagonal style="thin">
        <color auto="1"/>
      </diagonal>
    </border>
    <border diagonalUp="1">
      <left style="thin">
        <color auto="1"/>
      </left>
      <right style="thin">
        <color auto="1"/>
      </right>
      <top style="hair">
        <color auto="1"/>
      </top>
      <bottom style="hair">
        <color auto="1"/>
      </bottom>
      <diagonal style="thin">
        <color auto="1"/>
      </diagonal>
    </border>
    <border diagonalUp="1">
      <left style="thin">
        <color auto="1"/>
      </left>
      <right style="thin">
        <color auto="1"/>
      </right>
      <top style="hair">
        <color auto="1"/>
      </top>
      <bottom style="hair">
        <color auto="1"/>
      </bottom>
      <diagonal style="hair">
        <color auto="1"/>
      </diagonal>
    </border>
    <border>
      <left/>
      <right style="thin">
        <color auto="1"/>
      </right>
      <top/>
      <bottom style="thin">
        <color auto="1"/>
      </bottom>
      <diagonal/>
    </border>
    <border>
      <left style="thin">
        <color auto="1"/>
      </left>
      <right/>
      <top style="hair">
        <color auto="1"/>
      </top>
      <bottom style="thin">
        <color auto="1"/>
      </bottom>
      <diagonal/>
    </border>
    <border>
      <left style="thin">
        <color auto="1"/>
      </left>
      <right style="hair">
        <color auto="1"/>
      </right>
      <top/>
      <bottom style="thin">
        <color auto="1"/>
      </bottom>
      <diagonal/>
    </border>
    <border>
      <left/>
      <right/>
      <top style="thin">
        <color auto="1"/>
      </top>
      <bottom/>
      <diagonal/>
    </border>
    <border>
      <left/>
      <right style="thin">
        <color auto="1"/>
      </right>
      <top style="thin">
        <color auto="1"/>
      </top>
      <bottom/>
      <diagonal/>
    </border>
    <border diagonalUp="1">
      <left style="thin">
        <color auto="1"/>
      </left>
      <right style="thin">
        <color auto="1"/>
      </right>
      <top style="thin">
        <color auto="1"/>
      </top>
      <bottom style="thin">
        <color auto="1"/>
      </bottom>
      <diagonal style="thin">
        <color auto="1"/>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diagonalUp="1">
      <left style="thin">
        <color auto="1"/>
      </left>
      <right style="thin">
        <color auto="1"/>
      </right>
      <top/>
      <bottom/>
      <diagonal style="thin">
        <color auto="1"/>
      </diagonal>
    </border>
    <border>
      <left style="thin">
        <color auto="1"/>
      </left>
      <right/>
      <top/>
      <bottom/>
      <diagonal/>
    </border>
    <border>
      <left/>
      <right style="thin">
        <color auto="1"/>
      </right>
      <top/>
      <bottom/>
      <diagonal/>
    </border>
    <border>
      <left style="thin">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right/>
      <top style="dashed">
        <color auto="1"/>
      </top>
      <bottom/>
      <diagonal/>
    </border>
    <border>
      <left/>
      <right style="thin">
        <color auto="1"/>
      </right>
      <top style="dashed">
        <color auto="1"/>
      </top>
      <bottom/>
      <diagonal/>
    </border>
    <border>
      <left/>
      <right/>
      <top/>
      <bottom style="dashed">
        <color auto="1"/>
      </bottom>
      <diagonal/>
    </border>
    <border>
      <left/>
      <right style="thin">
        <color auto="1"/>
      </right>
      <top/>
      <bottom style="dashed">
        <color auto="1"/>
      </bottom>
      <diagonal/>
    </border>
    <border>
      <left style="thin">
        <color auto="1"/>
      </left>
      <right style="thin">
        <color auto="1"/>
      </right>
      <top style="dashed">
        <color auto="1"/>
      </top>
      <bottom style="thin">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right style="thin">
        <color auto="1"/>
      </right>
      <top style="thin">
        <color auto="1"/>
      </top>
      <bottom style="dashed">
        <color auto="1"/>
      </bottom>
      <diagonal/>
    </border>
    <border>
      <left style="dashed">
        <color auto="1"/>
      </left>
      <right style="thin">
        <color auto="1"/>
      </right>
      <top style="thin">
        <color auto="1"/>
      </top>
      <bottom/>
      <diagonal/>
    </border>
    <border>
      <left/>
      <right/>
      <top style="thin">
        <color auto="1"/>
      </top>
      <bottom style="thin">
        <color auto="1"/>
      </bottom>
      <diagonal/>
    </border>
    <border>
      <left style="dashed">
        <color auto="1"/>
      </left>
      <right style="dashed">
        <color auto="1"/>
      </right>
      <top style="thin">
        <color auto="1"/>
      </top>
      <bottom style="thin">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thin">
        <color auto="1"/>
      </top>
      <bottom style="dotted">
        <color auto="1"/>
      </bottom>
      <diagonal/>
    </border>
    <border>
      <left/>
      <right style="thin">
        <color auto="1"/>
      </right>
      <top/>
      <bottom style="dotted">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thin">
        <color auto="1"/>
      </top>
      <bottom style="double">
        <color auto="1"/>
      </bottom>
      <diagonal/>
    </border>
    <border>
      <left/>
      <right style="thin">
        <color auto="1"/>
      </right>
      <top style="double">
        <color auto="1"/>
      </top>
      <bottom style="thin">
        <color auto="1"/>
      </bottom>
      <diagonal/>
    </border>
    <border>
      <left style="medium">
        <color auto="1"/>
      </left>
      <right style="medium">
        <color auto="1"/>
      </right>
      <top style="medium">
        <color auto="1"/>
      </top>
      <bottom style="double">
        <color auto="1"/>
      </bottom>
      <diagonal/>
    </border>
    <border>
      <left style="medium">
        <color auto="1"/>
      </left>
      <right/>
      <top style="double">
        <color auto="1"/>
      </top>
      <bottom style="medium">
        <color auto="1"/>
      </bottom>
      <diagonal/>
    </border>
    <border>
      <left/>
      <right style="medium">
        <color auto="1"/>
      </right>
      <top style="double">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medium">
        <color auto="1"/>
      </right>
      <top/>
      <bottom style="thin">
        <color auto="1"/>
      </bottom>
      <diagonal/>
    </border>
    <border>
      <left/>
      <right/>
      <top style="medium">
        <color auto="1"/>
      </top>
      <bottom/>
      <diagonal/>
    </border>
    <border>
      <left style="thin">
        <color auto="1"/>
      </left>
      <right/>
      <top style="medium">
        <color auto="1"/>
      </top>
      <bottom style="medium">
        <color auto="1"/>
      </bottom>
      <diagonal/>
    </border>
    <border>
      <left style="thin">
        <color auto="1"/>
      </left>
      <right style="thin">
        <color auto="1"/>
      </right>
      <top style="dashed">
        <color auto="1"/>
      </top>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left/>
      <right style="dashed">
        <color auto="1"/>
      </right>
      <top style="thin">
        <color auto="1"/>
      </top>
      <bottom/>
      <diagonal/>
    </border>
    <border>
      <left style="dashed">
        <color auto="1"/>
      </left>
      <right/>
      <top style="thin">
        <color auto="1"/>
      </top>
      <bottom/>
      <diagonal/>
    </border>
    <border>
      <left/>
      <right style="dashed">
        <color auto="1"/>
      </right>
      <top style="double">
        <color auto="1"/>
      </top>
      <bottom style="thin">
        <color auto="1"/>
      </bottom>
      <diagonal/>
    </border>
    <border>
      <left style="dashed">
        <color auto="1"/>
      </left>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ashed">
        <color auto="1"/>
      </right>
      <top style="thin">
        <color auto="1"/>
      </top>
      <bottom/>
      <diagonal/>
    </border>
    <border>
      <left style="dashed">
        <color auto="1"/>
      </left>
      <right style="dashed">
        <color auto="1"/>
      </right>
      <top style="thin">
        <color auto="1"/>
      </top>
      <bottom/>
      <diagonal/>
    </border>
    <border>
      <left style="thin">
        <color auto="1"/>
      </left>
      <right style="dashed">
        <color auto="1"/>
      </right>
      <top style="thin">
        <color auto="1"/>
      </top>
      <bottom style="thin">
        <color auto="1"/>
      </bottom>
      <diagonal/>
    </border>
  </borders>
  <cellStyleXfs count="17">
    <xf numFmtId="0" fontId="0" fillId="0" borderId="0"/>
    <xf numFmtId="9" fontId="42" fillId="0" borderId="0" applyBorder="0" applyProtection="0"/>
    <xf numFmtId="9" fontId="42" fillId="0" borderId="0" applyBorder="0" applyProtection="0"/>
    <xf numFmtId="9" fontId="42" fillId="0" borderId="0" applyBorder="0" applyProtection="0"/>
    <xf numFmtId="38" fontId="42" fillId="0" borderId="0" applyBorder="0" applyProtection="0"/>
    <xf numFmtId="38" fontId="42" fillId="0" borderId="0" applyBorder="0" applyProtection="0"/>
    <xf numFmtId="0" fontId="42" fillId="0" borderId="0"/>
    <xf numFmtId="0" fontId="4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1" fillId="0" borderId="0">
      <alignment vertical="center"/>
    </xf>
    <xf numFmtId="0" fontId="42" fillId="0" borderId="0">
      <alignment vertical="center"/>
    </xf>
    <xf numFmtId="0" fontId="42" fillId="0" borderId="0">
      <alignment vertical="center"/>
    </xf>
    <xf numFmtId="0" fontId="42" fillId="0" borderId="0">
      <alignment vertical="center"/>
    </xf>
  </cellStyleXfs>
  <cellXfs count="665">
    <xf numFmtId="0" fontId="0" fillId="0" borderId="0" xfId="0"/>
    <xf numFmtId="0" fontId="4" fillId="0" borderId="0" xfId="14" applyFont="1" applyAlignment="1">
      <alignment vertical="center"/>
    </xf>
    <xf numFmtId="0" fontId="4" fillId="0" borderId="0" xfId="14" applyFont="1" applyAlignment="1">
      <alignment horizontal="center" vertical="center"/>
    </xf>
    <xf numFmtId="0" fontId="4" fillId="0" borderId="0" xfId="14" applyFont="1" applyAlignment="1">
      <alignment horizontal="left" vertical="center"/>
    </xf>
    <xf numFmtId="0" fontId="4" fillId="0" borderId="0" xfId="14" applyFont="1" applyAlignment="1">
      <alignment vertical="center" wrapText="1"/>
    </xf>
    <xf numFmtId="0" fontId="4" fillId="0" borderId="0" xfId="0" applyFont="1" applyAlignment="1">
      <alignment horizontal="right" vertical="center"/>
    </xf>
    <xf numFmtId="0" fontId="4" fillId="0" borderId="1" xfId="0" applyFont="1" applyBorder="1" applyAlignment="1">
      <alignment wrapText="1"/>
    </xf>
    <xf numFmtId="0" fontId="4" fillId="0" borderId="2" xfId="0" applyFont="1" applyBorder="1"/>
    <xf numFmtId="0" fontId="4" fillId="0" borderId="0" xfId="8" applyFont="1" applyAlignment="1">
      <alignment vertical="center"/>
    </xf>
    <xf numFmtId="0" fontId="6" fillId="2" borderId="3" xfId="16" applyFont="1" applyFill="1" applyBorder="1" applyAlignment="1">
      <alignment horizontal="center" vertical="center" wrapText="1"/>
    </xf>
    <xf numFmtId="0" fontId="4" fillId="2" borderId="1" xfId="16" applyFont="1" applyFill="1" applyBorder="1" applyAlignment="1">
      <alignment horizontal="center" vertical="center" wrapText="1"/>
    </xf>
    <xf numFmtId="0" fontId="4" fillId="0" borderId="0" xfId="16" applyFont="1" applyAlignment="1">
      <alignment vertical="center"/>
    </xf>
    <xf numFmtId="0" fontId="4" fillId="0" borderId="5" xfId="16" applyFont="1" applyBorder="1" applyAlignment="1">
      <alignment horizontal="center" vertical="center"/>
    </xf>
    <xf numFmtId="0" fontId="4" fillId="0" borderId="6" xfId="16" applyFont="1" applyBorder="1" applyAlignment="1">
      <alignment horizontal="center" vertical="center"/>
    </xf>
    <xf numFmtId="0" fontId="6" fillId="0" borderId="8" xfId="16" applyFont="1" applyBorder="1" applyAlignment="1">
      <alignment vertical="center" wrapText="1"/>
    </xf>
    <xf numFmtId="0" fontId="4" fillId="0" borderId="9" xfId="16" applyFont="1" applyBorder="1" applyAlignment="1">
      <alignment horizontal="center" vertical="center"/>
    </xf>
    <xf numFmtId="0" fontId="4" fillId="0" borderId="10" xfId="16" applyFont="1" applyBorder="1" applyAlignment="1">
      <alignment horizontal="center" vertical="center"/>
    </xf>
    <xf numFmtId="0" fontId="4" fillId="0" borderId="11" xfId="16" applyFont="1" applyBorder="1" applyAlignment="1">
      <alignment horizontal="center" vertical="center"/>
    </xf>
    <xf numFmtId="0" fontId="6" fillId="0" borderId="12" xfId="16" applyFont="1" applyBorder="1" applyAlignment="1">
      <alignment vertical="center" wrapText="1"/>
    </xf>
    <xf numFmtId="0" fontId="7" fillId="3" borderId="7" xfId="16" applyFont="1" applyFill="1" applyBorder="1" applyAlignment="1">
      <alignment horizontal="center" vertical="center"/>
    </xf>
    <xf numFmtId="0" fontId="7" fillId="3" borderId="14" xfId="16" applyFont="1" applyFill="1" applyBorder="1" applyAlignment="1">
      <alignment horizontal="center" vertical="center"/>
    </xf>
    <xf numFmtId="0" fontId="4" fillId="0" borderId="16" xfId="14" applyFont="1" applyBorder="1" applyAlignment="1">
      <alignment vertical="center"/>
    </xf>
    <xf numFmtId="0" fontId="4" fillId="0" borderId="5" xfId="14" applyFont="1" applyBorder="1" applyAlignment="1">
      <alignment vertical="center" wrapText="1"/>
    </xf>
    <xf numFmtId="0" fontId="4" fillId="0" borderId="17" xfId="14" applyFont="1" applyBorder="1" applyAlignment="1">
      <alignment horizontal="center" vertical="center" wrapText="1"/>
    </xf>
    <xf numFmtId="0" fontId="6" fillId="0" borderId="19" xfId="14" applyFont="1" applyBorder="1" applyAlignment="1">
      <alignment vertical="center" wrapText="1"/>
    </xf>
    <xf numFmtId="0" fontId="4" fillId="0" borderId="9" xfId="14" applyFont="1" applyBorder="1" applyAlignment="1">
      <alignment horizontal="center" vertical="center" wrapText="1"/>
    </xf>
    <xf numFmtId="0" fontId="4" fillId="0" borderId="6" xfId="14" applyFont="1" applyBorder="1" applyAlignment="1">
      <alignment horizontal="center" vertical="center"/>
    </xf>
    <xf numFmtId="0" fontId="6" fillId="0" borderId="8" xfId="14" applyFont="1" applyBorder="1" applyAlignment="1">
      <alignment vertical="center" wrapText="1"/>
    </xf>
    <xf numFmtId="0" fontId="4" fillId="0" borderId="21" xfId="14" applyFont="1" applyBorder="1" applyAlignment="1">
      <alignment horizontal="center" vertical="center"/>
    </xf>
    <xf numFmtId="0" fontId="6" fillId="0" borderId="19" xfId="16" applyFont="1" applyBorder="1" applyAlignment="1">
      <alignment vertical="center" wrapText="1"/>
    </xf>
    <xf numFmtId="0" fontId="4" fillId="0" borderId="22" xfId="14" applyFont="1" applyBorder="1" applyAlignment="1">
      <alignment horizontal="center" vertical="center" wrapText="1"/>
    </xf>
    <xf numFmtId="0" fontId="6" fillId="0" borderId="12" xfId="14" applyFont="1" applyBorder="1" applyAlignment="1">
      <alignment vertical="center" wrapText="1"/>
    </xf>
    <xf numFmtId="0" fontId="4" fillId="0" borderId="23" xfId="14" applyFont="1" applyBorder="1" applyAlignment="1">
      <alignment horizontal="left" vertical="center" wrapText="1"/>
    </xf>
    <xf numFmtId="0" fontId="6" fillId="0" borderId="24" xfId="14" applyFont="1" applyBorder="1" applyAlignment="1">
      <alignment vertical="center" wrapText="1"/>
    </xf>
    <xf numFmtId="0" fontId="6" fillId="0" borderId="20" xfId="14" applyFont="1" applyBorder="1" applyAlignment="1">
      <alignment horizontal="left" vertical="center" wrapText="1"/>
    </xf>
    <xf numFmtId="0" fontId="4" fillId="0" borderId="25" xfId="14" applyFont="1" applyBorder="1" applyAlignment="1">
      <alignment horizontal="center" vertical="center" wrapText="1"/>
    </xf>
    <xf numFmtId="0" fontId="4" fillId="0" borderId="30" xfId="14" applyFont="1" applyBorder="1" applyAlignment="1">
      <alignment vertical="center"/>
    </xf>
    <xf numFmtId="0" fontId="6" fillId="0" borderId="2" xfId="14" applyFont="1" applyBorder="1" applyAlignment="1">
      <alignment vertical="center" wrapText="1"/>
    </xf>
    <xf numFmtId="0" fontId="10" fillId="0" borderId="0" xfId="8" applyFont="1" applyAlignment="1">
      <alignment vertical="center"/>
    </xf>
    <xf numFmtId="0" fontId="11" fillId="4" borderId="0" xfId="0" applyFont="1" applyFill="1" applyAlignment="1">
      <alignment horizontal="center" vertical="center"/>
    </xf>
    <xf numFmtId="0" fontId="11" fillId="4" borderId="0" xfId="0" applyFont="1" applyFill="1" applyAlignment="1">
      <alignment horizontal="lef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0" fillId="4" borderId="31" xfId="0" applyFont="1" applyFill="1" applyBorder="1" applyAlignment="1">
      <alignment horizontal="center" vertical="center"/>
    </xf>
    <xf numFmtId="0" fontId="11" fillId="4" borderId="31" xfId="0" applyFont="1" applyFill="1" applyBorder="1" applyAlignment="1">
      <alignment vertical="center"/>
    </xf>
    <xf numFmtId="0" fontId="11" fillId="4" borderId="31" xfId="0" applyFont="1" applyFill="1" applyBorder="1" applyAlignment="1">
      <alignment vertical="center" wrapText="1"/>
    </xf>
    <xf numFmtId="0" fontId="11" fillId="4" borderId="32" xfId="0" applyFont="1" applyFill="1" applyBorder="1" applyAlignment="1">
      <alignment vertical="center" wrapText="1"/>
    </xf>
    <xf numFmtId="0" fontId="0" fillId="4" borderId="34" xfId="0" applyFont="1" applyFill="1" applyBorder="1" applyAlignment="1">
      <alignment horizontal="center" vertical="center"/>
    </xf>
    <xf numFmtId="0" fontId="11" fillId="4" borderId="35" xfId="0" applyFont="1" applyFill="1" applyBorder="1" applyAlignment="1">
      <alignment vertical="center"/>
    </xf>
    <xf numFmtId="0" fontId="11" fillId="4" borderId="35" xfId="0" applyFont="1" applyFill="1" applyBorder="1" applyAlignment="1">
      <alignment vertical="center" wrapText="1"/>
    </xf>
    <xf numFmtId="0" fontId="0" fillId="4" borderId="35" xfId="0" applyFont="1" applyFill="1" applyBorder="1" applyAlignment="1">
      <alignment horizontal="center" vertical="center"/>
    </xf>
    <xf numFmtId="0" fontId="11" fillId="4" borderId="28" xfId="0" applyFont="1" applyFill="1" applyBorder="1" applyAlignment="1">
      <alignment vertical="center" wrapText="1"/>
    </xf>
    <xf numFmtId="0" fontId="11" fillId="4" borderId="36" xfId="0" applyFont="1" applyFill="1" applyBorder="1" applyAlignment="1">
      <alignment vertical="center"/>
    </xf>
    <xf numFmtId="0" fontId="11" fillId="4" borderId="32" xfId="0" applyFont="1" applyFill="1" applyBorder="1" applyAlignment="1">
      <alignment horizontal="center" vertical="center"/>
    </xf>
    <xf numFmtId="0" fontId="11" fillId="4" borderId="4" xfId="0" applyFont="1" applyFill="1" applyBorder="1" applyAlignment="1">
      <alignment vertical="center"/>
    </xf>
    <xf numFmtId="0" fontId="11" fillId="4" borderId="36" xfId="0" applyFont="1" applyFill="1" applyBorder="1" applyAlignment="1">
      <alignment horizontal="left" vertical="center"/>
    </xf>
    <xf numFmtId="0" fontId="11" fillId="4" borderId="36" xfId="0" applyFont="1" applyFill="1" applyBorder="1" applyAlignment="1">
      <alignment horizontal="center" vertical="center" wrapText="1"/>
    </xf>
    <xf numFmtId="0" fontId="11" fillId="4" borderId="32" xfId="0" applyFont="1" applyFill="1" applyBorder="1" applyAlignment="1">
      <alignment vertical="center"/>
    </xf>
    <xf numFmtId="0" fontId="0" fillId="4" borderId="36" xfId="0" applyFont="1" applyFill="1" applyBorder="1" applyAlignment="1">
      <alignment horizontal="center" vertical="center"/>
    </xf>
    <xf numFmtId="0" fontId="0" fillId="4" borderId="31" xfId="0" applyFill="1" applyBorder="1" applyAlignment="1">
      <alignment vertical="center"/>
    </xf>
    <xf numFmtId="0" fontId="0" fillId="4" borderId="32" xfId="0" applyFill="1" applyBorder="1" applyAlignment="1">
      <alignment vertical="center"/>
    </xf>
    <xf numFmtId="0" fontId="11" fillId="4" borderId="32" xfId="0" applyFont="1" applyFill="1" applyBorder="1" applyAlignment="1">
      <alignment vertical="top"/>
    </xf>
    <xf numFmtId="0" fontId="11" fillId="0" borderId="0" xfId="0" applyFont="1" applyAlignment="1">
      <alignment horizontal="left" vertical="center"/>
    </xf>
    <xf numFmtId="0" fontId="11" fillId="4" borderId="38" xfId="0" applyFont="1" applyFill="1" applyBorder="1" applyAlignment="1">
      <alignment vertical="center"/>
    </xf>
    <xf numFmtId="0" fontId="11" fillId="4" borderId="39" xfId="0" applyFont="1" applyFill="1" applyBorder="1" applyAlignment="1">
      <alignment horizontal="center" vertical="center"/>
    </xf>
    <xf numFmtId="0" fontId="11" fillId="4" borderId="24" xfId="0" applyFont="1" applyFill="1" applyBorder="1" applyAlignment="1">
      <alignment vertical="center"/>
    </xf>
    <xf numFmtId="0" fontId="11" fillId="4" borderId="38" xfId="0" applyFont="1" applyFill="1" applyBorder="1" applyAlignment="1">
      <alignment horizontal="left" vertical="center"/>
    </xf>
    <xf numFmtId="0" fontId="11" fillId="4" borderId="39" xfId="0" applyFont="1" applyFill="1" applyBorder="1" applyAlignment="1">
      <alignment vertical="center" wrapText="1"/>
    </xf>
    <xf numFmtId="0" fontId="11" fillId="4" borderId="38" xfId="0" applyFont="1" applyFill="1" applyBorder="1" applyAlignment="1">
      <alignment horizontal="center" vertical="center" wrapText="1"/>
    </xf>
    <xf numFmtId="0" fontId="11" fillId="4" borderId="39" xfId="0" applyFont="1" applyFill="1" applyBorder="1" applyAlignment="1">
      <alignment vertical="center"/>
    </xf>
    <xf numFmtId="0" fontId="0" fillId="4" borderId="0" xfId="0" applyFill="1" applyAlignment="1">
      <alignment vertical="center"/>
    </xf>
    <xf numFmtId="0" fontId="0" fillId="4" borderId="39" xfId="0" applyFill="1" applyBorder="1" applyAlignment="1">
      <alignment vertical="center"/>
    </xf>
    <xf numFmtId="0" fontId="0" fillId="4" borderId="38" xfId="0" applyFont="1" applyFill="1" applyBorder="1" applyAlignment="1">
      <alignment horizontal="center" vertical="center"/>
    </xf>
    <xf numFmtId="0" fontId="11" fillId="4" borderId="0" xfId="0" applyFont="1" applyFill="1" applyAlignment="1">
      <alignment vertical="center"/>
    </xf>
    <xf numFmtId="0" fontId="11" fillId="4" borderId="39" xfId="0" applyFont="1" applyFill="1" applyBorder="1" applyAlignment="1">
      <alignment vertical="top"/>
    </xf>
    <xf numFmtId="0" fontId="11" fillId="4" borderId="40" xfId="0" applyFont="1" applyFill="1" applyBorder="1" applyAlignment="1">
      <alignment horizontal="left" vertical="center"/>
    </xf>
    <xf numFmtId="0" fontId="0" fillId="4" borderId="41" xfId="0" applyFont="1" applyFill="1" applyBorder="1" applyAlignment="1">
      <alignment horizontal="center" vertical="center"/>
    </xf>
    <xf numFmtId="0" fontId="11" fillId="4" borderId="42" xfId="0" applyFont="1" applyFill="1" applyBorder="1" applyAlignment="1">
      <alignment vertical="center"/>
    </xf>
    <xf numFmtId="0" fontId="0" fillId="4" borderId="42" xfId="0" applyFill="1" applyBorder="1" applyAlignment="1">
      <alignment vertical="center"/>
    </xf>
    <xf numFmtId="0" fontId="0" fillId="4" borderId="42" xfId="0" applyFont="1" applyFill="1" applyBorder="1" applyAlignment="1">
      <alignment horizontal="center" vertical="center"/>
    </xf>
    <xf numFmtId="0" fontId="0" fillId="4" borderId="43" xfId="0" applyFill="1" applyBorder="1" applyAlignment="1">
      <alignment vertical="center"/>
    </xf>
    <xf numFmtId="0" fontId="11" fillId="4" borderId="0" xfId="0" applyFont="1" applyFill="1" applyAlignment="1">
      <alignment vertical="top"/>
    </xf>
    <xf numFmtId="0" fontId="11" fillId="4" borderId="40" xfId="0" applyFont="1" applyFill="1" applyBorder="1" applyAlignment="1">
      <alignment horizontal="left" vertical="center" wrapText="1"/>
    </xf>
    <xf numFmtId="0" fontId="11" fillId="4" borderId="42" xfId="0" applyFont="1" applyFill="1" applyBorder="1" applyAlignment="1">
      <alignment horizontal="left" vertical="center"/>
    </xf>
    <xf numFmtId="0" fontId="0" fillId="4" borderId="44" xfId="0" applyFill="1" applyBorder="1" applyAlignment="1">
      <alignment horizontal="left" vertical="center"/>
    </xf>
    <xf numFmtId="0" fontId="0" fillId="4" borderId="45" xfId="0" applyFill="1" applyBorder="1" applyAlignment="1">
      <alignment horizontal="left" vertical="center"/>
    </xf>
    <xf numFmtId="0" fontId="0" fillId="4" borderId="46" xfId="0" applyFill="1" applyBorder="1" applyAlignment="1">
      <alignment vertical="center"/>
    </xf>
    <xf numFmtId="0" fontId="0" fillId="4" borderId="47" xfId="0" applyFill="1" applyBorder="1" applyAlignment="1">
      <alignment vertical="center"/>
    </xf>
    <xf numFmtId="0" fontId="11" fillId="4" borderId="38" xfId="0" applyFont="1" applyFill="1" applyBorder="1" applyAlignment="1">
      <alignment vertical="top"/>
    </xf>
    <xf numFmtId="0" fontId="11" fillId="4" borderId="34" xfId="0" applyFont="1" applyFill="1" applyBorder="1" applyAlignment="1">
      <alignment vertical="center"/>
    </xf>
    <xf numFmtId="0" fontId="11" fillId="4" borderId="28" xfId="0" applyFont="1" applyFill="1" applyBorder="1" applyAlignment="1">
      <alignment horizontal="center" vertical="center"/>
    </xf>
    <xf numFmtId="0" fontId="11" fillId="4" borderId="2" xfId="0" applyFont="1" applyFill="1" applyBorder="1" applyAlignment="1">
      <alignment vertical="center"/>
    </xf>
    <xf numFmtId="0" fontId="11" fillId="4" borderId="34" xfId="0" applyFont="1" applyFill="1" applyBorder="1" applyAlignment="1">
      <alignment horizontal="left" vertical="center"/>
    </xf>
    <xf numFmtId="0" fontId="11" fillId="4" borderId="34" xfId="0" applyFont="1" applyFill="1" applyBorder="1" applyAlignment="1">
      <alignment horizontal="center" vertical="center" wrapText="1"/>
    </xf>
    <xf numFmtId="0" fontId="0" fillId="4" borderId="28" xfId="0" applyFill="1" applyBorder="1" applyAlignment="1">
      <alignment vertical="center"/>
    </xf>
    <xf numFmtId="0" fontId="11" fillId="4" borderId="48" xfId="0" applyFont="1" applyFill="1" applyBorder="1" applyAlignment="1">
      <alignment horizontal="left" vertical="center"/>
    </xf>
    <xf numFmtId="0" fontId="0" fillId="4" borderId="49" xfId="0" applyFont="1" applyFill="1" applyBorder="1" applyAlignment="1">
      <alignment horizontal="center" vertical="center"/>
    </xf>
    <xf numFmtId="0" fontId="11" fillId="4" borderId="50" xfId="0" applyFont="1" applyFill="1" applyBorder="1" applyAlignment="1">
      <alignment vertical="center"/>
    </xf>
    <xf numFmtId="0" fontId="0" fillId="4" borderId="50" xfId="0" applyFill="1" applyBorder="1" applyAlignment="1">
      <alignment vertical="center"/>
    </xf>
    <xf numFmtId="0" fontId="0" fillId="4" borderId="50" xfId="0" applyFont="1" applyFill="1" applyBorder="1" applyAlignment="1">
      <alignment horizontal="center" vertical="center"/>
    </xf>
    <xf numFmtId="0" fontId="0" fillId="4" borderId="51" xfId="0" applyFill="1" applyBorder="1" applyAlignment="1">
      <alignment vertical="center"/>
    </xf>
    <xf numFmtId="0" fontId="11" fillId="4" borderId="34" xfId="0" applyFont="1" applyFill="1" applyBorder="1" applyAlignment="1">
      <alignment vertical="top"/>
    </xf>
    <xf numFmtId="0" fontId="11" fillId="4" borderId="35" xfId="0" applyFont="1" applyFill="1" applyBorder="1" applyAlignment="1">
      <alignment vertical="top"/>
    </xf>
    <xf numFmtId="0" fontId="11" fillId="4" borderId="28" xfId="0" applyFont="1" applyFill="1" applyBorder="1" applyAlignment="1">
      <alignment vertical="top"/>
    </xf>
    <xf numFmtId="0" fontId="11" fillId="0" borderId="0" xfId="0" applyFont="1" applyAlignment="1">
      <alignment horizontal="center" vertical="center"/>
    </xf>
    <xf numFmtId="0" fontId="0" fillId="4" borderId="0" xfId="0" applyFill="1"/>
    <xf numFmtId="0" fontId="13" fillId="4" borderId="0" xfId="0" applyFont="1" applyFill="1" applyAlignment="1">
      <alignment horizontal="left" vertical="center"/>
    </xf>
    <xf numFmtId="0" fontId="11" fillId="4" borderId="0" xfId="0" applyFont="1" applyFill="1" applyAlignment="1">
      <alignment horizontal="center"/>
    </xf>
    <xf numFmtId="0" fontId="11" fillId="4" borderId="0" xfId="0" applyFont="1" applyFill="1"/>
    <xf numFmtId="0" fontId="0" fillId="0" borderId="0" xfId="0" applyAlignment="1">
      <alignment horizontal="left" vertical="center"/>
    </xf>
    <xf numFmtId="0" fontId="14" fillId="4" borderId="0" xfId="0" applyFont="1" applyFill="1" applyAlignment="1">
      <alignment horizontal="center" vertical="center"/>
    </xf>
    <xf numFmtId="0" fontId="14" fillId="4" borderId="0" xfId="0" applyFont="1" applyFill="1" applyAlignment="1">
      <alignment horizontal="left" vertical="center"/>
    </xf>
    <xf numFmtId="0" fontId="14" fillId="0" borderId="0" xfId="0" applyFont="1" applyAlignment="1">
      <alignment horizontal="left" vertical="center"/>
    </xf>
    <xf numFmtId="0" fontId="0" fillId="4" borderId="0" xfId="0" applyFill="1" applyAlignment="1">
      <alignment horizontal="left" vertical="center"/>
    </xf>
    <xf numFmtId="0" fontId="11" fillId="4" borderId="0" xfId="0" applyFont="1" applyFill="1" applyAlignment="1">
      <alignment vertical="top" wrapText="1"/>
    </xf>
    <xf numFmtId="0" fontId="0" fillId="4" borderId="0" xfId="0" applyFill="1" applyAlignment="1">
      <alignment horizontal="center" vertical="center"/>
    </xf>
    <xf numFmtId="0" fontId="11" fillId="4" borderId="39" xfId="0" applyFont="1" applyFill="1" applyBorder="1" applyAlignment="1">
      <alignment horizontal="left" vertical="center"/>
    </xf>
    <xf numFmtId="0" fontId="11" fillId="0" borderId="0" xfId="0" applyFont="1" applyAlignment="1">
      <alignment vertical="top"/>
    </xf>
    <xf numFmtId="0" fontId="11" fillId="0" borderId="0" xfId="0" applyFont="1" applyAlignment="1">
      <alignment horizontal="left" vertical="top"/>
    </xf>
    <xf numFmtId="0" fontId="11" fillId="0" borderId="46" xfId="0" applyFont="1" applyBorder="1" applyAlignment="1">
      <alignment horizontal="left" vertical="center"/>
    </xf>
    <xf numFmtId="0" fontId="11" fillId="0" borderId="35" xfId="0" applyFont="1" applyBorder="1" applyAlignment="1">
      <alignment horizontal="center" vertical="center"/>
    </xf>
    <xf numFmtId="0" fontId="11" fillId="0" borderId="35" xfId="0" applyFont="1" applyBorder="1" applyAlignment="1">
      <alignment horizontal="left" vertical="center"/>
    </xf>
    <xf numFmtId="0" fontId="11" fillId="0" borderId="31" xfId="0" applyFont="1" applyBorder="1" applyAlignment="1">
      <alignment horizontal="left" vertical="center"/>
    </xf>
    <xf numFmtId="0" fontId="11" fillId="0" borderId="24" xfId="0" applyFont="1" applyBorder="1" applyAlignment="1">
      <alignment horizontal="left" vertical="center"/>
    </xf>
    <xf numFmtId="0" fontId="11" fillId="0" borderId="34" xfId="0" applyFont="1" applyBorder="1" applyAlignment="1">
      <alignment horizontal="center" vertical="center"/>
    </xf>
    <xf numFmtId="0" fontId="11" fillId="0" borderId="28" xfId="0" applyFont="1" applyBorder="1" applyAlignment="1">
      <alignment horizontal="left" vertical="center"/>
    </xf>
    <xf numFmtId="0" fontId="11" fillId="0" borderId="2" xfId="0" applyFont="1" applyBorder="1" applyAlignment="1">
      <alignment horizontal="left" vertical="center"/>
    </xf>
    <xf numFmtId="0" fontId="11" fillId="0" borderId="34" xfId="0" applyFont="1" applyBorder="1" applyAlignment="1">
      <alignment horizontal="left" vertical="center"/>
    </xf>
    <xf numFmtId="0" fontId="11" fillId="0" borderId="38" xfId="0" applyFont="1" applyBorder="1" applyAlignment="1">
      <alignment horizontal="left" vertical="center"/>
    </xf>
    <xf numFmtId="0" fontId="11" fillId="0" borderId="39" xfId="0" applyFont="1" applyBorder="1" applyAlignment="1">
      <alignment horizontal="left" vertical="center"/>
    </xf>
    <xf numFmtId="0" fontId="11" fillId="0" borderId="0" xfId="0" applyFont="1"/>
    <xf numFmtId="0" fontId="11" fillId="0" borderId="0" xfId="0" applyFont="1" applyAlignment="1">
      <alignment vertical="center"/>
    </xf>
    <xf numFmtId="0" fontId="11" fillId="0" borderId="38" xfId="0" applyFont="1" applyBorder="1" applyAlignment="1">
      <alignment vertical="center"/>
    </xf>
    <xf numFmtId="0" fontId="11" fillId="0" borderId="0" xfId="0" applyFont="1" applyAlignment="1">
      <alignment horizontal="right" vertical="center"/>
    </xf>
    <xf numFmtId="0" fontId="11" fillId="0" borderId="31" xfId="0" applyFont="1" applyBorder="1" applyAlignment="1">
      <alignment vertical="center" wrapText="1"/>
    </xf>
    <xf numFmtId="0" fontId="11" fillId="0" borderId="0" xfId="0" applyFont="1" applyAlignment="1">
      <alignment vertical="center" wrapText="1"/>
    </xf>
    <xf numFmtId="0" fontId="11" fillId="0" borderId="39" xfId="0" applyFont="1" applyBorder="1"/>
    <xf numFmtId="0" fontId="11" fillId="0" borderId="3" xfId="0" applyFont="1" applyBorder="1" applyAlignment="1">
      <alignment horizontal="center" vertical="center" textRotation="255" wrapText="1"/>
    </xf>
    <xf numFmtId="0" fontId="15" fillId="0" borderId="3" xfId="6" applyFont="1" applyBorder="1" applyAlignment="1">
      <alignment horizontal="center" vertical="center"/>
    </xf>
    <xf numFmtId="0" fontId="15" fillId="0" borderId="56" xfId="6" applyFont="1" applyBorder="1" applyAlignment="1">
      <alignment horizontal="center" vertical="center"/>
    </xf>
    <xf numFmtId="0" fontId="11" fillId="0" borderId="36" xfId="0" applyFont="1" applyBorder="1" applyAlignment="1">
      <alignment horizontal="center" vertical="center" textRotation="255" wrapText="1"/>
    </xf>
    <xf numFmtId="0" fontId="11" fillId="0" borderId="59" xfId="0" applyFont="1" applyBorder="1" applyAlignment="1">
      <alignment horizontal="center" vertical="center" textRotation="255" wrapText="1"/>
    </xf>
    <xf numFmtId="0" fontId="11" fillId="0" borderId="38" xfId="0" applyFont="1" applyBorder="1" applyAlignment="1">
      <alignment horizontal="center" vertical="center" textRotation="255" shrinkToFit="1"/>
    </xf>
    <xf numFmtId="0" fontId="11" fillId="0" borderId="4" xfId="0" applyFont="1" applyBorder="1" applyAlignment="1">
      <alignment horizontal="left" vertical="center"/>
    </xf>
    <xf numFmtId="0" fontId="11" fillId="0" borderId="0" xfId="0" applyFont="1" applyAlignment="1">
      <alignment horizontal="left"/>
    </xf>
    <xf numFmtId="0" fontId="17" fillId="0" borderId="0" xfId="0" applyFont="1" applyAlignment="1">
      <alignment horizontal="justify"/>
    </xf>
    <xf numFmtId="0" fontId="11" fillId="0" borderId="35" xfId="0" applyFont="1" applyBorder="1"/>
    <xf numFmtId="0" fontId="11" fillId="0" borderId="34" xfId="0" applyFont="1" applyBorder="1"/>
    <xf numFmtId="0" fontId="11" fillId="0" borderId="1" xfId="0" applyFont="1" applyBorder="1" applyAlignment="1">
      <alignment horizontal="left" vertical="center"/>
    </xf>
    <xf numFmtId="0" fontId="11" fillId="0" borderId="3" xfId="6" applyFont="1" applyBorder="1" applyAlignment="1">
      <alignment horizontal="center" vertical="center"/>
    </xf>
    <xf numFmtId="0" fontId="11" fillId="0" borderId="56" xfId="0" applyFont="1" applyBorder="1" applyAlignment="1">
      <alignment vertical="center"/>
    </xf>
    <xf numFmtId="0" fontId="11" fillId="0" borderId="0" xfId="6" applyFont="1" applyAlignment="1">
      <alignment horizontal="center" vertical="center"/>
    </xf>
    <xf numFmtId="0" fontId="11" fillId="0" borderId="31" xfId="0" applyFont="1" applyBorder="1" applyAlignment="1">
      <alignment vertical="center"/>
    </xf>
    <xf numFmtId="0" fontId="11" fillId="0" borderId="32" xfId="0" applyFont="1" applyBorder="1" applyAlignment="1">
      <alignment vertical="center"/>
    </xf>
    <xf numFmtId="0" fontId="11" fillId="0" borderId="39" xfId="0" applyFont="1" applyBorder="1" applyAlignment="1">
      <alignment vertical="center"/>
    </xf>
    <xf numFmtId="0" fontId="11" fillId="0" borderId="34" xfId="6" applyFont="1" applyBorder="1" applyAlignment="1">
      <alignment horizontal="center" vertical="center"/>
    </xf>
    <xf numFmtId="0" fontId="11" fillId="0" borderId="35" xfId="0" applyFont="1" applyBorder="1" applyAlignment="1">
      <alignment vertical="center"/>
    </xf>
    <xf numFmtId="0" fontId="11" fillId="0" borderId="28" xfId="0" applyFont="1" applyBorder="1" applyAlignment="1">
      <alignment vertical="center"/>
    </xf>
    <xf numFmtId="0" fontId="11" fillId="0" borderId="36" xfId="0" applyFont="1" applyBorder="1" applyAlignment="1">
      <alignment horizontal="left" vertical="center"/>
    </xf>
    <xf numFmtId="0" fontId="11" fillId="0" borderId="32" xfId="0" applyFont="1" applyBorder="1" applyAlignment="1">
      <alignment horizontal="left" vertical="center"/>
    </xf>
    <xf numFmtId="0" fontId="18" fillId="0" borderId="0" xfId="0" applyFont="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3" xfId="0" applyFont="1" applyBorder="1" applyAlignment="1">
      <alignment horizontal="left" vertical="center"/>
    </xf>
    <xf numFmtId="0" fontId="11" fillId="0" borderId="56" xfId="0" applyFont="1" applyBorder="1" applyAlignment="1">
      <alignment horizontal="left" vertical="center"/>
    </xf>
    <xf numFmtId="0" fontId="11" fillId="0" borderId="53" xfId="0" applyFont="1" applyBorder="1" applyAlignment="1">
      <alignment horizontal="center" vertical="center"/>
    </xf>
    <xf numFmtId="0" fontId="15" fillId="0" borderId="0" xfId="0" applyFont="1" applyAlignment="1">
      <alignment horizontal="center" vertical="center"/>
    </xf>
    <xf numFmtId="0" fontId="11" fillId="0" borderId="56" xfId="6" applyFont="1" applyBorder="1" applyAlignment="1">
      <alignment horizontal="center" vertical="center"/>
    </xf>
    <xf numFmtId="0" fontId="11" fillId="0" borderId="53" xfId="0" applyFont="1" applyBorder="1" applyAlignment="1">
      <alignment vertical="center"/>
    </xf>
    <xf numFmtId="0" fontId="11" fillId="0" borderId="34" xfId="0" applyFont="1" applyBorder="1" applyAlignment="1">
      <alignment vertical="center"/>
    </xf>
    <xf numFmtId="0" fontId="19" fillId="0" borderId="0" xfId="7" applyFont="1" applyAlignment="1">
      <alignment vertical="center"/>
    </xf>
    <xf numFmtId="0" fontId="0" fillId="0" borderId="0" xfId="7" applyFont="1" applyAlignment="1">
      <alignment horizontal="left" vertical="center"/>
    </xf>
    <xf numFmtId="0" fontId="20" fillId="0" borderId="0" xfId="7" applyFont="1" applyAlignment="1">
      <alignment vertical="center"/>
    </xf>
    <xf numFmtId="0" fontId="21" fillId="0" borderId="0" xfId="7" applyFont="1" applyAlignment="1">
      <alignment vertical="center"/>
    </xf>
    <xf numFmtId="0" fontId="20" fillId="0" borderId="3" xfId="7" applyFont="1" applyBorder="1" applyAlignment="1">
      <alignment vertical="center"/>
    </xf>
    <xf numFmtId="0" fontId="20" fillId="0" borderId="56" xfId="7" applyFont="1" applyBorder="1" applyAlignment="1">
      <alignment vertical="center"/>
    </xf>
    <xf numFmtId="0" fontId="20" fillId="0" borderId="53" xfId="7" applyFont="1" applyBorder="1" applyAlignment="1">
      <alignment vertical="center"/>
    </xf>
    <xf numFmtId="0" fontId="20" fillId="0" borderId="36" xfId="7" applyFont="1" applyBorder="1" applyAlignment="1">
      <alignment vertical="center"/>
    </xf>
    <xf numFmtId="0" fontId="20" fillId="0" borderId="31" xfId="7" applyFont="1" applyBorder="1" applyAlignment="1">
      <alignment vertical="center"/>
    </xf>
    <xf numFmtId="0" fontId="20" fillId="0" borderId="32" xfId="7" applyFont="1" applyBorder="1" applyAlignment="1">
      <alignment vertical="center"/>
    </xf>
    <xf numFmtId="0" fontId="20" fillId="0" borderId="1" xfId="7" applyFont="1" applyBorder="1" applyAlignment="1">
      <alignment horizontal="center" vertical="center"/>
    </xf>
    <xf numFmtId="0" fontId="20" fillId="0" borderId="34" xfId="7" applyFont="1" applyBorder="1" applyAlignment="1">
      <alignment vertical="center"/>
    </xf>
    <xf numFmtId="0" fontId="20" fillId="0" borderId="35" xfId="7" applyFont="1" applyBorder="1" applyAlignment="1">
      <alignment vertical="center"/>
    </xf>
    <xf numFmtId="0" fontId="20" fillId="0" borderId="28" xfId="7" applyFont="1" applyBorder="1" applyAlignment="1">
      <alignment vertical="center"/>
    </xf>
    <xf numFmtId="0" fontId="20" fillId="0" borderId="1" xfId="7" applyFont="1" applyBorder="1" applyAlignment="1">
      <alignment vertical="center"/>
    </xf>
    <xf numFmtId="0" fontId="20" fillId="0" borderId="4" xfId="7" applyFont="1" applyBorder="1" applyAlignment="1">
      <alignment vertical="center"/>
    </xf>
    <xf numFmtId="0" fontId="22" fillId="0" borderId="3" xfId="7" applyFont="1" applyBorder="1" applyAlignment="1">
      <alignment vertical="center"/>
    </xf>
    <xf numFmtId="0" fontId="20" fillId="0" borderId="61" xfId="7" applyFont="1" applyBorder="1" applyAlignment="1">
      <alignment vertical="center"/>
    </xf>
    <xf numFmtId="0" fontId="23" fillId="0" borderId="62" xfId="7" applyFont="1" applyBorder="1" applyAlignment="1">
      <alignment vertical="center"/>
    </xf>
    <xf numFmtId="0" fontId="22" fillId="0" borderId="36" xfId="7" applyFont="1" applyBorder="1" applyAlignment="1">
      <alignment vertical="center"/>
    </xf>
    <xf numFmtId="0" fontId="22" fillId="0" borderId="63" xfId="7" applyFont="1" applyBorder="1" applyAlignment="1">
      <alignment vertical="center"/>
    </xf>
    <xf numFmtId="0" fontId="20" fillId="0" borderId="64" xfId="7" applyFont="1" applyBorder="1" applyAlignment="1">
      <alignment vertical="center"/>
    </xf>
    <xf numFmtId="0" fontId="20" fillId="0" borderId="65" xfId="7" applyFont="1" applyBorder="1" applyAlignment="1">
      <alignment vertical="center"/>
    </xf>
    <xf numFmtId="0" fontId="20" fillId="0" borderId="39" xfId="7" applyFont="1" applyBorder="1" applyAlignment="1">
      <alignment vertical="center"/>
    </xf>
    <xf numFmtId="0" fontId="22" fillId="0" borderId="35" xfId="7" applyFont="1" applyBorder="1" applyAlignment="1">
      <alignment vertical="center"/>
    </xf>
    <xf numFmtId="0" fontId="20" fillId="0" borderId="66" xfId="7" applyFont="1" applyBorder="1" applyAlignment="1">
      <alignment vertical="center"/>
    </xf>
    <xf numFmtId="0" fontId="19" fillId="0" borderId="67" xfId="7" applyFont="1" applyBorder="1" applyAlignment="1">
      <alignment horizontal="center" vertical="center"/>
    </xf>
    <xf numFmtId="0" fontId="20" fillId="0" borderId="68" xfId="7" applyFont="1" applyBorder="1" applyAlignment="1">
      <alignment vertical="center"/>
    </xf>
    <xf numFmtId="0" fontId="20" fillId="0" borderId="69" xfId="7" applyFont="1" applyBorder="1" applyAlignment="1">
      <alignment vertical="center"/>
    </xf>
    <xf numFmtId="0" fontId="20" fillId="0" borderId="70" xfId="7" applyFont="1" applyBorder="1" applyAlignment="1">
      <alignment vertical="center"/>
    </xf>
    <xf numFmtId="0" fontId="20" fillId="0" borderId="0" xfId="7" applyFont="1" applyAlignment="1">
      <alignment horizontal="center" vertical="center" textRotation="255"/>
    </xf>
    <xf numFmtId="0" fontId="22" fillId="0" borderId="0" xfId="7" applyFont="1" applyAlignment="1">
      <alignment vertical="center"/>
    </xf>
    <xf numFmtId="0" fontId="0" fillId="0" borderId="0" xfId="7" applyFont="1" applyAlignment="1">
      <alignment vertical="center"/>
    </xf>
    <xf numFmtId="0" fontId="0" fillId="0" borderId="0" xfId="7" applyFont="1" applyAlignment="1">
      <alignment horizontal="left" vertical="center" wrapText="1"/>
    </xf>
    <xf numFmtId="0" fontId="0" fillId="0" borderId="71" xfId="7" applyFont="1" applyBorder="1" applyAlignment="1">
      <alignment vertical="center"/>
    </xf>
    <xf numFmtId="0" fontId="5" fillId="0" borderId="72" xfId="7" applyFont="1" applyBorder="1" applyAlignment="1">
      <alignment vertical="center"/>
    </xf>
    <xf numFmtId="0" fontId="0" fillId="0" borderId="71" xfId="7" applyFont="1" applyBorder="1" applyAlignment="1">
      <alignment horizontal="left" vertical="center"/>
    </xf>
    <xf numFmtId="0" fontId="0" fillId="0" borderId="74" xfId="7" applyFont="1" applyBorder="1" applyAlignment="1">
      <alignment vertical="center"/>
    </xf>
    <xf numFmtId="0" fontId="0" fillId="0" borderId="73" xfId="7" applyFont="1" applyBorder="1" applyAlignment="1">
      <alignment vertical="center"/>
    </xf>
    <xf numFmtId="0" fontId="24" fillId="0" borderId="0" xfId="7" applyFont="1" applyAlignment="1">
      <alignment vertical="center"/>
    </xf>
    <xf numFmtId="0" fontId="0" fillId="0" borderId="1" xfId="7" applyFont="1" applyBorder="1" applyAlignment="1">
      <alignment horizontal="center" vertical="center"/>
    </xf>
    <xf numFmtId="0" fontId="22" fillId="0" borderId="28" xfId="7" applyFont="1" applyBorder="1" applyAlignment="1">
      <alignment vertical="center"/>
    </xf>
    <xf numFmtId="0" fontId="0" fillId="0" borderId="2" xfId="7" applyFont="1" applyBorder="1" applyAlignment="1">
      <alignment vertical="center"/>
    </xf>
    <xf numFmtId="0" fontId="25" fillId="0" borderId="2" xfId="7" applyFont="1" applyBorder="1" applyAlignment="1">
      <alignment vertical="center"/>
    </xf>
    <xf numFmtId="0" fontId="25" fillId="0" borderId="28" xfId="7" applyFont="1" applyBorder="1" applyAlignment="1">
      <alignment vertical="center"/>
    </xf>
    <xf numFmtId="0" fontId="24" fillId="0" borderId="2" xfId="7" applyFont="1" applyBorder="1" applyAlignment="1">
      <alignment vertical="center"/>
    </xf>
    <xf numFmtId="0" fontId="26" fillId="0" borderId="32" xfId="7" applyFont="1" applyBorder="1" applyAlignment="1">
      <alignment vertical="center"/>
    </xf>
    <xf numFmtId="0" fontId="0" fillId="0" borderId="4" xfId="7" applyFont="1" applyBorder="1" applyAlignment="1">
      <alignment vertical="center"/>
    </xf>
    <xf numFmtId="0" fontId="25" fillId="0" borderId="4" xfId="7" applyFont="1" applyBorder="1" applyAlignment="1">
      <alignment vertical="center"/>
    </xf>
    <xf numFmtId="0" fontId="25" fillId="0" borderId="39" xfId="7" applyFont="1" applyBorder="1" applyAlignment="1">
      <alignment vertical="center"/>
    </xf>
    <xf numFmtId="0" fontId="25" fillId="0" borderId="24" xfId="7" applyFont="1" applyBorder="1" applyAlignment="1">
      <alignment vertical="center"/>
    </xf>
    <xf numFmtId="0" fontId="4" fillId="0" borderId="38" xfId="7" applyFont="1" applyBorder="1" applyAlignment="1">
      <alignment vertical="center"/>
    </xf>
    <xf numFmtId="0" fontId="26" fillId="0" borderId="75" xfId="7" applyFont="1" applyBorder="1" applyAlignment="1">
      <alignment vertical="center"/>
    </xf>
    <xf numFmtId="0" fontId="0" fillId="0" borderId="75" xfId="7" applyFont="1" applyBorder="1" applyAlignment="1">
      <alignment vertical="center"/>
    </xf>
    <xf numFmtId="0" fontId="25" fillId="0" borderId="72" xfId="7" applyFont="1" applyBorder="1" applyAlignment="1">
      <alignment vertical="center"/>
    </xf>
    <xf numFmtId="0" fontId="25" fillId="0" borderId="75" xfId="7" applyFont="1" applyBorder="1" applyAlignment="1">
      <alignment vertical="center"/>
    </xf>
    <xf numFmtId="0" fontId="25" fillId="0" borderId="62" xfId="7" applyFont="1" applyBorder="1" applyAlignment="1">
      <alignment vertical="center"/>
    </xf>
    <xf numFmtId="0" fontId="22" fillId="0" borderId="2" xfId="7" applyFont="1" applyBorder="1" applyAlignment="1">
      <alignment vertical="center" wrapText="1"/>
    </xf>
    <xf numFmtId="0" fontId="25" fillId="0" borderId="34" xfId="7" applyFont="1" applyBorder="1" applyAlignment="1">
      <alignment vertical="center"/>
    </xf>
    <xf numFmtId="0" fontId="25" fillId="0" borderId="77" xfId="7" applyFont="1" applyBorder="1" applyAlignment="1">
      <alignment vertical="center"/>
    </xf>
    <xf numFmtId="0" fontId="4" fillId="0" borderId="62" xfId="7" applyFont="1" applyBorder="1" applyAlignment="1">
      <alignment vertical="center"/>
    </xf>
    <xf numFmtId="0" fontId="26" fillId="0" borderId="1" xfId="7" applyFont="1" applyBorder="1" applyAlignment="1">
      <alignment vertical="center" wrapText="1"/>
    </xf>
    <xf numFmtId="0" fontId="25" fillId="0" borderId="36" xfId="7" applyFont="1" applyBorder="1" applyAlignment="1">
      <alignment vertical="center"/>
    </xf>
    <xf numFmtId="0" fontId="0" fillId="0" borderId="66" xfId="7" applyFont="1" applyBorder="1" applyAlignment="1">
      <alignment vertical="center"/>
    </xf>
    <xf numFmtId="0" fontId="26" fillId="0" borderId="78" xfId="7" applyFont="1" applyBorder="1" applyAlignment="1">
      <alignment vertical="center"/>
    </xf>
    <xf numFmtId="0" fontId="0" fillId="0" borderId="78" xfId="7" applyFont="1" applyBorder="1" applyAlignment="1">
      <alignment vertical="center"/>
    </xf>
    <xf numFmtId="0" fontId="0" fillId="0" borderId="79" xfId="7" applyFont="1" applyBorder="1" applyAlignment="1">
      <alignment vertical="center"/>
    </xf>
    <xf numFmtId="0" fontId="25" fillId="0" borderId="80" xfId="7" applyFont="1" applyBorder="1" applyAlignment="1">
      <alignment vertical="center"/>
    </xf>
    <xf numFmtId="0" fontId="0" fillId="0" borderId="31" xfId="7" applyFont="1" applyBorder="1" applyAlignment="1">
      <alignment vertical="center"/>
    </xf>
    <xf numFmtId="0" fontId="0" fillId="0" borderId="81" xfId="7" applyFont="1" applyBorder="1" applyAlignment="1">
      <alignment vertical="center"/>
    </xf>
    <xf numFmtId="0" fontId="26" fillId="0" borderId="64" xfId="7" applyFont="1" applyBorder="1" applyAlignment="1">
      <alignment vertical="center"/>
    </xf>
    <xf numFmtId="0" fontId="0" fillId="0" borderId="64" xfId="7" applyFont="1" applyBorder="1" applyAlignment="1">
      <alignment vertical="center"/>
    </xf>
    <xf numFmtId="0" fontId="0" fillId="0" borderId="65" xfId="7" applyFont="1" applyBorder="1" applyAlignment="1">
      <alignment vertical="center"/>
    </xf>
    <xf numFmtId="0" fontId="25" fillId="0" borderId="63" xfId="7" applyFont="1" applyBorder="1" applyAlignment="1">
      <alignment vertical="center"/>
    </xf>
    <xf numFmtId="0" fontId="26" fillId="0" borderId="35" xfId="7" applyFont="1" applyBorder="1" applyAlignment="1">
      <alignment vertical="center"/>
    </xf>
    <xf numFmtId="0" fontId="0" fillId="0" borderId="35" xfId="7" applyFont="1" applyBorder="1" applyAlignment="1">
      <alignment vertical="center"/>
    </xf>
    <xf numFmtId="0" fontId="0" fillId="0" borderId="28" xfId="7" applyFont="1" applyBorder="1" applyAlignment="1">
      <alignment vertical="center"/>
    </xf>
    <xf numFmtId="0" fontId="0" fillId="0" borderId="39" xfId="7" applyFont="1" applyBorder="1" applyAlignment="1">
      <alignment vertical="center"/>
    </xf>
    <xf numFmtId="0" fontId="0" fillId="0" borderId="56" xfId="7" applyFont="1" applyBorder="1" applyAlignment="1">
      <alignment vertical="center"/>
    </xf>
    <xf numFmtId="0" fontId="4" fillId="0" borderId="0" xfId="7" applyFont="1" applyAlignment="1">
      <alignment vertical="center"/>
    </xf>
    <xf numFmtId="0" fontId="22" fillId="0" borderId="35" xfId="7" applyFont="1" applyBorder="1" applyAlignment="1">
      <alignment vertical="center" wrapText="1"/>
    </xf>
    <xf numFmtId="0" fontId="26" fillId="0" borderId="56" xfId="7" applyFont="1" applyBorder="1" applyAlignment="1">
      <alignment vertical="center" wrapText="1"/>
    </xf>
    <xf numFmtId="0" fontId="0" fillId="0" borderId="61" xfId="7" applyFont="1" applyBorder="1" applyAlignment="1">
      <alignment vertical="center"/>
    </xf>
    <xf numFmtId="0" fontId="19" fillId="0" borderId="56" xfId="7" applyFont="1" applyBorder="1" applyAlignment="1">
      <alignment vertical="center"/>
    </xf>
    <xf numFmtId="0" fontId="0" fillId="0" borderId="56" xfId="7" applyFont="1" applyBorder="1" applyAlignment="1">
      <alignment horizontal="right" vertical="distributed" textRotation="255" wrapText="1" indent="1"/>
    </xf>
    <xf numFmtId="0" fontId="22" fillId="0" borderId="2" xfId="7" applyFont="1" applyBorder="1" applyAlignment="1">
      <alignment vertical="center"/>
    </xf>
    <xf numFmtId="0" fontId="26" fillId="0" borderId="4" xfId="7" applyFont="1" applyBorder="1" applyAlignment="1">
      <alignment vertical="center"/>
    </xf>
    <xf numFmtId="0" fontId="26" fillId="0" borderId="72" xfId="7" applyFont="1" applyBorder="1" applyAlignment="1">
      <alignment vertical="center"/>
    </xf>
    <xf numFmtId="0" fontId="22" fillId="0" borderId="83" xfId="7" applyFont="1" applyBorder="1" applyAlignment="1">
      <alignment vertical="center" wrapText="1"/>
    </xf>
    <xf numFmtId="0" fontId="26" fillId="0" borderId="53" xfId="7" applyFont="1" applyBorder="1" applyAlignment="1">
      <alignment vertical="center" wrapText="1"/>
    </xf>
    <xf numFmtId="0" fontId="26" fillId="0" borderId="80" xfId="7" applyFont="1" applyBorder="1" applyAlignment="1">
      <alignment vertical="center"/>
    </xf>
    <xf numFmtId="0" fontId="26" fillId="0" borderId="63" xfId="7" applyFont="1" applyBorder="1" applyAlignment="1">
      <alignment vertical="center"/>
    </xf>
    <xf numFmtId="0" fontId="26" fillId="0" borderId="34" xfId="7" applyFont="1" applyBorder="1" applyAlignment="1">
      <alignment vertical="center"/>
    </xf>
    <xf numFmtId="0" fontId="0" fillId="0" borderId="3" xfId="7" applyFont="1" applyBorder="1" applyAlignment="1">
      <alignment vertical="center"/>
    </xf>
    <xf numFmtId="176" fontId="19" fillId="0" borderId="31" xfId="7" applyNumberFormat="1" applyFont="1" applyBorder="1" applyAlignment="1">
      <alignment vertical="center"/>
    </xf>
    <xf numFmtId="0" fontId="0" fillId="0" borderId="0" xfId="8" applyFont="1" applyAlignment="1">
      <alignment vertical="center"/>
    </xf>
    <xf numFmtId="0" fontId="26" fillId="0" borderId="0" xfId="8" applyFont="1" applyAlignment="1">
      <alignment horizontal="right" vertical="center"/>
    </xf>
    <xf numFmtId="0" fontId="0" fillId="0" borderId="0" xfId="8" applyFont="1" applyAlignment="1">
      <alignment horizontal="right" vertical="center"/>
    </xf>
    <xf numFmtId="0" fontId="0" fillId="0" borderId="0" xfId="13" applyFont="1" applyAlignment="1">
      <alignment horizontal="center" vertical="center"/>
    </xf>
    <xf numFmtId="0" fontId="0" fillId="0" borderId="0" xfId="15" applyFont="1" applyAlignment="1">
      <alignment vertical="center"/>
    </xf>
    <xf numFmtId="0" fontId="0" fillId="0" borderId="0" xfId="13" applyFont="1" applyAlignment="1">
      <alignment vertical="center"/>
    </xf>
    <xf numFmtId="0" fontId="0" fillId="0" borderId="0" xfId="13" applyFont="1" applyAlignment="1">
      <alignment vertical="center" wrapText="1"/>
    </xf>
    <xf numFmtId="0" fontId="0" fillId="0" borderId="85" xfId="13" applyFont="1" applyBorder="1" applyAlignment="1">
      <alignment vertical="center"/>
    </xf>
    <xf numFmtId="0" fontId="0" fillId="0" borderId="85" xfId="13" applyFont="1" applyBorder="1" applyAlignment="1">
      <alignment vertical="center" wrapText="1"/>
    </xf>
    <xf numFmtId="0" fontId="0" fillId="0" borderId="53" xfId="13" applyFont="1" applyBorder="1" applyAlignment="1">
      <alignment vertical="center"/>
    </xf>
    <xf numFmtId="0" fontId="0" fillId="0" borderId="53" xfId="13" applyFont="1" applyBorder="1" applyAlignment="1">
      <alignment vertical="center" wrapText="1"/>
    </xf>
    <xf numFmtId="0" fontId="0" fillId="0" borderId="88" xfId="13" applyFont="1" applyBorder="1" applyAlignment="1">
      <alignment vertical="center" wrapText="1"/>
    </xf>
    <xf numFmtId="0" fontId="0" fillId="0" borderId="0" xfId="8" applyFont="1" applyAlignment="1">
      <alignment horizontal="center" vertical="center"/>
    </xf>
    <xf numFmtId="0" fontId="27" fillId="0" borderId="0" xfId="13" applyFont="1" applyAlignment="1">
      <alignment vertical="center"/>
    </xf>
    <xf numFmtId="0" fontId="27" fillId="0" borderId="0" xfId="8" applyFont="1" applyAlignment="1">
      <alignment vertical="center"/>
    </xf>
    <xf numFmtId="0" fontId="28" fillId="0" borderId="0" xfId="8" applyFont="1" applyAlignment="1">
      <alignment vertical="center"/>
    </xf>
    <xf numFmtId="0" fontId="29" fillId="0" borderId="0" xfId="12" applyFont="1" applyAlignment="1">
      <alignment vertical="center"/>
    </xf>
    <xf numFmtId="0" fontId="12" fillId="0" borderId="0" xfId="12" applyFont="1" applyAlignment="1">
      <alignment vertical="center"/>
    </xf>
    <xf numFmtId="0" fontId="12" fillId="0" borderId="0" xfId="12" applyFont="1" applyAlignment="1">
      <alignment horizontal="left" vertical="center"/>
    </xf>
    <xf numFmtId="0" fontId="30" fillId="0" borderId="0" xfId="12" applyFont="1" applyAlignment="1">
      <alignment horizontal="left" vertical="center"/>
    </xf>
    <xf numFmtId="0" fontId="30" fillId="0" borderId="0" xfId="12" applyFont="1" applyAlignment="1">
      <alignment horizontal="right" vertical="center"/>
    </xf>
    <xf numFmtId="0" fontId="31" fillId="0" borderId="0" xfId="12" applyFont="1" applyAlignment="1">
      <alignment horizontal="left" vertical="center"/>
    </xf>
    <xf numFmtId="0" fontId="30" fillId="0" borderId="0" xfId="12" applyFont="1" applyAlignment="1">
      <alignment vertical="center"/>
    </xf>
    <xf numFmtId="0" fontId="31" fillId="0" borderId="0" xfId="12" applyFont="1" applyAlignment="1">
      <alignment horizontal="right" vertical="center"/>
    </xf>
    <xf numFmtId="0" fontId="31" fillId="4" borderId="0" xfId="12" applyFont="1" applyFill="1" applyAlignment="1">
      <alignment horizontal="center" vertical="center"/>
    </xf>
    <xf numFmtId="0" fontId="31" fillId="4" borderId="0" xfId="12" applyFont="1" applyFill="1" applyAlignment="1">
      <alignment horizontal="right" vertical="center"/>
    </xf>
    <xf numFmtId="0" fontId="31" fillId="4" borderId="0" xfId="12" applyFont="1" applyFill="1" applyAlignment="1">
      <alignment vertical="center"/>
    </xf>
    <xf numFmtId="0" fontId="31" fillId="0" borderId="0" xfId="12" applyFont="1" applyAlignment="1">
      <alignment vertical="center"/>
    </xf>
    <xf numFmtId="0" fontId="30" fillId="0" borderId="0" xfId="12" applyFont="1" applyAlignment="1">
      <alignment horizontal="center" vertical="center"/>
    </xf>
    <xf numFmtId="0" fontId="12" fillId="0" borderId="0" xfId="12" applyFont="1" applyAlignment="1">
      <alignment horizontal="center" vertical="center"/>
    </xf>
    <xf numFmtId="0" fontId="12" fillId="4" borderId="0" xfId="12" applyFont="1" applyFill="1" applyAlignment="1">
      <alignment vertical="center"/>
    </xf>
    <xf numFmtId="0" fontId="30" fillId="4" borderId="0" xfId="12" applyFont="1" applyFill="1" applyAlignment="1">
      <alignment horizontal="right" vertical="center"/>
    </xf>
    <xf numFmtId="0" fontId="30" fillId="4" borderId="0" xfId="12" applyFont="1" applyFill="1" applyAlignment="1">
      <alignment vertical="center"/>
    </xf>
    <xf numFmtId="0" fontId="30" fillId="4" borderId="0" xfId="12" applyFont="1" applyFill="1" applyAlignment="1">
      <alignment horizontal="center" vertical="center"/>
    </xf>
    <xf numFmtId="0" fontId="12" fillId="4" borderId="0" xfId="12" applyFont="1" applyFill="1" applyAlignment="1">
      <alignment horizontal="center" vertical="center"/>
    </xf>
    <xf numFmtId="0" fontId="32" fillId="4" borderId="0" xfId="12" applyFont="1" applyFill="1" applyAlignment="1">
      <alignment horizontal="center" vertical="center"/>
    </xf>
    <xf numFmtId="0" fontId="32" fillId="0" borderId="0" xfId="12" applyFont="1" applyAlignment="1">
      <alignment vertical="center"/>
    </xf>
    <xf numFmtId="0" fontId="12" fillId="0" borderId="0" xfId="12" applyFont="1" applyAlignment="1">
      <alignment horizontal="right" vertical="center"/>
    </xf>
    <xf numFmtId="20" fontId="12" fillId="4" borderId="0" xfId="12" applyNumberFormat="1" applyFont="1" applyFill="1" applyAlignment="1">
      <alignment vertical="center"/>
    </xf>
    <xf numFmtId="20" fontId="12" fillId="4" borderId="0" xfId="12" applyNumberFormat="1" applyFont="1" applyFill="1" applyAlignment="1">
      <alignment horizontal="center" vertical="center"/>
    </xf>
    <xf numFmtId="177" fontId="12" fillId="4" borderId="0" xfId="12" applyNumberFormat="1" applyFont="1" applyFill="1" applyAlignment="1">
      <alignment vertical="center"/>
    </xf>
    <xf numFmtId="0" fontId="12" fillId="4" borderId="0" xfId="12" applyFont="1" applyFill="1" applyAlignment="1">
      <alignment horizontal="left" vertical="center"/>
    </xf>
    <xf numFmtId="0" fontId="32" fillId="0" borderId="0" xfId="12" applyFont="1" applyAlignment="1">
      <alignment horizontal="left" vertical="center"/>
    </xf>
    <xf numFmtId="0" fontId="29" fillId="0" borderId="0" xfId="12" applyFont="1" applyAlignment="1">
      <alignment horizontal="left" vertical="center"/>
    </xf>
    <xf numFmtId="0" fontId="29" fillId="0" borderId="0" xfId="12" applyFont="1" applyAlignment="1">
      <alignment horizontal="right" vertical="center"/>
    </xf>
    <xf numFmtId="0" fontId="32" fillId="0" borderId="92" xfId="12" applyFont="1" applyBorder="1" applyAlignment="1">
      <alignment horizontal="center" vertical="center"/>
    </xf>
    <xf numFmtId="0" fontId="32" fillId="0" borderId="1" xfId="12" applyFont="1" applyBorder="1" applyAlignment="1">
      <alignment horizontal="center" vertical="center"/>
    </xf>
    <xf numFmtId="0" fontId="32" fillId="0" borderId="93" xfId="12" applyFont="1" applyBorder="1" applyAlignment="1">
      <alignment horizontal="center" vertical="center"/>
    </xf>
    <xf numFmtId="0" fontId="12" fillId="0" borderId="93" xfId="12" applyFont="1" applyBorder="1" applyAlignment="1">
      <alignment horizontal="center" vertical="center"/>
    </xf>
    <xf numFmtId="0" fontId="32" fillId="0" borderId="94" xfId="12" applyFont="1" applyBorder="1" applyAlignment="1">
      <alignment horizontal="center" vertical="center" wrapText="1"/>
    </xf>
    <xf numFmtId="0" fontId="32" fillId="0" borderId="95" xfId="12" applyFont="1" applyBorder="1" applyAlignment="1">
      <alignment horizontal="center" vertical="center" wrapText="1"/>
    </xf>
    <xf numFmtId="0" fontId="32" fillId="0" borderId="96" xfId="12" applyFont="1" applyBorder="1" applyAlignment="1">
      <alignment horizontal="center" vertical="center" wrapText="1"/>
    </xf>
    <xf numFmtId="0" fontId="12" fillId="0" borderId="95" xfId="12" applyFont="1" applyBorder="1" applyAlignment="1">
      <alignment horizontal="center" vertical="center" wrapText="1"/>
    </xf>
    <xf numFmtId="0" fontId="12" fillId="0" borderId="67" xfId="12" applyFont="1" applyBorder="1" applyAlignment="1">
      <alignment vertical="center"/>
    </xf>
    <xf numFmtId="178" fontId="12" fillId="2" borderId="99" xfId="12" applyNumberFormat="1" applyFont="1" applyFill="1" applyBorder="1" applyAlignment="1" applyProtection="1">
      <alignment horizontal="center" vertical="center" shrinkToFit="1"/>
      <protection locked="0"/>
    </xf>
    <xf numFmtId="178" fontId="12" fillId="2" borderId="100" xfId="12" applyNumberFormat="1" applyFont="1" applyFill="1" applyBorder="1" applyAlignment="1" applyProtection="1">
      <alignment horizontal="center" vertical="center" shrinkToFit="1"/>
      <protection locked="0"/>
    </xf>
    <xf numFmtId="178" fontId="12" fillId="2" borderId="101" xfId="12" applyNumberFormat="1" applyFont="1" applyFill="1" applyBorder="1" applyAlignment="1" applyProtection="1">
      <alignment horizontal="center" vertical="center" shrinkToFit="1"/>
      <protection locked="0"/>
    </xf>
    <xf numFmtId="0" fontId="12" fillId="0" borderId="91" xfId="12" applyFont="1" applyBorder="1" applyAlignment="1">
      <alignment vertical="center"/>
    </xf>
    <xf numFmtId="178" fontId="12" fillId="2" borderId="102" xfId="12" applyNumberFormat="1" applyFont="1" applyFill="1" applyBorder="1" applyAlignment="1" applyProtection="1">
      <alignment horizontal="center" vertical="center" shrinkToFit="1"/>
      <protection locked="0"/>
    </xf>
    <xf numFmtId="178" fontId="12" fillId="2" borderId="13" xfId="12" applyNumberFormat="1" applyFont="1" applyFill="1" applyBorder="1" applyAlignment="1" applyProtection="1">
      <alignment horizontal="center" vertical="center" shrinkToFit="1"/>
      <protection locked="0"/>
    </xf>
    <xf numFmtId="178" fontId="12" fillId="2" borderId="103" xfId="12" applyNumberFormat="1" applyFont="1" applyFill="1" applyBorder="1" applyAlignment="1" applyProtection="1">
      <alignment horizontal="center" vertical="center" shrinkToFit="1"/>
      <protection locked="0"/>
    </xf>
    <xf numFmtId="0" fontId="12" fillId="0" borderId="70" xfId="12" applyFont="1" applyBorder="1" applyAlignment="1">
      <alignment vertical="center"/>
    </xf>
    <xf numFmtId="178" fontId="12" fillId="2" borderId="94" xfId="12" applyNumberFormat="1" applyFont="1" applyFill="1" applyBorder="1" applyAlignment="1" applyProtection="1">
      <alignment horizontal="center" vertical="center" shrinkToFit="1"/>
      <protection locked="0"/>
    </xf>
    <xf numFmtId="178" fontId="12" fillId="2" borderId="95" xfId="12" applyNumberFormat="1" applyFont="1" applyFill="1" applyBorder="1" applyAlignment="1" applyProtection="1">
      <alignment horizontal="center" vertical="center" shrinkToFit="1"/>
      <protection locked="0"/>
    </xf>
    <xf numFmtId="178" fontId="12" fillId="2" borderId="96" xfId="12" applyNumberFormat="1" applyFont="1" applyFill="1" applyBorder="1" applyAlignment="1" applyProtection="1">
      <alignment horizontal="center" vertical="center" shrinkToFit="1"/>
      <protection locked="0"/>
    </xf>
    <xf numFmtId="0" fontId="13" fillId="0" borderId="0" xfId="12" applyFont="1" applyAlignment="1">
      <alignment vertical="center"/>
    </xf>
    <xf numFmtId="0" fontId="29" fillId="0" borderId="0" xfId="12" applyFont="1" applyAlignment="1">
      <alignment vertical="center" shrinkToFit="1"/>
    </xf>
    <xf numFmtId="0" fontId="11" fillId="0" borderId="0" xfId="12" applyFont="1" applyAlignment="1">
      <alignment vertical="center" shrinkToFit="1"/>
    </xf>
    <xf numFmtId="0" fontId="32" fillId="4" borderId="0" xfId="12" applyFont="1" applyFill="1" applyAlignment="1">
      <alignment vertical="center"/>
    </xf>
    <xf numFmtId="179" fontId="32" fillId="4" borderId="0" xfId="12" applyNumberFormat="1" applyFont="1" applyFill="1" applyAlignment="1">
      <alignment horizontal="center" vertical="center"/>
    </xf>
    <xf numFmtId="180" fontId="32" fillId="0" borderId="0" xfId="12" applyNumberFormat="1" applyFont="1" applyAlignment="1">
      <alignment vertical="center"/>
    </xf>
    <xf numFmtId="181" fontId="32" fillId="4" borderId="0" xfId="5" applyNumberFormat="1" applyFont="1" applyFill="1" applyBorder="1" applyAlignment="1" applyProtection="1">
      <alignment horizontal="right" vertical="center"/>
    </xf>
    <xf numFmtId="181" fontId="32" fillId="4" borderId="0" xfId="5" applyNumberFormat="1" applyFont="1" applyFill="1" applyBorder="1" applyAlignment="1" applyProtection="1">
      <alignment vertical="center"/>
    </xf>
    <xf numFmtId="177" fontId="32" fillId="4" borderId="0" xfId="12" applyNumberFormat="1" applyFont="1" applyFill="1" applyAlignment="1">
      <alignment vertical="center"/>
    </xf>
    <xf numFmtId="0" fontId="32" fillId="0" borderId="0" xfId="12" applyFont="1" applyAlignment="1">
      <alignment horizontal="right" vertical="center"/>
    </xf>
    <xf numFmtId="0" fontId="33" fillId="0" borderId="0" xfId="12" applyFont="1" applyAlignment="1">
      <alignment vertical="center"/>
    </xf>
    <xf numFmtId="0" fontId="32" fillId="4" borderId="0" xfId="12" applyFont="1" applyFill="1" applyAlignment="1">
      <alignment horizontal="left" vertical="center"/>
    </xf>
    <xf numFmtId="0" fontId="32" fillId="0" borderId="0" xfId="12" applyFont="1" applyAlignment="1">
      <alignment horizontal="center" vertical="center"/>
    </xf>
    <xf numFmtId="0" fontId="32" fillId="0" borderId="0" xfId="12" applyFont="1" applyAlignment="1">
      <alignment vertical="center" wrapText="1"/>
    </xf>
    <xf numFmtId="0" fontId="32" fillId="0" borderId="0" xfId="12" applyFont="1" applyAlignment="1">
      <alignment horizontal="justify" vertical="center" wrapText="1"/>
    </xf>
    <xf numFmtId="0" fontId="29" fillId="0" borderId="0" xfId="12" applyFont="1" applyAlignment="1">
      <alignment vertical="center" wrapText="1"/>
    </xf>
    <xf numFmtId="0" fontId="29" fillId="0" borderId="0" xfId="12" applyFont="1" applyAlignment="1">
      <alignment horizontal="justify" vertical="center" wrapText="1"/>
    </xf>
    <xf numFmtId="0" fontId="12" fillId="0" borderId="104" xfId="12" applyFont="1" applyBorder="1" applyAlignment="1">
      <alignment vertical="center"/>
    </xf>
    <xf numFmtId="178" fontId="12" fillId="2" borderId="92" xfId="12" applyNumberFormat="1" applyFont="1" applyFill="1" applyBorder="1" applyAlignment="1" applyProtection="1">
      <alignment horizontal="center" vertical="center" shrinkToFit="1"/>
      <protection locked="0"/>
    </xf>
    <xf numFmtId="178" fontId="12" fillId="2" borderId="1" xfId="12" applyNumberFormat="1" applyFont="1" applyFill="1" applyBorder="1" applyAlignment="1" applyProtection="1">
      <alignment horizontal="center" vertical="center" shrinkToFit="1"/>
      <protection locked="0"/>
    </xf>
    <xf numFmtId="178" fontId="12" fillId="2" borderId="93" xfId="12" applyNumberFormat="1" applyFont="1" applyFill="1" applyBorder="1" applyAlignment="1" applyProtection="1">
      <alignment horizontal="center" vertical="center" shrinkToFit="1"/>
      <protection locked="0"/>
    </xf>
    <xf numFmtId="0" fontId="32" fillId="0" borderId="0" xfId="12" applyFont="1" applyAlignment="1">
      <alignment vertical="center" shrinkToFit="1"/>
    </xf>
    <xf numFmtId="0" fontId="29" fillId="0" borderId="0" xfId="12" applyFont="1" applyAlignment="1" applyProtection="1">
      <alignment vertical="center"/>
      <protection locked="0"/>
    </xf>
    <xf numFmtId="0" fontId="12" fillId="0" borderId="0" xfId="12" applyFont="1" applyAlignment="1" applyProtection="1">
      <alignment vertical="center"/>
      <protection locked="0"/>
    </xf>
    <xf numFmtId="0" fontId="30" fillId="0" borderId="0" xfId="12" applyFont="1" applyAlignment="1" applyProtection="1">
      <alignment horizontal="right" vertical="center"/>
      <protection locked="0"/>
    </xf>
    <xf numFmtId="0" fontId="30" fillId="0" borderId="0" xfId="12" applyFont="1" applyAlignment="1" applyProtection="1">
      <alignment vertical="center"/>
      <protection locked="0"/>
    </xf>
    <xf numFmtId="0" fontId="29" fillId="0" borderId="0" xfId="12" applyFont="1" applyAlignment="1" applyProtection="1">
      <alignment horizontal="right" vertical="center"/>
      <protection locked="0"/>
    </xf>
    <xf numFmtId="0" fontId="29" fillId="0" borderId="105" xfId="12" applyFont="1" applyBorder="1" applyAlignment="1">
      <alignment vertical="center"/>
    </xf>
    <xf numFmtId="0" fontId="29" fillId="0" borderId="0" xfId="12" applyFont="1" applyAlignment="1" applyProtection="1">
      <alignment horizontal="left" vertical="center"/>
      <protection locked="0"/>
    </xf>
    <xf numFmtId="0" fontId="29" fillId="0" borderId="0" xfId="12" applyFont="1" applyAlignment="1" applyProtection="1">
      <alignment vertical="center" wrapText="1"/>
      <protection locked="0"/>
    </xf>
    <xf numFmtId="0" fontId="29" fillId="0" borderId="0" xfId="12" applyFont="1" applyAlignment="1" applyProtection="1">
      <alignment horizontal="justify" vertical="center" wrapText="1"/>
      <protection locked="0"/>
    </xf>
    <xf numFmtId="0" fontId="3" fillId="4" borderId="0" xfId="12" applyFont="1" applyFill="1" applyAlignment="1">
      <alignment vertical="center"/>
    </xf>
    <xf numFmtId="0" fontId="31" fillId="4" borderId="0" xfId="12" applyFont="1" applyFill="1" applyAlignment="1">
      <alignment horizontal="left" vertical="center"/>
    </xf>
    <xf numFmtId="0" fontId="29" fillId="4" borderId="0" xfId="12" applyFont="1" applyFill="1" applyAlignment="1">
      <alignment horizontal="left" vertical="center"/>
    </xf>
    <xf numFmtId="0" fontId="29" fillId="4" borderId="0" xfId="12" applyFont="1" applyFill="1" applyAlignment="1">
      <alignment vertical="center"/>
    </xf>
    <xf numFmtId="0" fontId="29" fillId="2" borderId="1" xfId="12" applyFont="1" applyFill="1" applyBorder="1" applyAlignment="1">
      <alignment horizontal="left" vertical="center"/>
    </xf>
    <xf numFmtId="0" fontId="29" fillId="6" borderId="1" xfId="12" applyFont="1" applyFill="1" applyBorder="1" applyAlignment="1">
      <alignment horizontal="left" vertical="center"/>
    </xf>
    <xf numFmtId="0" fontId="34" fillId="4" borderId="0" xfId="12" applyFont="1" applyFill="1" applyAlignment="1">
      <alignment horizontal="left" vertical="center"/>
    </xf>
    <xf numFmtId="0" fontId="29" fillId="4" borderId="1" xfId="12" applyFont="1" applyFill="1" applyBorder="1" applyAlignment="1">
      <alignment horizontal="center" vertical="center"/>
    </xf>
    <xf numFmtId="0" fontId="29" fillId="4" borderId="1" xfId="12" applyFont="1" applyFill="1" applyBorder="1" applyAlignment="1">
      <alignment horizontal="left" vertical="center"/>
    </xf>
    <xf numFmtId="0" fontId="35" fillId="4" borderId="0" xfId="12" applyFont="1" applyFill="1" applyAlignment="1">
      <alignment horizontal="left" vertical="center"/>
    </xf>
    <xf numFmtId="0" fontId="29" fillId="4" borderId="0" xfId="12" applyFont="1" applyFill="1" applyAlignment="1">
      <alignment horizontal="left" vertical="center" wrapText="1"/>
    </xf>
    <xf numFmtId="0" fontId="35" fillId="4" borderId="0" xfId="12" applyFont="1" applyFill="1" applyAlignment="1">
      <alignment vertical="center"/>
    </xf>
    <xf numFmtId="0" fontId="13" fillId="4" borderId="0" xfId="12" applyFont="1" applyFill="1" applyAlignment="1">
      <alignment vertical="center"/>
    </xf>
    <xf numFmtId="0" fontId="35" fillId="4" borderId="0" xfId="12" applyFont="1" applyFill="1" applyAlignment="1">
      <alignment vertical="center" shrinkToFit="1"/>
    </xf>
    <xf numFmtId="0" fontId="38" fillId="4" borderId="0" xfId="12" applyFont="1" applyFill="1" applyAlignment="1">
      <alignment vertical="center" shrinkToFit="1"/>
    </xf>
    <xf numFmtId="0" fontId="29" fillId="4" borderId="0" xfId="12" applyFont="1" applyFill="1" applyAlignment="1">
      <alignment vertical="center" wrapText="1"/>
    </xf>
    <xf numFmtId="0" fontId="29" fillId="4" borderId="0" xfId="12" applyFont="1" applyFill="1" applyAlignment="1">
      <alignment horizontal="right" vertical="center" textRotation="90"/>
    </xf>
    <xf numFmtId="0" fontId="39" fillId="4" borderId="0" xfId="12" applyFont="1" applyFill="1" applyAlignment="1">
      <alignment horizontal="left" vertical="center"/>
    </xf>
    <xf numFmtId="0" fontId="39" fillId="0" borderId="0" xfId="12" applyFont="1" applyAlignment="1">
      <alignment horizontal="left" vertical="center"/>
    </xf>
    <xf numFmtId="0" fontId="41" fillId="4" borderId="0" xfId="12" applyFont="1" applyFill="1" applyAlignment="1">
      <alignment vertical="center"/>
    </xf>
    <xf numFmtId="0" fontId="41" fillId="4" borderId="1" xfId="12" applyFont="1" applyFill="1" applyBorder="1" applyAlignment="1">
      <alignment horizontal="center" vertical="center"/>
    </xf>
    <xf numFmtId="0" fontId="41" fillId="4" borderId="1" xfId="12" applyFont="1" applyFill="1" applyBorder="1" applyAlignment="1">
      <alignment vertical="center" shrinkToFit="1"/>
    </xf>
    <xf numFmtId="0" fontId="41" fillId="4" borderId="66" xfId="12" applyFont="1" applyFill="1" applyBorder="1" applyAlignment="1">
      <alignment horizontal="center" vertical="center" shrinkToFit="1"/>
    </xf>
    <xf numFmtId="0" fontId="12" fillId="4" borderId="61" xfId="12" applyFont="1" applyFill="1" applyBorder="1" applyAlignment="1">
      <alignment horizontal="center" vertical="center"/>
    </xf>
    <xf numFmtId="0" fontId="12" fillId="4" borderId="106" xfId="12" applyFont="1" applyFill="1" applyBorder="1" applyAlignment="1">
      <alignment horizontal="center" vertical="center"/>
    </xf>
    <xf numFmtId="0" fontId="12" fillId="4" borderId="75" xfId="12" applyFont="1" applyFill="1" applyBorder="1" applyAlignment="1">
      <alignment horizontal="center" vertical="center"/>
    </xf>
    <xf numFmtId="0" fontId="41" fillId="4" borderId="75" xfId="12" applyFont="1" applyFill="1" applyBorder="1" applyAlignment="1">
      <alignment horizontal="center" vertical="center"/>
    </xf>
    <xf numFmtId="0" fontId="41" fillId="4" borderId="62" xfId="12" applyFont="1" applyFill="1" applyBorder="1" applyAlignment="1">
      <alignment horizontal="center" vertical="center"/>
    </xf>
    <xf numFmtId="0" fontId="12" fillId="4" borderId="97" xfId="12" applyFont="1" applyFill="1" applyBorder="1" applyAlignment="1">
      <alignment vertical="center"/>
    </xf>
    <xf numFmtId="0" fontId="12" fillId="4" borderId="3" xfId="12" applyFont="1" applyFill="1" applyBorder="1" applyAlignment="1">
      <alignment vertical="center"/>
    </xf>
    <xf numFmtId="0" fontId="41" fillId="4" borderId="82" xfId="12" applyFont="1" applyFill="1" applyBorder="1" applyAlignment="1">
      <alignment vertical="center"/>
    </xf>
    <xf numFmtId="0" fontId="41" fillId="4" borderId="98" xfId="12" applyFont="1" applyFill="1" applyBorder="1" applyAlignment="1">
      <alignment vertical="center"/>
    </xf>
    <xf numFmtId="0" fontId="12" fillId="4" borderId="92" xfId="12" applyFont="1" applyFill="1" applyBorder="1" applyAlignment="1">
      <alignment vertical="center"/>
    </xf>
    <xf numFmtId="0" fontId="41" fillId="4" borderId="1" xfId="12" applyFont="1" applyFill="1" applyBorder="1" applyAlignment="1">
      <alignment vertical="center"/>
    </xf>
    <xf numFmtId="0" fontId="41" fillId="4" borderId="93" xfId="12" applyFont="1" applyFill="1" applyBorder="1" applyAlignment="1">
      <alignment vertical="center"/>
    </xf>
    <xf numFmtId="0" fontId="12" fillId="4" borderId="1" xfId="12" applyFont="1" applyFill="1" applyBorder="1" applyAlignment="1">
      <alignment vertical="center"/>
    </xf>
    <xf numFmtId="0" fontId="12" fillId="4" borderId="94" xfId="12" applyFont="1" applyFill="1" applyBorder="1" applyAlignment="1">
      <alignment vertical="center"/>
    </xf>
    <xf numFmtId="0" fontId="41" fillId="4" borderId="95" xfId="12" applyFont="1" applyFill="1" applyBorder="1" applyAlignment="1">
      <alignment vertical="center"/>
    </xf>
    <xf numFmtId="0" fontId="41" fillId="4" borderId="96" xfId="12" applyFont="1" applyFill="1" applyBorder="1" applyAlignment="1">
      <alignment vertical="center"/>
    </xf>
    <xf numFmtId="0" fontId="11" fillId="0" borderId="0" xfId="0" applyFont="1" applyAlignment="1">
      <alignment horizontal="justify" vertical="center" wrapText="1"/>
    </xf>
    <xf numFmtId="0" fontId="11" fillId="0" borderId="0" xfId="0" applyFont="1" applyAlignment="1">
      <alignment horizontal="left" vertical="center" wrapText="1"/>
    </xf>
    <xf numFmtId="0" fontId="11" fillId="0" borderId="36" xfId="0" applyFont="1" applyBorder="1" applyAlignment="1">
      <alignment vertical="center"/>
    </xf>
    <xf numFmtId="0" fontId="11" fillId="0" borderId="49" xfId="0" applyFont="1" applyBorder="1" applyAlignment="1">
      <alignment vertical="center"/>
    </xf>
    <xf numFmtId="0" fontId="11" fillId="0" borderId="50" xfId="0" applyFont="1" applyBorder="1" applyAlignment="1">
      <alignment vertical="center"/>
    </xf>
    <xf numFmtId="0" fontId="11" fillId="0" borderId="51" xfId="0" applyFont="1" applyBorder="1" applyAlignment="1">
      <alignment vertical="center"/>
    </xf>
    <xf numFmtId="0" fontId="11" fillId="0" borderId="3" xfId="0" applyFont="1" applyBorder="1" applyAlignment="1">
      <alignment horizontal="justify" vertical="center"/>
    </xf>
    <xf numFmtId="0" fontId="11" fillId="0" borderId="56" xfId="0" applyFont="1" applyBorder="1" applyAlignment="1">
      <alignment horizontal="justify" vertical="center"/>
    </xf>
    <xf numFmtId="0" fontId="11" fillId="0" borderId="53" xfId="0" applyFont="1" applyBorder="1" applyAlignment="1">
      <alignment horizontal="justify" vertical="center"/>
    </xf>
    <xf numFmtId="0" fontId="11" fillId="0" borderId="36" xfId="0" applyFont="1" applyBorder="1" applyAlignment="1">
      <alignment horizontal="justify" vertical="center"/>
    </xf>
    <xf numFmtId="0" fontId="11" fillId="0" borderId="31" xfId="0" applyFont="1" applyBorder="1" applyAlignment="1">
      <alignment horizontal="justify" vertical="center"/>
    </xf>
    <xf numFmtId="0" fontId="11" fillId="0" borderId="0" xfId="0" applyFont="1" applyAlignment="1">
      <alignment horizontal="left" wrapText="1"/>
    </xf>
    <xf numFmtId="0" fontId="11" fillId="0" borderId="3" xfId="0" applyFont="1" applyBorder="1" applyAlignment="1">
      <alignment horizontal="justify" wrapText="1"/>
    </xf>
    <xf numFmtId="0" fontId="11" fillId="0" borderId="56" xfId="0" applyFont="1" applyBorder="1" applyAlignment="1">
      <alignment horizontal="justify" wrapText="1"/>
    </xf>
    <xf numFmtId="0" fontId="11" fillId="0" borderId="53" xfId="0" applyFont="1" applyBorder="1"/>
    <xf numFmtId="0" fontId="11" fillId="0" borderId="3" xfId="0" applyFont="1" applyBorder="1" applyAlignment="1">
      <alignment horizontal="justify"/>
    </xf>
    <xf numFmtId="0" fontId="11" fillId="0" borderId="56" xfId="0" applyFont="1" applyBorder="1" applyAlignment="1">
      <alignment horizontal="justify"/>
    </xf>
    <xf numFmtId="0" fontId="11" fillId="0" borderId="53" xfId="0" applyFont="1" applyBorder="1" applyAlignment="1">
      <alignment horizontal="justify"/>
    </xf>
    <xf numFmtId="0" fontId="11" fillId="0" borderId="3" xfId="0" applyFont="1" applyBorder="1"/>
    <xf numFmtId="0" fontId="11" fillId="0" borderId="56" xfId="0" applyFont="1" applyBorder="1"/>
    <xf numFmtId="0" fontId="11" fillId="0" borderId="32" xfId="0" applyFont="1" applyBorder="1" applyAlignment="1">
      <alignment horizontal="justify" vertical="center"/>
    </xf>
    <xf numFmtId="0" fontId="11" fillId="0" borderId="36" xfId="0" applyFont="1" applyBorder="1" applyAlignment="1">
      <alignment horizontal="left"/>
    </xf>
    <xf numFmtId="0" fontId="11" fillId="0" borderId="31" xfId="0" applyFont="1" applyBorder="1" applyAlignment="1">
      <alignment horizontal="left"/>
    </xf>
    <xf numFmtId="0" fontId="11" fillId="0" borderId="32" xfId="0" applyFont="1" applyBorder="1" applyAlignment="1">
      <alignment horizontal="left"/>
    </xf>
    <xf numFmtId="0" fontId="11" fillId="0" borderId="34" xfId="0" applyFont="1" applyBorder="1" applyAlignment="1">
      <alignment horizontal="left"/>
    </xf>
    <xf numFmtId="0" fontId="11" fillId="0" borderId="35" xfId="0" applyFont="1" applyBorder="1" applyAlignment="1">
      <alignment horizontal="left"/>
    </xf>
    <xf numFmtId="0" fontId="11" fillId="0" borderId="28" xfId="0" applyFont="1" applyBorder="1" applyAlignment="1">
      <alignment horizontal="left"/>
    </xf>
    <xf numFmtId="0" fontId="11" fillId="0" borderId="38" xfId="0" applyFont="1" applyBorder="1" applyAlignment="1">
      <alignment horizontal="left"/>
    </xf>
    <xf numFmtId="0" fontId="11" fillId="0" borderId="109" xfId="0" applyFont="1" applyBorder="1" applyAlignment="1">
      <alignment horizontal="justify" wrapText="1"/>
    </xf>
    <xf numFmtId="0" fontId="11" fillId="0" borderId="53" xfId="0" applyFont="1" applyBorder="1" applyAlignment="1">
      <alignment horizontal="justify" wrapText="1"/>
    </xf>
    <xf numFmtId="0" fontId="11" fillId="0" borderId="53" xfId="0" applyFont="1" applyBorder="1" applyAlignment="1">
      <alignment horizontal="left" vertical="center"/>
    </xf>
    <xf numFmtId="0" fontId="11" fillId="0" borderId="111" xfId="0" applyFont="1" applyBorder="1" applyAlignment="1">
      <alignment horizontal="justify" wrapText="1"/>
    </xf>
    <xf numFmtId="0" fontId="11" fillId="0" borderId="32" xfId="0" applyFont="1" applyBorder="1" applyAlignment="1">
      <alignment horizontal="justify" wrapText="1"/>
    </xf>
    <xf numFmtId="0" fontId="11" fillId="0" borderId="36" xfId="0" applyFont="1" applyBorder="1" applyAlignment="1">
      <alignment horizontal="justify" wrapText="1"/>
    </xf>
    <xf numFmtId="0" fontId="11" fillId="0" borderId="31" xfId="0" applyFont="1" applyBorder="1" applyAlignment="1">
      <alignment horizontal="justify" wrapText="1"/>
    </xf>
    <xf numFmtId="0" fontId="11" fillId="0" borderId="31" xfId="0" applyFont="1" applyBorder="1" applyAlignment="1">
      <alignment horizontal="justify"/>
    </xf>
    <xf numFmtId="0" fontId="11" fillId="0" borderId="36" xfId="0" applyFont="1" applyBorder="1"/>
    <xf numFmtId="0" fontId="11" fillId="0" borderId="31" xfId="0" applyFont="1" applyBorder="1"/>
    <xf numFmtId="0" fontId="11" fillId="0" borderId="32" xfId="0" applyFont="1" applyBorder="1"/>
    <xf numFmtId="0" fontId="11" fillId="0" borderId="113" xfId="0" applyFont="1" applyBorder="1" applyAlignment="1">
      <alignment horizontal="justify" wrapText="1"/>
    </xf>
    <xf numFmtId="0" fontId="11" fillId="0" borderId="85" xfId="0" applyFont="1" applyBorder="1" applyAlignment="1">
      <alignment horizontal="justify" wrapText="1"/>
    </xf>
    <xf numFmtId="0" fontId="11" fillId="0" borderId="59" xfId="0" applyFont="1" applyBorder="1" applyAlignment="1">
      <alignment horizontal="justify" wrapText="1"/>
    </xf>
    <xf numFmtId="0" fontId="11" fillId="0" borderId="60" xfId="0" applyFont="1" applyBorder="1" applyAlignment="1">
      <alignment horizontal="justify" wrapText="1"/>
    </xf>
    <xf numFmtId="0" fontId="11" fillId="0" borderId="85" xfId="0" applyFont="1" applyBorder="1" applyAlignment="1">
      <alignment horizontal="left" vertical="center"/>
    </xf>
    <xf numFmtId="0" fontId="11" fillId="0" borderId="114" xfId="0" applyFont="1" applyBorder="1" applyAlignment="1">
      <alignment horizontal="left" vertical="center"/>
    </xf>
    <xf numFmtId="0" fontId="11" fillId="0" borderId="59" xfId="0" applyFont="1" applyBorder="1" applyAlignment="1">
      <alignment horizontal="left" vertical="center"/>
    </xf>
    <xf numFmtId="0" fontId="11" fillId="0" borderId="60" xfId="0" applyFont="1" applyBorder="1" applyAlignment="1">
      <alignment horizontal="justify"/>
    </xf>
    <xf numFmtId="0" fontId="11" fillId="0" borderId="59" xfId="0" applyFont="1" applyBorder="1"/>
    <xf numFmtId="0" fontId="11" fillId="0" borderId="60" xfId="0" applyFont="1" applyBorder="1"/>
    <xf numFmtId="0" fontId="11" fillId="0" borderId="85" xfId="0" applyFont="1" applyBorder="1"/>
    <xf numFmtId="0" fontId="11" fillId="0" borderId="115" xfId="0" applyFont="1" applyBorder="1" applyAlignment="1">
      <alignment horizontal="center" vertical="center" textRotation="255"/>
    </xf>
    <xf numFmtId="0" fontId="11" fillId="0" borderId="116" xfId="0" applyFont="1" applyBorder="1" applyAlignment="1">
      <alignment horizontal="justify" wrapText="1"/>
    </xf>
    <xf numFmtId="0" fontId="11" fillId="0" borderId="116" xfId="0" applyFont="1" applyBorder="1" applyAlignment="1">
      <alignment horizontal="left" vertical="center"/>
    </xf>
    <xf numFmtId="0" fontId="11" fillId="0" borderId="111" xfId="0" applyFont="1" applyBorder="1" applyAlignment="1">
      <alignment horizontal="left" vertical="center"/>
    </xf>
    <xf numFmtId="0" fontId="11" fillId="0" borderId="56" xfId="0" applyFont="1" applyBorder="1" applyAlignment="1">
      <alignment horizontal="left"/>
    </xf>
    <xf numFmtId="0" fontId="11" fillId="0" borderId="3" xfId="0" applyFont="1" applyBorder="1" applyAlignment="1">
      <alignment horizontal="center" vertical="center" textRotation="255"/>
    </xf>
    <xf numFmtId="0" fontId="11" fillId="0" borderId="35" xfId="0" applyFont="1" applyBorder="1" applyAlignment="1">
      <alignment horizontal="justify"/>
    </xf>
    <xf numFmtId="0" fontId="11" fillId="0" borderId="28" xfId="0" applyFont="1" applyBorder="1"/>
    <xf numFmtId="0" fontId="11" fillId="0" borderId="56" xfId="0" applyFont="1" applyBorder="1" applyAlignment="1">
      <alignment horizontal="left" wrapText="1"/>
    </xf>
    <xf numFmtId="0" fontId="11" fillId="0" borderId="117" xfId="0" applyFont="1" applyBorder="1" applyAlignment="1">
      <alignment horizontal="left"/>
    </xf>
    <xf numFmtId="0" fontId="11" fillId="0" borderId="57" xfId="0" applyFont="1" applyBorder="1" applyAlignment="1">
      <alignment horizontal="justify" wrapText="1"/>
    </xf>
    <xf numFmtId="0" fontId="11" fillId="0" borderId="57" xfId="0" applyFont="1" applyBorder="1"/>
    <xf numFmtId="0" fontId="11" fillId="0" borderId="57" xfId="0" applyFont="1" applyBorder="1" applyAlignment="1">
      <alignment horizontal="left" vertical="center"/>
    </xf>
    <xf numFmtId="0" fontId="4" fillId="0" borderId="28" xfId="8" applyFont="1" applyBorder="1" applyAlignment="1">
      <alignment horizontal="left" vertical="center" wrapText="1"/>
    </xf>
    <xf numFmtId="0" fontId="4" fillId="0" borderId="15" xfId="8" applyFont="1" applyBorder="1" applyAlignment="1">
      <alignment horizontal="center" vertical="center" wrapText="1"/>
    </xf>
    <xf numFmtId="0" fontId="4" fillId="0" borderId="29" xfId="14" applyFont="1" applyBorder="1" applyAlignment="1">
      <alignment horizontal="center" vertical="center"/>
    </xf>
    <xf numFmtId="0" fontId="4" fillId="0" borderId="14" xfId="14" applyFont="1" applyBorder="1" applyAlignment="1">
      <alignment horizontal="left" vertical="center" wrapText="1"/>
    </xf>
    <xf numFmtId="0" fontId="4" fillId="0" borderId="9" xfId="14" applyFont="1" applyBorder="1" applyAlignment="1">
      <alignment horizontal="left" vertical="center" wrapText="1"/>
    </xf>
    <xf numFmtId="0" fontId="4" fillId="0" borderId="26" xfId="14" applyFont="1" applyBorder="1" applyAlignment="1">
      <alignment horizontal="center" vertical="center"/>
    </xf>
    <xf numFmtId="0" fontId="4" fillId="0" borderId="23" xfId="14" applyFont="1" applyBorder="1" applyAlignment="1">
      <alignment horizontal="left" vertical="center" wrapText="1"/>
    </xf>
    <xf numFmtId="0" fontId="4" fillId="0" borderId="27" xfId="14" applyFont="1" applyBorder="1" applyAlignment="1">
      <alignment horizontal="center" vertical="center" wrapText="1"/>
    </xf>
    <xf numFmtId="0" fontId="4" fillId="0" borderId="27" xfId="14" applyFont="1" applyBorder="1" applyAlignment="1">
      <alignment horizontal="center" vertical="center"/>
    </xf>
    <xf numFmtId="0" fontId="4" fillId="0" borderId="8" xfId="14" applyFont="1" applyBorder="1" applyAlignment="1">
      <alignment horizontal="center" vertical="center" wrapText="1"/>
    </xf>
    <xf numFmtId="0" fontId="4" fillId="0" borderId="20" xfId="14" applyFont="1" applyBorder="1" applyAlignment="1">
      <alignment horizontal="left" vertical="center" wrapText="1"/>
    </xf>
    <xf numFmtId="0" fontId="4" fillId="0" borderId="5" xfId="14" applyFont="1" applyBorder="1" applyAlignment="1">
      <alignment horizontal="left" vertical="center" wrapText="1"/>
    </xf>
    <xf numFmtId="0" fontId="7" fillId="3" borderId="1" xfId="16" applyFont="1" applyFill="1" applyBorder="1" applyAlignment="1">
      <alignment horizontal="center" vertical="center" wrapText="1"/>
    </xf>
    <xf numFmtId="0" fontId="7" fillId="3" borderId="13" xfId="16" applyFont="1" applyFill="1" applyBorder="1" applyAlignment="1">
      <alignment horizontal="left" vertical="center"/>
    </xf>
    <xf numFmtId="0" fontId="8" fillId="3" borderId="1" xfId="16" applyFont="1" applyFill="1" applyBorder="1" applyAlignment="1">
      <alignment horizontal="left" vertical="center" wrapText="1"/>
    </xf>
    <xf numFmtId="0" fontId="7" fillId="3" borderId="15" xfId="16" applyFont="1" applyFill="1" applyBorder="1" applyAlignment="1">
      <alignment horizontal="left" vertical="center"/>
    </xf>
    <xf numFmtId="0" fontId="4" fillId="0" borderId="18" xfId="14" applyFont="1" applyBorder="1" applyAlignment="1">
      <alignment horizontal="center" vertical="center"/>
    </xf>
    <xf numFmtId="0" fontId="5" fillId="0" borderId="0" xfId="14" applyFont="1" applyBorder="1" applyAlignment="1">
      <alignment horizontal="center" vertical="center" wrapText="1"/>
    </xf>
    <xf numFmtId="0" fontId="4" fillId="2" borderId="1" xfId="16" applyFont="1" applyFill="1" applyBorder="1" applyAlignment="1">
      <alignment horizontal="center" vertical="center"/>
    </xf>
    <xf numFmtId="0" fontId="4" fillId="0" borderId="4" xfId="16" applyFont="1" applyBorder="1" applyAlignment="1">
      <alignment horizontal="center" vertical="center" wrapText="1"/>
    </xf>
    <xf numFmtId="0" fontId="4" fillId="0" borderId="7" xfId="16" applyFont="1" applyBorder="1" applyAlignment="1">
      <alignment horizontal="left" vertical="center"/>
    </xf>
    <xf numFmtId="0" fontId="4" fillId="0" borderId="5" xfId="16" applyFont="1" applyBorder="1" applyAlignment="1">
      <alignment horizontal="left" vertical="center" wrapText="1"/>
    </xf>
    <xf numFmtId="0" fontId="4" fillId="0" borderId="10" xfId="0" applyFont="1" applyBorder="1" applyAlignment="1">
      <alignment horizontal="left" vertical="center"/>
    </xf>
    <xf numFmtId="0" fontId="11" fillId="4" borderId="42" xfId="0" applyFont="1" applyFill="1" applyBorder="1" applyAlignment="1">
      <alignment horizontal="left" vertical="center"/>
    </xf>
    <xf numFmtId="0" fontId="11" fillId="4" borderId="33" xfId="0" applyFont="1" applyFill="1" applyBorder="1" applyAlignment="1">
      <alignment horizontal="center" vertical="center"/>
    </xf>
    <xf numFmtId="0" fontId="11" fillId="4" borderId="4" xfId="0" applyFont="1" applyFill="1" applyBorder="1" applyAlignment="1">
      <alignment horizontal="left" vertical="center" wrapText="1"/>
    </xf>
    <xf numFmtId="0" fontId="0" fillId="4" borderId="36" xfId="0" applyFont="1" applyFill="1" applyBorder="1" applyAlignment="1">
      <alignment horizontal="center" vertical="center"/>
    </xf>
    <xf numFmtId="0" fontId="11" fillId="4" borderId="31" xfId="0" applyFont="1" applyFill="1" applyBorder="1" applyAlignment="1">
      <alignment horizontal="left" vertical="center"/>
    </xf>
    <xf numFmtId="0" fontId="0" fillId="4" borderId="31" xfId="0" applyFont="1" applyFill="1" applyBorder="1" applyAlignment="1">
      <alignment horizontal="center" vertical="center"/>
    </xf>
    <xf numFmtId="0" fontId="11" fillId="4" borderId="37" xfId="0" applyFont="1" applyFill="1" applyBorder="1" applyAlignment="1">
      <alignment horizontal="center" vertical="center"/>
    </xf>
    <xf numFmtId="0" fontId="11" fillId="4" borderId="40" xfId="0" applyFont="1" applyFill="1" applyBorder="1" applyAlignment="1">
      <alignment horizontal="left" vertical="center" wrapText="1"/>
    </xf>
    <xf numFmtId="0" fontId="11" fillId="4" borderId="42" xfId="0" applyFont="1" applyFill="1" applyBorder="1" applyAlignment="1">
      <alignment horizontal="center" vertical="center" wrapText="1"/>
    </xf>
    <xf numFmtId="0" fontId="11" fillId="4" borderId="41" xfId="0" applyFont="1" applyFill="1" applyBorder="1" applyAlignment="1">
      <alignment horizontal="center" vertical="center" wrapText="1"/>
    </xf>
    <xf numFmtId="0" fontId="11" fillId="4" borderId="1" xfId="0" applyFont="1" applyFill="1" applyBorder="1" applyAlignment="1">
      <alignment horizontal="center" vertical="center"/>
    </xf>
    <xf numFmtId="0" fontId="11" fillId="4" borderId="1" xfId="0" applyFont="1" applyFill="1" applyBorder="1" applyAlignment="1">
      <alignment horizontal="left" vertical="center"/>
    </xf>
    <xf numFmtId="0" fontId="12" fillId="4" borderId="0" xfId="0" applyFont="1" applyFill="1" applyBorder="1" applyAlignment="1">
      <alignment horizontal="center" vertical="center" wrapText="1"/>
    </xf>
    <xf numFmtId="0" fontId="11" fillId="4" borderId="0" xfId="0" applyFont="1" applyFill="1" applyBorder="1" applyAlignment="1">
      <alignment horizontal="left" vertical="center" wrapText="1"/>
    </xf>
    <xf numFmtId="0" fontId="11" fillId="4" borderId="0" xfId="0" applyFont="1" applyFill="1" applyBorder="1" applyAlignment="1">
      <alignment vertical="center" wrapText="1"/>
    </xf>
    <xf numFmtId="0" fontId="11" fillId="4" borderId="0" xfId="0" applyFont="1" applyFill="1" applyBorder="1" applyAlignment="1">
      <alignment horizontal="left" vertical="center"/>
    </xf>
    <xf numFmtId="0" fontId="11" fillId="0" borderId="1" xfId="0" applyFont="1" applyBorder="1" applyAlignment="1">
      <alignment horizontal="center" vertical="center" wrapText="1"/>
    </xf>
    <xf numFmtId="0" fontId="11" fillId="0" borderId="1" xfId="0" applyFont="1" applyBorder="1" applyAlignment="1">
      <alignment horizontal="left" wrapText="1"/>
    </xf>
    <xf numFmtId="0" fontId="11" fillId="0" borderId="3" xfId="0" applyFont="1" applyBorder="1" applyAlignment="1">
      <alignment horizontal="left" wrapText="1"/>
    </xf>
    <xf numFmtId="0" fontId="11" fillId="0" borderId="1" xfId="0" applyFont="1" applyBorder="1" applyAlignment="1">
      <alignment horizontal="center" wrapText="1"/>
    </xf>
    <xf numFmtId="0" fontId="11" fillId="0" borderId="4" xfId="0" applyFont="1" applyBorder="1" applyAlignment="1">
      <alignment horizontal="left" vertical="center"/>
    </xf>
    <xf numFmtId="0" fontId="11" fillId="0" borderId="3" xfId="0" applyFont="1" applyBorder="1" applyAlignment="1">
      <alignment horizontal="left"/>
    </xf>
    <xf numFmtId="0" fontId="11" fillId="0" borderId="1" xfId="0" applyFont="1" applyBorder="1" applyAlignment="1">
      <alignment horizontal="center"/>
    </xf>
    <xf numFmtId="0" fontId="11" fillId="0" borderId="2" xfId="0" applyFont="1" applyBorder="1" applyAlignment="1">
      <alignment horizontal="left" vertical="center"/>
    </xf>
    <xf numFmtId="0" fontId="11" fillId="0" borderId="1" xfId="0" applyFont="1" applyBorder="1" applyAlignment="1">
      <alignment horizontal="center" vertical="center" textRotation="255" wrapText="1"/>
    </xf>
    <xf numFmtId="0" fontId="11" fillId="0" borderId="3" xfId="0" applyFont="1" applyBorder="1" applyAlignment="1">
      <alignment horizontal="center" wrapText="1"/>
    </xf>
    <xf numFmtId="0" fontId="11" fillId="0" borderId="3" xfId="0" applyFont="1" applyBorder="1" applyAlignment="1">
      <alignment horizontal="left" vertical="top" wrapText="1"/>
    </xf>
    <xf numFmtId="0" fontId="11" fillId="0" borderId="1" xfId="0" applyFont="1" applyBorder="1" applyAlignment="1">
      <alignment horizontal="left" vertical="top" wrapText="1"/>
    </xf>
    <xf numFmtId="0" fontId="11" fillId="0" borderId="57" xfId="0" applyFont="1" applyBorder="1" applyAlignment="1">
      <alignment horizontal="center" wrapText="1"/>
    </xf>
    <xf numFmtId="0" fontId="11" fillId="0" borderId="1" xfId="0" applyFont="1" applyBorder="1" applyAlignment="1">
      <alignment horizontal="center" shrinkToFit="1"/>
    </xf>
    <xf numFmtId="0" fontId="15" fillId="0" borderId="56" xfId="0" applyFont="1" applyBorder="1" applyAlignment="1">
      <alignment horizontal="left" vertical="center" wrapText="1"/>
    </xf>
    <xf numFmtId="0" fontId="11" fillId="0" borderId="1" xfId="0" applyFont="1" applyBorder="1" applyAlignment="1">
      <alignment vertical="center" shrinkToFit="1"/>
    </xf>
    <xf numFmtId="0" fontId="11" fillId="0" borderId="53" xfId="0" applyFont="1" applyBorder="1" applyAlignment="1">
      <alignment vertical="center" shrinkToFit="1"/>
    </xf>
    <xf numFmtId="0" fontId="11" fillId="0" borderId="56" xfId="0" applyFont="1" applyBorder="1" applyAlignment="1">
      <alignment horizontal="left" vertical="top" shrinkToFit="1"/>
    </xf>
    <xf numFmtId="0" fontId="11" fillId="0" borderId="58" xfId="0" applyFont="1" applyBorder="1" applyAlignment="1">
      <alignment horizontal="left" vertical="top" shrinkToFit="1"/>
    </xf>
    <xf numFmtId="0" fontId="11" fillId="0" borderId="60" xfId="0" applyFont="1" applyBorder="1" applyAlignment="1">
      <alignment horizontal="left" vertical="top" shrinkToFit="1"/>
    </xf>
    <xf numFmtId="0" fontId="11" fillId="0" borderId="56" xfId="0" applyFont="1" applyBorder="1" applyAlignment="1">
      <alignment horizontal="left" vertical="center" shrinkToFit="1"/>
    </xf>
    <xf numFmtId="0" fontId="11" fillId="0" borderId="35" xfId="0" applyFont="1" applyBorder="1" applyAlignment="1">
      <alignment horizontal="left" vertical="center" shrinkToFit="1"/>
    </xf>
    <xf numFmtId="0" fontId="11" fillId="0" borderId="56" xfId="0" applyFont="1" applyBorder="1" applyAlignment="1">
      <alignment horizontal="left" vertical="top"/>
    </xf>
    <xf numFmtId="0" fontId="11" fillId="0" borderId="4" xfId="0" applyFont="1" applyBorder="1" applyAlignment="1">
      <alignment horizontal="center" vertical="center" textRotation="255" shrinkToFit="1"/>
    </xf>
    <xf numFmtId="0" fontId="11" fillId="0" borderId="36" xfId="0" applyFont="1" applyBorder="1" applyAlignment="1">
      <alignment horizontal="left" vertical="top" wrapText="1"/>
    </xf>
    <xf numFmtId="0" fontId="11" fillId="0" borderId="55" xfId="0" applyFont="1" applyBorder="1" applyAlignment="1">
      <alignment horizontal="center" wrapText="1"/>
    </xf>
    <xf numFmtId="0" fontId="11" fillId="0" borderId="4"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xf>
    <xf numFmtId="0" fontId="11" fillId="0" borderId="2" xfId="0" applyFont="1" applyBorder="1" applyAlignment="1">
      <alignment horizontal="center" shrinkToFit="1"/>
    </xf>
    <xf numFmtId="0" fontId="11" fillId="0" borderId="2" xfId="0" applyFont="1" applyBorder="1" applyAlignment="1">
      <alignment horizontal="center" vertical="center" textRotation="255" wrapText="1"/>
    </xf>
    <xf numFmtId="0" fontId="11" fillId="0" borderId="1" xfId="0" applyFont="1" applyBorder="1" applyAlignment="1">
      <alignment horizontal="left" vertical="center" wrapText="1"/>
    </xf>
    <xf numFmtId="0" fontId="11" fillId="0" borderId="53" xfId="0" applyFont="1" applyBorder="1" applyAlignment="1">
      <alignment horizontal="left"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51" xfId="0" applyFont="1" applyBorder="1" applyAlignment="1">
      <alignment horizontal="left" vertical="center" wrapText="1"/>
    </xf>
    <xf numFmtId="0" fontId="11" fillId="0" borderId="5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textRotation="255" shrinkToFit="1"/>
    </xf>
    <xf numFmtId="0" fontId="11" fillId="0" borderId="4" xfId="0" applyFont="1" applyBorder="1" applyAlignment="1">
      <alignment horizontal="left" vertical="center" wrapText="1"/>
    </xf>
    <xf numFmtId="0" fontId="11" fillId="0" borderId="54" xfId="0" applyFont="1" applyBorder="1" applyAlignment="1">
      <alignment horizontal="left" vertical="center"/>
    </xf>
    <xf numFmtId="0" fontId="11" fillId="0" borderId="2" xfId="0" applyFont="1" applyBorder="1" applyAlignment="1">
      <alignment horizontal="left" vertical="center" wrapText="1"/>
    </xf>
    <xf numFmtId="0" fontId="11" fillId="0" borderId="51" xfId="0" applyFont="1" applyBorder="1" applyAlignment="1">
      <alignment horizontal="left" vertical="center"/>
    </xf>
    <xf numFmtId="0" fontId="15" fillId="0" borderId="1" xfId="0" applyFont="1" applyBorder="1" applyAlignment="1">
      <alignment horizontal="left" vertical="center" wrapText="1"/>
    </xf>
    <xf numFmtId="0" fontId="11" fillId="0" borderId="1" xfId="0" applyFont="1" applyBorder="1" applyAlignment="1">
      <alignment horizontal="left" shrinkToFit="1"/>
    </xf>
    <xf numFmtId="0" fontId="11" fillId="0" borderId="53" xfId="0" applyFont="1" applyBorder="1" applyAlignment="1">
      <alignment horizontal="center" wrapText="1"/>
    </xf>
    <xf numFmtId="0" fontId="11" fillId="0" borderId="0" xfId="0" applyFont="1" applyBorder="1" applyAlignment="1">
      <alignment horizontal="center" vertical="top"/>
    </xf>
    <xf numFmtId="0" fontId="11" fillId="0" borderId="0" xfId="0" applyFont="1" applyBorder="1" applyAlignment="1">
      <alignment horizontal="center" vertical="center"/>
    </xf>
    <xf numFmtId="0" fontId="11" fillId="0" borderId="0" xfId="0" applyFont="1" applyBorder="1" applyAlignment="1">
      <alignment horizontal="justify" vertical="center" wrapText="1"/>
    </xf>
    <xf numFmtId="0" fontId="11" fillId="0" borderId="36" xfId="0" applyFont="1" applyBorder="1" applyAlignment="1">
      <alignment horizontal="left" vertical="center" wrapText="1"/>
    </xf>
    <xf numFmtId="0" fontId="11" fillId="0" borderId="52" xfId="0" applyFont="1" applyBorder="1" applyAlignment="1">
      <alignment horizontal="left" vertical="center"/>
    </xf>
    <xf numFmtId="0" fontId="11" fillId="0" borderId="2" xfId="0" applyFont="1" applyBorder="1" applyAlignment="1">
      <alignment horizontal="center" vertical="center"/>
    </xf>
    <xf numFmtId="0" fontId="11" fillId="0" borderId="39" xfId="0" applyFont="1" applyBorder="1" applyAlignment="1">
      <alignment horizontal="left" vertical="center" wrapText="1"/>
    </xf>
    <xf numFmtId="0" fontId="11" fillId="0" borderId="56" xfId="0" applyFont="1" applyBorder="1" applyAlignment="1">
      <alignment horizontal="center" vertical="center"/>
    </xf>
    <xf numFmtId="0" fontId="11" fillId="0" borderId="0" xfId="0" applyFont="1" applyBorder="1" applyAlignment="1">
      <alignment horizontal="center" vertical="center" wrapText="1"/>
    </xf>
    <xf numFmtId="0" fontId="11" fillId="0" borderId="1" xfId="0" applyFont="1" applyBorder="1" applyAlignment="1">
      <alignment horizontal="left" vertical="center"/>
    </xf>
    <xf numFmtId="0" fontId="11" fillId="0" borderId="3" xfId="0" applyFont="1" applyBorder="1" applyAlignment="1">
      <alignment horizontal="center" vertical="center"/>
    </xf>
    <xf numFmtId="0" fontId="11" fillId="0" borderId="1" xfId="0" applyFont="1" applyBorder="1" applyAlignment="1">
      <alignment vertical="center"/>
    </xf>
    <xf numFmtId="0" fontId="20" fillId="0" borderId="1" xfId="7" applyFont="1" applyBorder="1" applyAlignment="1">
      <alignment horizontal="center" vertical="center" textRotation="255" shrinkToFit="1"/>
    </xf>
    <xf numFmtId="0" fontId="20" fillId="0" borderId="0" xfId="7" applyFont="1" applyBorder="1" applyAlignment="1">
      <alignment vertical="center"/>
    </xf>
    <xf numFmtId="0" fontId="21" fillId="0" borderId="1" xfId="7" applyFont="1" applyBorder="1" applyAlignment="1">
      <alignment horizontal="left" vertical="center"/>
    </xf>
    <xf numFmtId="0" fontId="20" fillId="0" borderId="1" xfId="7" applyFont="1" applyBorder="1" applyAlignment="1">
      <alignment horizontal="center" vertical="center"/>
    </xf>
    <xf numFmtId="0" fontId="20" fillId="0" borderId="1" xfId="7" applyFont="1" applyBorder="1" applyAlignment="1">
      <alignment horizontal="center" vertical="center" textRotation="255"/>
    </xf>
    <xf numFmtId="0" fontId="0" fillId="0" borderId="2" xfId="7" applyFont="1" applyBorder="1" applyAlignment="1">
      <alignment horizontal="left" vertical="center"/>
    </xf>
    <xf numFmtId="0" fontId="19" fillId="0" borderId="1" xfId="7" applyFont="1" applyBorder="1" applyAlignment="1">
      <alignment horizontal="center" vertical="center" textRotation="255"/>
    </xf>
    <xf numFmtId="0" fontId="0" fillId="0" borderId="3" xfId="7" applyFont="1" applyBorder="1" applyAlignment="1">
      <alignment horizontal="center" vertical="distributed" textRotation="255" wrapText="1" indent="1"/>
    </xf>
    <xf numFmtId="0" fontId="26" fillId="0" borderId="61" xfId="7" applyFont="1" applyBorder="1" applyAlignment="1">
      <alignment horizontal="left" vertical="center"/>
    </xf>
    <xf numFmtId="0" fontId="22" fillId="0" borderId="82" xfId="7" applyFont="1" applyBorder="1" applyAlignment="1">
      <alignment horizontal="left" vertical="center" wrapText="1"/>
    </xf>
    <xf numFmtId="0" fontId="26" fillId="0" borderId="1" xfId="7" applyFont="1" applyBorder="1" applyAlignment="1">
      <alignment horizontal="left" vertical="center" wrapText="1"/>
    </xf>
    <xf numFmtId="0" fontId="19" fillId="0" borderId="4" xfId="7" applyFont="1" applyBorder="1" applyAlignment="1">
      <alignment horizontal="center" vertical="center" textRotation="255"/>
    </xf>
    <xf numFmtId="0" fontId="0" fillId="0" borderId="4" xfId="7" applyFont="1" applyBorder="1" applyAlignment="1">
      <alignment horizontal="center" vertical="distributed" textRotation="255" wrapText="1" indent="1"/>
    </xf>
    <xf numFmtId="0" fontId="26" fillId="0" borderId="71" xfId="7" applyFont="1" applyBorder="1" applyAlignment="1">
      <alignment horizontal="left" vertical="center"/>
    </xf>
    <xf numFmtId="0" fontId="22" fillId="0" borderId="2" xfId="7" applyFont="1" applyBorder="1" applyAlignment="1">
      <alignment horizontal="left" vertical="center" wrapText="1"/>
    </xf>
    <xf numFmtId="0" fontId="26" fillId="0" borderId="53" xfId="7" applyFont="1" applyBorder="1" applyAlignment="1">
      <alignment horizontal="left" vertical="center" wrapText="1"/>
    </xf>
    <xf numFmtId="0" fontId="0" fillId="0" borderId="1" xfId="7" applyFont="1" applyBorder="1" applyAlignment="1">
      <alignment horizontal="center" vertical="distributed" textRotation="255" wrapText="1" indent="1"/>
    </xf>
    <xf numFmtId="0" fontId="26" fillId="0" borderId="74" xfId="7" applyFont="1" applyBorder="1" applyAlignment="1">
      <alignment horizontal="left" vertical="center"/>
    </xf>
    <xf numFmtId="0" fontId="22" fillId="0" borderId="76" xfId="7" applyFont="1" applyBorder="1" applyAlignment="1">
      <alignment horizontal="left" vertical="center" wrapText="1"/>
    </xf>
    <xf numFmtId="0" fontId="5" fillId="0" borderId="0" xfId="7" applyFont="1" applyBorder="1" applyAlignment="1">
      <alignment horizontal="center" vertical="center" wrapText="1"/>
    </xf>
    <xf numFmtId="0" fontId="5" fillId="0" borderId="0" xfId="7" applyFont="1" applyBorder="1" applyAlignment="1">
      <alignment vertical="center" wrapText="1"/>
    </xf>
    <xf numFmtId="0" fontId="0" fillId="0" borderId="1" xfId="7" applyFont="1" applyBorder="1" applyAlignment="1">
      <alignment horizontal="left" vertical="center" wrapText="1"/>
    </xf>
    <xf numFmtId="0" fontId="0" fillId="0" borderId="73" xfId="7" applyFont="1" applyBorder="1" applyAlignment="1">
      <alignment horizontal="center" vertical="center"/>
    </xf>
    <xf numFmtId="0" fontId="0" fillId="0" borderId="1" xfId="7" applyFont="1" applyBorder="1" applyAlignment="1">
      <alignment horizontal="left" vertical="center"/>
    </xf>
    <xf numFmtId="0" fontId="0" fillId="0" borderId="3" xfId="13" applyFont="1" applyBorder="1" applyAlignment="1">
      <alignment horizontal="center" vertical="center"/>
    </xf>
    <xf numFmtId="0" fontId="0" fillId="0" borderId="3" xfId="13" applyFont="1" applyBorder="1" applyAlignment="1">
      <alignment horizontal="center" vertical="center" wrapText="1"/>
    </xf>
    <xf numFmtId="0" fontId="0" fillId="0" borderId="87" xfId="13" applyFont="1" applyBorder="1" applyAlignment="1">
      <alignment horizontal="center" vertical="center" wrapText="1"/>
    </xf>
    <xf numFmtId="0" fontId="28" fillId="0" borderId="0" xfId="8" applyFont="1" applyBorder="1" applyAlignment="1">
      <alignment horizontal="left" vertical="center" wrapText="1"/>
    </xf>
    <xf numFmtId="0" fontId="0" fillId="0" borderId="86" xfId="13" applyFont="1" applyBorder="1" applyAlignment="1">
      <alignment horizontal="center" vertical="center" wrapText="1"/>
    </xf>
    <xf numFmtId="0" fontId="0" fillId="0" borderId="84" xfId="13" applyFont="1" applyBorder="1" applyAlignment="1">
      <alignment horizontal="center" vertical="center" wrapText="1"/>
    </xf>
    <xf numFmtId="0" fontId="0" fillId="0" borderId="59" xfId="13" applyFont="1" applyBorder="1" applyAlignment="1">
      <alignment horizontal="center" vertical="center"/>
    </xf>
    <xf numFmtId="0" fontId="0" fillId="0" borderId="59" xfId="13" applyFont="1" applyBorder="1" applyAlignment="1">
      <alignment horizontal="center" vertical="center" wrapText="1"/>
    </xf>
    <xf numFmtId="0" fontId="0" fillId="0" borderId="0" xfId="13" applyFont="1" applyBorder="1" applyAlignment="1">
      <alignment horizontal="center" vertical="center"/>
    </xf>
    <xf numFmtId="0" fontId="26" fillId="0" borderId="1" xfId="15" applyFont="1" applyBorder="1" applyAlignment="1">
      <alignment horizontal="center" vertical="center"/>
    </xf>
    <xf numFmtId="0" fontId="1" fillId="0" borderId="1" xfId="8" applyFont="1" applyBorder="1" applyAlignment="1">
      <alignment horizontal="center" vertical="center"/>
    </xf>
    <xf numFmtId="0" fontId="32" fillId="0" borderId="35" xfId="12" applyFont="1" applyBorder="1" applyAlignment="1">
      <alignment horizontal="center" vertical="center"/>
    </xf>
    <xf numFmtId="180" fontId="32" fillId="0" borderId="1" xfId="12" applyNumberFormat="1" applyFont="1" applyBorder="1" applyAlignment="1">
      <alignment horizontal="center" vertical="center"/>
    </xf>
    <xf numFmtId="0" fontId="32" fillId="0" borderId="1" xfId="12" applyFont="1" applyBorder="1" applyAlignment="1">
      <alignment horizontal="center" vertical="center"/>
    </xf>
    <xf numFmtId="177" fontId="32" fillId="0" borderId="1" xfId="12" applyNumberFormat="1" applyFont="1" applyBorder="1" applyAlignment="1">
      <alignment horizontal="center" vertical="center"/>
    </xf>
    <xf numFmtId="181" fontId="32" fillId="4" borderId="0" xfId="12" applyNumberFormat="1" applyFont="1" applyFill="1" applyBorder="1" applyAlignment="1">
      <alignment horizontal="center" vertical="center"/>
    </xf>
    <xf numFmtId="182" fontId="32" fillId="4" borderId="1" xfId="12" applyNumberFormat="1" applyFont="1" applyFill="1" applyBorder="1" applyAlignment="1">
      <alignment horizontal="center" vertical="center"/>
    </xf>
    <xf numFmtId="180" fontId="32" fillId="0" borderId="1" xfId="12" applyNumberFormat="1" applyFont="1" applyBorder="1" applyAlignment="1">
      <alignment horizontal="right" vertical="center"/>
    </xf>
    <xf numFmtId="180" fontId="32" fillId="0" borderId="1" xfId="5" applyNumberFormat="1" applyFont="1" applyBorder="1" applyAlignment="1" applyProtection="1">
      <alignment horizontal="right" vertical="center"/>
    </xf>
    <xf numFmtId="0" fontId="32" fillId="4" borderId="0" xfId="12" applyFont="1" applyFill="1" applyBorder="1" applyAlignment="1">
      <alignment horizontal="center" vertical="center"/>
    </xf>
    <xf numFmtId="0" fontId="32" fillId="4" borderId="0" xfId="12" applyFont="1" applyFill="1" applyBorder="1" applyAlignment="1">
      <alignment horizontal="right" vertical="center"/>
    </xf>
    <xf numFmtId="0" fontId="32" fillId="2" borderId="1" xfId="12" applyFont="1" applyFill="1" applyBorder="1" applyAlignment="1" applyProtection="1">
      <alignment horizontal="center" vertical="center"/>
      <protection locked="0"/>
    </xf>
    <xf numFmtId="180" fontId="32" fillId="2" borderId="1" xfId="12" applyNumberFormat="1" applyFont="1" applyFill="1" applyBorder="1" applyAlignment="1" applyProtection="1">
      <alignment horizontal="right" vertical="center"/>
      <protection locked="0"/>
    </xf>
    <xf numFmtId="180" fontId="32" fillId="2" borderId="1" xfId="5" applyNumberFormat="1" applyFont="1" applyFill="1" applyBorder="1" applyAlignment="1" applyProtection="1">
      <alignment horizontal="right" vertical="center"/>
      <protection locked="0"/>
    </xf>
    <xf numFmtId="0" fontId="32" fillId="0" borderId="0" xfId="12" applyFont="1" applyBorder="1" applyAlignment="1">
      <alignment horizontal="center" vertical="center"/>
    </xf>
    <xf numFmtId="0" fontId="29" fillId="0" borderId="0" xfId="12" applyFont="1" applyBorder="1" applyAlignment="1">
      <alignment horizontal="center" vertical="center" wrapText="1"/>
    </xf>
    <xf numFmtId="0" fontId="29" fillId="5" borderId="92" xfId="12" applyFont="1" applyFill="1" applyBorder="1" applyAlignment="1" applyProtection="1">
      <alignment horizontal="center" vertical="center" wrapText="1"/>
      <protection locked="0"/>
    </xf>
    <xf numFmtId="0" fontId="12" fillId="5" borderId="1" xfId="12" applyFont="1" applyFill="1" applyBorder="1" applyAlignment="1" applyProtection="1">
      <alignment horizontal="center" vertical="center" wrapText="1"/>
      <protection locked="0"/>
    </xf>
    <xf numFmtId="0" fontId="12" fillId="5" borderId="1" xfId="12" applyFont="1" applyFill="1" applyBorder="1" applyAlignment="1" applyProtection="1">
      <alignment horizontal="center" vertical="center" shrinkToFit="1"/>
      <protection locked="0"/>
    </xf>
    <xf numFmtId="0" fontId="12" fillId="2" borderId="93" xfId="12" applyFont="1" applyFill="1" applyBorder="1" applyAlignment="1" applyProtection="1">
      <alignment horizontal="center" vertical="center" wrapText="1"/>
      <protection locked="0"/>
    </xf>
    <xf numFmtId="178" fontId="30" fillId="4" borderId="91" xfId="12" applyNumberFormat="1" applyFont="1" applyFill="1" applyBorder="1" applyAlignment="1">
      <alignment horizontal="center" vertical="center" wrapText="1"/>
    </xf>
    <xf numFmtId="178" fontId="30" fillId="4" borderId="91" xfId="5" applyNumberFormat="1" applyFont="1" applyFill="1" applyBorder="1" applyAlignment="1" applyProtection="1">
      <alignment horizontal="center" vertical="center" wrapText="1"/>
    </xf>
    <xf numFmtId="0" fontId="12" fillId="2" borderId="91" xfId="12" applyFont="1" applyFill="1" applyBorder="1" applyAlignment="1" applyProtection="1">
      <alignment horizontal="left" vertical="center" wrapText="1"/>
      <protection locked="0"/>
    </xf>
    <xf numFmtId="0" fontId="29" fillId="5" borderId="94" xfId="12" applyFont="1" applyFill="1" applyBorder="1" applyAlignment="1" applyProtection="1">
      <alignment horizontal="center" vertical="center" wrapText="1"/>
      <protection locked="0"/>
    </xf>
    <xf numFmtId="0" fontId="12" fillId="5" borderId="95" xfId="12" applyFont="1" applyFill="1" applyBorder="1" applyAlignment="1" applyProtection="1">
      <alignment horizontal="center" vertical="center" wrapText="1"/>
      <protection locked="0"/>
    </xf>
    <xf numFmtId="0" fontId="12" fillId="5" borderId="95" xfId="12" applyFont="1" applyFill="1" applyBorder="1" applyAlignment="1" applyProtection="1">
      <alignment horizontal="center" vertical="center" shrinkToFit="1"/>
      <protection locked="0"/>
    </xf>
    <xf numFmtId="0" fontId="12" fillId="2" borderId="96" xfId="12" applyFont="1" applyFill="1" applyBorder="1" applyAlignment="1" applyProtection="1">
      <alignment horizontal="center" vertical="center" wrapText="1"/>
      <protection locked="0"/>
    </xf>
    <xf numFmtId="178" fontId="30" fillId="4" borderId="70" xfId="12" applyNumberFormat="1" applyFont="1" applyFill="1" applyBorder="1" applyAlignment="1">
      <alignment horizontal="center" vertical="center" wrapText="1"/>
    </xf>
    <xf numFmtId="178" fontId="30" fillId="4" borderId="70" xfId="5" applyNumberFormat="1" applyFont="1" applyFill="1" applyBorder="1" applyAlignment="1" applyProtection="1">
      <alignment horizontal="center" vertical="center" wrapText="1"/>
    </xf>
    <xf numFmtId="0" fontId="12" fillId="2" borderId="70" xfId="12" applyFont="1" applyFill="1" applyBorder="1" applyAlignment="1" applyProtection="1">
      <alignment horizontal="left" vertical="center" wrapText="1"/>
      <protection locked="0"/>
    </xf>
    <xf numFmtId="0" fontId="29" fillId="5" borderId="97" xfId="12" applyFont="1" applyFill="1" applyBorder="1" applyAlignment="1" applyProtection="1">
      <alignment horizontal="center" vertical="center" wrapText="1"/>
      <protection locked="0"/>
    </xf>
    <xf numFmtId="0" fontId="12" fillId="5" borderId="82" xfId="12" applyFont="1" applyFill="1" applyBorder="1" applyAlignment="1" applyProtection="1">
      <alignment horizontal="center" vertical="center" wrapText="1"/>
      <protection locked="0"/>
    </xf>
    <xf numFmtId="0" fontId="12" fillId="5" borderId="82" xfId="12" applyFont="1" applyFill="1" applyBorder="1" applyAlignment="1" applyProtection="1">
      <alignment horizontal="center" vertical="center" shrinkToFit="1"/>
      <protection locked="0"/>
    </xf>
    <xf numFmtId="0" fontId="12" fillId="2" borderId="98" xfId="12" applyFont="1" applyFill="1" applyBorder="1" applyAlignment="1" applyProtection="1">
      <alignment horizontal="center" vertical="center" wrapText="1"/>
      <protection locked="0"/>
    </xf>
    <xf numFmtId="178" fontId="30" fillId="4" borderId="67" xfId="12" applyNumberFormat="1" applyFont="1" applyFill="1" applyBorder="1" applyAlignment="1">
      <alignment horizontal="center" vertical="center" wrapText="1"/>
    </xf>
    <xf numFmtId="178" fontId="30" fillId="4" borderId="67" xfId="5" applyNumberFormat="1" applyFont="1" applyFill="1" applyBorder="1" applyAlignment="1" applyProtection="1">
      <alignment horizontal="center" vertical="center" wrapText="1"/>
    </xf>
    <xf numFmtId="0" fontId="12" fillId="2" borderId="67" xfId="12" applyFont="1" applyFill="1" applyBorder="1" applyAlignment="1" applyProtection="1">
      <alignment horizontal="left" vertical="center" wrapText="1"/>
      <protection locked="0"/>
    </xf>
    <xf numFmtId="0" fontId="12" fillId="2" borderId="1" xfId="12" applyFont="1" applyFill="1" applyBorder="1" applyAlignment="1" applyProtection="1">
      <alignment horizontal="center" vertical="center"/>
      <protection locked="0"/>
    </xf>
    <xf numFmtId="0" fontId="12" fillId="4" borderId="1" xfId="12" applyFont="1" applyFill="1" applyBorder="1" applyAlignment="1">
      <alignment horizontal="center" vertical="center"/>
    </xf>
    <xf numFmtId="0" fontId="12" fillId="0" borderId="66" xfId="12" applyFont="1" applyBorder="1" applyAlignment="1">
      <alignment horizontal="center" vertical="center"/>
    </xf>
    <xf numFmtId="0" fontId="12" fillId="0" borderId="72" xfId="12" applyFont="1" applyBorder="1" applyAlignment="1">
      <alignment horizontal="center" vertical="center" wrapText="1"/>
    </xf>
    <xf numFmtId="0" fontId="12" fillId="0" borderId="75" xfId="12" applyFont="1" applyBorder="1" applyAlignment="1">
      <alignment horizontal="center" vertical="center" wrapText="1"/>
    </xf>
    <xf numFmtId="0" fontId="12" fillId="0" borderId="62" xfId="12" applyFont="1" applyBorder="1" applyAlignment="1">
      <alignment horizontal="center" vertical="center" wrapText="1"/>
    </xf>
    <xf numFmtId="0" fontId="12" fillId="0" borderId="89" xfId="12" applyFont="1" applyBorder="1" applyAlignment="1">
      <alignment horizontal="center" vertical="center"/>
    </xf>
    <xf numFmtId="0" fontId="29" fillId="0" borderId="66" xfId="12" applyFont="1" applyBorder="1" applyAlignment="1">
      <alignment horizontal="center" vertical="center" wrapText="1"/>
    </xf>
    <xf numFmtId="0" fontId="12" fillId="0" borderId="90" xfId="12" applyFont="1" applyBorder="1" applyAlignment="1">
      <alignment horizontal="center" vertical="center" wrapText="1"/>
    </xf>
    <xf numFmtId="0" fontId="12" fillId="0" borderId="91" xfId="12" applyFont="1" applyBorder="1" applyAlignment="1">
      <alignment horizontal="center" vertical="center"/>
    </xf>
    <xf numFmtId="0" fontId="30" fillId="5" borderId="0" xfId="12" applyFont="1" applyFill="1" applyBorder="1" applyAlignment="1" applyProtection="1">
      <alignment horizontal="center" vertical="center"/>
      <protection locked="0"/>
    </xf>
    <xf numFmtId="0" fontId="30" fillId="2" borderId="0" xfId="12" applyFont="1" applyFill="1" applyBorder="1" applyAlignment="1" applyProtection="1">
      <alignment horizontal="center" vertical="center"/>
      <protection locked="0"/>
    </xf>
    <xf numFmtId="0" fontId="30" fillId="0" borderId="0" xfId="12" applyFont="1" applyBorder="1" applyAlignment="1">
      <alignment horizontal="center" vertical="center"/>
    </xf>
    <xf numFmtId="0" fontId="12" fillId="5" borderId="1" xfId="12" applyFont="1" applyFill="1" applyBorder="1" applyAlignment="1" applyProtection="1">
      <alignment horizontal="center" vertical="center"/>
      <protection locked="0"/>
    </xf>
    <xf numFmtId="0" fontId="12" fillId="0" borderId="66" xfId="12" applyFont="1" applyBorder="1" applyAlignment="1">
      <alignment horizontal="center" vertical="center" wrapText="1"/>
    </xf>
    <xf numFmtId="0" fontId="12" fillId="2" borderId="2" xfId="12" applyFont="1" applyFill="1" applyBorder="1" applyAlignment="1" applyProtection="1">
      <alignment horizontal="center" vertical="center"/>
      <protection locked="0"/>
    </xf>
    <xf numFmtId="0" fontId="29" fillId="4" borderId="0" xfId="12" applyFont="1" applyFill="1" applyBorder="1" applyAlignment="1">
      <alignment horizontal="left" vertical="center"/>
    </xf>
    <xf numFmtId="0" fontId="41" fillId="4" borderId="68" xfId="12" applyFont="1" applyFill="1" applyBorder="1" applyAlignment="1">
      <alignment horizontal="center" vertical="center"/>
    </xf>
    <xf numFmtId="0" fontId="11" fillId="0" borderId="3" xfId="0" applyFont="1" applyBorder="1" applyAlignment="1">
      <alignment horizontal="left" vertical="center"/>
    </xf>
    <xf numFmtId="0" fontId="11" fillId="0" borderId="4" xfId="0" applyFont="1" applyBorder="1" applyAlignment="1">
      <alignment horizontal="center" shrinkToFit="1"/>
    </xf>
    <xf numFmtId="0" fontId="11" fillId="0" borderId="24" xfId="0" applyFont="1" applyBorder="1" applyAlignment="1">
      <alignment horizontal="center" vertical="center" textRotation="255" wrapText="1"/>
    </xf>
    <xf numFmtId="0" fontId="11" fillId="0" borderId="108" xfId="0" applyFont="1" applyBorder="1" applyAlignment="1">
      <alignment horizontal="left" vertical="top"/>
    </xf>
    <xf numFmtId="0" fontId="11" fillId="0" borderId="110" xfId="0" applyFont="1" applyBorder="1" applyAlignment="1">
      <alignment horizontal="left" vertical="top"/>
    </xf>
    <xf numFmtId="0" fontId="11" fillId="0" borderId="4" xfId="0" applyFont="1" applyBorder="1" applyAlignment="1">
      <alignment horizontal="left"/>
    </xf>
    <xf numFmtId="0" fontId="11" fillId="0" borderId="112" xfId="0" applyFont="1" applyBorder="1" applyAlignment="1">
      <alignment horizontal="left" vertical="top"/>
    </xf>
    <xf numFmtId="0" fontId="11" fillId="0" borderId="4" xfId="0" applyFont="1" applyBorder="1" applyAlignment="1">
      <alignment horizontal="justify" vertical="center" wrapText="1"/>
    </xf>
    <xf numFmtId="0" fontId="11" fillId="0" borderId="24" xfId="0" applyFont="1" applyBorder="1" applyAlignment="1">
      <alignment horizontal="justify" vertical="center" wrapText="1"/>
    </xf>
    <xf numFmtId="0" fontId="11" fillId="0" borderId="48" xfId="0" applyFont="1" applyBorder="1" applyAlignment="1">
      <alignment horizontal="justify" vertical="center" wrapText="1"/>
    </xf>
    <xf numFmtId="0" fontId="11" fillId="0" borderId="32" xfId="0" applyFont="1" applyBorder="1" applyAlignment="1">
      <alignment horizontal="justify" vertical="center" wrapText="1"/>
    </xf>
    <xf numFmtId="0" fontId="11" fillId="0" borderId="56" xfId="0" applyFont="1" applyBorder="1" applyAlignment="1">
      <alignment horizontal="justify" wrapText="1"/>
    </xf>
    <xf numFmtId="0" fontId="11" fillId="0" borderId="38" xfId="0" applyFont="1" applyBorder="1" applyAlignment="1">
      <alignment horizontal="left" vertical="center" wrapText="1"/>
    </xf>
    <xf numFmtId="0" fontId="11" fillId="0" borderId="107" xfId="0" applyFont="1" applyBorder="1" applyAlignment="1">
      <alignment horizontal="justify" vertical="center" wrapText="1"/>
    </xf>
  </cellXfs>
  <cellStyles count="17">
    <cellStyle name="パーセント 2" xfId="1" xr:uid="{00000000-0005-0000-0000-000006000000}"/>
    <cellStyle name="パーセント 2 2" xfId="2" xr:uid="{00000000-0005-0000-0000-000007000000}"/>
    <cellStyle name="パーセント 2 2 2" xfId="3" xr:uid="{00000000-0005-0000-0000-000008000000}"/>
    <cellStyle name="桁区切り 2" xfId="4" xr:uid="{00000000-0005-0000-0000-000009000000}"/>
    <cellStyle name="桁区切り 3" xfId="5" xr:uid="{00000000-0005-0000-0000-00000A000000}"/>
    <cellStyle name="標準" xfId="0" builtinId="0"/>
    <cellStyle name="標準 2" xfId="6" xr:uid="{00000000-0005-0000-0000-00000B000000}"/>
    <cellStyle name="標準 2 2" xfId="7" xr:uid="{00000000-0005-0000-0000-00000C000000}"/>
    <cellStyle name="標準 2 3" xfId="8" xr:uid="{00000000-0005-0000-0000-00000D000000}"/>
    <cellStyle name="標準 3" xfId="9" xr:uid="{00000000-0005-0000-0000-00000E000000}"/>
    <cellStyle name="標準 3 2" xfId="10" xr:uid="{00000000-0005-0000-0000-00000F000000}"/>
    <cellStyle name="標準 3 2 2" xfId="11" xr:uid="{00000000-0005-0000-0000-000010000000}"/>
    <cellStyle name="標準 4" xfId="12" xr:uid="{00000000-0005-0000-0000-000011000000}"/>
    <cellStyle name="標準_Sheet1" xfId="13" xr:uid="{00000000-0005-0000-0000-000012000000}"/>
    <cellStyle name="標準_居宅介護支援（加算届）" xfId="14" xr:uid="{00000000-0005-0000-0000-000013000000}"/>
    <cellStyle name="標準_訪問介護（加算届）" xfId="16" xr:uid="{00000000-0005-0000-0000-000015000000}"/>
    <cellStyle name="標準_療養：短期入所療養（加算届）" xfId="15" xr:uid="{00000000-0005-0000-0000-000014000000}"/>
  </cellStyles>
  <dxfs count="3">
    <dxf>
      <numFmt numFmtId="3" formatCode="#,##0"/>
    </dxf>
    <dxf>
      <numFmt numFmtId="3" formatCode="#,##0"/>
    </dxf>
    <dxf>
      <numFmt numFmtId="3" formatCode="#,##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EC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DBEEF4"/>
      <rgbColor rgb="FFCCFFCC"/>
      <rgbColor rgb="FFFFFF99"/>
      <rgbColor rgb="FF99CCFF"/>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247680</xdr:colOff>
      <xdr:row>1</xdr:row>
      <xdr:rowOff>133200</xdr:rowOff>
    </xdr:from>
    <xdr:to>
      <xdr:col>5</xdr:col>
      <xdr:colOff>1942920</xdr:colOff>
      <xdr:row>2</xdr:row>
      <xdr:rowOff>237600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61440" y="514080"/>
          <a:ext cx="3511800" cy="485640"/>
        </a:xfrm>
        <a:prstGeom prst="rect">
          <a:avLst/>
        </a:prstGeom>
        <a:solidFill>
          <a:srgbClr val="EEECE1"/>
        </a:solidFill>
        <a:ln w="25400">
          <a:solidFill>
            <a:srgbClr val="C0504D"/>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t">
          <a:noAutofit/>
        </a:bodyPr>
        <a:lstStyle/>
        <a:p>
          <a:pPr>
            <a:lnSpc>
              <a:spcPct val="100000"/>
            </a:lnSpc>
          </a:pPr>
          <a:r>
            <a:rPr lang="en-US" sz="1100" b="0" u="none" strike="noStrike">
              <a:solidFill>
                <a:schemeClr val="dk1"/>
              </a:solidFill>
              <a:effectLst/>
              <a:uFillTx/>
              <a:latin typeface="Calibri"/>
            </a:rPr>
            <a:t>※</a:t>
          </a:r>
          <a:r>
            <a:rPr lang="ja-JP" sz="1100" b="0" u="none" strike="noStrike">
              <a:solidFill>
                <a:schemeClr val="dk1"/>
              </a:solidFill>
              <a:effectLst/>
              <a:uFillTx/>
              <a:latin typeface="Calibri"/>
            </a:rPr>
            <a:t>電子申請届出システムにより提出する際は、不要なシー　トは削除してご提出ください。</a:t>
          </a:r>
          <a:endParaRPr lang="en-US" sz="1100" b="0" u="none" strike="noStrike">
            <a:effectLst/>
            <a:uFillTx/>
            <a:latin typeface="游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749160</xdr:colOff>
      <xdr:row>2</xdr:row>
      <xdr:rowOff>36360</xdr:rowOff>
    </xdr:from>
    <xdr:to>
      <xdr:col>4</xdr:col>
      <xdr:colOff>1745640</xdr:colOff>
      <xdr:row>4</xdr:row>
      <xdr:rowOff>337680</xdr:rowOff>
    </xdr:to>
    <xdr:sp macro="" textlink="">
      <xdr:nvSpPr>
        <xdr:cNvPr id="2" name="正方形/長方形 2">
          <a:extLst>
            <a:ext uri="{FF2B5EF4-FFF2-40B4-BE49-F238E27FC236}">
              <a16:creationId xmlns:a16="http://schemas.microsoft.com/office/drawing/2014/main" id="{00000000-0008-0000-0100-000002000000}"/>
            </a:ext>
          </a:extLst>
        </xdr:cNvPr>
        <xdr:cNvSpPr/>
      </xdr:nvSpPr>
      <xdr:spPr>
        <a:xfrm>
          <a:off x="1343520" y="465120"/>
          <a:ext cx="3083040" cy="815400"/>
        </a:xfrm>
        <a:prstGeom prst="rect">
          <a:avLst/>
        </a:prstGeom>
        <a:solidFill>
          <a:srgbClr val="DCE6F2"/>
        </a:solidFill>
        <a:ln w="25400">
          <a:solidFill>
            <a:srgbClr val="377F92"/>
          </a:solidFill>
          <a:round/>
        </a:ln>
      </xdr:spPr>
      <xdr:style>
        <a:lnRef idx="2">
          <a:schemeClr val="accent5">
            <a:shade val="50000"/>
          </a:schemeClr>
        </a:lnRef>
        <a:fillRef idx="1">
          <a:schemeClr val="accent5"/>
        </a:fillRef>
        <a:effectRef idx="0">
          <a:schemeClr val="accent5"/>
        </a:effectRef>
        <a:fontRef idx="minor"/>
      </xdr:style>
      <xdr:txBody>
        <a:bodyPr vertOverflow="clip" horzOverflow="clip" lIns="90000" tIns="45000" rIns="90000" bIns="45000" anchor="ctr">
          <a:noAutofit/>
        </a:bodyPr>
        <a:lstStyle/>
        <a:p>
          <a:pPr>
            <a:lnSpc>
              <a:spcPct val="100000"/>
            </a:lnSpc>
          </a:pPr>
          <a:r>
            <a:rPr lang="en-US" sz="1800" b="1" u="none" strike="noStrike">
              <a:solidFill>
                <a:schemeClr val="dk1"/>
              </a:solidFill>
              <a:effectLst/>
              <a:uFillTx/>
              <a:latin typeface="Calibri"/>
            </a:rPr>
            <a:t>※</a:t>
          </a:r>
          <a:r>
            <a:rPr lang="ja-JP" sz="1800" b="1" u="none" strike="noStrike">
              <a:solidFill>
                <a:schemeClr val="dk1"/>
              </a:solidFill>
              <a:effectLst/>
              <a:uFillTx/>
              <a:latin typeface="Calibri"/>
            </a:rPr>
            <a:t>今回届出時に変更がある加算のみ、■にしてください。</a:t>
          </a:r>
          <a:endParaRPr lang="en-US" sz="1800" b="0" u="none" strike="noStrike">
            <a:effectLst/>
            <a:uFillTx/>
            <a:latin typeface="游明朝"/>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160560</xdr:colOff>
      <xdr:row>1</xdr:row>
      <xdr:rowOff>0</xdr:rowOff>
    </xdr:from>
    <xdr:to>
      <xdr:col>6</xdr:col>
      <xdr:colOff>466920</xdr:colOff>
      <xdr:row>1</xdr:row>
      <xdr:rowOff>360</xdr:rowOff>
    </xdr:to>
    <xdr:sp macro="" textlink="">
      <xdr:nvSpPr>
        <xdr:cNvPr id="3" name="Text Box 1">
          <a:extLst>
            <a:ext uri="{FF2B5EF4-FFF2-40B4-BE49-F238E27FC236}">
              <a16:creationId xmlns:a16="http://schemas.microsoft.com/office/drawing/2014/main" id="{00000000-0008-0000-0200-000003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1</xdr:row>
      <xdr:rowOff>0</xdr:rowOff>
    </xdr:from>
    <xdr:to>
      <xdr:col>6</xdr:col>
      <xdr:colOff>466920</xdr:colOff>
      <xdr:row>1</xdr:row>
      <xdr:rowOff>360</xdr:rowOff>
    </xdr:to>
    <xdr:sp macro="" textlink="">
      <xdr:nvSpPr>
        <xdr:cNvPr id="4" name="Text Box 2">
          <a:extLst>
            <a:ext uri="{FF2B5EF4-FFF2-40B4-BE49-F238E27FC236}">
              <a16:creationId xmlns:a16="http://schemas.microsoft.com/office/drawing/2014/main" id="{00000000-0008-0000-0200-000004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1</xdr:row>
      <xdr:rowOff>0</xdr:rowOff>
    </xdr:from>
    <xdr:to>
      <xdr:col>6</xdr:col>
      <xdr:colOff>466920</xdr:colOff>
      <xdr:row>1</xdr:row>
      <xdr:rowOff>360</xdr:rowOff>
    </xdr:to>
    <xdr:sp macro="" textlink="">
      <xdr:nvSpPr>
        <xdr:cNvPr id="5" name="Text Box 3">
          <a:extLst>
            <a:ext uri="{FF2B5EF4-FFF2-40B4-BE49-F238E27FC236}">
              <a16:creationId xmlns:a16="http://schemas.microsoft.com/office/drawing/2014/main" id="{00000000-0008-0000-0200-000005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1</xdr:row>
      <xdr:rowOff>0</xdr:rowOff>
    </xdr:from>
    <xdr:to>
      <xdr:col>10</xdr:col>
      <xdr:colOff>323640</xdr:colOff>
      <xdr:row>1</xdr:row>
      <xdr:rowOff>360</xdr:rowOff>
    </xdr:to>
    <xdr:sp macro="" textlink="">
      <xdr:nvSpPr>
        <xdr:cNvPr id="6" name="Text Box 4">
          <a:extLst>
            <a:ext uri="{FF2B5EF4-FFF2-40B4-BE49-F238E27FC236}">
              <a16:creationId xmlns:a16="http://schemas.microsoft.com/office/drawing/2014/main" id="{00000000-0008-0000-0200-000006000000}"/>
            </a:ext>
          </a:extLst>
        </xdr:cNvPr>
        <xdr:cNvSpPr/>
      </xdr:nvSpPr>
      <xdr:spPr>
        <a:xfrm>
          <a:off x="14421960" y="25704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1</xdr:row>
      <xdr:rowOff>0</xdr:rowOff>
    </xdr:from>
    <xdr:to>
      <xdr:col>4</xdr:col>
      <xdr:colOff>2294640</xdr:colOff>
      <xdr:row>1</xdr:row>
      <xdr:rowOff>360</xdr:rowOff>
    </xdr:to>
    <xdr:sp macro="" textlink="">
      <xdr:nvSpPr>
        <xdr:cNvPr id="7" name="Text Box 5">
          <a:extLst>
            <a:ext uri="{FF2B5EF4-FFF2-40B4-BE49-F238E27FC236}">
              <a16:creationId xmlns:a16="http://schemas.microsoft.com/office/drawing/2014/main" id="{00000000-0008-0000-0200-000007000000}"/>
            </a:ext>
          </a:extLst>
        </xdr:cNvPr>
        <xdr:cNvSpPr/>
      </xdr:nvSpPr>
      <xdr:spPr>
        <a:xfrm>
          <a:off x="7625880" y="25704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1</xdr:row>
      <xdr:rowOff>0</xdr:rowOff>
    </xdr:from>
    <xdr:to>
      <xdr:col>1</xdr:col>
      <xdr:colOff>1553040</xdr:colOff>
      <xdr:row>1</xdr:row>
      <xdr:rowOff>360</xdr:rowOff>
    </xdr:to>
    <xdr:sp macro="" textlink="">
      <xdr:nvSpPr>
        <xdr:cNvPr id="8" name="Text Box 6">
          <a:extLst>
            <a:ext uri="{FF2B5EF4-FFF2-40B4-BE49-F238E27FC236}">
              <a16:creationId xmlns:a16="http://schemas.microsoft.com/office/drawing/2014/main" id="{00000000-0008-0000-0200-000008000000}"/>
            </a:ext>
          </a:extLst>
        </xdr:cNvPr>
        <xdr:cNvSpPr/>
      </xdr:nvSpPr>
      <xdr:spPr>
        <a:xfrm>
          <a:off x="1145880" y="25704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9" name="Text Box 7">
          <a:extLst>
            <a:ext uri="{FF2B5EF4-FFF2-40B4-BE49-F238E27FC236}">
              <a16:creationId xmlns:a16="http://schemas.microsoft.com/office/drawing/2014/main" id="{00000000-0008-0000-0200-000009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10" name="Text Box 8">
          <a:extLst>
            <a:ext uri="{FF2B5EF4-FFF2-40B4-BE49-F238E27FC236}">
              <a16:creationId xmlns:a16="http://schemas.microsoft.com/office/drawing/2014/main" id="{00000000-0008-0000-0200-00000A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11" name="Text Box 9">
          <a:extLst>
            <a:ext uri="{FF2B5EF4-FFF2-40B4-BE49-F238E27FC236}">
              <a16:creationId xmlns:a16="http://schemas.microsoft.com/office/drawing/2014/main" id="{00000000-0008-0000-0200-00000B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1</xdr:row>
      <xdr:rowOff>0</xdr:rowOff>
    </xdr:from>
    <xdr:to>
      <xdr:col>1</xdr:col>
      <xdr:colOff>15120</xdr:colOff>
      <xdr:row>1</xdr:row>
      <xdr:rowOff>360</xdr:rowOff>
    </xdr:to>
    <xdr:sp macro="" textlink="">
      <xdr:nvSpPr>
        <xdr:cNvPr id="12" name="Text Box 10">
          <a:extLst>
            <a:ext uri="{FF2B5EF4-FFF2-40B4-BE49-F238E27FC236}">
              <a16:creationId xmlns:a16="http://schemas.microsoft.com/office/drawing/2014/main" id="{00000000-0008-0000-0200-00000C000000}"/>
            </a:ext>
          </a:extLst>
        </xdr:cNvPr>
        <xdr:cNvSpPr/>
      </xdr:nvSpPr>
      <xdr:spPr>
        <a:xfrm>
          <a:off x="9720" y="25704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3" name="Text Box 11">
          <a:extLst>
            <a:ext uri="{FF2B5EF4-FFF2-40B4-BE49-F238E27FC236}">
              <a16:creationId xmlns:a16="http://schemas.microsoft.com/office/drawing/2014/main" id="{00000000-0008-0000-0200-00000D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4" name="Text Box 12">
          <a:extLst>
            <a:ext uri="{FF2B5EF4-FFF2-40B4-BE49-F238E27FC236}">
              <a16:creationId xmlns:a16="http://schemas.microsoft.com/office/drawing/2014/main" id="{00000000-0008-0000-0200-00000E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5" name="Text Box 13">
          <a:extLst>
            <a:ext uri="{FF2B5EF4-FFF2-40B4-BE49-F238E27FC236}">
              <a16:creationId xmlns:a16="http://schemas.microsoft.com/office/drawing/2014/main" id="{00000000-0008-0000-0200-00000F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70</xdr:row>
      <xdr:rowOff>0</xdr:rowOff>
    </xdr:from>
    <xdr:to>
      <xdr:col>10</xdr:col>
      <xdr:colOff>323640</xdr:colOff>
      <xdr:row>70</xdr:row>
      <xdr:rowOff>360</xdr:rowOff>
    </xdr:to>
    <xdr:sp macro="" textlink="">
      <xdr:nvSpPr>
        <xdr:cNvPr id="16" name="Text Box 14">
          <a:extLst>
            <a:ext uri="{FF2B5EF4-FFF2-40B4-BE49-F238E27FC236}">
              <a16:creationId xmlns:a16="http://schemas.microsoft.com/office/drawing/2014/main" id="{00000000-0008-0000-0200-000010000000}"/>
            </a:ext>
          </a:extLst>
        </xdr:cNvPr>
        <xdr:cNvSpPr/>
      </xdr:nvSpPr>
      <xdr:spPr>
        <a:xfrm>
          <a:off x="14421960" y="1908828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73</xdr:row>
      <xdr:rowOff>0</xdr:rowOff>
    </xdr:from>
    <xdr:to>
      <xdr:col>4</xdr:col>
      <xdr:colOff>2294640</xdr:colOff>
      <xdr:row>73</xdr:row>
      <xdr:rowOff>360</xdr:rowOff>
    </xdr:to>
    <xdr:sp macro="" textlink="">
      <xdr:nvSpPr>
        <xdr:cNvPr id="17" name="Text Box 15">
          <a:extLst>
            <a:ext uri="{FF2B5EF4-FFF2-40B4-BE49-F238E27FC236}">
              <a16:creationId xmlns:a16="http://schemas.microsoft.com/office/drawing/2014/main" id="{00000000-0008-0000-0200-000011000000}"/>
            </a:ext>
          </a:extLst>
        </xdr:cNvPr>
        <xdr:cNvSpPr/>
      </xdr:nvSpPr>
      <xdr:spPr>
        <a:xfrm>
          <a:off x="7625880" y="1985976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73</xdr:row>
      <xdr:rowOff>0</xdr:rowOff>
    </xdr:from>
    <xdr:to>
      <xdr:col>1</xdr:col>
      <xdr:colOff>1553040</xdr:colOff>
      <xdr:row>73</xdr:row>
      <xdr:rowOff>360</xdr:rowOff>
    </xdr:to>
    <xdr:sp macro="" textlink="">
      <xdr:nvSpPr>
        <xdr:cNvPr id="18" name="Text Box 16">
          <a:extLst>
            <a:ext uri="{FF2B5EF4-FFF2-40B4-BE49-F238E27FC236}">
              <a16:creationId xmlns:a16="http://schemas.microsoft.com/office/drawing/2014/main" id="{00000000-0008-0000-0200-000012000000}"/>
            </a:ext>
          </a:extLst>
        </xdr:cNvPr>
        <xdr:cNvSpPr/>
      </xdr:nvSpPr>
      <xdr:spPr>
        <a:xfrm>
          <a:off x="1145880" y="1985976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19" name="Text Box 17">
          <a:extLst>
            <a:ext uri="{FF2B5EF4-FFF2-40B4-BE49-F238E27FC236}">
              <a16:creationId xmlns:a16="http://schemas.microsoft.com/office/drawing/2014/main" id="{00000000-0008-0000-0200-000013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20" name="Text Box 18">
          <a:extLst>
            <a:ext uri="{FF2B5EF4-FFF2-40B4-BE49-F238E27FC236}">
              <a16:creationId xmlns:a16="http://schemas.microsoft.com/office/drawing/2014/main" id="{00000000-0008-0000-0200-000014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21" name="Text Box 19">
          <a:extLst>
            <a:ext uri="{FF2B5EF4-FFF2-40B4-BE49-F238E27FC236}">
              <a16:creationId xmlns:a16="http://schemas.microsoft.com/office/drawing/2014/main" id="{00000000-0008-0000-0200-000015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70</xdr:row>
      <xdr:rowOff>0</xdr:rowOff>
    </xdr:from>
    <xdr:to>
      <xdr:col>1</xdr:col>
      <xdr:colOff>15120</xdr:colOff>
      <xdr:row>70</xdr:row>
      <xdr:rowOff>360</xdr:rowOff>
    </xdr:to>
    <xdr:sp macro="" textlink="">
      <xdr:nvSpPr>
        <xdr:cNvPr id="22" name="Text Box 20">
          <a:extLst>
            <a:ext uri="{FF2B5EF4-FFF2-40B4-BE49-F238E27FC236}">
              <a16:creationId xmlns:a16="http://schemas.microsoft.com/office/drawing/2014/main" id="{00000000-0008-0000-0200-000016000000}"/>
            </a:ext>
          </a:extLst>
        </xdr:cNvPr>
        <xdr:cNvSpPr/>
      </xdr:nvSpPr>
      <xdr:spPr>
        <a:xfrm>
          <a:off x="9720" y="190882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371520</xdr:colOff>
      <xdr:row>70</xdr:row>
      <xdr:rowOff>0</xdr:rowOff>
    </xdr:from>
    <xdr:to>
      <xdr:col>6</xdr:col>
      <xdr:colOff>942120</xdr:colOff>
      <xdr:row>70</xdr:row>
      <xdr:rowOff>360</xdr:rowOff>
    </xdr:to>
    <xdr:sp macro="" textlink="">
      <xdr:nvSpPr>
        <xdr:cNvPr id="23" name="Text Box 21">
          <a:extLst>
            <a:ext uri="{FF2B5EF4-FFF2-40B4-BE49-F238E27FC236}">
              <a16:creationId xmlns:a16="http://schemas.microsoft.com/office/drawing/2014/main" id="{00000000-0008-0000-0200-000017000000}"/>
            </a:ext>
          </a:extLst>
        </xdr:cNvPr>
        <xdr:cNvSpPr/>
      </xdr:nvSpPr>
      <xdr:spPr>
        <a:xfrm>
          <a:off x="12290400" y="19088280"/>
          <a:ext cx="5706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1656360</xdr:colOff>
      <xdr:row>73</xdr:row>
      <xdr:rowOff>0</xdr:rowOff>
    </xdr:from>
    <xdr:to>
      <xdr:col>4</xdr:col>
      <xdr:colOff>2248560</xdr:colOff>
      <xdr:row>73</xdr:row>
      <xdr:rowOff>360</xdr:rowOff>
    </xdr:to>
    <xdr:sp macro="" textlink="">
      <xdr:nvSpPr>
        <xdr:cNvPr id="24" name="Text Box 22">
          <a:extLst>
            <a:ext uri="{FF2B5EF4-FFF2-40B4-BE49-F238E27FC236}">
              <a16:creationId xmlns:a16="http://schemas.microsoft.com/office/drawing/2014/main" id="{00000000-0008-0000-0200-000018000000}"/>
            </a:ext>
          </a:extLst>
        </xdr:cNvPr>
        <xdr:cNvSpPr/>
      </xdr:nvSpPr>
      <xdr:spPr>
        <a:xfrm>
          <a:off x="7550280" y="19859760"/>
          <a:ext cx="5922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25" name="Text Box 23">
          <a:extLst>
            <a:ext uri="{FF2B5EF4-FFF2-40B4-BE49-F238E27FC236}">
              <a16:creationId xmlns:a16="http://schemas.microsoft.com/office/drawing/2014/main" id="{00000000-0008-0000-0200-000019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26" name="Text Box 24">
          <a:extLst>
            <a:ext uri="{FF2B5EF4-FFF2-40B4-BE49-F238E27FC236}">
              <a16:creationId xmlns:a16="http://schemas.microsoft.com/office/drawing/2014/main" id="{00000000-0008-0000-0200-00001A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27" name="Text Box 25">
          <a:extLst>
            <a:ext uri="{FF2B5EF4-FFF2-40B4-BE49-F238E27FC236}">
              <a16:creationId xmlns:a16="http://schemas.microsoft.com/office/drawing/2014/main" id="{00000000-0008-0000-0200-00001B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28" name="Text Box 26">
          <a:extLst>
            <a:ext uri="{FF2B5EF4-FFF2-40B4-BE49-F238E27FC236}">
              <a16:creationId xmlns:a16="http://schemas.microsoft.com/office/drawing/2014/main" id="{00000000-0008-0000-0200-00001C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46</xdr:row>
      <xdr:rowOff>0</xdr:rowOff>
    </xdr:from>
    <xdr:to>
      <xdr:col>1</xdr:col>
      <xdr:colOff>15120</xdr:colOff>
      <xdr:row>46</xdr:row>
      <xdr:rowOff>360</xdr:rowOff>
    </xdr:to>
    <xdr:sp macro="" textlink="">
      <xdr:nvSpPr>
        <xdr:cNvPr id="29" name="Text Box 27">
          <a:extLst>
            <a:ext uri="{FF2B5EF4-FFF2-40B4-BE49-F238E27FC236}">
              <a16:creationId xmlns:a16="http://schemas.microsoft.com/office/drawing/2014/main" id="{00000000-0008-0000-0200-00001D000000}"/>
            </a:ext>
          </a:extLst>
        </xdr:cNvPr>
        <xdr:cNvSpPr/>
      </xdr:nvSpPr>
      <xdr:spPr>
        <a:xfrm>
          <a:off x="9720" y="1240164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55</xdr:row>
      <xdr:rowOff>0</xdr:rowOff>
    </xdr:from>
    <xdr:to>
      <xdr:col>6</xdr:col>
      <xdr:colOff>466920</xdr:colOff>
      <xdr:row>55</xdr:row>
      <xdr:rowOff>360</xdr:rowOff>
    </xdr:to>
    <xdr:sp macro="" textlink="">
      <xdr:nvSpPr>
        <xdr:cNvPr id="30" name="Text Box 28">
          <a:extLst>
            <a:ext uri="{FF2B5EF4-FFF2-40B4-BE49-F238E27FC236}">
              <a16:creationId xmlns:a16="http://schemas.microsoft.com/office/drawing/2014/main" id="{00000000-0008-0000-0200-00001E000000}"/>
            </a:ext>
          </a:extLst>
        </xdr:cNvPr>
        <xdr:cNvSpPr/>
      </xdr:nvSpPr>
      <xdr:spPr>
        <a:xfrm>
          <a:off x="12079440" y="150400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55</xdr:row>
      <xdr:rowOff>0</xdr:rowOff>
    </xdr:from>
    <xdr:to>
      <xdr:col>6</xdr:col>
      <xdr:colOff>466920</xdr:colOff>
      <xdr:row>55</xdr:row>
      <xdr:rowOff>360</xdr:rowOff>
    </xdr:to>
    <xdr:sp macro="" textlink="">
      <xdr:nvSpPr>
        <xdr:cNvPr id="31" name="Text Box 29">
          <a:extLst>
            <a:ext uri="{FF2B5EF4-FFF2-40B4-BE49-F238E27FC236}">
              <a16:creationId xmlns:a16="http://schemas.microsoft.com/office/drawing/2014/main" id="{00000000-0008-0000-0200-00001F000000}"/>
            </a:ext>
          </a:extLst>
        </xdr:cNvPr>
        <xdr:cNvSpPr/>
      </xdr:nvSpPr>
      <xdr:spPr>
        <a:xfrm>
          <a:off x="12079440" y="150400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55</xdr:row>
      <xdr:rowOff>0</xdr:rowOff>
    </xdr:from>
    <xdr:to>
      <xdr:col>6</xdr:col>
      <xdr:colOff>466920</xdr:colOff>
      <xdr:row>55</xdr:row>
      <xdr:rowOff>360</xdr:rowOff>
    </xdr:to>
    <xdr:sp macro="" textlink="">
      <xdr:nvSpPr>
        <xdr:cNvPr id="32" name="Text Box 30">
          <a:extLst>
            <a:ext uri="{FF2B5EF4-FFF2-40B4-BE49-F238E27FC236}">
              <a16:creationId xmlns:a16="http://schemas.microsoft.com/office/drawing/2014/main" id="{00000000-0008-0000-0200-000020000000}"/>
            </a:ext>
          </a:extLst>
        </xdr:cNvPr>
        <xdr:cNvSpPr/>
      </xdr:nvSpPr>
      <xdr:spPr>
        <a:xfrm>
          <a:off x="12079440" y="150400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55</xdr:row>
      <xdr:rowOff>0</xdr:rowOff>
    </xdr:from>
    <xdr:to>
      <xdr:col>10</xdr:col>
      <xdr:colOff>323640</xdr:colOff>
      <xdr:row>55</xdr:row>
      <xdr:rowOff>360</xdr:rowOff>
    </xdr:to>
    <xdr:sp macro="" textlink="">
      <xdr:nvSpPr>
        <xdr:cNvPr id="33" name="Text Box 31">
          <a:extLst>
            <a:ext uri="{FF2B5EF4-FFF2-40B4-BE49-F238E27FC236}">
              <a16:creationId xmlns:a16="http://schemas.microsoft.com/office/drawing/2014/main" id="{00000000-0008-0000-0200-000021000000}"/>
            </a:ext>
          </a:extLst>
        </xdr:cNvPr>
        <xdr:cNvSpPr/>
      </xdr:nvSpPr>
      <xdr:spPr>
        <a:xfrm>
          <a:off x="14421960" y="1504008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69</xdr:row>
      <xdr:rowOff>0</xdr:rowOff>
    </xdr:from>
    <xdr:to>
      <xdr:col>4</xdr:col>
      <xdr:colOff>2294640</xdr:colOff>
      <xdr:row>69</xdr:row>
      <xdr:rowOff>360</xdr:rowOff>
    </xdr:to>
    <xdr:sp macro="" textlink="">
      <xdr:nvSpPr>
        <xdr:cNvPr id="34" name="Text Box 32">
          <a:extLst>
            <a:ext uri="{FF2B5EF4-FFF2-40B4-BE49-F238E27FC236}">
              <a16:creationId xmlns:a16="http://schemas.microsoft.com/office/drawing/2014/main" id="{00000000-0008-0000-0200-000022000000}"/>
            </a:ext>
          </a:extLst>
        </xdr:cNvPr>
        <xdr:cNvSpPr/>
      </xdr:nvSpPr>
      <xdr:spPr>
        <a:xfrm>
          <a:off x="7625880" y="1883088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69</xdr:row>
      <xdr:rowOff>0</xdr:rowOff>
    </xdr:from>
    <xdr:to>
      <xdr:col>1</xdr:col>
      <xdr:colOff>1553040</xdr:colOff>
      <xdr:row>69</xdr:row>
      <xdr:rowOff>360</xdr:rowOff>
    </xdr:to>
    <xdr:sp macro="" textlink="">
      <xdr:nvSpPr>
        <xdr:cNvPr id="35" name="Text Box 33">
          <a:extLst>
            <a:ext uri="{FF2B5EF4-FFF2-40B4-BE49-F238E27FC236}">
              <a16:creationId xmlns:a16="http://schemas.microsoft.com/office/drawing/2014/main" id="{00000000-0008-0000-0200-000023000000}"/>
            </a:ext>
          </a:extLst>
        </xdr:cNvPr>
        <xdr:cNvSpPr/>
      </xdr:nvSpPr>
      <xdr:spPr>
        <a:xfrm>
          <a:off x="1145880" y="1883088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36" name="Text Box 34">
          <a:extLst>
            <a:ext uri="{FF2B5EF4-FFF2-40B4-BE49-F238E27FC236}">
              <a16:creationId xmlns:a16="http://schemas.microsoft.com/office/drawing/2014/main" id="{00000000-0008-0000-0200-000024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37" name="Text Box 35">
          <a:extLst>
            <a:ext uri="{FF2B5EF4-FFF2-40B4-BE49-F238E27FC236}">
              <a16:creationId xmlns:a16="http://schemas.microsoft.com/office/drawing/2014/main" id="{00000000-0008-0000-0200-000025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38" name="Text Box 36">
          <a:extLst>
            <a:ext uri="{FF2B5EF4-FFF2-40B4-BE49-F238E27FC236}">
              <a16:creationId xmlns:a16="http://schemas.microsoft.com/office/drawing/2014/main" id="{00000000-0008-0000-0200-000026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55</xdr:row>
      <xdr:rowOff>0</xdr:rowOff>
    </xdr:from>
    <xdr:to>
      <xdr:col>1</xdr:col>
      <xdr:colOff>15120</xdr:colOff>
      <xdr:row>55</xdr:row>
      <xdr:rowOff>360</xdr:rowOff>
    </xdr:to>
    <xdr:sp macro="" textlink="">
      <xdr:nvSpPr>
        <xdr:cNvPr id="39" name="Text Box 37">
          <a:extLst>
            <a:ext uri="{FF2B5EF4-FFF2-40B4-BE49-F238E27FC236}">
              <a16:creationId xmlns:a16="http://schemas.microsoft.com/office/drawing/2014/main" id="{00000000-0008-0000-0200-000027000000}"/>
            </a:ext>
          </a:extLst>
        </xdr:cNvPr>
        <xdr:cNvSpPr/>
      </xdr:nvSpPr>
      <xdr:spPr>
        <a:xfrm>
          <a:off x="9720" y="150400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69</xdr:row>
      <xdr:rowOff>0</xdr:rowOff>
    </xdr:from>
    <xdr:to>
      <xdr:col>1</xdr:col>
      <xdr:colOff>15120</xdr:colOff>
      <xdr:row>69</xdr:row>
      <xdr:rowOff>360</xdr:rowOff>
    </xdr:to>
    <xdr:sp macro="" textlink="">
      <xdr:nvSpPr>
        <xdr:cNvPr id="40" name="Text Box 38">
          <a:extLst>
            <a:ext uri="{FF2B5EF4-FFF2-40B4-BE49-F238E27FC236}">
              <a16:creationId xmlns:a16="http://schemas.microsoft.com/office/drawing/2014/main" id="{00000000-0008-0000-0200-000028000000}"/>
            </a:ext>
          </a:extLst>
        </xdr:cNvPr>
        <xdr:cNvSpPr/>
      </xdr:nvSpPr>
      <xdr:spPr>
        <a:xfrm>
          <a:off x="9720" y="188308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1085760</xdr:colOff>
      <xdr:row>42</xdr:row>
      <xdr:rowOff>181080</xdr:rowOff>
    </xdr:from>
    <xdr:to>
      <xdr:col>6</xdr:col>
      <xdr:colOff>190080</xdr:colOff>
      <xdr:row>49</xdr:row>
      <xdr:rowOff>123480</xdr:rowOff>
    </xdr:to>
    <xdr:sp macro="" textlink="">
      <xdr:nvSpPr>
        <xdr:cNvPr id="41" name="Rectangle 39">
          <a:extLst>
            <a:ext uri="{FF2B5EF4-FFF2-40B4-BE49-F238E27FC236}">
              <a16:creationId xmlns:a16="http://schemas.microsoft.com/office/drawing/2014/main" id="{00000000-0008-0000-0200-000029000000}"/>
            </a:ext>
          </a:extLst>
        </xdr:cNvPr>
        <xdr:cNvSpPr/>
      </xdr:nvSpPr>
      <xdr:spPr>
        <a:xfrm>
          <a:off x="1251360" y="11553840"/>
          <a:ext cx="10857600" cy="1742760"/>
        </a:xfrm>
        <a:prstGeom prst="rect">
          <a:avLst/>
        </a:prstGeom>
        <a:no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9720</xdr:colOff>
      <xdr:row>73</xdr:row>
      <xdr:rowOff>0</xdr:rowOff>
    </xdr:from>
    <xdr:to>
      <xdr:col>1</xdr:col>
      <xdr:colOff>15120</xdr:colOff>
      <xdr:row>73</xdr:row>
      <xdr:rowOff>360</xdr:rowOff>
    </xdr:to>
    <xdr:sp macro="" textlink="">
      <xdr:nvSpPr>
        <xdr:cNvPr id="42" name="Text Box 40">
          <a:extLst>
            <a:ext uri="{FF2B5EF4-FFF2-40B4-BE49-F238E27FC236}">
              <a16:creationId xmlns:a16="http://schemas.microsoft.com/office/drawing/2014/main" id="{00000000-0008-0000-0200-00002A000000}"/>
            </a:ext>
          </a:extLst>
        </xdr:cNvPr>
        <xdr:cNvSpPr/>
      </xdr:nvSpPr>
      <xdr:spPr>
        <a:xfrm>
          <a:off x="9720" y="1985976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43" name="Text Box 41">
          <a:extLst>
            <a:ext uri="{FF2B5EF4-FFF2-40B4-BE49-F238E27FC236}">
              <a16:creationId xmlns:a16="http://schemas.microsoft.com/office/drawing/2014/main" id="{00000000-0008-0000-0200-00002B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44" name="Text Box 42">
          <a:extLst>
            <a:ext uri="{FF2B5EF4-FFF2-40B4-BE49-F238E27FC236}">
              <a16:creationId xmlns:a16="http://schemas.microsoft.com/office/drawing/2014/main" id="{00000000-0008-0000-0200-00002C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45" name="Text Box 43">
          <a:extLst>
            <a:ext uri="{FF2B5EF4-FFF2-40B4-BE49-F238E27FC236}">
              <a16:creationId xmlns:a16="http://schemas.microsoft.com/office/drawing/2014/main" id="{00000000-0008-0000-0200-00002D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73</xdr:row>
      <xdr:rowOff>0</xdr:rowOff>
    </xdr:from>
    <xdr:to>
      <xdr:col>10</xdr:col>
      <xdr:colOff>323640</xdr:colOff>
      <xdr:row>73</xdr:row>
      <xdr:rowOff>360</xdr:rowOff>
    </xdr:to>
    <xdr:sp macro="" textlink="">
      <xdr:nvSpPr>
        <xdr:cNvPr id="46" name="Text Box 44">
          <a:extLst>
            <a:ext uri="{FF2B5EF4-FFF2-40B4-BE49-F238E27FC236}">
              <a16:creationId xmlns:a16="http://schemas.microsoft.com/office/drawing/2014/main" id="{00000000-0008-0000-0200-00002E000000}"/>
            </a:ext>
          </a:extLst>
        </xdr:cNvPr>
        <xdr:cNvSpPr/>
      </xdr:nvSpPr>
      <xdr:spPr>
        <a:xfrm>
          <a:off x="14421960" y="1985976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75</xdr:row>
      <xdr:rowOff>0</xdr:rowOff>
    </xdr:from>
    <xdr:to>
      <xdr:col>4</xdr:col>
      <xdr:colOff>2294640</xdr:colOff>
      <xdr:row>75</xdr:row>
      <xdr:rowOff>360</xdr:rowOff>
    </xdr:to>
    <xdr:sp macro="" textlink="">
      <xdr:nvSpPr>
        <xdr:cNvPr id="47" name="Text Box 45">
          <a:extLst>
            <a:ext uri="{FF2B5EF4-FFF2-40B4-BE49-F238E27FC236}">
              <a16:creationId xmlns:a16="http://schemas.microsoft.com/office/drawing/2014/main" id="{00000000-0008-0000-0200-00002F000000}"/>
            </a:ext>
          </a:extLst>
        </xdr:cNvPr>
        <xdr:cNvSpPr/>
      </xdr:nvSpPr>
      <xdr:spPr>
        <a:xfrm>
          <a:off x="7625880" y="2037384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76</xdr:row>
      <xdr:rowOff>0</xdr:rowOff>
    </xdr:from>
    <xdr:to>
      <xdr:col>1</xdr:col>
      <xdr:colOff>1553040</xdr:colOff>
      <xdr:row>76</xdr:row>
      <xdr:rowOff>360</xdr:rowOff>
    </xdr:to>
    <xdr:sp macro="" textlink="">
      <xdr:nvSpPr>
        <xdr:cNvPr id="48" name="Text Box 46">
          <a:extLst>
            <a:ext uri="{FF2B5EF4-FFF2-40B4-BE49-F238E27FC236}">
              <a16:creationId xmlns:a16="http://schemas.microsoft.com/office/drawing/2014/main" id="{00000000-0008-0000-0200-000030000000}"/>
            </a:ext>
          </a:extLst>
        </xdr:cNvPr>
        <xdr:cNvSpPr/>
      </xdr:nvSpPr>
      <xdr:spPr>
        <a:xfrm>
          <a:off x="1145880" y="2063124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49" name="Text Box 47">
          <a:extLst>
            <a:ext uri="{FF2B5EF4-FFF2-40B4-BE49-F238E27FC236}">
              <a16:creationId xmlns:a16="http://schemas.microsoft.com/office/drawing/2014/main" id="{00000000-0008-0000-0200-000031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50" name="Text Box 48">
          <a:extLst>
            <a:ext uri="{FF2B5EF4-FFF2-40B4-BE49-F238E27FC236}">
              <a16:creationId xmlns:a16="http://schemas.microsoft.com/office/drawing/2014/main" id="{00000000-0008-0000-0200-000032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51" name="Text Box 49">
          <a:extLst>
            <a:ext uri="{FF2B5EF4-FFF2-40B4-BE49-F238E27FC236}">
              <a16:creationId xmlns:a16="http://schemas.microsoft.com/office/drawing/2014/main" id="{00000000-0008-0000-0200-000033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73</xdr:row>
      <xdr:rowOff>0</xdr:rowOff>
    </xdr:from>
    <xdr:to>
      <xdr:col>1</xdr:col>
      <xdr:colOff>15120</xdr:colOff>
      <xdr:row>73</xdr:row>
      <xdr:rowOff>360</xdr:rowOff>
    </xdr:to>
    <xdr:sp macro="" textlink="">
      <xdr:nvSpPr>
        <xdr:cNvPr id="52" name="Text Box 50">
          <a:extLst>
            <a:ext uri="{FF2B5EF4-FFF2-40B4-BE49-F238E27FC236}">
              <a16:creationId xmlns:a16="http://schemas.microsoft.com/office/drawing/2014/main" id="{00000000-0008-0000-0200-000034000000}"/>
            </a:ext>
          </a:extLst>
        </xdr:cNvPr>
        <xdr:cNvSpPr/>
      </xdr:nvSpPr>
      <xdr:spPr>
        <a:xfrm>
          <a:off x="9720" y="1985976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1</xdr:row>
      <xdr:rowOff>0</xdr:rowOff>
    </xdr:from>
    <xdr:to>
      <xdr:col>6</xdr:col>
      <xdr:colOff>466920</xdr:colOff>
      <xdr:row>1</xdr:row>
      <xdr:rowOff>360</xdr:rowOff>
    </xdr:to>
    <xdr:sp macro="" textlink="">
      <xdr:nvSpPr>
        <xdr:cNvPr id="53" name="Text Box 1">
          <a:extLst>
            <a:ext uri="{FF2B5EF4-FFF2-40B4-BE49-F238E27FC236}">
              <a16:creationId xmlns:a16="http://schemas.microsoft.com/office/drawing/2014/main" id="{00000000-0008-0000-0200-000035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1</xdr:row>
      <xdr:rowOff>0</xdr:rowOff>
    </xdr:from>
    <xdr:to>
      <xdr:col>6</xdr:col>
      <xdr:colOff>466920</xdr:colOff>
      <xdr:row>1</xdr:row>
      <xdr:rowOff>360</xdr:rowOff>
    </xdr:to>
    <xdr:sp macro="" textlink="">
      <xdr:nvSpPr>
        <xdr:cNvPr id="54" name="Text Box 2">
          <a:extLst>
            <a:ext uri="{FF2B5EF4-FFF2-40B4-BE49-F238E27FC236}">
              <a16:creationId xmlns:a16="http://schemas.microsoft.com/office/drawing/2014/main" id="{00000000-0008-0000-0200-000036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1</xdr:row>
      <xdr:rowOff>0</xdr:rowOff>
    </xdr:from>
    <xdr:to>
      <xdr:col>6</xdr:col>
      <xdr:colOff>466920</xdr:colOff>
      <xdr:row>1</xdr:row>
      <xdr:rowOff>360</xdr:rowOff>
    </xdr:to>
    <xdr:sp macro="" textlink="">
      <xdr:nvSpPr>
        <xdr:cNvPr id="55" name="Text Box 3">
          <a:extLst>
            <a:ext uri="{FF2B5EF4-FFF2-40B4-BE49-F238E27FC236}">
              <a16:creationId xmlns:a16="http://schemas.microsoft.com/office/drawing/2014/main" id="{00000000-0008-0000-0200-000037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1</xdr:row>
      <xdr:rowOff>0</xdr:rowOff>
    </xdr:from>
    <xdr:to>
      <xdr:col>10</xdr:col>
      <xdr:colOff>323640</xdr:colOff>
      <xdr:row>1</xdr:row>
      <xdr:rowOff>360</xdr:rowOff>
    </xdr:to>
    <xdr:sp macro="" textlink="">
      <xdr:nvSpPr>
        <xdr:cNvPr id="56" name="Text Box 4">
          <a:extLst>
            <a:ext uri="{FF2B5EF4-FFF2-40B4-BE49-F238E27FC236}">
              <a16:creationId xmlns:a16="http://schemas.microsoft.com/office/drawing/2014/main" id="{00000000-0008-0000-0200-000038000000}"/>
            </a:ext>
          </a:extLst>
        </xdr:cNvPr>
        <xdr:cNvSpPr/>
      </xdr:nvSpPr>
      <xdr:spPr>
        <a:xfrm>
          <a:off x="14421960" y="25704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1</xdr:row>
      <xdr:rowOff>0</xdr:rowOff>
    </xdr:from>
    <xdr:to>
      <xdr:col>4</xdr:col>
      <xdr:colOff>2294640</xdr:colOff>
      <xdr:row>1</xdr:row>
      <xdr:rowOff>360</xdr:rowOff>
    </xdr:to>
    <xdr:sp macro="" textlink="">
      <xdr:nvSpPr>
        <xdr:cNvPr id="57" name="Text Box 5">
          <a:extLst>
            <a:ext uri="{FF2B5EF4-FFF2-40B4-BE49-F238E27FC236}">
              <a16:creationId xmlns:a16="http://schemas.microsoft.com/office/drawing/2014/main" id="{00000000-0008-0000-0200-000039000000}"/>
            </a:ext>
          </a:extLst>
        </xdr:cNvPr>
        <xdr:cNvSpPr/>
      </xdr:nvSpPr>
      <xdr:spPr>
        <a:xfrm>
          <a:off x="7625880" y="25704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1</xdr:row>
      <xdr:rowOff>0</xdr:rowOff>
    </xdr:from>
    <xdr:to>
      <xdr:col>1</xdr:col>
      <xdr:colOff>1553040</xdr:colOff>
      <xdr:row>1</xdr:row>
      <xdr:rowOff>360</xdr:rowOff>
    </xdr:to>
    <xdr:sp macro="" textlink="">
      <xdr:nvSpPr>
        <xdr:cNvPr id="58" name="Text Box 6">
          <a:extLst>
            <a:ext uri="{FF2B5EF4-FFF2-40B4-BE49-F238E27FC236}">
              <a16:creationId xmlns:a16="http://schemas.microsoft.com/office/drawing/2014/main" id="{00000000-0008-0000-0200-00003A000000}"/>
            </a:ext>
          </a:extLst>
        </xdr:cNvPr>
        <xdr:cNvSpPr/>
      </xdr:nvSpPr>
      <xdr:spPr>
        <a:xfrm>
          <a:off x="1145880" y="25704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59" name="Text Box 7">
          <a:extLst>
            <a:ext uri="{FF2B5EF4-FFF2-40B4-BE49-F238E27FC236}">
              <a16:creationId xmlns:a16="http://schemas.microsoft.com/office/drawing/2014/main" id="{00000000-0008-0000-0200-00003B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60" name="Text Box 8">
          <a:extLst>
            <a:ext uri="{FF2B5EF4-FFF2-40B4-BE49-F238E27FC236}">
              <a16:creationId xmlns:a16="http://schemas.microsoft.com/office/drawing/2014/main" id="{00000000-0008-0000-0200-00003C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61" name="Text Box 9">
          <a:extLst>
            <a:ext uri="{FF2B5EF4-FFF2-40B4-BE49-F238E27FC236}">
              <a16:creationId xmlns:a16="http://schemas.microsoft.com/office/drawing/2014/main" id="{00000000-0008-0000-0200-00003D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1</xdr:row>
      <xdr:rowOff>0</xdr:rowOff>
    </xdr:from>
    <xdr:to>
      <xdr:col>1</xdr:col>
      <xdr:colOff>15120</xdr:colOff>
      <xdr:row>1</xdr:row>
      <xdr:rowOff>360</xdr:rowOff>
    </xdr:to>
    <xdr:sp macro="" textlink="">
      <xdr:nvSpPr>
        <xdr:cNvPr id="62" name="Text Box 10">
          <a:extLst>
            <a:ext uri="{FF2B5EF4-FFF2-40B4-BE49-F238E27FC236}">
              <a16:creationId xmlns:a16="http://schemas.microsoft.com/office/drawing/2014/main" id="{00000000-0008-0000-0200-00003E000000}"/>
            </a:ext>
          </a:extLst>
        </xdr:cNvPr>
        <xdr:cNvSpPr/>
      </xdr:nvSpPr>
      <xdr:spPr>
        <a:xfrm>
          <a:off x="9720" y="25704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63" name="Text Box 11">
          <a:extLst>
            <a:ext uri="{FF2B5EF4-FFF2-40B4-BE49-F238E27FC236}">
              <a16:creationId xmlns:a16="http://schemas.microsoft.com/office/drawing/2014/main" id="{00000000-0008-0000-0200-00003F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64" name="Text Box 12">
          <a:extLst>
            <a:ext uri="{FF2B5EF4-FFF2-40B4-BE49-F238E27FC236}">
              <a16:creationId xmlns:a16="http://schemas.microsoft.com/office/drawing/2014/main" id="{00000000-0008-0000-0200-000040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65" name="Text Box 13">
          <a:extLst>
            <a:ext uri="{FF2B5EF4-FFF2-40B4-BE49-F238E27FC236}">
              <a16:creationId xmlns:a16="http://schemas.microsoft.com/office/drawing/2014/main" id="{00000000-0008-0000-0200-000041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70</xdr:row>
      <xdr:rowOff>0</xdr:rowOff>
    </xdr:from>
    <xdr:to>
      <xdr:col>10</xdr:col>
      <xdr:colOff>323640</xdr:colOff>
      <xdr:row>70</xdr:row>
      <xdr:rowOff>360</xdr:rowOff>
    </xdr:to>
    <xdr:sp macro="" textlink="">
      <xdr:nvSpPr>
        <xdr:cNvPr id="66" name="Text Box 14">
          <a:extLst>
            <a:ext uri="{FF2B5EF4-FFF2-40B4-BE49-F238E27FC236}">
              <a16:creationId xmlns:a16="http://schemas.microsoft.com/office/drawing/2014/main" id="{00000000-0008-0000-0200-000042000000}"/>
            </a:ext>
          </a:extLst>
        </xdr:cNvPr>
        <xdr:cNvSpPr/>
      </xdr:nvSpPr>
      <xdr:spPr>
        <a:xfrm>
          <a:off x="14421960" y="1908828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73</xdr:row>
      <xdr:rowOff>0</xdr:rowOff>
    </xdr:from>
    <xdr:to>
      <xdr:col>4</xdr:col>
      <xdr:colOff>2294640</xdr:colOff>
      <xdr:row>73</xdr:row>
      <xdr:rowOff>360</xdr:rowOff>
    </xdr:to>
    <xdr:sp macro="" textlink="">
      <xdr:nvSpPr>
        <xdr:cNvPr id="67" name="Text Box 15">
          <a:extLst>
            <a:ext uri="{FF2B5EF4-FFF2-40B4-BE49-F238E27FC236}">
              <a16:creationId xmlns:a16="http://schemas.microsoft.com/office/drawing/2014/main" id="{00000000-0008-0000-0200-000043000000}"/>
            </a:ext>
          </a:extLst>
        </xdr:cNvPr>
        <xdr:cNvSpPr/>
      </xdr:nvSpPr>
      <xdr:spPr>
        <a:xfrm>
          <a:off x="7625880" y="1985976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73</xdr:row>
      <xdr:rowOff>0</xdr:rowOff>
    </xdr:from>
    <xdr:to>
      <xdr:col>1</xdr:col>
      <xdr:colOff>1553040</xdr:colOff>
      <xdr:row>73</xdr:row>
      <xdr:rowOff>360</xdr:rowOff>
    </xdr:to>
    <xdr:sp macro="" textlink="">
      <xdr:nvSpPr>
        <xdr:cNvPr id="68" name="Text Box 16">
          <a:extLst>
            <a:ext uri="{FF2B5EF4-FFF2-40B4-BE49-F238E27FC236}">
              <a16:creationId xmlns:a16="http://schemas.microsoft.com/office/drawing/2014/main" id="{00000000-0008-0000-0200-000044000000}"/>
            </a:ext>
          </a:extLst>
        </xdr:cNvPr>
        <xdr:cNvSpPr/>
      </xdr:nvSpPr>
      <xdr:spPr>
        <a:xfrm>
          <a:off x="1145880" y="1985976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69" name="Text Box 17">
          <a:extLst>
            <a:ext uri="{FF2B5EF4-FFF2-40B4-BE49-F238E27FC236}">
              <a16:creationId xmlns:a16="http://schemas.microsoft.com/office/drawing/2014/main" id="{00000000-0008-0000-0200-000045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70" name="Text Box 18">
          <a:extLst>
            <a:ext uri="{FF2B5EF4-FFF2-40B4-BE49-F238E27FC236}">
              <a16:creationId xmlns:a16="http://schemas.microsoft.com/office/drawing/2014/main" id="{00000000-0008-0000-0200-000046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71" name="Text Box 19">
          <a:extLst>
            <a:ext uri="{FF2B5EF4-FFF2-40B4-BE49-F238E27FC236}">
              <a16:creationId xmlns:a16="http://schemas.microsoft.com/office/drawing/2014/main" id="{00000000-0008-0000-0200-000047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70</xdr:row>
      <xdr:rowOff>0</xdr:rowOff>
    </xdr:from>
    <xdr:to>
      <xdr:col>1</xdr:col>
      <xdr:colOff>15120</xdr:colOff>
      <xdr:row>70</xdr:row>
      <xdr:rowOff>360</xdr:rowOff>
    </xdr:to>
    <xdr:sp macro="" textlink="">
      <xdr:nvSpPr>
        <xdr:cNvPr id="72" name="Text Box 20">
          <a:extLst>
            <a:ext uri="{FF2B5EF4-FFF2-40B4-BE49-F238E27FC236}">
              <a16:creationId xmlns:a16="http://schemas.microsoft.com/office/drawing/2014/main" id="{00000000-0008-0000-0200-000048000000}"/>
            </a:ext>
          </a:extLst>
        </xdr:cNvPr>
        <xdr:cNvSpPr/>
      </xdr:nvSpPr>
      <xdr:spPr>
        <a:xfrm>
          <a:off x="9720" y="190882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371520</xdr:colOff>
      <xdr:row>70</xdr:row>
      <xdr:rowOff>0</xdr:rowOff>
    </xdr:from>
    <xdr:to>
      <xdr:col>6</xdr:col>
      <xdr:colOff>942120</xdr:colOff>
      <xdr:row>70</xdr:row>
      <xdr:rowOff>360</xdr:rowOff>
    </xdr:to>
    <xdr:sp macro="" textlink="">
      <xdr:nvSpPr>
        <xdr:cNvPr id="73" name="Text Box 21">
          <a:extLst>
            <a:ext uri="{FF2B5EF4-FFF2-40B4-BE49-F238E27FC236}">
              <a16:creationId xmlns:a16="http://schemas.microsoft.com/office/drawing/2014/main" id="{00000000-0008-0000-0200-000049000000}"/>
            </a:ext>
          </a:extLst>
        </xdr:cNvPr>
        <xdr:cNvSpPr/>
      </xdr:nvSpPr>
      <xdr:spPr>
        <a:xfrm>
          <a:off x="12290400" y="19088280"/>
          <a:ext cx="5706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1656360</xdr:colOff>
      <xdr:row>73</xdr:row>
      <xdr:rowOff>0</xdr:rowOff>
    </xdr:from>
    <xdr:to>
      <xdr:col>4</xdr:col>
      <xdr:colOff>2248560</xdr:colOff>
      <xdr:row>73</xdr:row>
      <xdr:rowOff>360</xdr:rowOff>
    </xdr:to>
    <xdr:sp macro="" textlink="">
      <xdr:nvSpPr>
        <xdr:cNvPr id="74" name="Text Box 22">
          <a:extLst>
            <a:ext uri="{FF2B5EF4-FFF2-40B4-BE49-F238E27FC236}">
              <a16:creationId xmlns:a16="http://schemas.microsoft.com/office/drawing/2014/main" id="{00000000-0008-0000-0200-00004A000000}"/>
            </a:ext>
          </a:extLst>
        </xdr:cNvPr>
        <xdr:cNvSpPr/>
      </xdr:nvSpPr>
      <xdr:spPr>
        <a:xfrm>
          <a:off x="7550280" y="19859760"/>
          <a:ext cx="5922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75" name="Text Box 23">
          <a:extLst>
            <a:ext uri="{FF2B5EF4-FFF2-40B4-BE49-F238E27FC236}">
              <a16:creationId xmlns:a16="http://schemas.microsoft.com/office/drawing/2014/main" id="{00000000-0008-0000-0200-00004B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76" name="Text Box 24">
          <a:extLst>
            <a:ext uri="{FF2B5EF4-FFF2-40B4-BE49-F238E27FC236}">
              <a16:creationId xmlns:a16="http://schemas.microsoft.com/office/drawing/2014/main" id="{00000000-0008-0000-0200-00004C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77" name="Text Box 25">
          <a:extLst>
            <a:ext uri="{FF2B5EF4-FFF2-40B4-BE49-F238E27FC236}">
              <a16:creationId xmlns:a16="http://schemas.microsoft.com/office/drawing/2014/main" id="{00000000-0008-0000-0200-00004D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78" name="Text Box 26">
          <a:extLst>
            <a:ext uri="{FF2B5EF4-FFF2-40B4-BE49-F238E27FC236}">
              <a16:creationId xmlns:a16="http://schemas.microsoft.com/office/drawing/2014/main" id="{00000000-0008-0000-0200-00004E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46</xdr:row>
      <xdr:rowOff>0</xdr:rowOff>
    </xdr:from>
    <xdr:to>
      <xdr:col>1</xdr:col>
      <xdr:colOff>15120</xdr:colOff>
      <xdr:row>46</xdr:row>
      <xdr:rowOff>360</xdr:rowOff>
    </xdr:to>
    <xdr:sp macro="" textlink="">
      <xdr:nvSpPr>
        <xdr:cNvPr id="79" name="Text Box 27">
          <a:extLst>
            <a:ext uri="{FF2B5EF4-FFF2-40B4-BE49-F238E27FC236}">
              <a16:creationId xmlns:a16="http://schemas.microsoft.com/office/drawing/2014/main" id="{00000000-0008-0000-0200-00004F000000}"/>
            </a:ext>
          </a:extLst>
        </xdr:cNvPr>
        <xdr:cNvSpPr/>
      </xdr:nvSpPr>
      <xdr:spPr>
        <a:xfrm>
          <a:off x="9720" y="1240164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55</xdr:row>
      <xdr:rowOff>0</xdr:rowOff>
    </xdr:from>
    <xdr:to>
      <xdr:col>6</xdr:col>
      <xdr:colOff>466920</xdr:colOff>
      <xdr:row>55</xdr:row>
      <xdr:rowOff>360</xdr:rowOff>
    </xdr:to>
    <xdr:sp macro="" textlink="">
      <xdr:nvSpPr>
        <xdr:cNvPr id="80" name="Text Box 28">
          <a:extLst>
            <a:ext uri="{FF2B5EF4-FFF2-40B4-BE49-F238E27FC236}">
              <a16:creationId xmlns:a16="http://schemas.microsoft.com/office/drawing/2014/main" id="{00000000-0008-0000-0200-000050000000}"/>
            </a:ext>
          </a:extLst>
        </xdr:cNvPr>
        <xdr:cNvSpPr/>
      </xdr:nvSpPr>
      <xdr:spPr>
        <a:xfrm>
          <a:off x="12079440" y="150400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55</xdr:row>
      <xdr:rowOff>0</xdr:rowOff>
    </xdr:from>
    <xdr:to>
      <xdr:col>6</xdr:col>
      <xdr:colOff>466920</xdr:colOff>
      <xdr:row>55</xdr:row>
      <xdr:rowOff>360</xdr:rowOff>
    </xdr:to>
    <xdr:sp macro="" textlink="">
      <xdr:nvSpPr>
        <xdr:cNvPr id="81" name="Text Box 29">
          <a:extLst>
            <a:ext uri="{FF2B5EF4-FFF2-40B4-BE49-F238E27FC236}">
              <a16:creationId xmlns:a16="http://schemas.microsoft.com/office/drawing/2014/main" id="{00000000-0008-0000-0200-000051000000}"/>
            </a:ext>
          </a:extLst>
        </xdr:cNvPr>
        <xdr:cNvSpPr/>
      </xdr:nvSpPr>
      <xdr:spPr>
        <a:xfrm>
          <a:off x="12079440" y="150400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55</xdr:row>
      <xdr:rowOff>0</xdr:rowOff>
    </xdr:from>
    <xdr:to>
      <xdr:col>6</xdr:col>
      <xdr:colOff>466920</xdr:colOff>
      <xdr:row>55</xdr:row>
      <xdr:rowOff>360</xdr:rowOff>
    </xdr:to>
    <xdr:sp macro="" textlink="">
      <xdr:nvSpPr>
        <xdr:cNvPr id="82" name="Text Box 30">
          <a:extLst>
            <a:ext uri="{FF2B5EF4-FFF2-40B4-BE49-F238E27FC236}">
              <a16:creationId xmlns:a16="http://schemas.microsoft.com/office/drawing/2014/main" id="{00000000-0008-0000-0200-000052000000}"/>
            </a:ext>
          </a:extLst>
        </xdr:cNvPr>
        <xdr:cNvSpPr/>
      </xdr:nvSpPr>
      <xdr:spPr>
        <a:xfrm>
          <a:off x="12079440" y="150400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55</xdr:row>
      <xdr:rowOff>0</xdr:rowOff>
    </xdr:from>
    <xdr:to>
      <xdr:col>10</xdr:col>
      <xdr:colOff>323640</xdr:colOff>
      <xdr:row>55</xdr:row>
      <xdr:rowOff>360</xdr:rowOff>
    </xdr:to>
    <xdr:sp macro="" textlink="">
      <xdr:nvSpPr>
        <xdr:cNvPr id="83" name="Text Box 31">
          <a:extLst>
            <a:ext uri="{FF2B5EF4-FFF2-40B4-BE49-F238E27FC236}">
              <a16:creationId xmlns:a16="http://schemas.microsoft.com/office/drawing/2014/main" id="{00000000-0008-0000-0200-000053000000}"/>
            </a:ext>
          </a:extLst>
        </xdr:cNvPr>
        <xdr:cNvSpPr/>
      </xdr:nvSpPr>
      <xdr:spPr>
        <a:xfrm>
          <a:off x="14421960" y="1504008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69</xdr:row>
      <xdr:rowOff>0</xdr:rowOff>
    </xdr:from>
    <xdr:to>
      <xdr:col>4</xdr:col>
      <xdr:colOff>2294640</xdr:colOff>
      <xdr:row>69</xdr:row>
      <xdr:rowOff>360</xdr:rowOff>
    </xdr:to>
    <xdr:sp macro="" textlink="">
      <xdr:nvSpPr>
        <xdr:cNvPr id="84" name="Text Box 32">
          <a:extLst>
            <a:ext uri="{FF2B5EF4-FFF2-40B4-BE49-F238E27FC236}">
              <a16:creationId xmlns:a16="http://schemas.microsoft.com/office/drawing/2014/main" id="{00000000-0008-0000-0200-000054000000}"/>
            </a:ext>
          </a:extLst>
        </xdr:cNvPr>
        <xdr:cNvSpPr/>
      </xdr:nvSpPr>
      <xdr:spPr>
        <a:xfrm>
          <a:off x="7625880" y="1883088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69</xdr:row>
      <xdr:rowOff>0</xdr:rowOff>
    </xdr:from>
    <xdr:to>
      <xdr:col>1</xdr:col>
      <xdr:colOff>1553040</xdr:colOff>
      <xdr:row>69</xdr:row>
      <xdr:rowOff>360</xdr:rowOff>
    </xdr:to>
    <xdr:sp macro="" textlink="">
      <xdr:nvSpPr>
        <xdr:cNvPr id="85" name="Text Box 33">
          <a:extLst>
            <a:ext uri="{FF2B5EF4-FFF2-40B4-BE49-F238E27FC236}">
              <a16:creationId xmlns:a16="http://schemas.microsoft.com/office/drawing/2014/main" id="{00000000-0008-0000-0200-000055000000}"/>
            </a:ext>
          </a:extLst>
        </xdr:cNvPr>
        <xdr:cNvSpPr/>
      </xdr:nvSpPr>
      <xdr:spPr>
        <a:xfrm>
          <a:off x="1145880" y="1883088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86" name="Text Box 34">
          <a:extLst>
            <a:ext uri="{FF2B5EF4-FFF2-40B4-BE49-F238E27FC236}">
              <a16:creationId xmlns:a16="http://schemas.microsoft.com/office/drawing/2014/main" id="{00000000-0008-0000-0200-000056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87" name="Text Box 35">
          <a:extLst>
            <a:ext uri="{FF2B5EF4-FFF2-40B4-BE49-F238E27FC236}">
              <a16:creationId xmlns:a16="http://schemas.microsoft.com/office/drawing/2014/main" id="{00000000-0008-0000-0200-000057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88" name="Text Box 36">
          <a:extLst>
            <a:ext uri="{FF2B5EF4-FFF2-40B4-BE49-F238E27FC236}">
              <a16:creationId xmlns:a16="http://schemas.microsoft.com/office/drawing/2014/main" id="{00000000-0008-0000-0200-000058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55</xdr:row>
      <xdr:rowOff>0</xdr:rowOff>
    </xdr:from>
    <xdr:to>
      <xdr:col>1</xdr:col>
      <xdr:colOff>15120</xdr:colOff>
      <xdr:row>55</xdr:row>
      <xdr:rowOff>360</xdr:rowOff>
    </xdr:to>
    <xdr:sp macro="" textlink="">
      <xdr:nvSpPr>
        <xdr:cNvPr id="89" name="Text Box 37">
          <a:extLst>
            <a:ext uri="{FF2B5EF4-FFF2-40B4-BE49-F238E27FC236}">
              <a16:creationId xmlns:a16="http://schemas.microsoft.com/office/drawing/2014/main" id="{00000000-0008-0000-0200-000059000000}"/>
            </a:ext>
          </a:extLst>
        </xdr:cNvPr>
        <xdr:cNvSpPr/>
      </xdr:nvSpPr>
      <xdr:spPr>
        <a:xfrm>
          <a:off x="9720" y="150400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69</xdr:row>
      <xdr:rowOff>0</xdr:rowOff>
    </xdr:from>
    <xdr:to>
      <xdr:col>1</xdr:col>
      <xdr:colOff>15120</xdr:colOff>
      <xdr:row>69</xdr:row>
      <xdr:rowOff>360</xdr:rowOff>
    </xdr:to>
    <xdr:sp macro="" textlink="">
      <xdr:nvSpPr>
        <xdr:cNvPr id="90" name="Text Box 38">
          <a:extLst>
            <a:ext uri="{FF2B5EF4-FFF2-40B4-BE49-F238E27FC236}">
              <a16:creationId xmlns:a16="http://schemas.microsoft.com/office/drawing/2014/main" id="{00000000-0008-0000-0200-00005A000000}"/>
            </a:ext>
          </a:extLst>
        </xdr:cNvPr>
        <xdr:cNvSpPr/>
      </xdr:nvSpPr>
      <xdr:spPr>
        <a:xfrm>
          <a:off x="9720" y="188308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1085760</xdr:colOff>
      <xdr:row>42</xdr:row>
      <xdr:rowOff>181080</xdr:rowOff>
    </xdr:from>
    <xdr:to>
      <xdr:col>6</xdr:col>
      <xdr:colOff>190080</xdr:colOff>
      <xdr:row>49</xdr:row>
      <xdr:rowOff>123480</xdr:rowOff>
    </xdr:to>
    <xdr:sp macro="" textlink="">
      <xdr:nvSpPr>
        <xdr:cNvPr id="91" name="Rectangle 39">
          <a:extLst>
            <a:ext uri="{FF2B5EF4-FFF2-40B4-BE49-F238E27FC236}">
              <a16:creationId xmlns:a16="http://schemas.microsoft.com/office/drawing/2014/main" id="{00000000-0008-0000-0200-00005B000000}"/>
            </a:ext>
          </a:extLst>
        </xdr:cNvPr>
        <xdr:cNvSpPr/>
      </xdr:nvSpPr>
      <xdr:spPr>
        <a:xfrm>
          <a:off x="1251360" y="11553840"/>
          <a:ext cx="10857600" cy="1742760"/>
        </a:xfrm>
        <a:prstGeom prst="rect">
          <a:avLst/>
        </a:prstGeom>
        <a:no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9720</xdr:colOff>
      <xdr:row>73</xdr:row>
      <xdr:rowOff>0</xdr:rowOff>
    </xdr:from>
    <xdr:to>
      <xdr:col>1</xdr:col>
      <xdr:colOff>15120</xdr:colOff>
      <xdr:row>73</xdr:row>
      <xdr:rowOff>360</xdr:rowOff>
    </xdr:to>
    <xdr:sp macro="" textlink="">
      <xdr:nvSpPr>
        <xdr:cNvPr id="92" name="Text Box 40">
          <a:extLst>
            <a:ext uri="{FF2B5EF4-FFF2-40B4-BE49-F238E27FC236}">
              <a16:creationId xmlns:a16="http://schemas.microsoft.com/office/drawing/2014/main" id="{00000000-0008-0000-0200-00005C000000}"/>
            </a:ext>
          </a:extLst>
        </xdr:cNvPr>
        <xdr:cNvSpPr/>
      </xdr:nvSpPr>
      <xdr:spPr>
        <a:xfrm>
          <a:off x="9720" y="1985976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93" name="Text Box 41">
          <a:extLst>
            <a:ext uri="{FF2B5EF4-FFF2-40B4-BE49-F238E27FC236}">
              <a16:creationId xmlns:a16="http://schemas.microsoft.com/office/drawing/2014/main" id="{00000000-0008-0000-0200-00005D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94" name="Text Box 42">
          <a:extLst>
            <a:ext uri="{FF2B5EF4-FFF2-40B4-BE49-F238E27FC236}">
              <a16:creationId xmlns:a16="http://schemas.microsoft.com/office/drawing/2014/main" id="{00000000-0008-0000-0200-00005E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95" name="Text Box 43">
          <a:extLst>
            <a:ext uri="{FF2B5EF4-FFF2-40B4-BE49-F238E27FC236}">
              <a16:creationId xmlns:a16="http://schemas.microsoft.com/office/drawing/2014/main" id="{00000000-0008-0000-0200-00005F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73</xdr:row>
      <xdr:rowOff>0</xdr:rowOff>
    </xdr:from>
    <xdr:to>
      <xdr:col>10</xdr:col>
      <xdr:colOff>323640</xdr:colOff>
      <xdr:row>73</xdr:row>
      <xdr:rowOff>360</xdr:rowOff>
    </xdr:to>
    <xdr:sp macro="" textlink="">
      <xdr:nvSpPr>
        <xdr:cNvPr id="96" name="Text Box 44">
          <a:extLst>
            <a:ext uri="{FF2B5EF4-FFF2-40B4-BE49-F238E27FC236}">
              <a16:creationId xmlns:a16="http://schemas.microsoft.com/office/drawing/2014/main" id="{00000000-0008-0000-0200-000060000000}"/>
            </a:ext>
          </a:extLst>
        </xdr:cNvPr>
        <xdr:cNvSpPr/>
      </xdr:nvSpPr>
      <xdr:spPr>
        <a:xfrm>
          <a:off x="14421960" y="1985976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75</xdr:row>
      <xdr:rowOff>0</xdr:rowOff>
    </xdr:from>
    <xdr:to>
      <xdr:col>4</xdr:col>
      <xdr:colOff>2294640</xdr:colOff>
      <xdr:row>75</xdr:row>
      <xdr:rowOff>360</xdr:rowOff>
    </xdr:to>
    <xdr:sp macro="" textlink="">
      <xdr:nvSpPr>
        <xdr:cNvPr id="97" name="Text Box 45">
          <a:extLst>
            <a:ext uri="{FF2B5EF4-FFF2-40B4-BE49-F238E27FC236}">
              <a16:creationId xmlns:a16="http://schemas.microsoft.com/office/drawing/2014/main" id="{00000000-0008-0000-0200-000061000000}"/>
            </a:ext>
          </a:extLst>
        </xdr:cNvPr>
        <xdr:cNvSpPr/>
      </xdr:nvSpPr>
      <xdr:spPr>
        <a:xfrm>
          <a:off x="7625880" y="2037384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76</xdr:row>
      <xdr:rowOff>0</xdr:rowOff>
    </xdr:from>
    <xdr:to>
      <xdr:col>1</xdr:col>
      <xdr:colOff>1553040</xdr:colOff>
      <xdr:row>76</xdr:row>
      <xdr:rowOff>360</xdr:rowOff>
    </xdr:to>
    <xdr:sp macro="" textlink="">
      <xdr:nvSpPr>
        <xdr:cNvPr id="98" name="Text Box 46">
          <a:extLst>
            <a:ext uri="{FF2B5EF4-FFF2-40B4-BE49-F238E27FC236}">
              <a16:creationId xmlns:a16="http://schemas.microsoft.com/office/drawing/2014/main" id="{00000000-0008-0000-0200-000062000000}"/>
            </a:ext>
          </a:extLst>
        </xdr:cNvPr>
        <xdr:cNvSpPr/>
      </xdr:nvSpPr>
      <xdr:spPr>
        <a:xfrm>
          <a:off x="1145880" y="2063124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99" name="Text Box 47">
          <a:extLst>
            <a:ext uri="{FF2B5EF4-FFF2-40B4-BE49-F238E27FC236}">
              <a16:creationId xmlns:a16="http://schemas.microsoft.com/office/drawing/2014/main" id="{00000000-0008-0000-0200-000063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100" name="Text Box 48">
          <a:extLst>
            <a:ext uri="{FF2B5EF4-FFF2-40B4-BE49-F238E27FC236}">
              <a16:creationId xmlns:a16="http://schemas.microsoft.com/office/drawing/2014/main" id="{00000000-0008-0000-0200-000064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101" name="Text Box 49">
          <a:extLst>
            <a:ext uri="{FF2B5EF4-FFF2-40B4-BE49-F238E27FC236}">
              <a16:creationId xmlns:a16="http://schemas.microsoft.com/office/drawing/2014/main" id="{00000000-0008-0000-0200-000065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73</xdr:row>
      <xdr:rowOff>0</xdr:rowOff>
    </xdr:from>
    <xdr:to>
      <xdr:col>1</xdr:col>
      <xdr:colOff>15120</xdr:colOff>
      <xdr:row>73</xdr:row>
      <xdr:rowOff>360</xdr:rowOff>
    </xdr:to>
    <xdr:sp macro="" textlink="">
      <xdr:nvSpPr>
        <xdr:cNvPr id="102" name="Text Box 50">
          <a:extLst>
            <a:ext uri="{FF2B5EF4-FFF2-40B4-BE49-F238E27FC236}">
              <a16:creationId xmlns:a16="http://schemas.microsoft.com/office/drawing/2014/main" id="{00000000-0008-0000-0200-000066000000}"/>
            </a:ext>
          </a:extLst>
        </xdr:cNvPr>
        <xdr:cNvSpPr/>
      </xdr:nvSpPr>
      <xdr:spPr>
        <a:xfrm>
          <a:off x="9720" y="1985976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1</xdr:row>
      <xdr:rowOff>0</xdr:rowOff>
    </xdr:from>
    <xdr:to>
      <xdr:col>6</xdr:col>
      <xdr:colOff>466920</xdr:colOff>
      <xdr:row>1</xdr:row>
      <xdr:rowOff>360</xdr:rowOff>
    </xdr:to>
    <xdr:sp macro="" textlink="">
      <xdr:nvSpPr>
        <xdr:cNvPr id="103" name="Text Box 1">
          <a:extLst>
            <a:ext uri="{FF2B5EF4-FFF2-40B4-BE49-F238E27FC236}">
              <a16:creationId xmlns:a16="http://schemas.microsoft.com/office/drawing/2014/main" id="{00000000-0008-0000-0200-000067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1</xdr:row>
      <xdr:rowOff>0</xdr:rowOff>
    </xdr:from>
    <xdr:to>
      <xdr:col>6</xdr:col>
      <xdr:colOff>466920</xdr:colOff>
      <xdr:row>1</xdr:row>
      <xdr:rowOff>360</xdr:rowOff>
    </xdr:to>
    <xdr:sp macro="" textlink="">
      <xdr:nvSpPr>
        <xdr:cNvPr id="104" name="Text Box 2">
          <a:extLst>
            <a:ext uri="{FF2B5EF4-FFF2-40B4-BE49-F238E27FC236}">
              <a16:creationId xmlns:a16="http://schemas.microsoft.com/office/drawing/2014/main" id="{00000000-0008-0000-0200-000068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1</xdr:row>
      <xdr:rowOff>0</xdr:rowOff>
    </xdr:from>
    <xdr:to>
      <xdr:col>6</xdr:col>
      <xdr:colOff>466920</xdr:colOff>
      <xdr:row>1</xdr:row>
      <xdr:rowOff>360</xdr:rowOff>
    </xdr:to>
    <xdr:sp macro="" textlink="">
      <xdr:nvSpPr>
        <xdr:cNvPr id="105" name="Text Box 3">
          <a:extLst>
            <a:ext uri="{FF2B5EF4-FFF2-40B4-BE49-F238E27FC236}">
              <a16:creationId xmlns:a16="http://schemas.microsoft.com/office/drawing/2014/main" id="{00000000-0008-0000-0200-000069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1</xdr:row>
      <xdr:rowOff>0</xdr:rowOff>
    </xdr:from>
    <xdr:to>
      <xdr:col>10</xdr:col>
      <xdr:colOff>323640</xdr:colOff>
      <xdr:row>1</xdr:row>
      <xdr:rowOff>360</xdr:rowOff>
    </xdr:to>
    <xdr:sp macro="" textlink="">
      <xdr:nvSpPr>
        <xdr:cNvPr id="106" name="Text Box 4">
          <a:extLst>
            <a:ext uri="{FF2B5EF4-FFF2-40B4-BE49-F238E27FC236}">
              <a16:creationId xmlns:a16="http://schemas.microsoft.com/office/drawing/2014/main" id="{00000000-0008-0000-0200-00006A000000}"/>
            </a:ext>
          </a:extLst>
        </xdr:cNvPr>
        <xdr:cNvSpPr/>
      </xdr:nvSpPr>
      <xdr:spPr>
        <a:xfrm>
          <a:off x="14421960" y="25704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1</xdr:row>
      <xdr:rowOff>0</xdr:rowOff>
    </xdr:from>
    <xdr:to>
      <xdr:col>4</xdr:col>
      <xdr:colOff>2294640</xdr:colOff>
      <xdr:row>1</xdr:row>
      <xdr:rowOff>360</xdr:rowOff>
    </xdr:to>
    <xdr:sp macro="" textlink="">
      <xdr:nvSpPr>
        <xdr:cNvPr id="107" name="Text Box 5">
          <a:extLst>
            <a:ext uri="{FF2B5EF4-FFF2-40B4-BE49-F238E27FC236}">
              <a16:creationId xmlns:a16="http://schemas.microsoft.com/office/drawing/2014/main" id="{00000000-0008-0000-0200-00006B000000}"/>
            </a:ext>
          </a:extLst>
        </xdr:cNvPr>
        <xdr:cNvSpPr/>
      </xdr:nvSpPr>
      <xdr:spPr>
        <a:xfrm>
          <a:off x="7625880" y="25704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1</xdr:row>
      <xdr:rowOff>0</xdr:rowOff>
    </xdr:from>
    <xdr:to>
      <xdr:col>1</xdr:col>
      <xdr:colOff>1553040</xdr:colOff>
      <xdr:row>1</xdr:row>
      <xdr:rowOff>360</xdr:rowOff>
    </xdr:to>
    <xdr:sp macro="" textlink="">
      <xdr:nvSpPr>
        <xdr:cNvPr id="108" name="Text Box 6">
          <a:extLst>
            <a:ext uri="{FF2B5EF4-FFF2-40B4-BE49-F238E27FC236}">
              <a16:creationId xmlns:a16="http://schemas.microsoft.com/office/drawing/2014/main" id="{00000000-0008-0000-0200-00006C000000}"/>
            </a:ext>
          </a:extLst>
        </xdr:cNvPr>
        <xdr:cNvSpPr/>
      </xdr:nvSpPr>
      <xdr:spPr>
        <a:xfrm>
          <a:off x="1145880" y="25704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109" name="Text Box 7">
          <a:extLst>
            <a:ext uri="{FF2B5EF4-FFF2-40B4-BE49-F238E27FC236}">
              <a16:creationId xmlns:a16="http://schemas.microsoft.com/office/drawing/2014/main" id="{00000000-0008-0000-0200-00006D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110" name="Text Box 8">
          <a:extLst>
            <a:ext uri="{FF2B5EF4-FFF2-40B4-BE49-F238E27FC236}">
              <a16:creationId xmlns:a16="http://schemas.microsoft.com/office/drawing/2014/main" id="{00000000-0008-0000-0200-00006E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111" name="Text Box 9">
          <a:extLst>
            <a:ext uri="{FF2B5EF4-FFF2-40B4-BE49-F238E27FC236}">
              <a16:creationId xmlns:a16="http://schemas.microsoft.com/office/drawing/2014/main" id="{00000000-0008-0000-0200-00006F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1</xdr:row>
      <xdr:rowOff>0</xdr:rowOff>
    </xdr:from>
    <xdr:to>
      <xdr:col>1</xdr:col>
      <xdr:colOff>15120</xdr:colOff>
      <xdr:row>1</xdr:row>
      <xdr:rowOff>360</xdr:rowOff>
    </xdr:to>
    <xdr:sp macro="" textlink="">
      <xdr:nvSpPr>
        <xdr:cNvPr id="112" name="Text Box 10">
          <a:extLst>
            <a:ext uri="{FF2B5EF4-FFF2-40B4-BE49-F238E27FC236}">
              <a16:creationId xmlns:a16="http://schemas.microsoft.com/office/drawing/2014/main" id="{00000000-0008-0000-0200-000070000000}"/>
            </a:ext>
          </a:extLst>
        </xdr:cNvPr>
        <xdr:cNvSpPr/>
      </xdr:nvSpPr>
      <xdr:spPr>
        <a:xfrm>
          <a:off x="9720" y="25704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13" name="Text Box 11">
          <a:extLst>
            <a:ext uri="{FF2B5EF4-FFF2-40B4-BE49-F238E27FC236}">
              <a16:creationId xmlns:a16="http://schemas.microsoft.com/office/drawing/2014/main" id="{00000000-0008-0000-0200-000071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14" name="Text Box 12">
          <a:extLst>
            <a:ext uri="{FF2B5EF4-FFF2-40B4-BE49-F238E27FC236}">
              <a16:creationId xmlns:a16="http://schemas.microsoft.com/office/drawing/2014/main" id="{00000000-0008-0000-0200-000072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15" name="Text Box 13">
          <a:extLst>
            <a:ext uri="{FF2B5EF4-FFF2-40B4-BE49-F238E27FC236}">
              <a16:creationId xmlns:a16="http://schemas.microsoft.com/office/drawing/2014/main" id="{00000000-0008-0000-0200-000073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70</xdr:row>
      <xdr:rowOff>0</xdr:rowOff>
    </xdr:from>
    <xdr:to>
      <xdr:col>10</xdr:col>
      <xdr:colOff>323640</xdr:colOff>
      <xdr:row>70</xdr:row>
      <xdr:rowOff>360</xdr:rowOff>
    </xdr:to>
    <xdr:sp macro="" textlink="">
      <xdr:nvSpPr>
        <xdr:cNvPr id="116" name="Text Box 14">
          <a:extLst>
            <a:ext uri="{FF2B5EF4-FFF2-40B4-BE49-F238E27FC236}">
              <a16:creationId xmlns:a16="http://schemas.microsoft.com/office/drawing/2014/main" id="{00000000-0008-0000-0200-000074000000}"/>
            </a:ext>
          </a:extLst>
        </xdr:cNvPr>
        <xdr:cNvSpPr/>
      </xdr:nvSpPr>
      <xdr:spPr>
        <a:xfrm>
          <a:off x="14421960" y="1908828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73</xdr:row>
      <xdr:rowOff>0</xdr:rowOff>
    </xdr:from>
    <xdr:to>
      <xdr:col>4</xdr:col>
      <xdr:colOff>2294640</xdr:colOff>
      <xdr:row>73</xdr:row>
      <xdr:rowOff>360</xdr:rowOff>
    </xdr:to>
    <xdr:sp macro="" textlink="">
      <xdr:nvSpPr>
        <xdr:cNvPr id="117" name="Text Box 15">
          <a:extLst>
            <a:ext uri="{FF2B5EF4-FFF2-40B4-BE49-F238E27FC236}">
              <a16:creationId xmlns:a16="http://schemas.microsoft.com/office/drawing/2014/main" id="{00000000-0008-0000-0200-000075000000}"/>
            </a:ext>
          </a:extLst>
        </xdr:cNvPr>
        <xdr:cNvSpPr/>
      </xdr:nvSpPr>
      <xdr:spPr>
        <a:xfrm>
          <a:off x="7625880" y="1985976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73</xdr:row>
      <xdr:rowOff>0</xdr:rowOff>
    </xdr:from>
    <xdr:to>
      <xdr:col>1</xdr:col>
      <xdr:colOff>1553040</xdr:colOff>
      <xdr:row>73</xdr:row>
      <xdr:rowOff>360</xdr:rowOff>
    </xdr:to>
    <xdr:sp macro="" textlink="">
      <xdr:nvSpPr>
        <xdr:cNvPr id="118" name="Text Box 16">
          <a:extLst>
            <a:ext uri="{FF2B5EF4-FFF2-40B4-BE49-F238E27FC236}">
              <a16:creationId xmlns:a16="http://schemas.microsoft.com/office/drawing/2014/main" id="{00000000-0008-0000-0200-000076000000}"/>
            </a:ext>
          </a:extLst>
        </xdr:cNvPr>
        <xdr:cNvSpPr/>
      </xdr:nvSpPr>
      <xdr:spPr>
        <a:xfrm>
          <a:off x="1145880" y="1985976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119" name="Text Box 17">
          <a:extLst>
            <a:ext uri="{FF2B5EF4-FFF2-40B4-BE49-F238E27FC236}">
              <a16:creationId xmlns:a16="http://schemas.microsoft.com/office/drawing/2014/main" id="{00000000-0008-0000-0200-000077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120" name="Text Box 18">
          <a:extLst>
            <a:ext uri="{FF2B5EF4-FFF2-40B4-BE49-F238E27FC236}">
              <a16:creationId xmlns:a16="http://schemas.microsoft.com/office/drawing/2014/main" id="{00000000-0008-0000-0200-000078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121" name="Text Box 19">
          <a:extLst>
            <a:ext uri="{FF2B5EF4-FFF2-40B4-BE49-F238E27FC236}">
              <a16:creationId xmlns:a16="http://schemas.microsoft.com/office/drawing/2014/main" id="{00000000-0008-0000-0200-000079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70</xdr:row>
      <xdr:rowOff>0</xdr:rowOff>
    </xdr:from>
    <xdr:to>
      <xdr:col>1</xdr:col>
      <xdr:colOff>15120</xdr:colOff>
      <xdr:row>70</xdr:row>
      <xdr:rowOff>360</xdr:rowOff>
    </xdr:to>
    <xdr:sp macro="" textlink="">
      <xdr:nvSpPr>
        <xdr:cNvPr id="122" name="Text Box 20">
          <a:extLst>
            <a:ext uri="{FF2B5EF4-FFF2-40B4-BE49-F238E27FC236}">
              <a16:creationId xmlns:a16="http://schemas.microsoft.com/office/drawing/2014/main" id="{00000000-0008-0000-0200-00007A000000}"/>
            </a:ext>
          </a:extLst>
        </xdr:cNvPr>
        <xdr:cNvSpPr/>
      </xdr:nvSpPr>
      <xdr:spPr>
        <a:xfrm>
          <a:off x="9720" y="190882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371520</xdr:colOff>
      <xdr:row>70</xdr:row>
      <xdr:rowOff>0</xdr:rowOff>
    </xdr:from>
    <xdr:to>
      <xdr:col>6</xdr:col>
      <xdr:colOff>942120</xdr:colOff>
      <xdr:row>70</xdr:row>
      <xdr:rowOff>360</xdr:rowOff>
    </xdr:to>
    <xdr:sp macro="" textlink="">
      <xdr:nvSpPr>
        <xdr:cNvPr id="123" name="Text Box 21">
          <a:extLst>
            <a:ext uri="{FF2B5EF4-FFF2-40B4-BE49-F238E27FC236}">
              <a16:creationId xmlns:a16="http://schemas.microsoft.com/office/drawing/2014/main" id="{00000000-0008-0000-0200-00007B000000}"/>
            </a:ext>
          </a:extLst>
        </xdr:cNvPr>
        <xdr:cNvSpPr/>
      </xdr:nvSpPr>
      <xdr:spPr>
        <a:xfrm>
          <a:off x="12290400" y="19088280"/>
          <a:ext cx="5706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1656360</xdr:colOff>
      <xdr:row>73</xdr:row>
      <xdr:rowOff>0</xdr:rowOff>
    </xdr:from>
    <xdr:to>
      <xdr:col>4</xdr:col>
      <xdr:colOff>2248560</xdr:colOff>
      <xdr:row>73</xdr:row>
      <xdr:rowOff>360</xdr:rowOff>
    </xdr:to>
    <xdr:sp macro="" textlink="">
      <xdr:nvSpPr>
        <xdr:cNvPr id="124" name="Text Box 22">
          <a:extLst>
            <a:ext uri="{FF2B5EF4-FFF2-40B4-BE49-F238E27FC236}">
              <a16:creationId xmlns:a16="http://schemas.microsoft.com/office/drawing/2014/main" id="{00000000-0008-0000-0200-00007C000000}"/>
            </a:ext>
          </a:extLst>
        </xdr:cNvPr>
        <xdr:cNvSpPr/>
      </xdr:nvSpPr>
      <xdr:spPr>
        <a:xfrm>
          <a:off x="7550280" y="19859760"/>
          <a:ext cx="5922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25" name="Text Box 23">
          <a:extLst>
            <a:ext uri="{FF2B5EF4-FFF2-40B4-BE49-F238E27FC236}">
              <a16:creationId xmlns:a16="http://schemas.microsoft.com/office/drawing/2014/main" id="{00000000-0008-0000-0200-00007D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126" name="Text Box 24">
          <a:extLst>
            <a:ext uri="{FF2B5EF4-FFF2-40B4-BE49-F238E27FC236}">
              <a16:creationId xmlns:a16="http://schemas.microsoft.com/office/drawing/2014/main" id="{00000000-0008-0000-0200-00007E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27" name="Text Box 25">
          <a:extLst>
            <a:ext uri="{FF2B5EF4-FFF2-40B4-BE49-F238E27FC236}">
              <a16:creationId xmlns:a16="http://schemas.microsoft.com/office/drawing/2014/main" id="{00000000-0008-0000-0200-00007F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128" name="Text Box 26">
          <a:extLst>
            <a:ext uri="{FF2B5EF4-FFF2-40B4-BE49-F238E27FC236}">
              <a16:creationId xmlns:a16="http://schemas.microsoft.com/office/drawing/2014/main" id="{00000000-0008-0000-0200-000080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46</xdr:row>
      <xdr:rowOff>0</xdr:rowOff>
    </xdr:from>
    <xdr:to>
      <xdr:col>1</xdr:col>
      <xdr:colOff>15120</xdr:colOff>
      <xdr:row>46</xdr:row>
      <xdr:rowOff>360</xdr:rowOff>
    </xdr:to>
    <xdr:sp macro="" textlink="">
      <xdr:nvSpPr>
        <xdr:cNvPr id="129" name="Text Box 27">
          <a:extLst>
            <a:ext uri="{FF2B5EF4-FFF2-40B4-BE49-F238E27FC236}">
              <a16:creationId xmlns:a16="http://schemas.microsoft.com/office/drawing/2014/main" id="{00000000-0008-0000-0200-000081000000}"/>
            </a:ext>
          </a:extLst>
        </xdr:cNvPr>
        <xdr:cNvSpPr/>
      </xdr:nvSpPr>
      <xdr:spPr>
        <a:xfrm>
          <a:off x="9720" y="1240164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54</xdr:row>
      <xdr:rowOff>0</xdr:rowOff>
    </xdr:from>
    <xdr:to>
      <xdr:col>6</xdr:col>
      <xdr:colOff>466920</xdr:colOff>
      <xdr:row>54</xdr:row>
      <xdr:rowOff>360</xdr:rowOff>
    </xdr:to>
    <xdr:sp macro="" textlink="">
      <xdr:nvSpPr>
        <xdr:cNvPr id="130" name="Text Box 28">
          <a:extLst>
            <a:ext uri="{FF2B5EF4-FFF2-40B4-BE49-F238E27FC236}">
              <a16:creationId xmlns:a16="http://schemas.microsoft.com/office/drawing/2014/main" id="{00000000-0008-0000-0200-000082000000}"/>
            </a:ext>
          </a:extLst>
        </xdr:cNvPr>
        <xdr:cNvSpPr/>
      </xdr:nvSpPr>
      <xdr:spPr>
        <a:xfrm>
          <a:off x="12079440" y="147826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54</xdr:row>
      <xdr:rowOff>0</xdr:rowOff>
    </xdr:from>
    <xdr:to>
      <xdr:col>6</xdr:col>
      <xdr:colOff>466920</xdr:colOff>
      <xdr:row>54</xdr:row>
      <xdr:rowOff>360</xdr:rowOff>
    </xdr:to>
    <xdr:sp macro="" textlink="">
      <xdr:nvSpPr>
        <xdr:cNvPr id="131" name="Text Box 29">
          <a:extLst>
            <a:ext uri="{FF2B5EF4-FFF2-40B4-BE49-F238E27FC236}">
              <a16:creationId xmlns:a16="http://schemas.microsoft.com/office/drawing/2014/main" id="{00000000-0008-0000-0200-000083000000}"/>
            </a:ext>
          </a:extLst>
        </xdr:cNvPr>
        <xdr:cNvSpPr/>
      </xdr:nvSpPr>
      <xdr:spPr>
        <a:xfrm>
          <a:off x="12079440" y="147826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54</xdr:row>
      <xdr:rowOff>0</xdr:rowOff>
    </xdr:from>
    <xdr:to>
      <xdr:col>6</xdr:col>
      <xdr:colOff>466920</xdr:colOff>
      <xdr:row>54</xdr:row>
      <xdr:rowOff>360</xdr:rowOff>
    </xdr:to>
    <xdr:sp macro="" textlink="">
      <xdr:nvSpPr>
        <xdr:cNvPr id="132" name="Text Box 30">
          <a:extLst>
            <a:ext uri="{FF2B5EF4-FFF2-40B4-BE49-F238E27FC236}">
              <a16:creationId xmlns:a16="http://schemas.microsoft.com/office/drawing/2014/main" id="{00000000-0008-0000-0200-000084000000}"/>
            </a:ext>
          </a:extLst>
        </xdr:cNvPr>
        <xdr:cNvSpPr/>
      </xdr:nvSpPr>
      <xdr:spPr>
        <a:xfrm>
          <a:off x="12079440" y="147826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54</xdr:row>
      <xdr:rowOff>0</xdr:rowOff>
    </xdr:from>
    <xdr:to>
      <xdr:col>10</xdr:col>
      <xdr:colOff>323640</xdr:colOff>
      <xdr:row>54</xdr:row>
      <xdr:rowOff>360</xdr:rowOff>
    </xdr:to>
    <xdr:sp macro="" textlink="">
      <xdr:nvSpPr>
        <xdr:cNvPr id="133" name="Text Box 31">
          <a:extLst>
            <a:ext uri="{FF2B5EF4-FFF2-40B4-BE49-F238E27FC236}">
              <a16:creationId xmlns:a16="http://schemas.microsoft.com/office/drawing/2014/main" id="{00000000-0008-0000-0200-000085000000}"/>
            </a:ext>
          </a:extLst>
        </xdr:cNvPr>
        <xdr:cNvSpPr/>
      </xdr:nvSpPr>
      <xdr:spPr>
        <a:xfrm>
          <a:off x="14421960" y="1478268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69</xdr:row>
      <xdr:rowOff>0</xdr:rowOff>
    </xdr:from>
    <xdr:to>
      <xdr:col>4</xdr:col>
      <xdr:colOff>2294640</xdr:colOff>
      <xdr:row>69</xdr:row>
      <xdr:rowOff>360</xdr:rowOff>
    </xdr:to>
    <xdr:sp macro="" textlink="">
      <xdr:nvSpPr>
        <xdr:cNvPr id="134" name="Text Box 32">
          <a:extLst>
            <a:ext uri="{FF2B5EF4-FFF2-40B4-BE49-F238E27FC236}">
              <a16:creationId xmlns:a16="http://schemas.microsoft.com/office/drawing/2014/main" id="{00000000-0008-0000-0200-000086000000}"/>
            </a:ext>
          </a:extLst>
        </xdr:cNvPr>
        <xdr:cNvSpPr/>
      </xdr:nvSpPr>
      <xdr:spPr>
        <a:xfrm>
          <a:off x="7625880" y="1883088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69</xdr:row>
      <xdr:rowOff>0</xdr:rowOff>
    </xdr:from>
    <xdr:to>
      <xdr:col>1</xdr:col>
      <xdr:colOff>1553040</xdr:colOff>
      <xdr:row>69</xdr:row>
      <xdr:rowOff>360</xdr:rowOff>
    </xdr:to>
    <xdr:sp macro="" textlink="">
      <xdr:nvSpPr>
        <xdr:cNvPr id="135" name="Text Box 33">
          <a:extLst>
            <a:ext uri="{FF2B5EF4-FFF2-40B4-BE49-F238E27FC236}">
              <a16:creationId xmlns:a16="http://schemas.microsoft.com/office/drawing/2014/main" id="{00000000-0008-0000-0200-000087000000}"/>
            </a:ext>
          </a:extLst>
        </xdr:cNvPr>
        <xdr:cNvSpPr/>
      </xdr:nvSpPr>
      <xdr:spPr>
        <a:xfrm>
          <a:off x="1145880" y="1883088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136" name="Text Box 34">
          <a:extLst>
            <a:ext uri="{FF2B5EF4-FFF2-40B4-BE49-F238E27FC236}">
              <a16:creationId xmlns:a16="http://schemas.microsoft.com/office/drawing/2014/main" id="{00000000-0008-0000-0200-000088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137" name="Text Box 35">
          <a:extLst>
            <a:ext uri="{FF2B5EF4-FFF2-40B4-BE49-F238E27FC236}">
              <a16:creationId xmlns:a16="http://schemas.microsoft.com/office/drawing/2014/main" id="{00000000-0008-0000-0200-000089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138" name="Text Box 36">
          <a:extLst>
            <a:ext uri="{FF2B5EF4-FFF2-40B4-BE49-F238E27FC236}">
              <a16:creationId xmlns:a16="http://schemas.microsoft.com/office/drawing/2014/main" id="{00000000-0008-0000-0200-00008A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54</xdr:row>
      <xdr:rowOff>0</xdr:rowOff>
    </xdr:from>
    <xdr:to>
      <xdr:col>1</xdr:col>
      <xdr:colOff>15120</xdr:colOff>
      <xdr:row>54</xdr:row>
      <xdr:rowOff>360</xdr:rowOff>
    </xdr:to>
    <xdr:sp macro="" textlink="">
      <xdr:nvSpPr>
        <xdr:cNvPr id="139" name="Text Box 37">
          <a:extLst>
            <a:ext uri="{FF2B5EF4-FFF2-40B4-BE49-F238E27FC236}">
              <a16:creationId xmlns:a16="http://schemas.microsoft.com/office/drawing/2014/main" id="{00000000-0008-0000-0200-00008B000000}"/>
            </a:ext>
          </a:extLst>
        </xdr:cNvPr>
        <xdr:cNvSpPr/>
      </xdr:nvSpPr>
      <xdr:spPr>
        <a:xfrm>
          <a:off x="9720" y="147826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69</xdr:row>
      <xdr:rowOff>0</xdr:rowOff>
    </xdr:from>
    <xdr:to>
      <xdr:col>1</xdr:col>
      <xdr:colOff>15120</xdr:colOff>
      <xdr:row>69</xdr:row>
      <xdr:rowOff>360</xdr:rowOff>
    </xdr:to>
    <xdr:sp macro="" textlink="">
      <xdr:nvSpPr>
        <xdr:cNvPr id="140" name="Text Box 38">
          <a:extLst>
            <a:ext uri="{FF2B5EF4-FFF2-40B4-BE49-F238E27FC236}">
              <a16:creationId xmlns:a16="http://schemas.microsoft.com/office/drawing/2014/main" id="{00000000-0008-0000-0200-00008C000000}"/>
            </a:ext>
          </a:extLst>
        </xdr:cNvPr>
        <xdr:cNvSpPr/>
      </xdr:nvSpPr>
      <xdr:spPr>
        <a:xfrm>
          <a:off x="9720" y="188308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1085760</xdr:colOff>
      <xdr:row>42</xdr:row>
      <xdr:rowOff>181080</xdr:rowOff>
    </xdr:from>
    <xdr:to>
      <xdr:col>6</xdr:col>
      <xdr:colOff>190080</xdr:colOff>
      <xdr:row>49</xdr:row>
      <xdr:rowOff>123480</xdr:rowOff>
    </xdr:to>
    <xdr:sp macro="" textlink="">
      <xdr:nvSpPr>
        <xdr:cNvPr id="141" name="Rectangle 39">
          <a:extLst>
            <a:ext uri="{FF2B5EF4-FFF2-40B4-BE49-F238E27FC236}">
              <a16:creationId xmlns:a16="http://schemas.microsoft.com/office/drawing/2014/main" id="{00000000-0008-0000-0200-00008D000000}"/>
            </a:ext>
          </a:extLst>
        </xdr:cNvPr>
        <xdr:cNvSpPr/>
      </xdr:nvSpPr>
      <xdr:spPr>
        <a:xfrm>
          <a:off x="1251360" y="11553840"/>
          <a:ext cx="10857600" cy="1742760"/>
        </a:xfrm>
        <a:prstGeom prst="rect">
          <a:avLst/>
        </a:prstGeom>
        <a:no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9720</xdr:colOff>
      <xdr:row>73</xdr:row>
      <xdr:rowOff>0</xdr:rowOff>
    </xdr:from>
    <xdr:to>
      <xdr:col>1</xdr:col>
      <xdr:colOff>15120</xdr:colOff>
      <xdr:row>73</xdr:row>
      <xdr:rowOff>360</xdr:rowOff>
    </xdr:to>
    <xdr:sp macro="" textlink="">
      <xdr:nvSpPr>
        <xdr:cNvPr id="142" name="Text Box 40">
          <a:extLst>
            <a:ext uri="{FF2B5EF4-FFF2-40B4-BE49-F238E27FC236}">
              <a16:creationId xmlns:a16="http://schemas.microsoft.com/office/drawing/2014/main" id="{00000000-0008-0000-0200-00008E000000}"/>
            </a:ext>
          </a:extLst>
        </xdr:cNvPr>
        <xdr:cNvSpPr/>
      </xdr:nvSpPr>
      <xdr:spPr>
        <a:xfrm>
          <a:off x="9720" y="1985976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143" name="Text Box 41">
          <a:extLst>
            <a:ext uri="{FF2B5EF4-FFF2-40B4-BE49-F238E27FC236}">
              <a16:creationId xmlns:a16="http://schemas.microsoft.com/office/drawing/2014/main" id="{00000000-0008-0000-0200-00008F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144" name="Text Box 42">
          <a:extLst>
            <a:ext uri="{FF2B5EF4-FFF2-40B4-BE49-F238E27FC236}">
              <a16:creationId xmlns:a16="http://schemas.microsoft.com/office/drawing/2014/main" id="{00000000-0008-0000-0200-000090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145" name="Text Box 43">
          <a:extLst>
            <a:ext uri="{FF2B5EF4-FFF2-40B4-BE49-F238E27FC236}">
              <a16:creationId xmlns:a16="http://schemas.microsoft.com/office/drawing/2014/main" id="{00000000-0008-0000-0200-000091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73</xdr:row>
      <xdr:rowOff>0</xdr:rowOff>
    </xdr:from>
    <xdr:to>
      <xdr:col>10</xdr:col>
      <xdr:colOff>323640</xdr:colOff>
      <xdr:row>73</xdr:row>
      <xdr:rowOff>360</xdr:rowOff>
    </xdr:to>
    <xdr:sp macro="" textlink="">
      <xdr:nvSpPr>
        <xdr:cNvPr id="146" name="Text Box 44">
          <a:extLst>
            <a:ext uri="{FF2B5EF4-FFF2-40B4-BE49-F238E27FC236}">
              <a16:creationId xmlns:a16="http://schemas.microsoft.com/office/drawing/2014/main" id="{00000000-0008-0000-0200-000092000000}"/>
            </a:ext>
          </a:extLst>
        </xdr:cNvPr>
        <xdr:cNvSpPr/>
      </xdr:nvSpPr>
      <xdr:spPr>
        <a:xfrm>
          <a:off x="14421960" y="1985976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75</xdr:row>
      <xdr:rowOff>0</xdr:rowOff>
    </xdr:from>
    <xdr:to>
      <xdr:col>4</xdr:col>
      <xdr:colOff>2294640</xdr:colOff>
      <xdr:row>75</xdr:row>
      <xdr:rowOff>360</xdr:rowOff>
    </xdr:to>
    <xdr:sp macro="" textlink="">
      <xdr:nvSpPr>
        <xdr:cNvPr id="147" name="Text Box 45">
          <a:extLst>
            <a:ext uri="{FF2B5EF4-FFF2-40B4-BE49-F238E27FC236}">
              <a16:creationId xmlns:a16="http://schemas.microsoft.com/office/drawing/2014/main" id="{00000000-0008-0000-0200-000093000000}"/>
            </a:ext>
          </a:extLst>
        </xdr:cNvPr>
        <xdr:cNvSpPr/>
      </xdr:nvSpPr>
      <xdr:spPr>
        <a:xfrm>
          <a:off x="7625880" y="2037384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76</xdr:row>
      <xdr:rowOff>0</xdr:rowOff>
    </xdr:from>
    <xdr:to>
      <xdr:col>1</xdr:col>
      <xdr:colOff>1553040</xdr:colOff>
      <xdr:row>76</xdr:row>
      <xdr:rowOff>360</xdr:rowOff>
    </xdr:to>
    <xdr:sp macro="" textlink="">
      <xdr:nvSpPr>
        <xdr:cNvPr id="148" name="Text Box 46">
          <a:extLst>
            <a:ext uri="{FF2B5EF4-FFF2-40B4-BE49-F238E27FC236}">
              <a16:creationId xmlns:a16="http://schemas.microsoft.com/office/drawing/2014/main" id="{00000000-0008-0000-0200-000094000000}"/>
            </a:ext>
          </a:extLst>
        </xdr:cNvPr>
        <xdr:cNvSpPr/>
      </xdr:nvSpPr>
      <xdr:spPr>
        <a:xfrm>
          <a:off x="1145880" y="2063124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149" name="Text Box 47">
          <a:extLst>
            <a:ext uri="{FF2B5EF4-FFF2-40B4-BE49-F238E27FC236}">
              <a16:creationId xmlns:a16="http://schemas.microsoft.com/office/drawing/2014/main" id="{00000000-0008-0000-0200-000095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150" name="Text Box 48">
          <a:extLst>
            <a:ext uri="{FF2B5EF4-FFF2-40B4-BE49-F238E27FC236}">
              <a16:creationId xmlns:a16="http://schemas.microsoft.com/office/drawing/2014/main" id="{00000000-0008-0000-0200-000096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151" name="Text Box 49">
          <a:extLst>
            <a:ext uri="{FF2B5EF4-FFF2-40B4-BE49-F238E27FC236}">
              <a16:creationId xmlns:a16="http://schemas.microsoft.com/office/drawing/2014/main" id="{00000000-0008-0000-0200-000097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73</xdr:row>
      <xdr:rowOff>0</xdr:rowOff>
    </xdr:from>
    <xdr:to>
      <xdr:col>1</xdr:col>
      <xdr:colOff>15120</xdr:colOff>
      <xdr:row>73</xdr:row>
      <xdr:rowOff>360</xdr:rowOff>
    </xdr:to>
    <xdr:sp macro="" textlink="">
      <xdr:nvSpPr>
        <xdr:cNvPr id="152" name="Text Box 50">
          <a:extLst>
            <a:ext uri="{FF2B5EF4-FFF2-40B4-BE49-F238E27FC236}">
              <a16:creationId xmlns:a16="http://schemas.microsoft.com/office/drawing/2014/main" id="{00000000-0008-0000-0200-000098000000}"/>
            </a:ext>
          </a:extLst>
        </xdr:cNvPr>
        <xdr:cNvSpPr/>
      </xdr:nvSpPr>
      <xdr:spPr>
        <a:xfrm>
          <a:off x="9720" y="1985976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1</xdr:row>
      <xdr:rowOff>0</xdr:rowOff>
    </xdr:from>
    <xdr:to>
      <xdr:col>6</xdr:col>
      <xdr:colOff>466920</xdr:colOff>
      <xdr:row>1</xdr:row>
      <xdr:rowOff>360</xdr:rowOff>
    </xdr:to>
    <xdr:sp macro="" textlink="">
      <xdr:nvSpPr>
        <xdr:cNvPr id="153" name="Text Box 1">
          <a:extLst>
            <a:ext uri="{FF2B5EF4-FFF2-40B4-BE49-F238E27FC236}">
              <a16:creationId xmlns:a16="http://schemas.microsoft.com/office/drawing/2014/main" id="{00000000-0008-0000-0200-000099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1</xdr:row>
      <xdr:rowOff>0</xdr:rowOff>
    </xdr:from>
    <xdr:to>
      <xdr:col>6</xdr:col>
      <xdr:colOff>466920</xdr:colOff>
      <xdr:row>1</xdr:row>
      <xdr:rowOff>360</xdr:rowOff>
    </xdr:to>
    <xdr:sp macro="" textlink="">
      <xdr:nvSpPr>
        <xdr:cNvPr id="154" name="Text Box 2">
          <a:extLst>
            <a:ext uri="{FF2B5EF4-FFF2-40B4-BE49-F238E27FC236}">
              <a16:creationId xmlns:a16="http://schemas.microsoft.com/office/drawing/2014/main" id="{00000000-0008-0000-0200-00009A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1</xdr:row>
      <xdr:rowOff>0</xdr:rowOff>
    </xdr:from>
    <xdr:to>
      <xdr:col>6</xdr:col>
      <xdr:colOff>466920</xdr:colOff>
      <xdr:row>1</xdr:row>
      <xdr:rowOff>360</xdr:rowOff>
    </xdr:to>
    <xdr:sp macro="" textlink="">
      <xdr:nvSpPr>
        <xdr:cNvPr id="155" name="Text Box 3">
          <a:extLst>
            <a:ext uri="{FF2B5EF4-FFF2-40B4-BE49-F238E27FC236}">
              <a16:creationId xmlns:a16="http://schemas.microsoft.com/office/drawing/2014/main" id="{00000000-0008-0000-0200-00009B000000}"/>
            </a:ext>
          </a:extLst>
        </xdr:cNvPr>
        <xdr:cNvSpPr/>
      </xdr:nvSpPr>
      <xdr:spPr>
        <a:xfrm>
          <a:off x="12079440" y="25704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1</xdr:row>
      <xdr:rowOff>0</xdr:rowOff>
    </xdr:from>
    <xdr:to>
      <xdr:col>10</xdr:col>
      <xdr:colOff>323640</xdr:colOff>
      <xdr:row>1</xdr:row>
      <xdr:rowOff>360</xdr:rowOff>
    </xdr:to>
    <xdr:sp macro="" textlink="">
      <xdr:nvSpPr>
        <xdr:cNvPr id="156" name="Text Box 4">
          <a:extLst>
            <a:ext uri="{FF2B5EF4-FFF2-40B4-BE49-F238E27FC236}">
              <a16:creationId xmlns:a16="http://schemas.microsoft.com/office/drawing/2014/main" id="{00000000-0008-0000-0200-00009C000000}"/>
            </a:ext>
          </a:extLst>
        </xdr:cNvPr>
        <xdr:cNvSpPr/>
      </xdr:nvSpPr>
      <xdr:spPr>
        <a:xfrm>
          <a:off x="14421960" y="25704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1</xdr:row>
      <xdr:rowOff>0</xdr:rowOff>
    </xdr:from>
    <xdr:to>
      <xdr:col>4</xdr:col>
      <xdr:colOff>2294640</xdr:colOff>
      <xdr:row>1</xdr:row>
      <xdr:rowOff>360</xdr:rowOff>
    </xdr:to>
    <xdr:sp macro="" textlink="">
      <xdr:nvSpPr>
        <xdr:cNvPr id="157" name="Text Box 5">
          <a:extLst>
            <a:ext uri="{FF2B5EF4-FFF2-40B4-BE49-F238E27FC236}">
              <a16:creationId xmlns:a16="http://schemas.microsoft.com/office/drawing/2014/main" id="{00000000-0008-0000-0200-00009D000000}"/>
            </a:ext>
          </a:extLst>
        </xdr:cNvPr>
        <xdr:cNvSpPr/>
      </xdr:nvSpPr>
      <xdr:spPr>
        <a:xfrm>
          <a:off x="7625880" y="25704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158" name="Text Box 7">
          <a:extLst>
            <a:ext uri="{FF2B5EF4-FFF2-40B4-BE49-F238E27FC236}">
              <a16:creationId xmlns:a16="http://schemas.microsoft.com/office/drawing/2014/main" id="{00000000-0008-0000-0200-00009E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159" name="Text Box 8">
          <a:extLst>
            <a:ext uri="{FF2B5EF4-FFF2-40B4-BE49-F238E27FC236}">
              <a16:creationId xmlns:a16="http://schemas.microsoft.com/office/drawing/2014/main" id="{00000000-0008-0000-0200-00009F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1</xdr:row>
      <xdr:rowOff>0</xdr:rowOff>
    </xdr:from>
    <xdr:to>
      <xdr:col>4</xdr:col>
      <xdr:colOff>2370600</xdr:colOff>
      <xdr:row>1</xdr:row>
      <xdr:rowOff>360</xdr:rowOff>
    </xdr:to>
    <xdr:sp macro="" textlink="">
      <xdr:nvSpPr>
        <xdr:cNvPr id="160" name="Text Box 9">
          <a:extLst>
            <a:ext uri="{FF2B5EF4-FFF2-40B4-BE49-F238E27FC236}">
              <a16:creationId xmlns:a16="http://schemas.microsoft.com/office/drawing/2014/main" id="{00000000-0008-0000-0200-0000A0000000}"/>
            </a:ext>
          </a:extLst>
        </xdr:cNvPr>
        <xdr:cNvSpPr/>
      </xdr:nvSpPr>
      <xdr:spPr>
        <a:xfrm>
          <a:off x="7705080" y="2570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1</xdr:row>
      <xdr:rowOff>0</xdr:rowOff>
    </xdr:from>
    <xdr:to>
      <xdr:col>1</xdr:col>
      <xdr:colOff>15120</xdr:colOff>
      <xdr:row>1</xdr:row>
      <xdr:rowOff>360</xdr:rowOff>
    </xdr:to>
    <xdr:sp macro="" textlink="">
      <xdr:nvSpPr>
        <xdr:cNvPr id="161" name="Text Box 10">
          <a:extLst>
            <a:ext uri="{FF2B5EF4-FFF2-40B4-BE49-F238E27FC236}">
              <a16:creationId xmlns:a16="http://schemas.microsoft.com/office/drawing/2014/main" id="{00000000-0008-0000-0200-0000A1000000}"/>
            </a:ext>
          </a:extLst>
        </xdr:cNvPr>
        <xdr:cNvSpPr/>
      </xdr:nvSpPr>
      <xdr:spPr>
        <a:xfrm>
          <a:off x="9720" y="25704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62" name="Text Box 11">
          <a:extLst>
            <a:ext uri="{FF2B5EF4-FFF2-40B4-BE49-F238E27FC236}">
              <a16:creationId xmlns:a16="http://schemas.microsoft.com/office/drawing/2014/main" id="{00000000-0008-0000-0200-0000A2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63" name="Text Box 12">
          <a:extLst>
            <a:ext uri="{FF2B5EF4-FFF2-40B4-BE49-F238E27FC236}">
              <a16:creationId xmlns:a16="http://schemas.microsoft.com/office/drawing/2014/main" id="{00000000-0008-0000-0200-0000A3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64" name="Text Box 13">
          <a:extLst>
            <a:ext uri="{FF2B5EF4-FFF2-40B4-BE49-F238E27FC236}">
              <a16:creationId xmlns:a16="http://schemas.microsoft.com/office/drawing/2014/main" id="{00000000-0008-0000-0200-0000A4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70</xdr:row>
      <xdr:rowOff>0</xdr:rowOff>
    </xdr:from>
    <xdr:to>
      <xdr:col>10</xdr:col>
      <xdr:colOff>323640</xdr:colOff>
      <xdr:row>70</xdr:row>
      <xdr:rowOff>360</xdr:rowOff>
    </xdr:to>
    <xdr:sp macro="" textlink="">
      <xdr:nvSpPr>
        <xdr:cNvPr id="165" name="Text Box 14">
          <a:extLst>
            <a:ext uri="{FF2B5EF4-FFF2-40B4-BE49-F238E27FC236}">
              <a16:creationId xmlns:a16="http://schemas.microsoft.com/office/drawing/2014/main" id="{00000000-0008-0000-0200-0000A5000000}"/>
            </a:ext>
          </a:extLst>
        </xdr:cNvPr>
        <xdr:cNvSpPr/>
      </xdr:nvSpPr>
      <xdr:spPr>
        <a:xfrm>
          <a:off x="14421960" y="1908828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73</xdr:row>
      <xdr:rowOff>0</xdr:rowOff>
    </xdr:from>
    <xdr:to>
      <xdr:col>4</xdr:col>
      <xdr:colOff>2294640</xdr:colOff>
      <xdr:row>73</xdr:row>
      <xdr:rowOff>360</xdr:rowOff>
    </xdr:to>
    <xdr:sp macro="" textlink="">
      <xdr:nvSpPr>
        <xdr:cNvPr id="166" name="Text Box 15">
          <a:extLst>
            <a:ext uri="{FF2B5EF4-FFF2-40B4-BE49-F238E27FC236}">
              <a16:creationId xmlns:a16="http://schemas.microsoft.com/office/drawing/2014/main" id="{00000000-0008-0000-0200-0000A6000000}"/>
            </a:ext>
          </a:extLst>
        </xdr:cNvPr>
        <xdr:cNvSpPr/>
      </xdr:nvSpPr>
      <xdr:spPr>
        <a:xfrm>
          <a:off x="7625880" y="1985976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73</xdr:row>
      <xdr:rowOff>0</xdr:rowOff>
    </xdr:from>
    <xdr:to>
      <xdr:col>1</xdr:col>
      <xdr:colOff>1553040</xdr:colOff>
      <xdr:row>73</xdr:row>
      <xdr:rowOff>360</xdr:rowOff>
    </xdr:to>
    <xdr:sp macro="" textlink="">
      <xdr:nvSpPr>
        <xdr:cNvPr id="167" name="Text Box 16">
          <a:extLst>
            <a:ext uri="{FF2B5EF4-FFF2-40B4-BE49-F238E27FC236}">
              <a16:creationId xmlns:a16="http://schemas.microsoft.com/office/drawing/2014/main" id="{00000000-0008-0000-0200-0000A7000000}"/>
            </a:ext>
          </a:extLst>
        </xdr:cNvPr>
        <xdr:cNvSpPr/>
      </xdr:nvSpPr>
      <xdr:spPr>
        <a:xfrm>
          <a:off x="1145880" y="1985976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168" name="Text Box 17">
          <a:extLst>
            <a:ext uri="{FF2B5EF4-FFF2-40B4-BE49-F238E27FC236}">
              <a16:creationId xmlns:a16="http://schemas.microsoft.com/office/drawing/2014/main" id="{00000000-0008-0000-0200-0000A8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169" name="Text Box 18">
          <a:extLst>
            <a:ext uri="{FF2B5EF4-FFF2-40B4-BE49-F238E27FC236}">
              <a16:creationId xmlns:a16="http://schemas.microsoft.com/office/drawing/2014/main" id="{00000000-0008-0000-0200-0000A9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170" name="Text Box 19">
          <a:extLst>
            <a:ext uri="{FF2B5EF4-FFF2-40B4-BE49-F238E27FC236}">
              <a16:creationId xmlns:a16="http://schemas.microsoft.com/office/drawing/2014/main" id="{00000000-0008-0000-0200-0000AA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70</xdr:row>
      <xdr:rowOff>0</xdr:rowOff>
    </xdr:from>
    <xdr:to>
      <xdr:col>1</xdr:col>
      <xdr:colOff>15120</xdr:colOff>
      <xdr:row>70</xdr:row>
      <xdr:rowOff>360</xdr:rowOff>
    </xdr:to>
    <xdr:sp macro="" textlink="">
      <xdr:nvSpPr>
        <xdr:cNvPr id="171" name="Text Box 20">
          <a:extLst>
            <a:ext uri="{FF2B5EF4-FFF2-40B4-BE49-F238E27FC236}">
              <a16:creationId xmlns:a16="http://schemas.microsoft.com/office/drawing/2014/main" id="{00000000-0008-0000-0200-0000AB000000}"/>
            </a:ext>
          </a:extLst>
        </xdr:cNvPr>
        <xdr:cNvSpPr/>
      </xdr:nvSpPr>
      <xdr:spPr>
        <a:xfrm>
          <a:off x="9720" y="190882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371520</xdr:colOff>
      <xdr:row>70</xdr:row>
      <xdr:rowOff>0</xdr:rowOff>
    </xdr:from>
    <xdr:to>
      <xdr:col>6</xdr:col>
      <xdr:colOff>942120</xdr:colOff>
      <xdr:row>70</xdr:row>
      <xdr:rowOff>360</xdr:rowOff>
    </xdr:to>
    <xdr:sp macro="" textlink="">
      <xdr:nvSpPr>
        <xdr:cNvPr id="172" name="Text Box 21">
          <a:extLst>
            <a:ext uri="{FF2B5EF4-FFF2-40B4-BE49-F238E27FC236}">
              <a16:creationId xmlns:a16="http://schemas.microsoft.com/office/drawing/2014/main" id="{00000000-0008-0000-0200-0000AC000000}"/>
            </a:ext>
          </a:extLst>
        </xdr:cNvPr>
        <xdr:cNvSpPr/>
      </xdr:nvSpPr>
      <xdr:spPr>
        <a:xfrm>
          <a:off x="12290400" y="19088280"/>
          <a:ext cx="5706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1656360</xdr:colOff>
      <xdr:row>73</xdr:row>
      <xdr:rowOff>0</xdr:rowOff>
    </xdr:from>
    <xdr:to>
      <xdr:col>4</xdr:col>
      <xdr:colOff>2248560</xdr:colOff>
      <xdr:row>73</xdr:row>
      <xdr:rowOff>360</xdr:rowOff>
    </xdr:to>
    <xdr:sp macro="" textlink="">
      <xdr:nvSpPr>
        <xdr:cNvPr id="173" name="Text Box 22">
          <a:extLst>
            <a:ext uri="{FF2B5EF4-FFF2-40B4-BE49-F238E27FC236}">
              <a16:creationId xmlns:a16="http://schemas.microsoft.com/office/drawing/2014/main" id="{00000000-0008-0000-0200-0000AD000000}"/>
            </a:ext>
          </a:extLst>
        </xdr:cNvPr>
        <xdr:cNvSpPr/>
      </xdr:nvSpPr>
      <xdr:spPr>
        <a:xfrm>
          <a:off x="7550280" y="19859760"/>
          <a:ext cx="5922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74" name="Text Box 23">
          <a:extLst>
            <a:ext uri="{FF2B5EF4-FFF2-40B4-BE49-F238E27FC236}">
              <a16:creationId xmlns:a16="http://schemas.microsoft.com/office/drawing/2014/main" id="{00000000-0008-0000-0200-0000AE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175" name="Text Box 24">
          <a:extLst>
            <a:ext uri="{FF2B5EF4-FFF2-40B4-BE49-F238E27FC236}">
              <a16:creationId xmlns:a16="http://schemas.microsoft.com/office/drawing/2014/main" id="{00000000-0008-0000-0200-0000AF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70</xdr:row>
      <xdr:rowOff>0</xdr:rowOff>
    </xdr:from>
    <xdr:to>
      <xdr:col>6</xdr:col>
      <xdr:colOff>466920</xdr:colOff>
      <xdr:row>70</xdr:row>
      <xdr:rowOff>360</xdr:rowOff>
    </xdr:to>
    <xdr:sp macro="" textlink="">
      <xdr:nvSpPr>
        <xdr:cNvPr id="176" name="Text Box 25">
          <a:extLst>
            <a:ext uri="{FF2B5EF4-FFF2-40B4-BE49-F238E27FC236}">
              <a16:creationId xmlns:a16="http://schemas.microsoft.com/office/drawing/2014/main" id="{00000000-0008-0000-0200-0000B0000000}"/>
            </a:ext>
          </a:extLst>
        </xdr:cNvPr>
        <xdr:cNvSpPr/>
      </xdr:nvSpPr>
      <xdr:spPr>
        <a:xfrm>
          <a:off x="12079440" y="190882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73</xdr:row>
      <xdr:rowOff>0</xdr:rowOff>
    </xdr:from>
    <xdr:to>
      <xdr:col>4</xdr:col>
      <xdr:colOff>2370600</xdr:colOff>
      <xdr:row>73</xdr:row>
      <xdr:rowOff>360</xdr:rowOff>
    </xdr:to>
    <xdr:sp macro="" textlink="">
      <xdr:nvSpPr>
        <xdr:cNvPr id="177" name="Text Box 26">
          <a:extLst>
            <a:ext uri="{FF2B5EF4-FFF2-40B4-BE49-F238E27FC236}">
              <a16:creationId xmlns:a16="http://schemas.microsoft.com/office/drawing/2014/main" id="{00000000-0008-0000-0200-0000B1000000}"/>
            </a:ext>
          </a:extLst>
        </xdr:cNvPr>
        <xdr:cNvSpPr/>
      </xdr:nvSpPr>
      <xdr:spPr>
        <a:xfrm>
          <a:off x="7705080" y="1985976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46</xdr:row>
      <xdr:rowOff>0</xdr:rowOff>
    </xdr:from>
    <xdr:to>
      <xdr:col>1</xdr:col>
      <xdr:colOff>15120</xdr:colOff>
      <xdr:row>46</xdr:row>
      <xdr:rowOff>360</xdr:rowOff>
    </xdr:to>
    <xdr:sp macro="" textlink="">
      <xdr:nvSpPr>
        <xdr:cNvPr id="178" name="Text Box 27">
          <a:extLst>
            <a:ext uri="{FF2B5EF4-FFF2-40B4-BE49-F238E27FC236}">
              <a16:creationId xmlns:a16="http://schemas.microsoft.com/office/drawing/2014/main" id="{00000000-0008-0000-0200-0000B2000000}"/>
            </a:ext>
          </a:extLst>
        </xdr:cNvPr>
        <xdr:cNvSpPr/>
      </xdr:nvSpPr>
      <xdr:spPr>
        <a:xfrm>
          <a:off x="9720" y="1240164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54</xdr:row>
      <xdr:rowOff>0</xdr:rowOff>
    </xdr:from>
    <xdr:to>
      <xdr:col>6</xdr:col>
      <xdr:colOff>466920</xdr:colOff>
      <xdr:row>54</xdr:row>
      <xdr:rowOff>360</xdr:rowOff>
    </xdr:to>
    <xdr:sp macro="" textlink="">
      <xdr:nvSpPr>
        <xdr:cNvPr id="179" name="Text Box 28">
          <a:extLst>
            <a:ext uri="{FF2B5EF4-FFF2-40B4-BE49-F238E27FC236}">
              <a16:creationId xmlns:a16="http://schemas.microsoft.com/office/drawing/2014/main" id="{00000000-0008-0000-0200-0000B3000000}"/>
            </a:ext>
          </a:extLst>
        </xdr:cNvPr>
        <xdr:cNvSpPr/>
      </xdr:nvSpPr>
      <xdr:spPr>
        <a:xfrm>
          <a:off x="12079440" y="147826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54</xdr:row>
      <xdr:rowOff>0</xdr:rowOff>
    </xdr:from>
    <xdr:to>
      <xdr:col>6</xdr:col>
      <xdr:colOff>466920</xdr:colOff>
      <xdr:row>54</xdr:row>
      <xdr:rowOff>360</xdr:rowOff>
    </xdr:to>
    <xdr:sp macro="" textlink="">
      <xdr:nvSpPr>
        <xdr:cNvPr id="180" name="Text Box 29">
          <a:extLst>
            <a:ext uri="{FF2B5EF4-FFF2-40B4-BE49-F238E27FC236}">
              <a16:creationId xmlns:a16="http://schemas.microsoft.com/office/drawing/2014/main" id="{00000000-0008-0000-0200-0000B4000000}"/>
            </a:ext>
          </a:extLst>
        </xdr:cNvPr>
        <xdr:cNvSpPr/>
      </xdr:nvSpPr>
      <xdr:spPr>
        <a:xfrm>
          <a:off x="12079440" y="147826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54</xdr:row>
      <xdr:rowOff>0</xdr:rowOff>
    </xdr:from>
    <xdr:to>
      <xdr:col>6</xdr:col>
      <xdr:colOff>466920</xdr:colOff>
      <xdr:row>54</xdr:row>
      <xdr:rowOff>360</xdr:rowOff>
    </xdr:to>
    <xdr:sp macro="" textlink="">
      <xdr:nvSpPr>
        <xdr:cNvPr id="181" name="Text Box 30">
          <a:extLst>
            <a:ext uri="{FF2B5EF4-FFF2-40B4-BE49-F238E27FC236}">
              <a16:creationId xmlns:a16="http://schemas.microsoft.com/office/drawing/2014/main" id="{00000000-0008-0000-0200-0000B5000000}"/>
            </a:ext>
          </a:extLst>
        </xdr:cNvPr>
        <xdr:cNvSpPr/>
      </xdr:nvSpPr>
      <xdr:spPr>
        <a:xfrm>
          <a:off x="12079440" y="1478268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54</xdr:row>
      <xdr:rowOff>0</xdr:rowOff>
    </xdr:from>
    <xdr:to>
      <xdr:col>10</xdr:col>
      <xdr:colOff>323640</xdr:colOff>
      <xdr:row>54</xdr:row>
      <xdr:rowOff>360</xdr:rowOff>
    </xdr:to>
    <xdr:sp macro="" textlink="">
      <xdr:nvSpPr>
        <xdr:cNvPr id="182" name="Text Box 31">
          <a:extLst>
            <a:ext uri="{FF2B5EF4-FFF2-40B4-BE49-F238E27FC236}">
              <a16:creationId xmlns:a16="http://schemas.microsoft.com/office/drawing/2014/main" id="{00000000-0008-0000-0200-0000B6000000}"/>
            </a:ext>
          </a:extLst>
        </xdr:cNvPr>
        <xdr:cNvSpPr/>
      </xdr:nvSpPr>
      <xdr:spPr>
        <a:xfrm>
          <a:off x="14421960" y="1478268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69</xdr:row>
      <xdr:rowOff>0</xdr:rowOff>
    </xdr:from>
    <xdr:to>
      <xdr:col>4</xdr:col>
      <xdr:colOff>2294640</xdr:colOff>
      <xdr:row>69</xdr:row>
      <xdr:rowOff>360</xdr:rowOff>
    </xdr:to>
    <xdr:sp macro="" textlink="">
      <xdr:nvSpPr>
        <xdr:cNvPr id="183" name="Text Box 32">
          <a:extLst>
            <a:ext uri="{FF2B5EF4-FFF2-40B4-BE49-F238E27FC236}">
              <a16:creationId xmlns:a16="http://schemas.microsoft.com/office/drawing/2014/main" id="{00000000-0008-0000-0200-0000B7000000}"/>
            </a:ext>
          </a:extLst>
        </xdr:cNvPr>
        <xdr:cNvSpPr/>
      </xdr:nvSpPr>
      <xdr:spPr>
        <a:xfrm>
          <a:off x="7625880" y="1883088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69</xdr:row>
      <xdr:rowOff>0</xdr:rowOff>
    </xdr:from>
    <xdr:to>
      <xdr:col>1</xdr:col>
      <xdr:colOff>1553040</xdr:colOff>
      <xdr:row>69</xdr:row>
      <xdr:rowOff>360</xdr:rowOff>
    </xdr:to>
    <xdr:sp macro="" textlink="">
      <xdr:nvSpPr>
        <xdr:cNvPr id="184" name="Text Box 33">
          <a:extLst>
            <a:ext uri="{FF2B5EF4-FFF2-40B4-BE49-F238E27FC236}">
              <a16:creationId xmlns:a16="http://schemas.microsoft.com/office/drawing/2014/main" id="{00000000-0008-0000-0200-0000B8000000}"/>
            </a:ext>
          </a:extLst>
        </xdr:cNvPr>
        <xdr:cNvSpPr/>
      </xdr:nvSpPr>
      <xdr:spPr>
        <a:xfrm>
          <a:off x="1145880" y="1883088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185" name="Text Box 34">
          <a:extLst>
            <a:ext uri="{FF2B5EF4-FFF2-40B4-BE49-F238E27FC236}">
              <a16:creationId xmlns:a16="http://schemas.microsoft.com/office/drawing/2014/main" id="{00000000-0008-0000-0200-0000B9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186" name="Text Box 35">
          <a:extLst>
            <a:ext uri="{FF2B5EF4-FFF2-40B4-BE49-F238E27FC236}">
              <a16:creationId xmlns:a16="http://schemas.microsoft.com/office/drawing/2014/main" id="{00000000-0008-0000-0200-0000BA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69</xdr:row>
      <xdr:rowOff>0</xdr:rowOff>
    </xdr:from>
    <xdr:to>
      <xdr:col>4</xdr:col>
      <xdr:colOff>2370600</xdr:colOff>
      <xdr:row>69</xdr:row>
      <xdr:rowOff>360</xdr:rowOff>
    </xdr:to>
    <xdr:sp macro="" textlink="">
      <xdr:nvSpPr>
        <xdr:cNvPr id="187" name="Text Box 36">
          <a:extLst>
            <a:ext uri="{FF2B5EF4-FFF2-40B4-BE49-F238E27FC236}">
              <a16:creationId xmlns:a16="http://schemas.microsoft.com/office/drawing/2014/main" id="{00000000-0008-0000-0200-0000BB000000}"/>
            </a:ext>
          </a:extLst>
        </xdr:cNvPr>
        <xdr:cNvSpPr/>
      </xdr:nvSpPr>
      <xdr:spPr>
        <a:xfrm>
          <a:off x="7705080" y="1883088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54</xdr:row>
      <xdr:rowOff>0</xdr:rowOff>
    </xdr:from>
    <xdr:to>
      <xdr:col>1</xdr:col>
      <xdr:colOff>15120</xdr:colOff>
      <xdr:row>54</xdr:row>
      <xdr:rowOff>360</xdr:rowOff>
    </xdr:to>
    <xdr:sp macro="" textlink="">
      <xdr:nvSpPr>
        <xdr:cNvPr id="188" name="Text Box 37">
          <a:extLst>
            <a:ext uri="{FF2B5EF4-FFF2-40B4-BE49-F238E27FC236}">
              <a16:creationId xmlns:a16="http://schemas.microsoft.com/office/drawing/2014/main" id="{00000000-0008-0000-0200-0000BC000000}"/>
            </a:ext>
          </a:extLst>
        </xdr:cNvPr>
        <xdr:cNvSpPr/>
      </xdr:nvSpPr>
      <xdr:spPr>
        <a:xfrm>
          <a:off x="9720" y="147826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69</xdr:row>
      <xdr:rowOff>0</xdr:rowOff>
    </xdr:from>
    <xdr:to>
      <xdr:col>1</xdr:col>
      <xdr:colOff>15120</xdr:colOff>
      <xdr:row>69</xdr:row>
      <xdr:rowOff>360</xdr:rowOff>
    </xdr:to>
    <xdr:sp macro="" textlink="">
      <xdr:nvSpPr>
        <xdr:cNvPr id="189" name="Text Box 38">
          <a:extLst>
            <a:ext uri="{FF2B5EF4-FFF2-40B4-BE49-F238E27FC236}">
              <a16:creationId xmlns:a16="http://schemas.microsoft.com/office/drawing/2014/main" id="{00000000-0008-0000-0200-0000BD000000}"/>
            </a:ext>
          </a:extLst>
        </xdr:cNvPr>
        <xdr:cNvSpPr/>
      </xdr:nvSpPr>
      <xdr:spPr>
        <a:xfrm>
          <a:off x="9720" y="1883088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1085760</xdr:colOff>
      <xdr:row>42</xdr:row>
      <xdr:rowOff>181080</xdr:rowOff>
    </xdr:from>
    <xdr:to>
      <xdr:col>6</xdr:col>
      <xdr:colOff>190080</xdr:colOff>
      <xdr:row>49</xdr:row>
      <xdr:rowOff>123480</xdr:rowOff>
    </xdr:to>
    <xdr:sp macro="" textlink="">
      <xdr:nvSpPr>
        <xdr:cNvPr id="190" name="Rectangle 39">
          <a:extLst>
            <a:ext uri="{FF2B5EF4-FFF2-40B4-BE49-F238E27FC236}">
              <a16:creationId xmlns:a16="http://schemas.microsoft.com/office/drawing/2014/main" id="{00000000-0008-0000-0200-0000BE000000}"/>
            </a:ext>
          </a:extLst>
        </xdr:cNvPr>
        <xdr:cNvSpPr/>
      </xdr:nvSpPr>
      <xdr:spPr>
        <a:xfrm>
          <a:off x="1251360" y="11553840"/>
          <a:ext cx="10857600" cy="1742760"/>
        </a:xfrm>
        <a:prstGeom prst="rect">
          <a:avLst/>
        </a:prstGeom>
        <a:no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9720</xdr:colOff>
      <xdr:row>73</xdr:row>
      <xdr:rowOff>0</xdr:rowOff>
    </xdr:from>
    <xdr:to>
      <xdr:col>1</xdr:col>
      <xdr:colOff>15120</xdr:colOff>
      <xdr:row>73</xdr:row>
      <xdr:rowOff>360</xdr:rowOff>
    </xdr:to>
    <xdr:sp macro="" textlink="">
      <xdr:nvSpPr>
        <xdr:cNvPr id="191" name="Text Box 40">
          <a:extLst>
            <a:ext uri="{FF2B5EF4-FFF2-40B4-BE49-F238E27FC236}">
              <a16:creationId xmlns:a16="http://schemas.microsoft.com/office/drawing/2014/main" id="{00000000-0008-0000-0200-0000BF000000}"/>
            </a:ext>
          </a:extLst>
        </xdr:cNvPr>
        <xdr:cNvSpPr/>
      </xdr:nvSpPr>
      <xdr:spPr>
        <a:xfrm>
          <a:off x="9720" y="1985976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192" name="Text Box 41">
          <a:extLst>
            <a:ext uri="{FF2B5EF4-FFF2-40B4-BE49-F238E27FC236}">
              <a16:creationId xmlns:a16="http://schemas.microsoft.com/office/drawing/2014/main" id="{00000000-0008-0000-0200-0000C0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193" name="Text Box 42">
          <a:extLst>
            <a:ext uri="{FF2B5EF4-FFF2-40B4-BE49-F238E27FC236}">
              <a16:creationId xmlns:a16="http://schemas.microsoft.com/office/drawing/2014/main" id="{00000000-0008-0000-0200-0000C1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6</xdr:col>
      <xdr:colOff>160560</xdr:colOff>
      <xdr:row>73</xdr:row>
      <xdr:rowOff>0</xdr:rowOff>
    </xdr:from>
    <xdr:to>
      <xdr:col>6</xdr:col>
      <xdr:colOff>466920</xdr:colOff>
      <xdr:row>73</xdr:row>
      <xdr:rowOff>360</xdr:rowOff>
    </xdr:to>
    <xdr:sp macro="" textlink="">
      <xdr:nvSpPr>
        <xdr:cNvPr id="194" name="Text Box 43">
          <a:extLst>
            <a:ext uri="{FF2B5EF4-FFF2-40B4-BE49-F238E27FC236}">
              <a16:creationId xmlns:a16="http://schemas.microsoft.com/office/drawing/2014/main" id="{00000000-0008-0000-0200-0000C2000000}"/>
            </a:ext>
          </a:extLst>
        </xdr:cNvPr>
        <xdr:cNvSpPr/>
      </xdr:nvSpPr>
      <xdr:spPr>
        <a:xfrm>
          <a:off x="12079440" y="19859760"/>
          <a:ext cx="3063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9</xdr:col>
      <xdr:colOff>180720</xdr:colOff>
      <xdr:row>73</xdr:row>
      <xdr:rowOff>0</xdr:rowOff>
    </xdr:from>
    <xdr:to>
      <xdr:col>10</xdr:col>
      <xdr:colOff>323640</xdr:colOff>
      <xdr:row>73</xdr:row>
      <xdr:rowOff>360</xdr:rowOff>
    </xdr:to>
    <xdr:sp macro="" textlink="">
      <xdr:nvSpPr>
        <xdr:cNvPr id="195" name="Text Box 44">
          <a:extLst>
            <a:ext uri="{FF2B5EF4-FFF2-40B4-BE49-F238E27FC236}">
              <a16:creationId xmlns:a16="http://schemas.microsoft.com/office/drawing/2014/main" id="{00000000-0008-0000-0200-0000C3000000}"/>
            </a:ext>
          </a:extLst>
        </xdr:cNvPr>
        <xdr:cNvSpPr/>
      </xdr:nvSpPr>
      <xdr:spPr>
        <a:xfrm>
          <a:off x="14421960" y="19859760"/>
          <a:ext cx="5180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1731960</xdr:colOff>
      <xdr:row>75</xdr:row>
      <xdr:rowOff>0</xdr:rowOff>
    </xdr:from>
    <xdr:to>
      <xdr:col>4</xdr:col>
      <xdr:colOff>2294640</xdr:colOff>
      <xdr:row>75</xdr:row>
      <xdr:rowOff>360</xdr:rowOff>
    </xdr:to>
    <xdr:sp macro="" textlink="">
      <xdr:nvSpPr>
        <xdr:cNvPr id="196" name="Text Box 45">
          <a:extLst>
            <a:ext uri="{FF2B5EF4-FFF2-40B4-BE49-F238E27FC236}">
              <a16:creationId xmlns:a16="http://schemas.microsoft.com/office/drawing/2014/main" id="{00000000-0008-0000-0200-0000C4000000}"/>
            </a:ext>
          </a:extLst>
        </xdr:cNvPr>
        <xdr:cNvSpPr/>
      </xdr:nvSpPr>
      <xdr:spPr>
        <a:xfrm>
          <a:off x="7625880" y="20373840"/>
          <a:ext cx="56268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1</xdr:col>
      <xdr:colOff>980280</xdr:colOff>
      <xdr:row>76</xdr:row>
      <xdr:rowOff>0</xdr:rowOff>
    </xdr:from>
    <xdr:to>
      <xdr:col>1</xdr:col>
      <xdr:colOff>1553040</xdr:colOff>
      <xdr:row>76</xdr:row>
      <xdr:rowOff>360</xdr:rowOff>
    </xdr:to>
    <xdr:sp macro="" textlink="">
      <xdr:nvSpPr>
        <xdr:cNvPr id="197" name="Text Box 46">
          <a:extLst>
            <a:ext uri="{FF2B5EF4-FFF2-40B4-BE49-F238E27FC236}">
              <a16:creationId xmlns:a16="http://schemas.microsoft.com/office/drawing/2014/main" id="{00000000-0008-0000-0200-0000C5000000}"/>
            </a:ext>
          </a:extLst>
        </xdr:cNvPr>
        <xdr:cNvSpPr/>
      </xdr:nvSpPr>
      <xdr:spPr>
        <a:xfrm>
          <a:off x="1145880" y="20631240"/>
          <a:ext cx="57276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198" name="Text Box 47">
          <a:extLst>
            <a:ext uri="{FF2B5EF4-FFF2-40B4-BE49-F238E27FC236}">
              <a16:creationId xmlns:a16="http://schemas.microsoft.com/office/drawing/2014/main" id="{00000000-0008-0000-0200-0000C6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199" name="Text Box 48">
          <a:extLst>
            <a:ext uri="{FF2B5EF4-FFF2-40B4-BE49-F238E27FC236}">
              <a16:creationId xmlns:a16="http://schemas.microsoft.com/office/drawing/2014/main" id="{00000000-0008-0000-0200-0000C7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4</xdr:col>
      <xdr:colOff>1811160</xdr:colOff>
      <xdr:row>75</xdr:row>
      <xdr:rowOff>0</xdr:rowOff>
    </xdr:from>
    <xdr:to>
      <xdr:col>4</xdr:col>
      <xdr:colOff>2370600</xdr:colOff>
      <xdr:row>75</xdr:row>
      <xdr:rowOff>360</xdr:rowOff>
    </xdr:to>
    <xdr:sp macro="" textlink="">
      <xdr:nvSpPr>
        <xdr:cNvPr id="200" name="Text Box 49">
          <a:extLst>
            <a:ext uri="{FF2B5EF4-FFF2-40B4-BE49-F238E27FC236}">
              <a16:creationId xmlns:a16="http://schemas.microsoft.com/office/drawing/2014/main" id="{00000000-0008-0000-0200-0000C8000000}"/>
            </a:ext>
          </a:extLst>
        </xdr:cNvPr>
        <xdr:cNvSpPr/>
      </xdr:nvSpPr>
      <xdr:spPr>
        <a:xfrm>
          <a:off x="7705080" y="20373840"/>
          <a:ext cx="55944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twoCellAnchor>
    <xdr:from>
      <xdr:col>0</xdr:col>
      <xdr:colOff>9720</xdr:colOff>
      <xdr:row>73</xdr:row>
      <xdr:rowOff>0</xdr:rowOff>
    </xdr:from>
    <xdr:to>
      <xdr:col>1</xdr:col>
      <xdr:colOff>15120</xdr:colOff>
      <xdr:row>73</xdr:row>
      <xdr:rowOff>360</xdr:rowOff>
    </xdr:to>
    <xdr:sp macro="" textlink="">
      <xdr:nvSpPr>
        <xdr:cNvPr id="201" name="Text Box 50">
          <a:extLst>
            <a:ext uri="{FF2B5EF4-FFF2-40B4-BE49-F238E27FC236}">
              <a16:creationId xmlns:a16="http://schemas.microsoft.com/office/drawing/2014/main" id="{00000000-0008-0000-0200-0000C9000000}"/>
            </a:ext>
          </a:extLst>
        </xdr:cNvPr>
        <xdr:cNvSpPr/>
      </xdr:nvSpPr>
      <xdr:spPr>
        <a:xfrm>
          <a:off x="9720" y="19859760"/>
          <a:ext cx="171000" cy="36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27360" tIns="9360" rIns="0" bIns="-9000" anchor="t" upright="1">
          <a:noAutofit/>
        </a:bodyPr>
        <a:lstStyle/>
        <a:p>
          <a:pPr>
            <a:lnSpc>
              <a:spcPct val="100000"/>
            </a:lnSpc>
          </a:pPr>
          <a:r>
            <a:rPr lang="ja-JP" sz="1100" b="1" u="none" strike="noStrike">
              <a:solidFill>
                <a:srgbClr val="000000"/>
              </a:solidFill>
              <a:effectLst/>
              <a:uFillTx/>
              <a:latin typeface="ＭＳ Ｐゴシック"/>
              <a:ea typeface="ＭＳ Ｐゴシック"/>
            </a:rPr>
            <a:t>（削除）</a:t>
          </a:r>
          <a:endParaRPr lang="en-US" sz="1100" b="0" u="none" strike="noStrike">
            <a:effectLst/>
            <a:uFillTx/>
            <a:latin typeface="游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0</xdr:colOff>
      <xdr:row>8</xdr:row>
      <xdr:rowOff>0</xdr:rowOff>
    </xdr:from>
    <xdr:to>
      <xdr:col>20</xdr:col>
      <xdr:colOff>361440</xdr:colOff>
      <xdr:row>31</xdr:row>
      <xdr:rowOff>75960</xdr:rowOff>
    </xdr:to>
    <xdr:sp macro="" textlink="">
      <xdr:nvSpPr>
        <xdr:cNvPr id="202" name="テキスト ボックス 1">
          <a:extLst>
            <a:ext uri="{FF2B5EF4-FFF2-40B4-BE49-F238E27FC236}">
              <a16:creationId xmlns:a16="http://schemas.microsoft.com/office/drawing/2014/main" id="{00000000-0008-0000-0600-0000CA000000}"/>
            </a:ext>
          </a:extLst>
        </xdr:cNvPr>
        <xdr:cNvSpPr/>
      </xdr:nvSpPr>
      <xdr:spPr>
        <a:xfrm>
          <a:off x="6736680" y="1943280"/>
          <a:ext cx="5635080" cy="5362200"/>
        </a:xfrm>
        <a:prstGeom prst="rect">
          <a:avLst/>
        </a:prstGeom>
        <a:solidFill>
          <a:srgbClr val="FFFFFF"/>
        </a:solidFill>
        <a:ln w="9525">
          <a:solidFill>
            <a:srgbClr val="FFFFFF">
              <a:shade val="50000"/>
            </a:srgbClr>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endParaRPr lang="en-US" sz="1200" b="0" u="none" strike="noStrike">
            <a:effectLst/>
            <a:uFillTx/>
            <a:latin typeface="游明朝"/>
          </a:endParaRPr>
        </a:p>
        <a:p>
          <a:pPr>
            <a:lnSpc>
              <a:spcPct val="100000"/>
            </a:lnSpc>
          </a:pPr>
          <a:r>
            <a:rPr lang="ja-JP" sz="1200" b="0" u="none" strike="noStrike">
              <a:solidFill>
                <a:schemeClr val="dk1"/>
              </a:solidFill>
              <a:effectLst/>
              <a:uFillTx/>
              <a:latin typeface="Calibri"/>
            </a:rPr>
            <a:t>【正当な理由】</a:t>
          </a:r>
          <a:endParaRPr lang="en-US" sz="1200" b="0" u="none" strike="noStrike">
            <a:effectLst/>
            <a:uFillTx/>
            <a:latin typeface="游明朝"/>
          </a:endParaRPr>
        </a:p>
        <a:p>
          <a:pPr>
            <a:lnSpc>
              <a:spcPct val="100000"/>
            </a:lnSpc>
          </a:pPr>
          <a:endParaRPr lang="en-US" sz="1200" b="0" u="none" strike="noStrike">
            <a:effectLst/>
            <a:uFillTx/>
            <a:latin typeface="游明朝"/>
          </a:endParaRPr>
        </a:p>
        <a:p>
          <a:pPr>
            <a:lnSpc>
              <a:spcPct val="100000"/>
            </a:lnSpc>
          </a:pPr>
          <a:r>
            <a:rPr lang="en-US" sz="1200" b="0" u="none" strike="noStrike">
              <a:solidFill>
                <a:schemeClr val="dk1"/>
              </a:solidFill>
              <a:effectLst/>
              <a:uFillTx/>
              <a:latin typeface="Calibri"/>
            </a:rPr>
            <a:t>①居宅介護支援事業者の実施地域に各サービスが５事業所未満である場合</a:t>
          </a:r>
          <a:endParaRPr lang="en-US" sz="1200" b="0" u="none" strike="noStrike">
            <a:effectLst/>
            <a:uFillTx/>
            <a:latin typeface="游明朝"/>
          </a:endParaRPr>
        </a:p>
        <a:p>
          <a:pPr>
            <a:lnSpc>
              <a:spcPct val="100000"/>
            </a:lnSpc>
          </a:pPr>
          <a:endParaRPr lang="en-US" sz="1200" b="0" u="none" strike="noStrike">
            <a:effectLst/>
            <a:uFillTx/>
            <a:latin typeface="游明朝"/>
          </a:endParaRPr>
        </a:p>
        <a:p>
          <a:pPr>
            <a:lnSpc>
              <a:spcPct val="100000"/>
            </a:lnSpc>
          </a:pPr>
          <a:r>
            <a:rPr lang="en-US" sz="1200" b="0" u="none" strike="noStrike">
              <a:solidFill>
                <a:schemeClr val="dk1"/>
              </a:solidFill>
              <a:effectLst/>
              <a:uFillTx/>
              <a:latin typeface="Calibri"/>
            </a:rPr>
            <a:t>②特別地域居宅介護支援加算を受けている事業者である場合</a:t>
          </a:r>
          <a:endParaRPr lang="en-US" sz="1200" b="0" u="none" strike="noStrike">
            <a:effectLst/>
            <a:uFillTx/>
            <a:latin typeface="游明朝"/>
          </a:endParaRPr>
        </a:p>
        <a:p>
          <a:pPr>
            <a:lnSpc>
              <a:spcPct val="100000"/>
            </a:lnSpc>
          </a:pPr>
          <a:endParaRPr lang="en-US" sz="1200" b="0" u="none" strike="noStrike">
            <a:effectLst/>
            <a:uFillTx/>
            <a:latin typeface="游明朝"/>
          </a:endParaRPr>
        </a:p>
        <a:p>
          <a:pPr>
            <a:lnSpc>
              <a:spcPct val="100000"/>
            </a:lnSpc>
          </a:pPr>
          <a:r>
            <a:rPr lang="en-US" sz="1200" b="0" u="none" strike="noStrike">
              <a:solidFill>
                <a:schemeClr val="dk1"/>
              </a:solidFill>
              <a:effectLst/>
              <a:uFillTx/>
              <a:latin typeface="Calibri"/>
            </a:rPr>
            <a:t>③判定期間の１月当たりの平均居宅サービス計画件数が２０件以下である等、小規模事業所である場合</a:t>
          </a:r>
          <a:endParaRPr lang="en-US" sz="1200" b="0" u="none" strike="noStrike">
            <a:effectLst/>
            <a:uFillTx/>
            <a:latin typeface="游明朝"/>
          </a:endParaRPr>
        </a:p>
        <a:p>
          <a:pPr>
            <a:lnSpc>
              <a:spcPct val="100000"/>
            </a:lnSpc>
          </a:pPr>
          <a:endParaRPr lang="en-US" sz="1200" b="0" u="none" strike="noStrike">
            <a:effectLst/>
            <a:uFillTx/>
            <a:latin typeface="游明朝"/>
          </a:endParaRPr>
        </a:p>
        <a:p>
          <a:pPr>
            <a:lnSpc>
              <a:spcPct val="100000"/>
            </a:lnSpc>
          </a:pPr>
          <a:r>
            <a:rPr lang="en-US" sz="1200" b="0" u="none" strike="noStrike">
              <a:solidFill>
                <a:schemeClr val="dk1"/>
              </a:solidFill>
              <a:effectLst/>
              <a:uFillTx/>
              <a:latin typeface="Calibri"/>
            </a:rPr>
            <a:t>④判定期間の１月当たりの居宅サービス計画のうち、それぞれのサービスが位置付けられた計画件数が１月当たり平均１０件以下である場合</a:t>
          </a:r>
          <a:endParaRPr lang="en-US" sz="1200" b="0" u="none" strike="noStrike">
            <a:effectLst/>
            <a:uFillTx/>
            <a:latin typeface="游明朝"/>
          </a:endParaRPr>
        </a:p>
        <a:p>
          <a:pPr>
            <a:lnSpc>
              <a:spcPct val="100000"/>
            </a:lnSpc>
          </a:pPr>
          <a:endParaRPr lang="en-US" sz="1200" b="0" u="none" strike="noStrike">
            <a:effectLst/>
            <a:uFillTx/>
            <a:latin typeface="游明朝"/>
          </a:endParaRPr>
        </a:p>
        <a:p>
          <a:pPr>
            <a:lnSpc>
              <a:spcPct val="100000"/>
            </a:lnSpc>
          </a:pPr>
          <a:r>
            <a:rPr lang="en-US" sz="1200" b="0" u="none" strike="noStrike">
              <a:solidFill>
                <a:schemeClr val="dk1"/>
              </a:solidFill>
              <a:effectLst/>
              <a:uFillTx/>
              <a:latin typeface="Calibri"/>
            </a:rPr>
            <a:t>⑤サービスの提供にあたって指示を受けた主冶の医師等との密接な連携を確保するため、特定の事業者に集中していると認められる場合（当該サービスの算定件数から除外する）</a:t>
          </a:r>
          <a:endParaRPr lang="en-US" sz="1200" b="0" u="none" strike="noStrike">
            <a:effectLst/>
            <a:uFillTx/>
            <a:latin typeface="游明朝"/>
          </a:endParaRPr>
        </a:p>
        <a:p>
          <a:pPr>
            <a:lnSpc>
              <a:spcPct val="100000"/>
            </a:lnSpc>
          </a:pPr>
          <a:endParaRPr lang="en-US" sz="1200" b="0" u="none" strike="noStrike">
            <a:effectLst/>
            <a:uFillTx/>
            <a:latin typeface="游明朝"/>
          </a:endParaRPr>
        </a:p>
        <a:p>
          <a:pPr>
            <a:lnSpc>
              <a:spcPct val="100000"/>
            </a:lnSpc>
          </a:pPr>
          <a:r>
            <a:rPr lang="en-US" sz="1200" b="0" u="none" strike="noStrike">
              <a:solidFill>
                <a:schemeClr val="dk1"/>
              </a:solidFill>
              <a:effectLst/>
              <a:uFillTx/>
              <a:latin typeface="Calibri"/>
            </a:rPr>
            <a:t>⑥サービスの質が高いことによる利用者の希望を勘案した場合等により特定の事業者に集中していると認められる場合</a:t>
          </a:r>
          <a:endParaRPr lang="en-US" sz="1200" b="0" u="none" strike="noStrike">
            <a:effectLst/>
            <a:uFillTx/>
            <a:latin typeface="游明朝"/>
          </a:endParaRPr>
        </a:p>
        <a:p>
          <a:pPr>
            <a:lnSpc>
              <a:spcPct val="100000"/>
            </a:lnSpc>
          </a:pPr>
          <a:endParaRPr lang="en-US" sz="1200" b="0" u="none" strike="noStrike">
            <a:effectLst/>
            <a:uFillTx/>
            <a:latin typeface="游明朝"/>
          </a:endParaRPr>
        </a:p>
        <a:p>
          <a:pPr>
            <a:lnSpc>
              <a:spcPct val="100000"/>
            </a:lnSpc>
          </a:pPr>
          <a:r>
            <a:rPr lang="en-US" sz="1200" b="0" u="none" strike="noStrike">
              <a:solidFill>
                <a:schemeClr val="dk1"/>
              </a:solidFill>
              <a:effectLst/>
              <a:uFillTx/>
              <a:latin typeface="Calibri"/>
            </a:rPr>
            <a:t>⑦その他、正当な理由と都道府県知事，指定都市及び中核市の市長が認めた場合</a:t>
          </a:r>
          <a:endParaRPr lang="en-US" sz="1200" b="0" u="none" strike="noStrike">
            <a:effectLst/>
            <a:uFillTx/>
            <a:latin typeface="游明朝"/>
          </a:endParaRPr>
        </a:p>
        <a:p>
          <a:pPr>
            <a:lnSpc>
              <a:spcPct val="100000"/>
            </a:lnSpc>
          </a:pPr>
          <a:endParaRPr lang="en-US" sz="1200" b="0" u="none" strike="noStrike">
            <a:effectLst/>
            <a:uFillTx/>
            <a:latin typeface="游明朝"/>
          </a:endParaRPr>
        </a:p>
        <a:p>
          <a:pPr>
            <a:lnSpc>
              <a:spcPct val="100000"/>
            </a:lnSpc>
          </a:pPr>
          <a:endParaRPr lang="en-US" sz="1100" b="0" u="none" strike="noStrike">
            <a:effectLst/>
            <a:uFillTx/>
            <a:latin typeface="游明朝"/>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88920</xdr:rowOff>
    </xdr:from>
    <xdr:to>
      <xdr:col>3</xdr:col>
      <xdr:colOff>279000</xdr:colOff>
      <xdr:row>2</xdr:row>
      <xdr:rowOff>177480</xdr:rowOff>
    </xdr:to>
    <xdr:sp macro="" textlink="">
      <xdr:nvSpPr>
        <xdr:cNvPr id="203" name="正方形/長方形 1">
          <a:extLst>
            <a:ext uri="{FF2B5EF4-FFF2-40B4-BE49-F238E27FC236}">
              <a16:creationId xmlns:a16="http://schemas.microsoft.com/office/drawing/2014/main" id="{00000000-0008-0000-0B00-0000CB000000}"/>
            </a:ext>
          </a:extLst>
        </xdr:cNvPr>
        <xdr:cNvSpPr/>
      </xdr:nvSpPr>
      <xdr:spPr>
        <a:xfrm>
          <a:off x="0" y="345960"/>
          <a:ext cx="1257480" cy="345960"/>
        </a:xfrm>
        <a:prstGeom prst="rect">
          <a:avLst/>
        </a:prstGeom>
        <a:noFill/>
        <a:ln w="25400">
          <a:noFill/>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ja-JP" sz="1600" b="0" u="none" strike="noStrike">
              <a:solidFill>
                <a:srgbClr val="FF0000"/>
              </a:solidFill>
              <a:effectLst/>
              <a:uFillTx/>
              <a:latin typeface="ＭＳ ゴシック"/>
              <a:ea typeface="ＭＳ ゴシック"/>
            </a:rPr>
            <a:t>【記載例】</a:t>
          </a:r>
          <a:endParaRPr lang="en-US" sz="1600" b="0" u="none" strike="noStrike">
            <a:effectLst/>
            <a:uFillTx/>
            <a:latin typeface="游明朝"/>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352440</xdr:colOff>
      <xdr:row>3</xdr:row>
      <xdr:rowOff>38160</xdr:rowOff>
    </xdr:from>
    <xdr:to>
      <xdr:col>3</xdr:col>
      <xdr:colOff>533160</xdr:colOff>
      <xdr:row>4</xdr:row>
      <xdr:rowOff>199800</xdr:rowOff>
    </xdr:to>
    <xdr:sp macro="" textlink="">
      <xdr:nvSpPr>
        <xdr:cNvPr id="204" name="右中かっこ 1">
          <a:extLst>
            <a:ext uri="{FF2B5EF4-FFF2-40B4-BE49-F238E27FC236}">
              <a16:creationId xmlns:a16="http://schemas.microsoft.com/office/drawing/2014/main" id="{00000000-0008-0000-0C00-0000CC000000}"/>
            </a:ext>
          </a:extLst>
        </xdr:cNvPr>
        <xdr:cNvSpPr/>
      </xdr:nvSpPr>
      <xdr:spPr>
        <a:xfrm>
          <a:off x="5181120" y="723960"/>
          <a:ext cx="180720" cy="418680"/>
        </a:xfrm>
        <a:prstGeom prst="rightBrace">
          <a:avLst>
            <a:gd name="adj1" fmla="val 8333"/>
            <a:gd name="adj2" fmla="val 50000"/>
          </a:avLst>
        </a:prstGeom>
        <a:noFill/>
        <a:ln w="19050">
          <a:solidFill>
            <a:srgbClr val="000000"/>
          </a:solidFill>
          <a:round/>
        </a:ln>
      </xdr:spPr>
      <xdr:style>
        <a:lnRef idx="1">
          <a:schemeClr val="dk1"/>
        </a:lnRef>
        <a:fillRef idx="0">
          <a:schemeClr val="dk1"/>
        </a:fillRef>
        <a:effectRef idx="0">
          <a:schemeClr val="dk1"/>
        </a:effectRef>
        <a:fontRef idx="minor"/>
      </xdr:style>
    </xdr:sp>
    <xdr:clientData/>
  </xdr:twoCellAnchor>
  <xdr:twoCellAnchor>
    <xdr:from>
      <xdr:col>0</xdr:col>
      <xdr:colOff>142920</xdr:colOff>
      <xdr:row>66</xdr:row>
      <xdr:rowOff>19080</xdr:rowOff>
    </xdr:from>
    <xdr:to>
      <xdr:col>14</xdr:col>
      <xdr:colOff>437760</xdr:colOff>
      <xdr:row>75</xdr:row>
      <xdr:rowOff>28080</xdr:rowOff>
    </xdr:to>
    <xdr:sp macro="" textlink="">
      <xdr:nvSpPr>
        <xdr:cNvPr id="205" name="正方形/長方形 2">
          <a:extLst>
            <a:ext uri="{FF2B5EF4-FFF2-40B4-BE49-F238E27FC236}">
              <a16:creationId xmlns:a16="http://schemas.microsoft.com/office/drawing/2014/main" id="{00000000-0008-0000-0C00-0000CD000000}"/>
            </a:ext>
          </a:extLst>
        </xdr:cNvPr>
        <xdr:cNvSpPr/>
      </xdr:nvSpPr>
      <xdr:spPr>
        <a:xfrm>
          <a:off x="142920" y="16907040"/>
          <a:ext cx="12807000" cy="1980720"/>
        </a:xfrm>
        <a:prstGeom prst="rect">
          <a:avLst/>
        </a:prstGeom>
        <a:solidFill>
          <a:srgbClr val="FFFFFF"/>
        </a:solidFill>
        <a:ln w="25400">
          <a:solidFill>
            <a:srgbClr val="3A5F8B"/>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t">
          <a:noAutofit/>
        </a:bodyPr>
        <a:lstStyle/>
        <a:p>
          <a:pPr>
            <a:lnSpc>
              <a:spcPct val="100000"/>
            </a:lnSpc>
          </a:pPr>
          <a:r>
            <a:rPr lang="ja-JP" sz="1100" b="0" u="none" strike="noStrike">
              <a:solidFill>
                <a:srgbClr val="000000"/>
              </a:solidFill>
              <a:effectLst/>
              <a:uFillTx/>
              <a:latin typeface="Calibri"/>
            </a:rPr>
            <a:t>【留意事項】</a:t>
          </a:r>
          <a:endParaRPr lang="en-US" sz="1100" b="0" u="none" strike="noStrike">
            <a:effectLst/>
            <a:uFillTx/>
            <a:latin typeface="游明朝"/>
          </a:endParaRPr>
        </a:p>
        <a:p>
          <a:pPr>
            <a:lnSpc>
              <a:spcPct val="100000"/>
            </a:lnSpc>
          </a:pPr>
          <a:r>
            <a:rPr lang="ja-JP" sz="1100" b="0" u="none" strike="noStrike">
              <a:solidFill>
                <a:srgbClr val="000000"/>
              </a:solidFill>
              <a:effectLst/>
              <a:uFillTx/>
              <a:latin typeface="Calibri"/>
            </a:rPr>
            <a:t>・初期設定では、誤入力防止のため「従業者の勤務の体制及び勤務形態一覧表」のシートに保護がかかっていますので、行の追加・削除等を行う場合は「シートの保護」を解除してください。</a:t>
          </a:r>
          <a:endParaRPr lang="en-US" sz="1100" b="0" u="none" strike="noStrike">
            <a:effectLst/>
            <a:uFillTx/>
            <a:latin typeface="游明朝"/>
          </a:endParaRPr>
        </a:p>
        <a:p>
          <a:pPr>
            <a:lnSpc>
              <a:spcPct val="100000"/>
            </a:lnSpc>
          </a:pPr>
          <a:r>
            <a:rPr lang="ja-JP" sz="1100" b="0" u="none" strike="noStrike">
              <a:solidFill>
                <a:srgbClr val="000000"/>
              </a:solidFill>
              <a:effectLst/>
              <a:uFillTx/>
              <a:latin typeface="Calibri"/>
            </a:rPr>
            <a:t>　（「校閲」⇒「シート保護の解除」をクリック。</a:t>
          </a:r>
          <a:r>
            <a:rPr lang="en-US" sz="1100" b="0" u="none" strike="noStrike">
              <a:solidFill>
                <a:srgbClr val="000000"/>
              </a:solidFill>
              <a:effectLst/>
              <a:uFillTx/>
              <a:latin typeface="Calibri"/>
            </a:rPr>
            <a:t>PW</a:t>
          </a:r>
          <a:r>
            <a:rPr lang="ja-JP" sz="1100" b="0" u="none" strike="noStrike">
              <a:solidFill>
                <a:srgbClr val="000000"/>
              </a:solidFill>
              <a:effectLst/>
              <a:uFillTx/>
              <a:latin typeface="Calibri"/>
            </a:rPr>
            <a:t>は設定していません。再度、シートを保護する場合は、「シートの保護」⇒「</a:t>
          </a:r>
          <a:r>
            <a:rPr lang="en-US" sz="1100" b="0" u="none" strike="noStrike">
              <a:solidFill>
                <a:srgbClr val="000000"/>
              </a:solidFill>
              <a:effectLst/>
              <a:uFillTx/>
              <a:latin typeface="Calibri"/>
            </a:rPr>
            <a:t>OK</a:t>
          </a:r>
          <a:r>
            <a:rPr lang="ja-JP" sz="1100" b="0" u="none" strike="noStrike">
              <a:solidFill>
                <a:srgbClr val="000000"/>
              </a:solidFill>
              <a:effectLst/>
              <a:uFillTx/>
              <a:latin typeface="Calibri"/>
            </a:rPr>
            <a:t>」をクリック。）</a:t>
          </a:r>
          <a:endParaRPr lang="en-US" sz="1100" b="0" u="none" strike="noStrike">
            <a:effectLst/>
            <a:uFillTx/>
            <a:latin typeface="游明朝"/>
          </a:endParaRPr>
        </a:p>
        <a:p>
          <a:pPr>
            <a:lnSpc>
              <a:spcPct val="100000"/>
            </a:lnSpc>
          </a:pPr>
          <a:r>
            <a:rPr lang="ja-JP" sz="1100" b="0" u="none" strike="noStrike">
              <a:solidFill>
                <a:srgbClr val="000000"/>
              </a:solidFill>
              <a:effectLst/>
              <a:uFillTx/>
              <a:latin typeface="Calibri"/>
            </a:rPr>
            <a:t>・従業者の入力行が足りない場合は、適宜、行を追加してください。その際、計算式及びプルダウンの設定に支障をきたさないよう留意してください。</a:t>
          </a:r>
          <a:endParaRPr lang="en-US" sz="1100" b="0" u="none" strike="noStrike">
            <a:effectLst/>
            <a:uFillTx/>
            <a:latin typeface="游明朝"/>
          </a:endParaRPr>
        </a:p>
        <a:p>
          <a:pPr>
            <a:lnSpc>
              <a:spcPct val="100000"/>
            </a:lnSpc>
          </a:pPr>
          <a:r>
            <a:rPr lang="ja-JP" sz="1100" b="0" u="none" strike="noStrike">
              <a:solidFill>
                <a:srgbClr val="000000"/>
              </a:solidFill>
              <a:effectLst/>
              <a:uFillTx/>
              <a:latin typeface="Calibri"/>
            </a:rPr>
            <a:t>・「従業者の勤務の体制及び勤務形態一覧表」（参考様式）には計算式を設定していますが、入力の補助を目的とするものですので、結果については作成者の責任にてご確認ください。</a:t>
          </a:r>
          <a:endParaRPr lang="en-US" sz="1100" b="0" u="none" strike="noStrike">
            <a:effectLst/>
            <a:uFillTx/>
            <a:latin typeface="游明朝"/>
          </a:endParaRPr>
        </a:p>
        <a:p>
          <a:pPr defTabSz="914400">
            <a:lnSpc>
              <a:spcPct val="100000"/>
            </a:lnSpc>
            <a:tabLst>
              <a:tab pos="0" algn="l"/>
            </a:tabLst>
          </a:pPr>
          <a:r>
            <a:rPr lang="ja-JP" sz="1100" b="0" u="none" strike="noStrike">
              <a:solidFill>
                <a:srgbClr val="000000"/>
              </a:solidFill>
              <a:effectLst/>
              <a:uFillTx/>
              <a:latin typeface="Calibri"/>
            </a:rPr>
            <a:t>・必要項目を満たしていれば、各事業所で使用するシフト表等をもって代替書類として差し支えありません。</a:t>
          </a:r>
          <a:endParaRPr lang="en-US" sz="1100" b="0" u="none" strike="noStrike">
            <a:effectLst/>
            <a:uFillTx/>
            <a:latin typeface="游明朝"/>
          </a:endParaRPr>
        </a:p>
        <a:p>
          <a:pPr defTabSz="914400">
            <a:lnSpc>
              <a:spcPct val="100000"/>
            </a:lnSpc>
            <a:tabLst>
              <a:tab pos="0" algn="l"/>
            </a:tabLst>
          </a:pPr>
          <a:endParaRPr lang="en-US" sz="1100" b="0" u="none" strike="noStrike">
            <a:effectLst/>
            <a:uFillTx/>
            <a:latin typeface="游明朝"/>
          </a:endParaRPr>
        </a:p>
      </xdr:txBody>
    </xdr:sp>
    <xdr:clientData/>
  </xdr:twoCellAnchor>
</xdr:wsDr>
</file>

<file path=xl/theme/theme1.xml><?xml version="1.0" encoding="utf-8"?>
<a:theme xmlns:a="http://schemas.openxmlformats.org/drawingml/2006/main" name="Office テーマ">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3"/>
  <sheetViews>
    <sheetView tabSelected="1" view="pageBreakPreview" zoomScaleNormal="100" workbookViewId="0">
      <selection activeCell="G2" sqref="G2"/>
    </sheetView>
  </sheetViews>
  <sheetFormatPr defaultColWidth="9.33203125" defaultRowHeight="10.8" x14ac:dyDescent="0.2"/>
  <cols>
    <col min="1" max="1" width="1.6640625" style="1" customWidth="1"/>
    <col min="2" max="2" width="16.21875" style="1" customWidth="1"/>
    <col min="3" max="3" width="4.44140625" style="1" customWidth="1"/>
    <col min="4" max="4" width="2.6640625" style="2" customWidth="1"/>
    <col min="5" max="5" width="2.6640625" style="3" customWidth="1"/>
    <col min="6" max="6" width="48.33203125" style="1" customWidth="1"/>
    <col min="7" max="7" width="33.33203125" style="4" customWidth="1"/>
    <col min="8" max="16384" width="9.33203125" style="1"/>
  </cols>
  <sheetData>
    <row r="1" spans="1:7" ht="30" customHeight="1" x14ac:dyDescent="0.2">
      <c r="A1" s="480" t="s">
        <v>0</v>
      </c>
      <c r="B1" s="480"/>
      <c r="C1" s="480"/>
      <c r="D1" s="480"/>
      <c r="E1" s="480"/>
      <c r="F1" s="480"/>
      <c r="G1" s="480"/>
    </row>
    <row r="2" spans="1:7" ht="30" customHeight="1" x14ac:dyDescent="0.15">
      <c r="F2" s="5" t="s">
        <v>1</v>
      </c>
      <c r="G2" s="6" t="s">
        <v>2</v>
      </c>
    </row>
    <row r="3" spans="1:7" ht="30" customHeight="1" x14ac:dyDescent="0.15">
      <c r="F3" s="5" t="s">
        <v>3</v>
      </c>
      <c r="G3" s="7" t="s">
        <v>2</v>
      </c>
    </row>
    <row r="4" spans="1:7" ht="12" customHeight="1" x14ac:dyDescent="0.2">
      <c r="A4" s="8" t="s">
        <v>4</v>
      </c>
    </row>
    <row r="5" spans="1:7" s="11" customFormat="1" ht="60" customHeight="1" x14ac:dyDescent="0.2">
      <c r="A5" s="481" t="s">
        <v>5</v>
      </c>
      <c r="B5" s="481"/>
      <c r="C5" s="9" t="s">
        <v>6</v>
      </c>
      <c r="D5" s="481" t="s">
        <v>7</v>
      </c>
      <c r="E5" s="481"/>
      <c r="F5" s="481"/>
      <c r="G5" s="10" t="s">
        <v>8</v>
      </c>
    </row>
    <row r="6" spans="1:7" s="11" customFormat="1" ht="24" customHeight="1" x14ac:dyDescent="0.2">
      <c r="A6" s="482" t="s">
        <v>9</v>
      </c>
      <c r="B6" s="482"/>
      <c r="C6" s="12" t="s">
        <v>10</v>
      </c>
      <c r="D6" s="13" t="s">
        <v>11</v>
      </c>
      <c r="E6" s="483" t="s">
        <v>12</v>
      </c>
      <c r="F6" s="483"/>
      <c r="G6" s="14" t="s">
        <v>13</v>
      </c>
    </row>
    <row r="7" spans="1:7" s="11" customFormat="1" ht="24" customHeight="1" x14ac:dyDescent="0.2">
      <c r="A7" s="482"/>
      <c r="B7" s="482"/>
      <c r="C7" s="15" t="s">
        <v>10</v>
      </c>
      <c r="D7" s="13" t="s">
        <v>11</v>
      </c>
      <c r="E7" s="484" t="s">
        <v>14</v>
      </c>
      <c r="F7" s="484"/>
      <c r="G7" s="14" t="s">
        <v>15</v>
      </c>
    </row>
    <row r="8" spans="1:7" s="11" customFormat="1" ht="18" customHeight="1" x14ac:dyDescent="0.2">
      <c r="A8" s="482"/>
      <c r="B8" s="482"/>
      <c r="C8" s="16" t="s">
        <v>10</v>
      </c>
      <c r="D8" s="17" t="s">
        <v>11</v>
      </c>
      <c r="E8" s="485" t="s">
        <v>16</v>
      </c>
      <c r="F8" s="485"/>
      <c r="G8" s="18"/>
    </row>
    <row r="9" spans="1:7" s="11" customFormat="1" ht="26.25" customHeight="1" x14ac:dyDescent="0.2">
      <c r="A9" s="475" t="s">
        <v>17</v>
      </c>
      <c r="B9" s="475"/>
      <c r="C9" s="19" t="s">
        <v>10</v>
      </c>
      <c r="D9" s="476" t="s">
        <v>18</v>
      </c>
      <c r="E9" s="476"/>
      <c r="F9" s="476"/>
      <c r="G9" s="477" t="s">
        <v>19</v>
      </c>
    </row>
    <row r="10" spans="1:7" s="11" customFormat="1" ht="26.25" customHeight="1" x14ac:dyDescent="0.2">
      <c r="A10" s="475"/>
      <c r="B10" s="475"/>
      <c r="C10" s="20" t="s">
        <v>10</v>
      </c>
      <c r="D10" s="478" t="s">
        <v>20</v>
      </c>
      <c r="E10" s="478"/>
      <c r="F10" s="478"/>
      <c r="G10" s="477"/>
    </row>
    <row r="11" spans="1:7" ht="18" customHeight="1" x14ac:dyDescent="0.2">
      <c r="A11" s="21"/>
      <c r="B11" s="22" t="s">
        <v>21</v>
      </c>
      <c r="C11" s="23"/>
      <c r="D11" s="479"/>
      <c r="E11" s="479"/>
      <c r="F11" s="479"/>
      <c r="G11" s="24"/>
    </row>
    <row r="12" spans="1:7" ht="69.75" customHeight="1" x14ac:dyDescent="0.2">
      <c r="A12" s="21"/>
      <c r="B12" s="473" t="s">
        <v>22</v>
      </c>
      <c r="C12" s="25" t="s">
        <v>10</v>
      </c>
      <c r="D12" s="26" t="s">
        <v>11</v>
      </c>
      <c r="E12" s="467" t="s">
        <v>23</v>
      </c>
      <c r="F12" s="467"/>
      <c r="G12" s="27"/>
    </row>
    <row r="13" spans="1:7" ht="36" customHeight="1" x14ac:dyDescent="0.2">
      <c r="A13" s="21"/>
      <c r="B13" s="473"/>
      <c r="C13" s="25" t="s">
        <v>10</v>
      </c>
      <c r="D13" s="28" t="s">
        <v>11</v>
      </c>
      <c r="E13" s="474" t="s">
        <v>24</v>
      </c>
      <c r="F13" s="474"/>
      <c r="G13" s="24" t="s">
        <v>25</v>
      </c>
    </row>
    <row r="14" spans="1:7" ht="48" customHeight="1" x14ac:dyDescent="0.2">
      <c r="A14" s="21"/>
      <c r="B14" s="473"/>
      <c r="C14" s="25" t="s">
        <v>10</v>
      </c>
      <c r="D14" s="28" t="s">
        <v>11</v>
      </c>
      <c r="E14" s="474" t="s">
        <v>26</v>
      </c>
      <c r="F14" s="474"/>
      <c r="G14" s="24" t="s">
        <v>27</v>
      </c>
    </row>
    <row r="15" spans="1:7" ht="24" customHeight="1" x14ac:dyDescent="0.2">
      <c r="A15" s="21"/>
      <c r="B15" s="473"/>
      <c r="C15" s="25" t="s">
        <v>10</v>
      </c>
      <c r="D15" s="28" t="s">
        <v>11</v>
      </c>
      <c r="E15" s="474" t="s">
        <v>28</v>
      </c>
      <c r="F15" s="474"/>
      <c r="G15" s="24" t="s">
        <v>29</v>
      </c>
    </row>
    <row r="16" spans="1:7" ht="54" customHeight="1" x14ac:dyDescent="0.2">
      <c r="A16" s="21"/>
      <c r="B16" s="473"/>
      <c r="C16" s="25" t="s">
        <v>10</v>
      </c>
      <c r="D16" s="28" t="s">
        <v>11</v>
      </c>
      <c r="E16" s="474" t="s">
        <v>30</v>
      </c>
      <c r="F16" s="474"/>
      <c r="G16" s="29" t="s">
        <v>31</v>
      </c>
    </row>
    <row r="17" spans="1:7" ht="55.5" customHeight="1" x14ac:dyDescent="0.2">
      <c r="A17" s="21"/>
      <c r="B17" s="473"/>
      <c r="C17" s="30" t="s">
        <v>10</v>
      </c>
      <c r="D17" s="28" t="s">
        <v>11</v>
      </c>
      <c r="E17" s="474" t="s">
        <v>32</v>
      </c>
      <c r="F17" s="474"/>
      <c r="G17" s="24" t="s">
        <v>33</v>
      </c>
    </row>
    <row r="18" spans="1:7" ht="96.75" customHeight="1" x14ac:dyDescent="0.2">
      <c r="A18" s="21"/>
      <c r="B18" s="473"/>
      <c r="C18" s="30" t="s">
        <v>10</v>
      </c>
      <c r="D18" s="28" t="s">
        <v>11</v>
      </c>
      <c r="E18" s="467" t="s">
        <v>34</v>
      </c>
      <c r="F18" s="467"/>
      <c r="G18" s="31" t="s">
        <v>35</v>
      </c>
    </row>
    <row r="19" spans="1:7" ht="36" customHeight="1" x14ac:dyDescent="0.2">
      <c r="A19" s="21"/>
      <c r="B19" s="473"/>
      <c r="C19" s="30" t="s">
        <v>10</v>
      </c>
      <c r="D19" s="28" t="s">
        <v>11</v>
      </c>
      <c r="E19" s="474" t="s">
        <v>36</v>
      </c>
      <c r="F19" s="474"/>
      <c r="G19" s="27" t="s">
        <v>37</v>
      </c>
    </row>
    <row r="20" spans="1:7" ht="36" customHeight="1" x14ac:dyDescent="0.2">
      <c r="A20" s="21"/>
      <c r="B20" s="469" t="s">
        <v>38</v>
      </c>
      <c r="C20" s="472" t="s">
        <v>10</v>
      </c>
      <c r="D20" s="26" t="s">
        <v>11</v>
      </c>
      <c r="E20" s="467" t="s">
        <v>39</v>
      </c>
      <c r="F20" s="467"/>
      <c r="G20" s="27"/>
    </row>
    <row r="21" spans="1:7" ht="36" customHeight="1" x14ac:dyDescent="0.2">
      <c r="A21" s="21"/>
      <c r="B21" s="469"/>
      <c r="C21" s="472"/>
      <c r="D21" s="26" t="s">
        <v>11</v>
      </c>
      <c r="E21" s="467" t="s">
        <v>40</v>
      </c>
      <c r="F21" s="467"/>
      <c r="G21" s="27" t="s">
        <v>41</v>
      </c>
    </row>
    <row r="22" spans="1:7" ht="36" customHeight="1" x14ac:dyDescent="0.2">
      <c r="A22" s="21"/>
      <c r="B22" s="469"/>
      <c r="C22" s="472"/>
      <c r="D22" s="26" t="s">
        <v>11</v>
      </c>
      <c r="E22" s="467" t="s">
        <v>42</v>
      </c>
      <c r="F22" s="467"/>
      <c r="G22" s="33" t="s">
        <v>41</v>
      </c>
    </row>
    <row r="23" spans="1:7" ht="36" customHeight="1" x14ac:dyDescent="0.2">
      <c r="A23" s="21"/>
      <c r="B23" s="32" t="s">
        <v>43</v>
      </c>
      <c r="C23" s="30" t="s">
        <v>10</v>
      </c>
      <c r="D23" s="26" t="s">
        <v>11</v>
      </c>
      <c r="E23" s="467" t="s">
        <v>39</v>
      </c>
      <c r="F23" s="467"/>
      <c r="G23" s="31"/>
    </row>
    <row r="24" spans="1:7" ht="40.5" customHeight="1" x14ac:dyDescent="0.2">
      <c r="A24" s="21"/>
      <c r="B24" s="34" t="s">
        <v>44</v>
      </c>
      <c r="C24" s="35"/>
      <c r="D24" s="468"/>
      <c r="E24" s="468"/>
      <c r="F24" s="468"/>
      <c r="G24" s="31"/>
    </row>
    <row r="25" spans="1:7" ht="18" customHeight="1" x14ac:dyDescent="0.2">
      <c r="A25" s="21"/>
      <c r="B25" s="469" t="s">
        <v>45</v>
      </c>
      <c r="C25" s="470"/>
      <c r="D25" s="471"/>
      <c r="E25" s="471"/>
      <c r="F25" s="471"/>
      <c r="G25" s="31"/>
    </row>
    <row r="26" spans="1:7" ht="18" customHeight="1" x14ac:dyDescent="0.2">
      <c r="A26" s="21"/>
      <c r="B26" s="469"/>
      <c r="C26" s="470"/>
      <c r="D26" s="471"/>
      <c r="E26" s="471"/>
      <c r="F26" s="471"/>
      <c r="G26" s="33"/>
    </row>
    <row r="27" spans="1:7" ht="9" customHeight="1" x14ac:dyDescent="0.2">
      <c r="A27" s="21"/>
      <c r="B27" s="469"/>
      <c r="C27" s="470"/>
      <c r="D27" s="471"/>
      <c r="E27" s="471"/>
      <c r="F27" s="471"/>
      <c r="G27" s="24"/>
    </row>
    <row r="28" spans="1:7" ht="18.75" customHeight="1" x14ac:dyDescent="0.2">
      <c r="A28" s="21"/>
      <c r="B28" s="463" t="s">
        <v>46</v>
      </c>
      <c r="C28" s="464" t="s">
        <v>10</v>
      </c>
      <c r="D28" s="465" t="s">
        <v>11</v>
      </c>
      <c r="E28" s="466" t="s">
        <v>47</v>
      </c>
      <c r="F28" s="466"/>
      <c r="G28" s="33"/>
    </row>
    <row r="29" spans="1:7" ht="18.75" customHeight="1" x14ac:dyDescent="0.2">
      <c r="A29" s="21"/>
      <c r="B29" s="463"/>
      <c r="C29" s="464"/>
      <c r="D29" s="465"/>
      <c r="E29" s="466"/>
      <c r="F29" s="466"/>
      <c r="G29" s="33"/>
    </row>
    <row r="30" spans="1:7" ht="18.75" customHeight="1" x14ac:dyDescent="0.2">
      <c r="A30" s="36"/>
      <c r="B30" s="463"/>
      <c r="C30" s="464"/>
      <c r="D30" s="465"/>
      <c r="E30" s="466"/>
      <c r="F30" s="466"/>
      <c r="G30" s="37"/>
    </row>
    <row r="32" spans="1:7" x14ac:dyDescent="0.2">
      <c r="B32" s="38"/>
    </row>
    <row r="33" spans="2:2" x14ac:dyDescent="0.2">
      <c r="B33" s="38"/>
    </row>
  </sheetData>
  <mergeCells count="35">
    <mergeCell ref="A1:G1"/>
    <mergeCell ref="A5:B5"/>
    <mergeCell ref="D5:F5"/>
    <mergeCell ref="A6:B8"/>
    <mergeCell ref="E6:F6"/>
    <mergeCell ref="E7:F7"/>
    <mergeCell ref="E8:F8"/>
    <mergeCell ref="A9:B10"/>
    <mergeCell ref="D9:F9"/>
    <mergeCell ref="G9:G10"/>
    <mergeCell ref="D10:F10"/>
    <mergeCell ref="D11:F11"/>
    <mergeCell ref="B12:B19"/>
    <mergeCell ref="E12:F12"/>
    <mergeCell ref="E13:F13"/>
    <mergeCell ref="E14:F14"/>
    <mergeCell ref="E15:F15"/>
    <mergeCell ref="E16:F16"/>
    <mergeCell ref="E17:F17"/>
    <mergeCell ref="E18:F18"/>
    <mergeCell ref="E19:F19"/>
    <mergeCell ref="B20:B22"/>
    <mergeCell ref="C20:C22"/>
    <mergeCell ref="E20:F20"/>
    <mergeCell ref="E21:F21"/>
    <mergeCell ref="E22:F22"/>
    <mergeCell ref="B28:B30"/>
    <mergeCell ref="C28:C30"/>
    <mergeCell ref="D28:D30"/>
    <mergeCell ref="E28:F30"/>
    <mergeCell ref="E23:F23"/>
    <mergeCell ref="D24:F24"/>
    <mergeCell ref="B25:B27"/>
    <mergeCell ref="C25:C27"/>
    <mergeCell ref="D25:F27"/>
  </mergeCells>
  <phoneticPr fontId="9"/>
  <printOptions horizontalCentered="1"/>
  <pageMargins left="0.39374999999999999" right="0.39374999999999999" top="0.59097222222222201" bottom="0.39374999999999999" header="0.27569444444444402" footer="0.511811023622047"/>
  <pageSetup paperSize="9" scale="81" orientation="portrait" horizontalDpi="300" verticalDpi="300" r:id="rId1"/>
  <headerFooter>
    <oddHeader>&amp;R&amp;A</oddHeader>
  </headerFooter>
  <rowBreaks count="1" manualBreakCount="1">
    <brk id="3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1:BF57"/>
  <sheetViews>
    <sheetView showGridLines="0" view="pageBreakPreview" zoomScale="55" zoomScaleNormal="55" zoomScalePageLayoutView="55" workbookViewId="0">
      <selection activeCell="D25" sqref="D25"/>
    </sheetView>
  </sheetViews>
  <sheetFormatPr defaultColWidth="5" defaultRowHeight="20.25" customHeight="1" x14ac:dyDescent="0.2"/>
  <cols>
    <col min="1" max="1" width="1.44140625" style="281" customWidth="1"/>
    <col min="2" max="56" width="6.21875" style="281" customWidth="1"/>
    <col min="57" max="16384" width="5" style="281"/>
  </cols>
  <sheetData>
    <row r="1" spans="2:57" s="282" customFormat="1" ht="20.25" customHeight="1" x14ac:dyDescent="0.2">
      <c r="C1" s="283" t="s">
        <v>425</v>
      </c>
      <c r="D1" s="283"/>
      <c r="G1" s="284" t="s">
        <v>426</v>
      </c>
      <c r="J1" s="283"/>
      <c r="K1" s="283"/>
      <c r="L1" s="283"/>
      <c r="M1" s="283"/>
      <c r="AK1" s="285" t="s">
        <v>427</v>
      </c>
      <c r="AL1" s="285" t="s">
        <v>428</v>
      </c>
      <c r="AM1" s="643" t="s">
        <v>71</v>
      </c>
      <c r="AN1" s="643"/>
      <c r="AO1" s="643"/>
      <c r="AP1" s="643"/>
      <c r="AQ1" s="643"/>
      <c r="AR1" s="643"/>
      <c r="AS1" s="643"/>
      <c r="AT1" s="643"/>
      <c r="AU1" s="643"/>
      <c r="AV1" s="643"/>
      <c r="AW1" s="643"/>
      <c r="AX1" s="643"/>
      <c r="AY1" s="643"/>
      <c r="AZ1" s="643"/>
      <c r="BA1" s="643"/>
      <c r="BB1" s="286" t="s">
        <v>172</v>
      </c>
    </row>
    <row r="2" spans="2:57" s="287" customFormat="1" ht="20.25" customHeight="1" x14ac:dyDescent="0.2">
      <c r="D2" s="284"/>
      <c r="H2" s="284"/>
      <c r="I2" s="285"/>
      <c r="J2" s="285"/>
      <c r="K2" s="285"/>
      <c r="L2" s="285"/>
      <c r="M2" s="285"/>
      <c r="T2" s="285" t="s">
        <v>157</v>
      </c>
      <c r="U2" s="644">
        <v>6</v>
      </c>
      <c r="V2" s="644"/>
      <c r="W2" s="285" t="s">
        <v>428</v>
      </c>
      <c r="X2" s="645">
        <f>IF(U2=0,"",YEAR(DATE(2018+U2,1,1)))</f>
        <v>2024</v>
      </c>
      <c r="Y2" s="645"/>
      <c r="Z2" s="287" t="s">
        <v>429</v>
      </c>
      <c r="AA2" s="287" t="s">
        <v>158</v>
      </c>
      <c r="AB2" s="644">
        <v>4</v>
      </c>
      <c r="AC2" s="644"/>
      <c r="AD2" s="287" t="s">
        <v>159</v>
      </c>
      <c r="AJ2" s="286"/>
      <c r="AK2" s="285" t="s">
        <v>246</v>
      </c>
      <c r="AL2" s="285" t="s">
        <v>428</v>
      </c>
      <c r="AM2" s="644"/>
      <c r="AN2" s="644"/>
      <c r="AO2" s="644"/>
      <c r="AP2" s="644"/>
      <c r="AQ2" s="644"/>
      <c r="AR2" s="644"/>
      <c r="AS2" s="644"/>
      <c r="AT2" s="644"/>
      <c r="AU2" s="644"/>
      <c r="AV2" s="644"/>
      <c r="AW2" s="644"/>
      <c r="AX2" s="644"/>
      <c r="AY2" s="644"/>
      <c r="AZ2" s="644"/>
      <c r="BA2" s="644"/>
      <c r="BB2" s="286" t="s">
        <v>172</v>
      </c>
      <c r="BC2" s="285"/>
      <c r="BD2" s="285"/>
      <c r="BE2" s="285"/>
    </row>
    <row r="3" spans="2:57" s="287" customFormat="1" ht="20.25" customHeight="1" x14ac:dyDescent="0.2">
      <c r="D3" s="284"/>
      <c r="H3" s="284"/>
      <c r="I3" s="285"/>
      <c r="J3" s="285"/>
      <c r="K3" s="285"/>
      <c r="L3" s="285"/>
      <c r="M3" s="285"/>
      <c r="T3" s="288"/>
      <c r="U3" s="289"/>
      <c r="V3" s="289"/>
      <c r="W3" s="290"/>
      <c r="X3" s="289"/>
      <c r="Y3" s="289"/>
      <c r="Z3" s="291"/>
      <c r="AA3" s="291"/>
      <c r="AB3" s="289"/>
      <c r="AC3" s="289"/>
      <c r="AD3" s="292"/>
      <c r="AJ3" s="286"/>
      <c r="AK3" s="285"/>
      <c r="AL3" s="285"/>
      <c r="AM3" s="293"/>
      <c r="AN3" s="293"/>
      <c r="AO3" s="293"/>
      <c r="AP3" s="293"/>
      <c r="AQ3" s="293"/>
      <c r="AR3" s="293"/>
      <c r="AS3" s="293"/>
      <c r="AT3" s="293"/>
      <c r="AU3" s="293"/>
      <c r="AV3" s="293"/>
      <c r="AW3" s="293"/>
      <c r="AX3" s="293"/>
      <c r="AY3" s="294" t="s">
        <v>430</v>
      </c>
      <c r="AZ3" s="646" t="s">
        <v>431</v>
      </c>
      <c r="BA3" s="646"/>
      <c r="BB3" s="646"/>
      <c r="BC3" s="646"/>
      <c r="BD3" s="285"/>
      <c r="BE3" s="285"/>
    </row>
    <row r="4" spans="2:57" s="287" customFormat="1" ht="20.25" customHeight="1" x14ac:dyDescent="0.2">
      <c r="B4" s="295"/>
      <c r="C4" s="295"/>
      <c r="D4" s="295"/>
      <c r="E4" s="295"/>
      <c r="F4" s="295"/>
      <c r="G4" s="295"/>
      <c r="H4" s="295"/>
      <c r="I4" s="295"/>
      <c r="J4" s="296"/>
      <c r="K4" s="297"/>
      <c r="L4" s="297"/>
      <c r="M4" s="297"/>
      <c r="N4" s="297"/>
      <c r="O4" s="297"/>
      <c r="P4" s="298"/>
      <c r="Q4" s="297"/>
      <c r="R4" s="297"/>
      <c r="Z4" s="291"/>
      <c r="AA4" s="291"/>
      <c r="AB4" s="289"/>
      <c r="AC4" s="289"/>
      <c r="AD4" s="292"/>
      <c r="AJ4" s="286"/>
      <c r="AK4" s="285"/>
      <c r="AL4" s="285"/>
      <c r="AM4" s="293"/>
      <c r="AN4" s="293"/>
      <c r="AO4" s="293"/>
      <c r="AP4" s="293"/>
      <c r="AQ4" s="293"/>
      <c r="AR4" s="293"/>
      <c r="AS4" s="293"/>
      <c r="AT4" s="293"/>
      <c r="AU4" s="293"/>
      <c r="AV4" s="293"/>
      <c r="AW4" s="293"/>
      <c r="AX4" s="293"/>
      <c r="AY4" s="294" t="s">
        <v>432</v>
      </c>
      <c r="AZ4" s="646" t="s">
        <v>433</v>
      </c>
      <c r="BA4" s="646"/>
      <c r="BB4" s="646"/>
      <c r="BC4" s="646"/>
      <c r="BD4" s="285"/>
      <c r="BE4" s="285"/>
    </row>
    <row r="5" spans="2:57" s="287" customFormat="1" ht="20.25" customHeight="1" x14ac:dyDescent="0.2">
      <c r="B5" s="299"/>
      <c r="C5" s="299"/>
      <c r="D5" s="299"/>
      <c r="E5" s="299"/>
      <c r="F5" s="299"/>
      <c r="G5" s="299"/>
      <c r="H5" s="299"/>
      <c r="I5" s="299"/>
      <c r="J5" s="297"/>
      <c r="K5" s="300"/>
      <c r="L5" s="299"/>
      <c r="M5" s="299"/>
      <c r="N5" s="299"/>
      <c r="O5" s="299"/>
      <c r="P5" s="299"/>
      <c r="Q5" s="295"/>
      <c r="R5" s="295"/>
      <c r="S5" s="282"/>
      <c r="Z5" s="291"/>
      <c r="AA5" s="291"/>
      <c r="AB5" s="289"/>
      <c r="AC5" s="289"/>
      <c r="AD5" s="282"/>
      <c r="AE5" s="282"/>
      <c r="AF5" s="282"/>
      <c r="AG5" s="282"/>
      <c r="AJ5" s="282" t="s">
        <v>434</v>
      </c>
      <c r="AK5" s="282"/>
      <c r="AL5" s="282"/>
      <c r="AM5" s="282"/>
      <c r="AN5" s="282"/>
      <c r="AO5" s="282"/>
      <c r="AP5" s="282"/>
      <c r="AQ5" s="282"/>
      <c r="AR5" s="295"/>
      <c r="AS5" s="295"/>
      <c r="AT5" s="301"/>
      <c r="AU5" s="282"/>
      <c r="AV5" s="633">
        <v>40</v>
      </c>
      <c r="AW5" s="633"/>
      <c r="AX5" s="301" t="s">
        <v>435</v>
      </c>
      <c r="AY5" s="282"/>
      <c r="AZ5" s="633">
        <v>160</v>
      </c>
      <c r="BA5" s="633"/>
      <c r="BB5" s="301" t="s">
        <v>436</v>
      </c>
      <c r="BC5" s="282"/>
      <c r="BE5" s="285"/>
    </row>
    <row r="6" spans="2:57" s="287" customFormat="1" ht="20.25" customHeight="1" x14ac:dyDescent="0.2">
      <c r="B6" s="299"/>
      <c r="C6" s="299"/>
      <c r="D6" s="299"/>
      <c r="E6" s="299"/>
      <c r="F6" s="299"/>
      <c r="G6" s="299"/>
      <c r="H6" s="299"/>
      <c r="I6" s="299"/>
      <c r="J6" s="297"/>
      <c r="K6" s="300"/>
      <c r="L6" s="299"/>
      <c r="M6" s="299"/>
      <c r="N6" s="299"/>
      <c r="O6" s="299"/>
      <c r="P6" s="299"/>
      <c r="Q6" s="295"/>
      <c r="R6" s="295"/>
      <c r="S6" s="282"/>
      <c r="Z6" s="291"/>
      <c r="AA6" s="291"/>
      <c r="AB6" s="289"/>
      <c r="AC6" s="289"/>
      <c r="AD6" s="282"/>
      <c r="AE6" s="282"/>
      <c r="AF6" s="282"/>
      <c r="AG6" s="282"/>
      <c r="AJ6" s="282"/>
      <c r="AK6" s="282"/>
      <c r="AL6" s="282"/>
      <c r="AM6" s="282"/>
      <c r="AN6" s="282"/>
      <c r="AO6" s="282"/>
      <c r="AP6" s="282"/>
      <c r="AQ6" s="282" t="s">
        <v>437</v>
      </c>
      <c r="AR6" s="282"/>
      <c r="AS6" s="294"/>
      <c r="AT6" s="294"/>
      <c r="AU6" s="294"/>
      <c r="AV6" s="282"/>
      <c r="AW6" s="282"/>
      <c r="AX6" s="302"/>
      <c r="AY6" s="282"/>
      <c r="AZ6" s="633">
        <v>100</v>
      </c>
      <c r="BA6" s="633"/>
      <c r="BB6" s="301" t="s">
        <v>264</v>
      </c>
      <c r="BC6" s="282"/>
      <c r="BE6" s="285"/>
    </row>
    <row r="7" spans="2:57" s="287" customFormat="1" ht="20.25" customHeight="1" x14ac:dyDescent="0.2">
      <c r="B7" s="299"/>
      <c r="C7" s="299"/>
      <c r="D7" s="299"/>
      <c r="E7" s="299"/>
      <c r="F7" s="299"/>
      <c r="G7" s="299"/>
      <c r="H7" s="299"/>
      <c r="I7" s="299"/>
      <c r="J7" s="299"/>
      <c r="K7" s="303"/>
      <c r="L7" s="303"/>
      <c r="M7" s="303"/>
      <c r="N7" s="299"/>
      <c r="O7" s="304"/>
      <c r="P7" s="305"/>
      <c r="Q7" s="305"/>
      <c r="R7" s="306"/>
      <c r="S7" s="294"/>
      <c r="Z7" s="291"/>
      <c r="AA7" s="291"/>
      <c r="AB7" s="289"/>
      <c r="AC7" s="289"/>
      <c r="AD7" s="301"/>
      <c r="AE7" s="282"/>
      <c r="AF7" s="282"/>
      <c r="AG7" s="282"/>
      <c r="AL7" s="282"/>
      <c r="AM7" s="282"/>
      <c r="AN7" s="307"/>
      <c r="AO7" s="302"/>
      <c r="AP7" s="302"/>
      <c r="AQ7" s="294"/>
      <c r="AR7" s="294"/>
      <c r="AS7" s="294"/>
      <c r="AT7" s="294"/>
      <c r="AU7" s="294"/>
      <c r="AV7" s="294"/>
      <c r="AW7" s="282" t="s">
        <v>438</v>
      </c>
      <c r="AX7" s="282"/>
      <c r="AY7" s="282"/>
      <c r="AZ7" s="634">
        <f>DAY(EOMONTH(DATE(X2,AB2,1),0))</f>
        <v>30</v>
      </c>
      <c r="BA7" s="634"/>
      <c r="BB7" s="301" t="s">
        <v>160</v>
      </c>
      <c r="BE7" s="285"/>
    </row>
    <row r="8" spans="2:57" ht="4.5" customHeight="1" x14ac:dyDescent="0.2">
      <c r="C8" s="308"/>
      <c r="D8" s="308"/>
      <c r="S8" s="308"/>
      <c r="AJ8" s="308"/>
      <c r="BC8" s="309"/>
      <c r="BD8" s="309"/>
      <c r="BE8" s="309"/>
    </row>
    <row r="9" spans="2:57" ht="20.25" customHeight="1" x14ac:dyDescent="0.2">
      <c r="B9" s="635" t="s">
        <v>439</v>
      </c>
      <c r="C9" s="636" t="s">
        <v>440</v>
      </c>
      <c r="D9" s="636"/>
      <c r="E9" s="637" t="s">
        <v>441</v>
      </c>
      <c r="F9" s="637"/>
      <c r="G9" s="637" t="s">
        <v>442</v>
      </c>
      <c r="H9" s="637"/>
      <c r="I9" s="637"/>
      <c r="J9" s="637"/>
      <c r="K9" s="637"/>
      <c r="L9" s="638" t="s">
        <v>443</v>
      </c>
      <c r="M9" s="638"/>
      <c r="N9" s="638"/>
      <c r="O9" s="638"/>
      <c r="P9" s="639" t="s">
        <v>444</v>
      </c>
      <c r="Q9" s="639"/>
      <c r="R9" s="639"/>
      <c r="S9" s="639"/>
      <c r="T9" s="639"/>
      <c r="U9" s="639"/>
      <c r="V9" s="639"/>
      <c r="W9" s="639"/>
      <c r="X9" s="639"/>
      <c r="Y9" s="639"/>
      <c r="Z9" s="639"/>
      <c r="AA9" s="639"/>
      <c r="AB9" s="639"/>
      <c r="AC9" s="639"/>
      <c r="AD9" s="639"/>
      <c r="AE9" s="639"/>
      <c r="AF9" s="639"/>
      <c r="AG9" s="639"/>
      <c r="AH9" s="639"/>
      <c r="AI9" s="639"/>
      <c r="AJ9" s="639"/>
      <c r="AK9" s="639"/>
      <c r="AL9" s="639"/>
      <c r="AM9" s="639"/>
      <c r="AN9" s="639"/>
      <c r="AO9" s="639"/>
      <c r="AP9" s="639"/>
      <c r="AQ9" s="639"/>
      <c r="AR9" s="639"/>
      <c r="AS9" s="639"/>
      <c r="AT9" s="639"/>
      <c r="AU9" s="640" t="str">
        <f>IF(AZ3="４週","(10)1～4週目の勤務時間数合計","(10)1か月の勤務時間数合計")</f>
        <v>(10)1～4週目の勤務時間数合計</v>
      </c>
      <c r="AV9" s="640"/>
      <c r="AW9" s="640" t="s">
        <v>445</v>
      </c>
      <c r="AX9" s="640"/>
      <c r="AY9" s="641" t="s">
        <v>446</v>
      </c>
      <c r="AZ9" s="641"/>
      <c r="BA9" s="641"/>
      <c r="BB9" s="641"/>
      <c r="BC9" s="641"/>
      <c r="BD9" s="641"/>
    </row>
    <row r="10" spans="2:57" ht="20.25" customHeight="1" x14ac:dyDescent="0.2">
      <c r="B10" s="635"/>
      <c r="C10" s="636"/>
      <c r="D10" s="636"/>
      <c r="E10" s="637"/>
      <c r="F10" s="637"/>
      <c r="G10" s="637"/>
      <c r="H10" s="637"/>
      <c r="I10" s="637"/>
      <c r="J10" s="637"/>
      <c r="K10" s="637"/>
      <c r="L10" s="638"/>
      <c r="M10" s="638"/>
      <c r="N10" s="638"/>
      <c r="O10" s="638"/>
      <c r="P10" s="642" t="s">
        <v>447</v>
      </c>
      <c r="Q10" s="642"/>
      <c r="R10" s="642"/>
      <c r="S10" s="642"/>
      <c r="T10" s="642"/>
      <c r="U10" s="642"/>
      <c r="V10" s="642"/>
      <c r="W10" s="642" t="s">
        <v>448</v>
      </c>
      <c r="X10" s="642"/>
      <c r="Y10" s="642"/>
      <c r="Z10" s="642"/>
      <c r="AA10" s="642"/>
      <c r="AB10" s="642"/>
      <c r="AC10" s="642"/>
      <c r="AD10" s="642" t="s">
        <v>449</v>
      </c>
      <c r="AE10" s="642"/>
      <c r="AF10" s="642"/>
      <c r="AG10" s="642"/>
      <c r="AH10" s="642"/>
      <c r="AI10" s="642"/>
      <c r="AJ10" s="642"/>
      <c r="AK10" s="642" t="s">
        <v>450</v>
      </c>
      <c r="AL10" s="642"/>
      <c r="AM10" s="642"/>
      <c r="AN10" s="642"/>
      <c r="AO10" s="642"/>
      <c r="AP10" s="642"/>
      <c r="AQ10" s="642"/>
      <c r="AR10" s="642" t="s">
        <v>451</v>
      </c>
      <c r="AS10" s="642"/>
      <c r="AT10" s="642"/>
      <c r="AU10" s="640"/>
      <c r="AV10" s="640"/>
      <c r="AW10" s="640"/>
      <c r="AX10" s="640"/>
      <c r="AY10" s="641"/>
      <c r="AZ10" s="641"/>
      <c r="BA10" s="641"/>
      <c r="BB10" s="641"/>
      <c r="BC10" s="641"/>
      <c r="BD10" s="641"/>
    </row>
    <row r="11" spans="2:57" ht="20.25" customHeight="1" x14ac:dyDescent="0.2">
      <c r="B11" s="635"/>
      <c r="C11" s="636"/>
      <c r="D11" s="636"/>
      <c r="E11" s="637"/>
      <c r="F11" s="637"/>
      <c r="G11" s="637"/>
      <c r="H11" s="637"/>
      <c r="I11" s="637"/>
      <c r="J11" s="637"/>
      <c r="K11" s="637"/>
      <c r="L11" s="638"/>
      <c r="M11" s="638"/>
      <c r="N11" s="638"/>
      <c r="O11" s="638"/>
      <c r="P11" s="310">
        <f>DAY(DATE($X$2,$AB$2,1))</f>
        <v>1</v>
      </c>
      <c r="Q11" s="311">
        <f>DAY(DATE($X$2,$AB$2,2))</f>
        <v>2</v>
      </c>
      <c r="R11" s="311">
        <f>DAY(DATE($X$2,$AB$2,3))</f>
        <v>3</v>
      </c>
      <c r="S11" s="311">
        <f>DAY(DATE($X$2,$AB$2,4))</f>
        <v>4</v>
      </c>
      <c r="T11" s="311">
        <f>DAY(DATE($X$2,$AB$2,5))</f>
        <v>5</v>
      </c>
      <c r="U11" s="311">
        <f>DAY(DATE($X$2,$AB$2,6))</f>
        <v>6</v>
      </c>
      <c r="V11" s="312">
        <f>DAY(DATE($X$2,$AB$2,7))</f>
        <v>7</v>
      </c>
      <c r="W11" s="310">
        <f>DAY(DATE($X$2,$AB$2,8))</f>
        <v>8</v>
      </c>
      <c r="X11" s="311">
        <f>DAY(DATE($X$2,$AB$2,9))</f>
        <v>9</v>
      </c>
      <c r="Y11" s="311">
        <f>DAY(DATE($X$2,$AB$2,10))</f>
        <v>10</v>
      </c>
      <c r="Z11" s="311">
        <f>DAY(DATE($X$2,$AB$2,11))</f>
        <v>11</v>
      </c>
      <c r="AA11" s="311">
        <f>DAY(DATE($X$2,$AB$2,12))</f>
        <v>12</v>
      </c>
      <c r="AB11" s="311">
        <f>DAY(DATE($X$2,$AB$2,13))</f>
        <v>13</v>
      </c>
      <c r="AC11" s="312">
        <f>DAY(DATE($X$2,$AB$2,14))</f>
        <v>14</v>
      </c>
      <c r="AD11" s="310">
        <f>DAY(DATE($X$2,$AB$2,15))</f>
        <v>15</v>
      </c>
      <c r="AE11" s="311">
        <f>DAY(DATE($X$2,$AB$2,16))</f>
        <v>16</v>
      </c>
      <c r="AF11" s="311">
        <f>DAY(DATE($X$2,$AB$2,17))</f>
        <v>17</v>
      </c>
      <c r="AG11" s="311">
        <f>DAY(DATE($X$2,$AB$2,18))</f>
        <v>18</v>
      </c>
      <c r="AH11" s="311">
        <f>DAY(DATE($X$2,$AB$2,19))</f>
        <v>19</v>
      </c>
      <c r="AI11" s="311">
        <f>DAY(DATE($X$2,$AB$2,20))</f>
        <v>20</v>
      </c>
      <c r="AJ11" s="312">
        <f>DAY(DATE($X$2,$AB$2,21))</f>
        <v>21</v>
      </c>
      <c r="AK11" s="310">
        <f>DAY(DATE($X$2,$AB$2,22))</f>
        <v>22</v>
      </c>
      <c r="AL11" s="311">
        <f>DAY(DATE($X$2,$AB$2,23))</f>
        <v>23</v>
      </c>
      <c r="AM11" s="311">
        <f>DAY(DATE($X$2,$AB$2,24))</f>
        <v>24</v>
      </c>
      <c r="AN11" s="311">
        <f>DAY(DATE($X$2,$AB$2,25))</f>
        <v>25</v>
      </c>
      <c r="AO11" s="311">
        <f>DAY(DATE($X$2,$AB$2,26))</f>
        <v>26</v>
      </c>
      <c r="AP11" s="311">
        <f>DAY(DATE($X$2,$AB$2,27))</f>
        <v>27</v>
      </c>
      <c r="AQ11" s="312">
        <f>DAY(DATE($X$2,$AB$2,28))</f>
        <v>28</v>
      </c>
      <c r="AR11" s="310" t="str">
        <f>IF(AZ3="暦月",IF(DAY(DATE($X$2,$AB$2,29))=29,29,""),"")</f>
        <v/>
      </c>
      <c r="AS11" s="311" t="str">
        <f>IF(AZ3="暦月",IF(DAY(DATE($X$2,$AB$2,30))=30,30,""),"")</f>
        <v/>
      </c>
      <c r="AT11" s="313" t="str">
        <f>IF(AZ3="暦月",IF(DAY(DATE($X$2,$AB$2,31))=31,31,""),"")</f>
        <v/>
      </c>
      <c r="AU11" s="640"/>
      <c r="AV11" s="640"/>
      <c r="AW11" s="640"/>
      <c r="AX11" s="640"/>
      <c r="AY11" s="641"/>
      <c r="AZ11" s="641"/>
      <c r="BA11" s="641"/>
      <c r="BB11" s="641"/>
      <c r="BC11" s="641"/>
      <c r="BD11" s="641"/>
    </row>
    <row r="12" spans="2:57" ht="20.25" hidden="1" customHeight="1" x14ac:dyDescent="0.2">
      <c r="B12" s="635"/>
      <c r="C12" s="636"/>
      <c r="D12" s="636"/>
      <c r="E12" s="637"/>
      <c r="F12" s="637"/>
      <c r="G12" s="637"/>
      <c r="H12" s="637"/>
      <c r="I12" s="637"/>
      <c r="J12" s="637"/>
      <c r="K12" s="637"/>
      <c r="L12" s="638"/>
      <c r="M12" s="638"/>
      <c r="N12" s="638"/>
      <c r="O12" s="638"/>
      <c r="P12" s="310">
        <f>WEEKDAY(DATE($X$2,$AB$2,1))</f>
        <v>2</v>
      </c>
      <c r="Q12" s="311">
        <f>WEEKDAY(DATE($X$2,$AB$2,2))</f>
        <v>3</v>
      </c>
      <c r="R12" s="311">
        <f>WEEKDAY(DATE($X$2,$AB$2,3))</f>
        <v>4</v>
      </c>
      <c r="S12" s="311">
        <f>WEEKDAY(DATE($X$2,$AB$2,4))</f>
        <v>5</v>
      </c>
      <c r="T12" s="311">
        <f>WEEKDAY(DATE($X$2,$AB$2,5))</f>
        <v>6</v>
      </c>
      <c r="U12" s="311">
        <f>WEEKDAY(DATE($X$2,$AB$2,6))</f>
        <v>7</v>
      </c>
      <c r="V12" s="312">
        <f>WEEKDAY(DATE($X$2,$AB$2,7))</f>
        <v>1</v>
      </c>
      <c r="W12" s="310">
        <f>WEEKDAY(DATE($X$2,$AB$2,8))</f>
        <v>2</v>
      </c>
      <c r="X12" s="311">
        <f>WEEKDAY(DATE($X$2,$AB$2,9))</f>
        <v>3</v>
      </c>
      <c r="Y12" s="311">
        <f>WEEKDAY(DATE($X$2,$AB$2,10))</f>
        <v>4</v>
      </c>
      <c r="Z12" s="311">
        <f>WEEKDAY(DATE($X$2,$AB$2,11))</f>
        <v>5</v>
      </c>
      <c r="AA12" s="311">
        <f>WEEKDAY(DATE($X$2,$AB$2,12))</f>
        <v>6</v>
      </c>
      <c r="AB12" s="311">
        <f>WEEKDAY(DATE($X$2,$AB$2,13))</f>
        <v>7</v>
      </c>
      <c r="AC12" s="312">
        <f>WEEKDAY(DATE($X$2,$AB$2,14))</f>
        <v>1</v>
      </c>
      <c r="AD12" s="310">
        <f>WEEKDAY(DATE($X$2,$AB$2,15))</f>
        <v>2</v>
      </c>
      <c r="AE12" s="311">
        <f>WEEKDAY(DATE($X$2,$AB$2,16))</f>
        <v>3</v>
      </c>
      <c r="AF12" s="311">
        <f>WEEKDAY(DATE($X$2,$AB$2,17))</f>
        <v>4</v>
      </c>
      <c r="AG12" s="311">
        <f>WEEKDAY(DATE($X$2,$AB$2,18))</f>
        <v>5</v>
      </c>
      <c r="AH12" s="311">
        <f>WEEKDAY(DATE($X$2,$AB$2,19))</f>
        <v>6</v>
      </c>
      <c r="AI12" s="311">
        <f>WEEKDAY(DATE($X$2,$AB$2,20))</f>
        <v>7</v>
      </c>
      <c r="AJ12" s="312">
        <f>WEEKDAY(DATE($X$2,$AB$2,21))</f>
        <v>1</v>
      </c>
      <c r="AK12" s="310">
        <f>WEEKDAY(DATE($X$2,$AB$2,22))</f>
        <v>2</v>
      </c>
      <c r="AL12" s="311">
        <f>WEEKDAY(DATE($X$2,$AB$2,23))</f>
        <v>3</v>
      </c>
      <c r="AM12" s="311">
        <f>WEEKDAY(DATE($X$2,$AB$2,24))</f>
        <v>4</v>
      </c>
      <c r="AN12" s="311">
        <f>WEEKDAY(DATE($X$2,$AB$2,25))</f>
        <v>5</v>
      </c>
      <c r="AO12" s="311">
        <f>WEEKDAY(DATE($X$2,$AB$2,26))</f>
        <v>6</v>
      </c>
      <c r="AP12" s="311">
        <f>WEEKDAY(DATE($X$2,$AB$2,27))</f>
        <v>7</v>
      </c>
      <c r="AQ12" s="312">
        <f>WEEKDAY(DATE($X$2,$AB$2,28))</f>
        <v>1</v>
      </c>
      <c r="AR12" s="310">
        <f>IF(AR11=29,WEEKDAY(DATE($X$2,$AB$2,29)),0)</f>
        <v>0</v>
      </c>
      <c r="AS12" s="311">
        <f>IF(AS11=30,WEEKDAY(DATE($X$2,$AB$2,30)),0)</f>
        <v>0</v>
      </c>
      <c r="AT12" s="313">
        <f>IF(AT11=31,WEEKDAY(DATE($X$2,$AB$2,31)),0)</f>
        <v>0</v>
      </c>
      <c r="AU12" s="640"/>
      <c r="AV12" s="640"/>
      <c r="AW12" s="640"/>
      <c r="AX12" s="640"/>
      <c r="AY12" s="641"/>
      <c r="AZ12" s="641"/>
      <c r="BA12" s="641"/>
      <c r="BB12" s="641"/>
      <c r="BC12" s="641"/>
      <c r="BD12" s="641"/>
    </row>
    <row r="13" spans="2:57" ht="20.25" customHeight="1" x14ac:dyDescent="0.2">
      <c r="B13" s="635"/>
      <c r="C13" s="636"/>
      <c r="D13" s="636"/>
      <c r="E13" s="637"/>
      <c r="F13" s="637"/>
      <c r="G13" s="637"/>
      <c r="H13" s="637"/>
      <c r="I13" s="637"/>
      <c r="J13" s="637"/>
      <c r="K13" s="637"/>
      <c r="L13" s="638"/>
      <c r="M13" s="638"/>
      <c r="N13" s="638"/>
      <c r="O13" s="638"/>
      <c r="P13" s="314" t="str">
        <f t="shared" ref="P13:AQ13" si="0">IF(P12=1,"日",IF(P12=2,"月",IF(P12=3,"火",IF(P12=4,"水",IF(P12=5,"木",IF(P12=6,"金","土"))))))</f>
        <v>月</v>
      </c>
      <c r="Q13" s="315" t="str">
        <f t="shared" si="0"/>
        <v>火</v>
      </c>
      <c r="R13" s="315" t="str">
        <f t="shared" si="0"/>
        <v>水</v>
      </c>
      <c r="S13" s="315" t="str">
        <f t="shared" si="0"/>
        <v>木</v>
      </c>
      <c r="T13" s="315" t="str">
        <f t="shared" si="0"/>
        <v>金</v>
      </c>
      <c r="U13" s="315" t="str">
        <f t="shared" si="0"/>
        <v>土</v>
      </c>
      <c r="V13" s="316" t="str">
        <f t="shared" si="0"/>
        <v>日</v>
      </c>
      <c r="W13" s="314" t="str">
        <f t="shared" si="0"/>
        <v>月</v>
      </c>
      <c r="X13" s="315" t="str">
        <f t="shared" si="0"/>
        <v>火</v>
      </c>
      <c r="Y13" s="315" t="str">
        <f t="shared" si="0"/>
        <v>水</v>
      </c>
      <c r="Z13" s="315" t="str">
        <f t="shared" si="0"/>
        <v>木</v>
      </c>
      <c r="AA13" s="315" t="str">
        <f t="shared" si="0"/>
        <v>金</v>
      </c>
      <c r="AB13" s="315" t="str">
        <f t="shared" si="0"/>
        <v>土</v>
      </c>
      <c r="AC13" s="316" t="str">
        <f t="shared" si="0"/>
        <v>日</v>
      </c>
      <c r="AD13" s="314" t="str">
        <f t="shared" si="0"/>
        <v>月</v>
      </c>
      <c r="AE13" s="315" t="str">
        <f t="shared" si="0"/>
        <v>火</v>
      </c>
      <c r="AF13" s="315" t="str">
        <f t="shared" si="0"/>
        <v>水</v>
      </c>
      <c r="AG13" s="315" t="str">
        <f t="shared" si="0"/>
        <v>木</v>
      </c>
      <c r="AH13" s="315" t="str">
        <f t="shared" si="0"/>
        <v>金</v>
      </c>
      <c r="AI13" s="315" t="str">
        <f t="shared" si="0"/>
        <v>土</v>
      </c>
      <c r="AJ13" s="316" t="str">
        <f t="shared" si="0"/>
        <v>日</v>
      </c>
      <c r="AK13" s="314" t="str">
        <f t="shared" si="0"/>
        <v>月</v>
      </c>
      <c r="AL13" s="315" t="str">
        <f t="shared" si="0"/>
        <v>火</v>
      </c>
      <c r="AM13" s="315" t="str">
        <f t="shared" si="0"/>
        <v>水</v>
      </c>
      <c r="AN13" s="315" t="str">
        <f t="shared" si="0"/>
        <v>木</v>
      </c>
      <c r="AO13" s="315" t="str">
        <f t="shared" si="0"/>
        <v>金</v>
      </c>
      <c r="AP13" s="315" t="str">
        <f t="shared" si="0"/>
        <v>土</v>
      </c>
      <c r="AQ13" s="316" t="str">
        <f t="shared" si="0"/>
        <v>日</v>
      </c>
      <c r="AR13" s="315" t="str">
        <f>IF(AR12=1,"日",IF(AR12=2,"月",IF(AR12=3,"火",IF(AR12=4,"水",IF(AR12=5,"木",IF(AR12=6,"金",IF(AR12=0,"","土")))))))</f>
        <v/>
      </c>
      <c r="AS13" s="315" t="str">
        <f>IF(AS12=1,"日",IF(AS12=2,"月",IF(AS12=3,"火",IF(AS12=4,"水",IF(AS12=5,"木",IF(AS12=6,"金",IF(AS12=0,"","土")))))))</f>
        <v/>
      </c>
      <c r="AT13" s="317" t="str">
        <f>IF(AT12=1,"日",IF(AT12=2,"月",IF(AT12=3,"火",IF(AT12=4,"水",IF(AT12=5,"木",IF(AT12=6,"金",IF(AT12=0,"","土")))))))</f>
        <v/>
      </c>
      <c r="AU13" s="640"/>
      <c r="AV13" s="640"/>
      <c r="AW13" s="640"/>
      <c r="AX13" s="640"/>
      <c r="AY13" s="641"/>
      <c r="AZ13" s="641"/>
      <c r="BA13" s="641"/>
      <c r="BB13" s="641"/>
      <c r="BC13" s="641"/>
      <c r="BD13" s="641"/>
    </row>
    <row r="14" spans="2:57" ht="39.75" customHeight="1" x14ac:dyDescent="0.2">
      <c r="B14" s="318">
        <v>1</v>
      </c>
      <c r="C14" s="626"/>
      <c r="D14" s="626"/>
      <c r="E14" s="627"/>
      <c r="F14" s="627"/>
      <c r="G14" s="628"/>
      <c r="H14" s="628"/>
      <c r="I14" s="628"/>
      <c r="J14" s="628"/>
      <c r="K14" s="628"/>
      <c r="L14" s="629"/>
      <c r="M14" s="629"/>
      <c r="N14" s="629"/>
      <c r="O14" s="629"/>
      <c r="P14" s="319"/>
      <c r="Q14" s="320"/>
      <c r="R14" s="320"/>
      <c r="S14" s="320"/>
      <c r="T14" s="320"/>
      <c r="U14" s="320"/>
      <c r="V14" s="321"/>
      <c r="W14" s="319"/>
      <c r="X14" s="320"/>
      <c r="Y14" s="320"/>
      <c r="Z14" s="320"/>
      <c r="AA14" s="320"/>
      <c r="AB14" s="320"/>
      <c r="AC14" s="321"/>
      <c r="AD14" s="319"/>
      <c r="AE14" s="320"/>
      <c r="AF14" s="320"/>
      <c r="AG14" s="320"/>
      <c r="AH14" s="320"/>
      <c r="AI14" s="320"/>
      <c r="AJ14" s="321"/>
      <c r="AK14" s="319"/>
      <c r="AL14" s="320"/>
      <c r="AM14" s="320"/>
      <c r="AN14" s="320"/>
      <c r="AO14" s="320"/>
      <c r="AP14" s="320"/>
      <c r="AQ14" s="321"/>
      <c r="AR14" s="319"/>
      <c r="AS14" s="320"/>
      <c r="AT14" s="321"/>
      <c r="AU14" s="630">
        <f t="shared" ref="AU14:AU31" si="1">IF($AZ$3="４週",SUM(P14:AQ14),IF($AZ$3="暦月",SUM(P14:AT14),""))</f>
        <v>0</v>
      </c>
      <c r="AV14" s="630"/>
      <c r="AW14" s="631">
        <f t="shared" ref="AW14:AW31" si="2">IF($AZ$3="４週",AU14/4,IF($AZ$3="暦月",AU14/($AZ$7/7),""))</f>
        <v>0</v>
      </c>
      <c r="AX14" s="631"/>
      <c r="AY14" s="632"/>
      <c r="AZ14" s="632"/>
      <c r="BA14" s="632"/>
      <c r="BB14" s="632"/>
      <c r="BC14" s="632"/>
      <c r="BD14" s="632"/>
    </row>
    <row r="15" spans="2:57" ht="39.75" customHeight="1" x14ac:dyDescent="0.2">
      <c r="B15" s="322">
        <f t="shared" ref="B15:B31" si="3">B14+1</f>
        <v>2</v>
      </c>
      <c r="C15" s="612"/>
      <c r="D15" s="612"/>
      <c r="E15" s="613"/>
      <c r="F15" s="613"/>
      <c r="G15" s="614"/>
      <c r="H15" s="614"/>
      <c r="I15" s="614"/>
      <c r="J15" s="614"/>
      <c r="K15" s="614"/>
      <c r="L15" s="615"/>
      <c r="M15" s="615"/>
      <c r="N15" s="615"/>
      <c r="O15" s="615"/>
      <c r="P15" s="323"/>
      <c r="Q15" s="324"/>
      <c r="R15" s="324"/>
      <c r="S15" s="324"/>
      <c r="T15" s="324"/>
      <c r="U15" s="324"/>
      <c r="V15" s="325"/>
      <c r="W15" s="323"/>
      <c r="X15" s="324"/>
      <c r="Y15" s="324"/>
      <c r="Z15" s="324"/>
      <c r="AA15" s="324"/>
      <c r="AB15" s="324"/>
      <c r="AC15" s="325"/>
      <c r="AD15" s="323"/>
      <c r="AE15" s="324"/>
      <c r="AF15" s="324"/>
      <c r="AG15" s="324"/>
      <c r="AH15" s="324"/>
      <c r="AI15" s="324"/>
      <c r="AJ15" s="325"/>
      <c r="AK15" s="323"/>
      <c r="AL15" s="324"/>
      <c r="AM15" s="324"/>
      <c r="AN15" s="324"/>
      <c r="AO15" s="324"/>
      <c r="AP15" s="324"/>
      <c r="AQ15" s="325"/>
      <c r="AR15" s="323"/>
      <c r="AS15" s="324"/>
      <c r="AT15" s="325"/>
      <c r="AU15" s="616">
        <f t="shared" si="1"/>
        <v>0</v>
      </c>
      <c r="AV15" s="616"/>
      <c r="AW15" s="617">
        <f t="shared" si="2"/>
        <v>0</v>
      </c>
      <c r="AX15" s="617"/>
      <c r="AY15" s="618"/>
      <c r="AZ15" s="618"/>
      <c r="BA15" s="618"/>
      <c r="BB15" s="618"/>
      <c r="BC15" s="618"/>
      <c r="BD15" s="618"/>
    </row>
    <row r="16" spans="2:57" ht="39.75" customHeight="1" x14ac:dyDescent="0.2">
      <c r="B16" s="322">
        <f t="shared" si="3"/>
        <v>3</v>
      </c>
      <c r="C16" s="612"/>
      <c r="D16" s="612"/>
      <c r="E16" s="613"/>
      <c r="F16" s="613"/>
      <c r="G16" s="614"/>
      <c r="H16" s="614"/>
      <c r="I16" s="614"/>
      <c r="J16" s="614"/>
      <c r="K16" s="614"/>
      <c r="L16" s="615"/>
      <c r="M16" s="615"/>
      <c r="N16" s="615"/>
      <c r="O16" s="615"/>
      <c r="P16" s="323"/>
      <c r="Q16" s="324"/>
      <c r="R16" s="324"/>
      <c r="S16" s="324"/>
      <c r="T16" s="324"/>
      <c r="U16" s="324"/>
      <c r="V16" s="325"/>
      <c r="W16" s="323"/>
      <c r="X16" s="324"/>
      <c r="Y16" s="324"/>
      <c r="Z16" s="324"/>
      <c r="AA16" s="324"/>
      <c r="AB16" s="324"/>
      <c r="AC16" s="325"/>
      <c r="AD16" s="323"/>
      <c r="AE16" s="324"/>
      <c r="AF16" s="324"/>
      <c r="AG16" s="324"/>
      <c r="AH16" s="324"/>
      <c r="AI16" s="324"/>
      <c r="AJ16" s="325"/>
      <c r="AK16" s="323"/>
      <c r="AL16" s="324"/>
      <c r="AM16" s="324"/>
      <c r="AN16" s="324"/>
      <c r="AO16" s="324"/>
      <c r="AP16" s="324"/>
      <c r="AQ16" s="325"/>
      <c r="AR16" s="323"/>
      <c r="AS16" s="324"/>
      <c r="AT16" s="325"/>
      <c r="AU16" s="616">
        <f t="shared" si="1"/>
        <v>0</v>
      </c>
      <c r="AV16" s="616"/>
      <c r="AW16" s="617">
        <f t="shared" si="2"/>
        <v>0</v>
      </c>
      <c r="AX16" s="617"/>
      <c r="AY16" s="618"/>
      <c r="AZ16" s="618"/>
      <c r="BA16" s="618"/>
      <c r="BB16" s="618"/>
      <c r="BC16" s="618"/>
      <c r="BD16" s="618"/>
    </row>
    <row r="17" spans="2:56" ht="39.75" customHeight="1" x14ac:dyDescent="0.2">
      <c r="B17" s="322">
        <f t="shared" si="3"/>
        <v>4</v>
      </c>
      <c r="C17" s="612"/>
      <c r="D17" s="612"/>
      <c r="E17" s="613"/>
      <c r="F17" s="613"/>
      <c r="G17" s="614"/>
      <c r="H17" s="614"/>
      <c r="I17" s="614"/>
      <c r="J17" s="614"/>
      <c r="K17" s="614"/>
      <c r="L17" s="615"/>
      <c r="M17" s="615"/>
      <c r="N17" s="615"/>
      <c r="O17" s="615"/>
      <c r="P17" s="323"/>
      <c r="Q17" s="324"/>
      <c r="R17" s="324"/>
      <c r="S17" s="324"/>
      <c r="T17" s="324"/>
      <c r="U17" s="324"/>
      <c r="V17" s="325"/>
      <c r="W17" s="323"/>
      <c r="X17" s="324"/>
      <c r="Y17" s="324"/>
      <c r="Z17" s="324"/>
      <c r="AA17" s="324"/>
      <c r="AB17" s="324"/>
      <c r="AC17" s="325"/>
      <c r="AD17" s="323"/>
      <c r="AE17" s="324"/>
      <c r="AF17" s="324"/>
      <c r="AG17" s="324"/>
      <c r="AH17" s="324"/>
      <c r="AI17" s="324"/>
      <c r="AJ17" s="325"/>
      <c r="AK17" s="323"/>
      <c r="AL17" s="324"/>
      <c r="AM17" s="324"/>
      <c r="AN17" s="324"/>
      <c r="AO17" s="324"/>
      <c r="AP17" s="324"/>
      <c r="AQ17" s="325"/>
      <c r="AR17" s="323"/>
      <c r="AS17" s="324"/>
      <c r="AT17" s="325"/>
      <c r="AU17" s="616">
        <f t="shared" si="1"/>
        <v>0</v>
      </c>
      <c r="AV17" s="616"/>
      <c r="AW17" s="617">
        <f t="shared" si="2"/>
        <v>0</v>
      </c>
      <c r="AX17" s="617"/>
      <c r="AY17" s="618"/>
      <c r="AZ17" s="618"/>
      <c r="BA17" s="618"/>
      <c r="BB17" s="618"/>
      <c r="BC17" s="618"/>
      <c r="BD17" s="618"/>
    </row>
    <row r="18" spans="2:56" ht="39.75" customHeight="1" x14ac:dyDescent="0.2">
      <c r="B18" s="322">
        <f t="shared" si="3"/>
        <v>5</v>
      </c>
      <c r="C18" s="612"/>
      <c r="D18" s="612"/>
      <c r="E18" s="613"/>
      <c r="F18" s="613"/>
      <c r="G18" s="614"/>
      <c r="H18" s="614"/>
      <c r="I18" s="614"/>
      <c r="J18" s="614"/>
      <c r="K18" s="614"/>
      <c r="L18" s="615"/>
      <c r="M18" s="615"/>
      <c r="N18" s="615"/>
      <c r="O18" s="615"/>
      <c r="P18" s="323"/>
      <c r="Q18" s="324"/>
      <c r="R18" s="324"/>
      <c r="S18" s="324"/>
      <c r="T18" s="324"/>
      <c r="U18" s="324"/>
      <c r="V18" s="325"/>
      <c r="W18" s="323"/>
      <c r="X18" s="324"/>
      <c r="Y18" s="324"/>
      <c r="Z18" s="324"/>
      <c r="AA18" s="324"/>
      <c r="AB18" s="324"/>
      <c r="AC18" s="325"/>
      <c r="AD18" s="323"/>
      <c r="AE18" s="324"/>
      <c r="AF18" s="324"/>
      <c r="AG18" s="324"/>
      <c r="AH18" s="324"/>
      <c r="AI18" s="324"/>
      <c r="AJ18" s="325"/>
      <c r="AK18" s="323"/>
      <c r="AL18" s="324"/>
      <c r="AM18" s="324"/>
      <c r="AN18" s="324"/>
      <c r="AO18" s="324"/>
      <c r="AP18" s="324"/>
      <c r="AQ18" s="325"/>
      <c r="AR18" s="323"/>
      <c r="AS18" s="324"/>
      <c r="AT18" s="325"/>
      <c r="AU18" s="616">
        <f t="shared" si="1"/>
        <v>0</v>
      </c>
      <c r="AV18" s="616"/>
      <c r="AW18" s="617">
        <f t="shared" si="2"/>
        <v>0</v>
      </c>
      <c r="AX18" s="617"/>
      <c r="AY18" s="618"/>
      <c r="AZ18" s="618"/>
      <c r="BA18" s="618"/>
      <c r="BB18" s="618"/>
      <c r="BC18" s="618"/>
      <c r="BD18" s="618"/>
    </row>
    <row r="19" spans="2:56" ht="39.75" customHeight="1" x14ac:dyDescent="0.2">
      <c r="B19" s="322">
        <f t="shared" si="3"/>
        <v>6</v>
      </c>
      <c r="C19" s="612"/>
      <c r="D19" s="612"/>
      <c r="E19" s="613"/>
      <c r="F19" s="613"/>
      <c r="G19" s="614"/>
      <c r="H19" s="614"/>
      <c r="I19" s="614"/>
      <c r="J19" s="614"/>
      <c r="K19" s="614"/>
      <c r="L19" s="615"/>
      <c r="M19" s="615"/>
      <c r="N19" s="615"/>
      <c r="O19" s="615"/>
      <c r="P19" s="323"/>
      <c r="Q19" s="324"/>
      <c r="R19" s="324"/>
      <c r="S19" s="324"/>
      <c r="T19" s="324"/>
      <c r="U19" s="324"/>
      <c r="V19" s="325"/>
      <c r="W19" s="323"/>
      <c r="X19" s="324"/>
      <c r="Y19" s="324"/>
      <c r="Z19" s="324"/>
      <c r="AA19" s="324"/>
      <c r="AB19" s="324"/>
      <c r="AC19" s="325"/>
      <c r="AD19" s="323"/>
      <c r="AE19" s="324"/>
      <c r="AF19" s="324"/>
      <c r="AG19" s="324"/>
      <c r="AH19" s="324"/>
      <c r="AI19" s="324"/>
      <c r="AJ19" s="325"/>
      <c r="AK19" s="323"/>
      <c r="AL19" s="324"/>
      <c r="AM19" s="324"/>
      <c r="AN19" s="324"/>
      <c r="AO19" s="324"/>
      <c r="AP19" s="324"/>
      <c r="AQ19" s="325"/>
      <c r="AR19" s="323"/>
      <c r="AS19" s="324"/>
      <c r="AT19" s="325"/>
      <c r="AU19" s="616">
        <f t="shared" si="1"/>
        <v>0</v>
      </c>
      <c r="AV19" s="616"/>
      <c r="AW19" s="617">
        <f t="shared" si="2"/>
        <v>0</v>
      </c>
      <c r="AX19" s="617"/>
      <c r="AY19" s="618"/>
      <c r="AZ19" s="618"/>
      <c r="BA19" s="618"/>
      <c r="BB19" s="618"/>
      <c r="BC19" s="618"/>
      <c r="BD19" s="618"/>
    </row>
    <row r="20" spans="2:56" ht="39.75" customHeight="1" x14ac:dyDescent="0.2">
      <c r="B20" s="322">
        <f t="shared" si="3"/>
        <v>7</v>
      </c>
      <c r="C20" s="612"/>
      <c r="D20" s="612"/>
      <c r="E20" s="613"/>
      <c r="F20" s="613"/>
      <c r="G20" s="614"/>
      <c r="H20" s="614"/>
      <c r="I20" s="614"/>
      <c r="J20" s="614"/>
      <c r="K20" s="614"/>
      <c r="L20" s="615"/>
      <c r="M20" s="615"/>
      <c r="N20" s="615"/>
      <c r="O20" s="615"/>
      <c r="P20" s="323"/>
      <c r="Q20" s="324"/>
      <c r="R20" s="324"/>
      <c r="S20" s="324"/>
      <c r="T20" s="324"/>
      <c r="U20" s="324"/>
      <c r="V20" s="325"/>
      <c r="W20" s="323"/>
      <c r="X20" s="324"/>
      <c r="Y20" s="324"/>
      <c r="Z20" s="324"/>
      <c r="AA20" s="324"/>
      <c r="AB20" s="324"/>
      <c r="AC20" s="325"/>
      <c r="AD20" s="323"/>
      <c r="AE20" s="324"/>
      <c r="AF20" s="324"/>
      <c r="AG20" s="324"/>
      <c r="AH20" s="324"/>
      <c r="AI20" s="324"/>
      <c r="AJ20" s="325"/>
      <c r="AK20" s="323"/>
      <c r="AL20" s="324"/>
      <c r="AM20" s="324"/>
      <c r="AN20" s="324"/>
      <c r="AO20" s="324"/>
      <c r="AP20" s="324"/>
      <c r="AQ20" s="325"/>
      <c r="AR20" s="323"/>
      <c r="AS20" s="324"/>
      <c r="AT20" s="325"/>
      <c r="AU20" s="616">
        <f t="shared" si="1"/>
        <v>0</v>
      </c>
      <c r="AV20" s="616"/>
      <c r="AW20" s="617">
        <f t="shared" si="2"/>
        <v>0</v>
      </c>
      <c r="AX20" s="617"/>
      <c r="AY20" s="618"/>
      <c r="AZ20" s="618"/>
      <c r="BA20" s="618"/>
      <c r="BB20" s="618"/>
      <c r="BC20" s="618"/>
      <c r="BD20" s="618"/>
    </row>
    <row r="21" spans="2:56" ht="39.75" customHeight="1" x14ac:dyDescent="0.2">
      <c r="B21" s="322">
        <f t="shared" si="3"/>
        <v>8</v>
      </c>
      <c r="C21" s="612"/>
      <c r="D21" s="612"/>
      <c r="E21" s="613"/>
      <c r="F21" s="613"/>
      <c r="G21" s="614"/>
      <c r="H21" s="614"/>
      <c r="I21" s="614"/>
      <c r="J21" s="614"/>
      <c r="K21" s="614"/>
      <c r="L21" s="615"/>
      <c r="M21" s="615"/>
      <c r="N21" s="615"/>
      <c r="O21" s="615"/>
      <c r="P21" s="323"/>
      <c r="Q21" s="324"/>
      <c r="R21" s="324"/>
      <c r="S21" s="324"/>
      <c r="T21" s="324"/>
      <c r="U21" s="324"/>
      <c r="V21" s="325"/>
      <c r="W21" s="323"/>
      <c r="X21" s="324"/>
      <c r="Y21" s="324"/>
      <c r="Z21" s="324"/>
      <c r="AA21" s="324"/>
      <c r="AB21" s="324"/>
      <c r="AC21" s="325"/>
      <c r="AD21" s="323"/>
      <c r="AE21" s="324"/>
      <c r="AF21" s="324"/>
      <c r="AG21" s="324"/>
      <c r="AH21" s="324"/>
      <c r="AI21" s="324"/>
      <c r="AJ21" s="325"/>
      <c r="AK21" s="323"/>
      <c r="AL21" s="324"/>
      <c r="AM21" s="324"/>
      <c r="AN21" s="324"/>
      <c r="AO21" s="324"/>
      <c r="AP21" s="324"/>
      <c r="AQ21" s="325"/>
      <c r="AR21" s="323"/>
      <c r="AS21" s="324"/>
      <c r="AT21" s="325"/>
      <c r="AU21" s="616">
        <f t="shared" si="1"/>
        <v>0</v>
      </c>
      <c r="AV21" s="616"/>
      <c r="AW21" s="617">
        <f t="shared" si="2"/>
        <v>0</v>
      </c>
      <c r="AX21" s="617"/>
      <c r="AY21" s="618"/>
      <c r="AZ21" s="618"/>
      <c r="BA21" s="618"/>
      <c r="BB21" s="618"/>
      <c r="BC21" s="618"/>
      <c r="BD21" s="618"/>
    </row>
    <row r="22" spans="2:56" ht="39.75" customHeight="1" x14ac:dyDescent="0.2">
      <c r="B22" s="322">
        <f t="shared" si="3"/>
        <v>9</v>
      </c>
      <c r="C22" s="612"/>
      <c r="D22" s="612"/>
      <c r="E22" s="613"/>
      <c r="F22" s="613"/>
      <c r="G22" s="614"/>
      <c r="H22" s="614"/>
      <c r="I22" s="614"/>
      <c r="J22" s="614"/>
      <c r="K22" s="614"/>
      <c r="L22" s="615"/>
      <c r="M22" s="615"/>
      <c r="N22" s="615"/>
      <c r="O22" s="615"/>
      <c r="P22" s="323"/>
      <c r="Q22" s="324"/>
      <c r="R22" s="324"/>
      <c r="S22" s="324"/>
      <c r="T22" s="324"/>
      <c r="U22" s="324"/>
      <c r="V22" s="325"/>
      <c r="W22" s="323"/>
      <c r="X22" s="324"/>
      <c r="Y22" s="324"/>
      <c r="Z22" s="324"/>
      <c r="AA22" s="324"/>
      <c r="AB22" s="324"/>
      <c r="AC22" s="325"/>
      <c r="AD22" s="323"/>
      <c r="AE22" s="324"/>
      <c r="AF22" s="324"/>
      <c r="AG22" s="324"/>
      <c r="AH22" s="324"/>
      <c r="AI22" s="324"/>
      <c r="AJ22" s="325"/>
      <c r="AK22" s="323"/>
      <c r="AL22" s="324"/>
      <c r="AM22" s="324"/>
      <c r="AN22" s="324"/>
      <c r="AO22" s="324"/>
      <c r="AP22" s="324"/>
      <c r="AQ22" s="325"/>
      <c r="AR22" s="323"/>
      <c r="AS22" s="324"/>
      <c r="AT22" s="325"/>
      <c r="AU22" s="616">
        <f t="shared" si="1"/>
        <v>0</v>
      </c>
      <c r="AV22" s="616"/>
      <c r="AW22" s="617">
        <f t="shared" si="2"/>
        <v>0</v>
      </c>
      <c r="AX22" s="617"/>
      <c r="AY22" s="618"/>
      <c r="AZ22" s="618"/>
      <c r="BA22" s="618"/>
      <c r="BB22" s="618"/>
      <c r="BC22" s="618"/>
      <c r="BD22" s="618"/>
    </row>
    <row r="23" spans="2:56" ht="39.75" customHeight="1" x14ac:dyDescent="0.2">
      <c r="B23" s="322">
        <f t="shared" si="3"/>
        <v>10</v>
      </c>
      <c r="C23" s="612"/>
      <c r="D23" s="612"/>
      <c r="E23" s="613"/>
      <c r="F23" s="613"/>
      <c r="G23" s="614"/>
      <c r="H23" s="614"/>
      <c r="I23" s="614"/>
      <c r="J23" s="614"/>
      <c r="K23" s="614"/>
      <c r="L23" s="615"/>
      <c r="M23" s="615"/>
      <c r="N23" s="615"/>
      <c r="O23" s="615"/>
      <c r="P23" s="323"/>
      <c r="Q23" s="324"/>
      <c r="R23" s="324"/>
      <c r="S23" s="324"/>
      <c r="T23" s="324"/>
      <c r="U23" s="324"/>
      <c r="V23" s="325"/>
      <c r="W23" s="323"/>
      <c r="X23" s="324"/>
      <c r="Y23" s="324"/>
      <c r="Z23" s="324"/>
      <c r="AA23" s="324"/>
      <c r="AB23" s="324"/>
      <c r="AC23" s="325"/>
      <c r="AD23" s="323"/>
      <c r="AE23" s="324"/>
      <c r="AF23" s="324"/>
      <c r="AG23" s="324"/>
      <c r="AH23" s="324"/>
      <c r="AI23" s="324"/>
      <c r="AJ23" s="325"/>
      <c r="AK23" s="323"/>
      <c r="AL23" s="324"/>
      <c r="AM23" s="324"/>
      <c r="AN23" s="324"/>
      <c r="AO23" s="324"/>
      <c r="AP23" s="324"/>
      <c r="AQ23" s="325"/>
      <c r="AR23" s="323"/>
      <c r="AS23" s="324"/>
      <c r="AT23" s="325"/>
      <c r="AU23" s="616">
        <f t="shared" si="1"/>
        <v>0</v>
      </c>
      <c r="AV23" s="616"/>
      <c r="AW23" s="617">
        <f t="shared" si="2"/>
        <v>0</v>
      </c>
      <c r="AX23" s="617"/>
      <c r="AY23" s="618"/>
      <c r="AZ23" s="618"/>
      <c r="BA23" s="618"/>
      <c r="BB23" s="618"/>
      <c r="BC23" s="618"/>
      <c r="BD23" s="618"/>
    </row>
    <row r="24" spans="2:56" ht="39.75" customHeight="1" x14ac:dyDescent="0.2">
      <c r="B24" s="322">
        <f t="shared" si="3"/>
        <v>11</v>
      </c>
      <c r="C24" s="612"/>
      <c r="D24" s="612"/>
      <c r="E24" s="613"/>
      <c r="F24" s="613"/>
      <c r="G24" s="614"/>
      <c r="H24" s="614"/>
      <c r="I24" s="614"/>
      <c r="J24" s="614"/>
      <c r="K24" s="614"/>
      <c r="L24" s="615"/>
      <c r="M24" s="615"/>
      <c r="N24" s="615"/>
      <c r="O24" s="615"/>
      <c r="P24" s="323"/>
      <c r="Q24" s="324"/>
      <c r="R24" s="324"/>
      <c r="S24" s="324"/>
      <c r="T24" s="324"/>
      <c r="U24" s="324"/>
      <c r="V24" s="325"/>
      <c r="W24" s="323"/>
      <c r="X24" s="324"/>
      <c r="Y24" s="324"/>
      <c r="Z24" s="324"/>
      <c r="AA24" s="324"/>
      <c r="AB24" s="324"/>
      <c r="AC24" s="325"/>
      <c r="AD24" s="323"/>
      <c r="AE24" s="324"/>
      <c r="AF24" s="324"/>
      <c r="AG24" s="324"/>
      <c r="AH24" s="324"/>
      <c r="AI24" s="324"/>
      <c r="AJ24" s="325"/>
      <c r="AK24" s="323"/>
      <c r="AL24" s="324"/>
      <c r="AM24" s="324"/>
      <c r="AN24" s="324"/>
      <c r="AO24" s="324"/>
      <c r="AP24" s="324"/>
      <c r="AQ24" s="325"/>
      <c r="AR24" s="323"/>
      <c r="AS24" s="324"/>
      <c r="AT24" s="325"/>
      <c r="AU24" s="616">
        <f t="shared" si="1"/>
        <v>0</v>
      </c>
      <c r="AV24" s="616"/>
      <c r="AW24" s="617">
        <f t="shared" si="2"/>
        <v>0</v>
      </c>
      <c r="AX24" s="617"/>
      <c r="AY24" s="618"/>
      <c r="AZ24" s="618"/>
      <c r="BA24" s="618"/>
      <c r="BB24" s="618"/>
      <c r="BC24" s="618"/>
      <c r="BD24" s="618"/>
    </row>
    <row r="25" spans="2:56" ht="39.75" customHeight="1" x14ac:dyDescent="0.2">
      <c r="B25" s="322">
        <f t="shared" si="3"/>
        <v>12</v>
      </c>
      <c r="C25" s="612"/>
      <c r="D25" s="612"/>
      <c r="E25" s="613"/>
      <c r="F25" s="613"/>
      <c r="G25" s="614"/>
      <c r="H25" s="614"/>
      <c r="I25" s="614"/>
      <c r="J25" s="614"/>
      <c r="K25" s="614"/>
      <c r="L25" s="615"/>
      <c r="M25" s="615"/>
      <c r="N25" s="615"/>
      <c r="O25" s="615"/>
      <c r="P25" s="323"/>
      <c r="Q25" s="324"/>
      <c r="R25" s="324"/>
      <c r="S25" s="324"/>
      <c r="T25" s="324"/>
      <c r="U25" s="324"/>
      <c r="V25" s="325"/>
      <c r="W25" s="323"/>
      <c r="X25" s="324"/>
      <c r="Y25" s="324"/>
      <c r="Z25" s="324"/>
      <c r="AA25" s="324"/>
      <c r="AB25" s="324"/>
      <c r="AC25" s="325"/>
      <c r="AD25" s="323"/>
      <c r="AE25" s="324"/>
      <c r="AF25" s="324"/>
      <c r="AG25" s="324"/>
      <c r="AH25" s="324"/>
      <c r="AI25" s="324"/>
      <c r="AJ25" s="325"/>
      <c r="AK25" s="323"/>
      <c r="AL25" s="324"/>
      <c r="AM25" s="324"/>
      <c r="AN25" s="324"/>
      <c r="AO25" s="324"/>
      <c r="AP25" s="324"/>
      <c r="AQ25" s="325"/>
      <c r="AR25" s="323"/>
      <c r="AS25" s="324"/>
      <c r="AT25" s="325"/>
      <c r="AU25" s="616">
        <f t="shared" si="1"/>
        <v>0</v>
      </c>
      <c r="AV25" s="616"/>
      <c r="AW25" s="617">
        <f t="shared" si="2"/>
        <v>0</v>
      </c>
      <c r="AX25" s="617"/>
      <c r="AY25" s="618"/>
      <c r="AZ25" s="618"/>
      <c r="BA25" s="618"/>
      <c r="BB25" s="618"/>
      <c r="BC25" s="618"/>
      <c r="BD25" s="618"/>
    </row>
    <row r="26" spans="2:56" ht="39.75" customHeight="1" x14ac:dyDescent="0.2">
      <c r="B26" s="322">
        <f t="shared" si="3"/>
        <v>13</v>
      </c>
      <c r="C26" s="612"/>
      <c r="D26" s="612"/>
      <c r="E26" s="613"/>
      <c r="F26" s="613"/>
      <c r="G26" s="614"/>
      <c r="H26" s="614"/>
      <c r="I26" s="614"/>
      <c r="J26" s="614"/>
      <c r="K26" s="614"/>
      <c r="L26" s="615"/>
      <c r="M26" s="615"/>
      <c r="N26" s="615"/>
      <c r="O26" s="615"/>
      <c r="P26" s="323"/>
      <c r="Q26" s="324"/>
      <c r="R26" s="324"/>
      <c r="S26" s="324"/>
      <c r="T26" s="324"/>
      <c r="U26" s="324"/>
      <c r="V26" s="325"/>
      <c r="W26" s="323"/>
      <c r="X26" s="324"/>
      <c r="Y26" s="324"/>
      <c r="Z26" s="324"/>
      <c r="AA26" s="324"/>
      <c r="AB26" s="324"/>
      <c r="AC26" s="325"/>
      <c r="AD26" s="323"/>
      <c r="AE26" s="324"/>
      <c r="AF26" s="324"/>
      <c r="AG26" s="324"/>
      <c r="AH26" s="324"/>
      <c r="AI26" s="324"/>
      <c r="AJ26" s="325"/>
      <c r="AK26" s="323"/>
      <c r="AL26" s="324"/>
      <c r="AM26" s="324"/>
      <c r="AN26" s="324"/>
      <c r="AO26" s="324"/>
      <c r="AP26" s="324"/>
      <c r="AQ26" s="325"/>
      <c r="AR26" s="323"/>
      <c r="AS26" s="324"/>
      <c r="AT26" s="325"/>
      <c r="AU26" s="616">
        <f t="shared" si="1"/>
        <v>0</v>
      </c>
      <c r="AV26" s="616"/>
      <c r="AW26" s="617">
        <f t="shared" si="2"/>
        <v>0</v>
      </c>
      <c r="AX26" s="617"/>
      <c r="AY26" s="618"/>
      <c r="AZ26" s="618"/>
      <c r="BA26" s="618"/>
      <c r="BB26" s="618"/>
      <c r="BC26" s="618"/>
      <c r="BD26" s="618"/>
    </row>
    <row r="27" spans="2:56" ht="39.75" customHeight="1" x14ac:dyDescent="0.2">
      <c r="B27" s="322">
        <f t="shared" si="3"/>
        <v>14</v>
      </c>
      <c r="C27" s="612"/>
      <c r="D27" s="612"/>
      <c r="E27" s="613"/>
      <c r="F27" s="613"/>
      <c r="G27" s="614"/>
      <c r="H27" s="614"/>
      <c r="I27" s="614"/>
      <c r="J27" s="614"/>
      <c r="K27" s="614"/>
      <c r="L27" s="615"/>
      <c r="M27" s="615"/>
      <c r="N27" s="615"/>
      <c r="O27" s="615"/>
      <c r="P27" s="323"/>
      <c r="Q27" s="324"/>
      <c r="R27" s="324"/>
      <c r="S27" s="324"/>
      <c r="T27" s="324"/>
      <c r="U27" s="324"/>
      <c r="V27" s="325"/>
      <c r="W27" s="323"/>
      <c r="X27" s="324"/>
      <c r="Y27" s="324"/>
      <c r="Z27" s="324"/>
      <c r="AA27" s="324"/>
      <c r="AB27" s="324"/>
      <c r="AC27" s="325"/>
      <c r="AD27" s="323"/>
      <c r="AE27" s="324"/>
      <c r="AF27" s="324"/>
      <c r="AG27" s="324"/>
      <c r="AH27" s="324"/>
      <c r="AI27" s="324"/>
      <c r="AJ27" s="325"/>
      <c r="AK27" s="323"/>
      <c r="AL27" s="324"/>
      <c r="AM27" s="324"/>
      <c r="AN27" s="324"/>
      <c r="AO27" s="324"/>
      <c r="AP27" s="324"/>
      <c r="AQ27" s="325"/>
      <c r="AR27" s="323"/>
      <c r="AS27" s="324"/>
      <c r="AT27" s="325"/>
      <c r="AU27" s="616">
        <f t="shared" si="1"/>
        <v>0</v>
      </c>
      <c r="AV27" s="616"/>
      <c r="AW27" s="617">
        <f t="shared" si="2"/>
        <v>0</v>
      </c>
      <c r="AX27" s="617"/>
      <c r="AY27" s="618"/>
      <c r="AZ27" s="618"/>
      <c r="BA27" s="618"/>
      <c r="BB27" s="618"/>
      <c r="BC27" s="618"/>
      <c r="BD27" s="618"/>
    </row>
    <row r="28" spans="2:56" ht="39.75" customHeight="1" x14ac:dyDescent="0.2">
      <c r="B28" s="322">
        <f t="shared" si="3"/>
        <v>15</v>
      </c>
      <c r="C28" s="612"/>
      <c r="D28" s="612"/>
      <c r="E28" s="613"/>
      <c r="F28" s="613"/>
      <c r="G28" s="614"/>
      <c r="H28" s="614"/>
      <c r="I28" s="614"/>
      <c r="J28" s="614"/>
      <c r="K28" s="614"/>
      <c r="L28" s="615"/>
      <c r="M28" s="615"/>
      <c r="N28" s="615"/>
      <c r="O28" s="615"/>
      <c r="P28" s="323"/>
      <c r="Q28" s="324"/>
      <c r="R28" s="324"/>
      <c r="S28" s="324"/>
      <c r="T28" s="324"/>
      <c r="U28" s="324"/>
      <c r="V28" s="325"/>
      <c r="W28" s="323"/>
      <c r="X28" s="324"/>
      <c r="Y28" s="324"/>
      <c r="Z28" s="324"/>
      <c r="AA28" s="324"/>
      <c r="AB28" s="324"/>
      <c r="AC28" s="325"/>
      <c r="AD28" s="323"/>
      <c r="AE28" s="324"/>
      <c r="AF28" s="324"/>
      <c r="AG28" s="324"/>
      <c r="AH28" s="324"/>
      <c r="AI28" s="324"/>
      <c r="AJ28" s="325"/>
      <c r="AK28" s="323"/>
      <c r="AL28" s="324"/>
      <c r="AM28" s="324"/>
      <c r="AN28" s="324"/>
      <c r="AO28" s="324"/>
      <c r="AP28" s="324"/>
      <c r="AQ28" s="325"/>
      <c r="AR28" s="323"/>
      <c r="AS28" s="324"/>
      <c r="AT28" s="325"/>
      <c r="AU28" s="616">
        <f t="shared" si="1"/>
        <v>0</v>
      </c>
      <c r="AV28" s="616"/>
      <c r="AW28" s="617">
        <f t="shared" si="2"/>
        <v>0</v>
      </c>
      <c r="AX28" s="617"/>
      <c r="AY28" s="618"/>
      <c r="AZ28" s="618"/>
      <c r="BA28" s="618"/>
      <c r="BB28" s="618"/>
      <c r="BC28" s="618"/>
      <c r="BD28" s="618"/>
    </row>
    <row r="29" spans="2:56" ht="39.75" customHeight="1" x14ac:dyDescent="0.2">
      <c r="B29" s="322">
        <f t="shared" si="3"/>
        <v>16</v>
      </c>
      <c r="C29" s="612"/>
      <c r="D29" s="612"/>
      <c r="E29" s="613"/>
      <c r="F29" s="613"/>
      <c r="G29" s="614"/>
      <c r="H29" s="614"/>
      <c r="I29" s="614"/>
      <c r="J29" s="614"/>
      <c r="K29" s="614"/>
      <c r="L29" s="615"/>
      <c r="M29" s="615"/>
      <c r="N29" s="615"/>
      <c r="O29" s="615"/>
      <c r="P29" s="323"/>
      <c r="Q29" s="324"/>
      <c r="R29" s="324"/>
      <c r="S29" s="324"/>
      <c r="T29" s="324"/>
      <c r="U29" s="324"/>
      <c r="V29" s="325"/>
      <c r="W29" s="323"/>
      <c r="X29" s="324"/>
      <c r="Y29" s="324"/>
      <c r="Z29" s="324"/>
      <c r="AA29" s="324"/>
      <c r="AB29" s="324"/>
      <c r="AC29" s="325"/>
      <c r="AD29" s="323"/>
      <c r="AE29" s="324"/>
      <c r="AF29" s="324"/>
      <c r="AG29" s="324"/>
      <c r="AH29" s="324"/>
      <c r="AI29" s="324"/>
      <c r="AJ29" s="325"/>
      <c r="AK29" s="323"/>
      <c r="AL29" s="324"/>
      <c r="AM29" s="324"/>
      <c r="AN29" s="324"/>
      <c r="AO29" s="324"/>
      <c r="AP29" s="324"/>
      <c r="AQ29" s="325"/>
      <c r="AR29" s="323"/>
      <c r="AS29" s="324"/>
      <c r="AT29" s="325"/>
      <c r="AU29" s="616">
        <f t="shared" si="1"/>
        <v>0</v>
      </c>
      <c r="AV29" s="616"/>
      <c r="AW29" s="617">
        <f t="shared" si="2"/>
        <v>0</v>
      </c>
      <c r="AX29" s="617"/>
      <c r="AY29" s="618"/>
      <c r="AZ29" s="618"/>
      <c r="BA29" s="618"/>
      <c r="BB29" s="618"/>
      <c r="BC29" s="618"/>
      <c r="BD29" s="618"/>
    </row>
    <row r="30" spans="2:56" ht="39.75" customHeight="1" x14ac:dyDescent="0.2">
      <c r="B30" s="322">
        <f t="shared" si="3"/>
        <v>17</v>
      </c>
      <c r="C30" s="612"/>
      <c r="D30" s="612"/>
      <c r="E30" s="613"/>
      <c r="F30" s="613"/>
      <c r="G30" s="614"/>
      <c r="H30" s="614"/>
      <c r="I30" s="614"/>
      <c r="J30" s="614"/>
      <c r="K30" s="614"/>
      <c r="L30" s="615"/>
      <c r="M30" s="615"/>
      <c r="N30" s="615"/>
      <c r="O30" s="615"/>
      <c r="P30" s="323"/>
      <c r="Q30" s="324"/>
      <c r="R30" s="324"/>
      <c r="S30" s="324"/>
      <c r="T30" s="324"/>
      <c r="U30" s="324"/>
      <c r="V30" s="325"/>
      <c r="W30" s="323"/>
      <c r="X30" s="324"/>
      <c r="Y30" s="324"/>
      <c r="Z30" s="324"/>
      <c r="AA30" s="324"/>
      <c r="AB30" s="324"/>
      <c r="AC30" s="325"/>
      <c r="AD30" s="323"/>
      <c r="AE30" s="324"/>
      <c r="AF30" s="324"/>
      <c r="AG30" s="324"/>
      <c r="AH30" s="324"/>
      <c r="AI30" s="324"/>
      <c r="AJ30" s="325"/>
      <c r="AK30" s="323"/>
      <c r="AL30" s="324"/>
      <c r="AM30" s="324"/>
      <c r="AN30" s="324"/>
      <c r="AO30" s="324"/>
      <c r="AP30" s="324"/>
      <c r="AQ30" s="325"/>
      <c r="AR30" s="323"/>
      <c r="AS30" s="324"/>
      <c r="AT30" s="325"/>
      <c r="AU30" s="616">
        <f t="shared" si="1"/>
        <v>0</v>
      </c>
      <c r="AV30" s="616"/>
      <c r="AW30" s="617">
        <f t="shared" si="2"/>
        <v>0</v>
      </c>
      <c r="AX30" s="617"/>
      <c r="AY30" s="618"/>
      <c r="AZ30" s="618"/>
      <c r="BA30" s="618"/>
      <c r="BB30" s="618"/>
      <c r="BC30" s="618"/>
      <c r="BD30" s="618"/>
    </row>
    <row r="31" spans="2:56" ht="39.75" customHeight="1" x14ac:dyDescent="0.2">
      <c r="B31" s="326">
        <f t="shared" si="3"/>
        <v>18</v>
      </c>
      <c r="C31" s="619"/>
      <c r="D31" s="619"/>
      <c r="E31" s="620"/>
      <c r="F31" s="620"/>
      <c r="G31" s="621"/>
      <c r="H31" s="621"/>
      <c r="I31" s="621"/>
      <c r="J31" s="621"/>
      <c r="K31" s="621"/>
      <c r="L31" s="622"/>
      <c r="M31" s="622"/>
      <c r="N31" s="622"/>
      <c r="O31" s="622"/>
      <c r="P31" s="327"/>
      <c r="Q31" s="328"/>
      <c r="R31" s="328"/>
      <c r="S31" s="328"/>
      <c r="T31" s="328"/>
      <c r="U31" s="328"/>
      <c r="V31" s="329"/>
      <c r="W31" s="327"/>
      <c r="X31" s="328"/>
      <c r="Y31" s="328"/>
      <c r="Z31" s="328"/>
      <c r="AA31" s="328"/>
      <c r="AB31" s="328"/>
      <c r="AC31" s="329"/>
      <c r="AD31" s="327"/>
      <c r="AE31" s="328"/>
      <c r="AF31" s="328"/>
      <c r="AG31" s="328"/>
      <c r="AH31" s="328"/>
      <c r="AI31" s="328"/>
      <c r="AJ31" s="329"/>
      <c r="AK31" s="327"/>
      <c r="AL31" s="328"/>
      <c r="AM31" s="328"/>
      <c r="AN31" s="328"/>
      <c r="AO31" s="328"/>
      <c r="AP31" s="328"/>
      <c r="AQ31" s="329"/>
      <c r="AR31" s="327"/>
      <c r="AS31" s="328"/>
      <c r="AT31" s="329"/>
      <c r="AU31" s="623">
        <f t="shared" si="1"/>
        <v>0</v>
      </c>
      <c r="AV31" s="623"/>
      <c r="AW31" s="624">
        <f t="shared" si="2"/>
        <v>0</v>
      </c>
      <c r="AX31" s="624"/>
      <c r="AY31" s="625"/>
      <c r="AZ31" s="625"/>
      <c r="BA31" s="625"/>
      <c r="BB31" s="625"/>
      <c r="BC31" s="625"/>
      <c r="BD31" s="625"/>
    </row>
    <row r="32" spans="2:56" ht="20.25" customHeight="1" x14ac:dyDescent="0.2">
      <c r="C32" s="330"/>
      <c r="D32" s="331"/>
      <c r="E32" s="332"/>
      <c r="AC32" s="308"/>
    </row>
    <row r="33" spans="2:26" ht="20.25" customHeight="1" x14ac:dyDescent="0.2">
      <c r="B33" s="301" t="s">
        <v>452</v>
      </c>
      <c r="C33" s="301"/>
      <c r="D33" s="301"/>
      <c r="E33" s="301"/>
      <c r="F33" s="301"/>
      <c r="G33" s="301"/>
      <c r="H33" s="301"/>
      <c r="I33" s="301"/>
      <c r="J33" s="301"/>
      <c r="K33" s="301"/>
      <c r="L33" s="307"/>
      <c r="M33" s="301"/>
      <c r="N33" s="301"/>
      <c r="O33" s="301"/>
      <c r="P33" s="301"/>
      <c r="Q33" s="301"/>
      <c r="R33" s="301"/>
      <c r="S33" s="301"/>
      <c r="T33" s="301" t="s">
        <v>453</v>
      </c>
      <c r="U33" s="301"/>
      <c r="V33" s="301"/>
      <c r="W33" s="301"/>
      <c r="X33" s="301"/>
      <c r="Y33" s="301"/>
      <c r="Z33" s="333"/>
    </row>
    <row r="34" spans="2:26" ht="20.25" customHeight="1" x14ac:dyDescent="0.2">
      <c r="B34" s="301"/>
      <c r="C34" s="597" t="s">
        <v>454</v>
      </c>
      <c r="D34" s="597"/>
      <c r="E34" s="610" t="s">
        <v>455</v>
      </c>
      <c r="F34" s="610"/>
      <c r="G34" s="610"/>
      <c r="H34" s="610"/>
      <c r="I34" s="301"/>
      <c r="J34" s="611" t="s">
        <v>456</v>
      </c>
      <c r="K34" s="611"/>
      <c r="L34" s="611"/>
      <c r="M34" s="611"/>
      <c r="N34" s="301"/>
      <c r="O34" s="301"/>
      <c r="P34" s="610" t="s">
        <v>457</v>
      </c>
      <c r="Q34" s="610"/>
      <c r="R34" s="301"/>
      <c r="S34" s="301"/>
      <c r="T34" s="599" t="s">
        <v>458</v>
      </c>
      <c r="U34" s="599"/>
      <c r="V34" s="599" t="s">
        <v>459</v>
      </c>
      <c r="W34" s="599"/>
      <c r="X34" s="599"/>
      <c r="Y34" s="599"/>
      <c r="Z34" s="333"/>
    </row>
    <row r="35" spans="2:26" ht="20.25" customHeight="1" x14ac:dyDescent="0.2">
      <c r="B35" s="301"/>
      <c r="C35" s="597"/>
      <c r="D35" s="597"/>
      <c r="E35" s="597" t="s">
        <v>460</v>
      </c>
      <c r="F35" s="597"/>
      <c r="G35" s="597" t="s">
        <v>461</v>
      </c>
      <c r="H35" s="597"/>
      <c r="I35" s="301"/>
      <c r="J35" s="597" t="s">
        <v>460</v>
      </c>
      <c r="K35" s="597"/>
      <c r="L35" s="597" t="s">
        <v>461</v>
      </c>
      <c r="M35" s="597"/>
      <c r="N35" s="301"/>
      <c r="O35" s="301"/>
      <c r="P35" s="610" t="s">
        <v>462</v>
      </c>
      <c r="Q35" s="610"/>
      <c r="R35" s="301"/>
      <c r="S35" s="301"/>
      <c r="T35" s="599" t="s">
        <v>352</v>
      </c>
      <c r="U35" s="599"/>
      <c r="V35" s="599" t="s">
        <v>463</v>
      </c>
      <c r="W35" s="599"/>
      <c r="X35" s="599"/>
      <c r="Y35" s="599"/>
      <c r="Z35" s="334"/>
    </row>
    <row r="36" spans="2:26" ht="20.25" customHeight="1" x14ac:dyDescent="0.2">
      <c r="B36" s="301"/>
      <c r="C36" s="599" t="s">
        <v>352</v>
      </c>
      <c r="D36" s="599"/>
      <c r="E36" s="603">
        <f>SUMIFS($AU$14:$AV$31,$C$14:$D$31,"介護支援専門員",$E$14:$F$31,"A")</f>
        <v>0</v>
      </c>
      <c r="F36" s="603"/>
      <c r="G36" s="604">
        <f>SUMIFS($AW$14:$AX$31,$C$14:$D$31,"介護支援専門員",$E$14:$F$31,"A")</f>
        <v>0</v>
      </c>
      <c r="H36" s="604"/>
      <c r="I36" s="335"/>
      <c r="J36" s="608">
        <v>0</v>
      </c>
      <c r="K36" s="608"/>
      <c r="L36" s="608">
        <v>0</v>
      </c>
      <c r="M36" s="608"/>
      <c r="N36" s="335"/>
      <c r="O36" s="335"/>
      <c r="P36" s="608">
        <v>0</v>
      </c>
      <c r="Q36" s="608"/>
      <c r="R36" s="301"/>
      <c r="S36" s="301"/>
      <c r="T36" s="599" t="s">
        <v>354</v>
      </c>
      <c r="U36" s="599"/>
      <c r="V36" s="599" t="s">
        <v>464</v>
      </c>
      <c r="W36" s="599"/>
      <c r="X36" s="599"/>
      <c r="Y36" s="599"/>
      <c r="Z36" s="300"/>
    </row>
    <row r="37" spans="2:26" ht="20.25" customHeight="1" x14ac:dyDescent="0.2">
      <c r="B37" s="301"/>
      <c r="C37" s="599" t="s">
        <v>354</v>
      </c>
      <c r="D37" s="599"/>
      <c r="E37" s="603">
        <f>SUMIFS($AU$14:$AV$31,$C$14:$D$31,"介護支援専門員",$E$14:$F$31,"B")</f>
        <v>0</v>
      </c>
      <c r="F37" s="603"/>
      <c r="G37" s="604">
        <f>SUMIFS($AW$14:$AX$31,$C$14:$D$31,"介護支援専門員",$E$14:$F$31,"B")</f>
        <v>0</v>
      </c>
      <c r="H37" s="604"/>
      <c r="I37" s="335"/>
      <c r="J37" s="608">
        <v>0</v>
      </c>
      <c r="K37" s="608"/>
      <c r="L37" s="608">
        <v>0</v>
      </c>
      <c r="M37" s="608"/>
      <c r="N37" s="335"/>
      <c r="O37" s="335"/>
      <c r="P37" s="608">
        <v>0</v>
      </c>
      <c r="Q37" s="608"/>
      <c r="R37" s="301"/>
      <c r="S37" s="301"/>
      <c r="T37" s="599" t="s">
        <v>365</v>
      </c>
      <c r="U37" s="599"/>
      <c r="V37" s="599" t="s">
        <v>465</v>
      </c>
      <c r="W37" s="599"/>
      <c r="X37" s="599"/>
      <c r="Y37" s="599"/>
      <c r="Z37" s="300"/>
    </row>
    <row r="38" spans="2:26" ht="20.25" customHeight="1" x14ac:dyDescent="0.2">
      <c r="B38" s="301"/>
      <c r="C38" s="599" t="s">
        <v>365</v>
      </c>
      <c r="D38" s="599"/>
      <c r="E38" s="603">
        <f>SUMIFS($AU$14:$AV$31,$C$14:$D$31,"介護支援専門員",$E$14:$F$31,"C")</f>
        <v>0</v>
      </c>
      <c r="F38" s="603"/>
      <c r="G38" s="604">
        <f>SUMIFS($AW$14:$AX$31,$C$14:$D$31,"介護支援専門員",$E$14:$F$31,"C")</f>
        <v>0</v>
      </c>
      <c r="H38" s="604"/>
      <c r="I38" s="335"/>
      <c r="J38" s="608">
        <v>0</v>
      </c>
      <c r="K38" s="608"/>
      <c r="L38" s="609">
        <v>0</v>
      </c>
      <c r="M38" s="609"/>
      <c r="N38" s="335"/>
      <c r="O38" s="335"/>
      <c r="P38" s="603" t="s">
        <v>466</v>
      </c>
      <c r="Q38" s="603"/>
      <c r="R38" s="301"/>
      <c r="S38" s="301"/>
      <c r="T38" s="599" t="s">
        <v>366</v>
      </c>
      <c r="U38" s="599"/>
      <c r="V38" s="599" t="s">
        <v>467</v>
      </c>
      <c r="W38" s="599"/>
      <c r="X38" s="599"/>
      <c r="Y38" s="599"/>
      <c r="Z38" s="336"/>
    </row>
    <row r="39" spans="2:26" ht="20.25" customHeight="1" x14ac:dyDescent="0.2">
      <c r="B39" s="301"/>
      <c r="C39" s="599" t="s">
        <v>366</v>
      </c>
      <c r="D39" s="599"/>
      <c r="E39" s="603">
        <f>SUMIFS($AU$14:$AV$31,$C$14:$D$31,"介護支援専門員",$E$14:$F$31,"D")</f>
        <v>0</v>
      </c>
      <c r="F39" s="603"/>
      <c r="G39" s="604">
        <f>SUMIFS($AW$14:$AX$31,$C$14:$D$31,"介護支援専門員",$E$14:$F$31,"D")</f>
        <v>0</v>
      </c>
      <c r="H39" s="604"/>
      <c r="I39" s="335"/>
      <c r="J39" s="608">
        <v>0</v>
      </c>
      <c r="K39" s="608"/>
      <c r="L39" s="609">
        <v>0</v>
      </c>
      <c r="M39" s="609"/>
      <c r="N39" s="335"/>
      <c r="O39" s="335"/>
      <c r="P39" s="603" t="s">
        <v>466</v>
      </c>
      <c r="Q39" s="603"/>
      <c r="R39" s="301"/>
      <c r="S39" s="301"/>
      <c r="T39" s="301"/>
      <c r="U39" s="605"/>
      <c r="V39" s="605"/>
      <c r="W39" s="606"/>
      <c r="X39" s="606"/>
      <c r="Y39" s="337"/>
      <c r="Z39" s="337"/>
    </row>
    <row r="40" spans="2:26" ht="20.25" customHeight="1" x14ac:dyDescent="0.2">
      <c r="B40" s="301"/>
      <c r="C40" s="599" t="s">
        <v>468</v>
      </c>
      <c r="D40" s="599"/>
      <c r="E40" s="603">
        <f>SUM(E36:F39)</f>
        <v>0</v>
      </c>
      <c r="F40" s="603"/>
      <c r="G40" s="604">
        <f>SUM(G36:H39)</f>
        <v>0</v>
      </c>
      <c r="H40" s="604"/>
      <c r="I40" s="335"/>
      <c r="J40" s="603">
        <f>SUM(J36:K39)</f>
        <v>0</v>
      </c>
      <c r="K40" s="603"/>
      <c r="L40" s="603">
        <f>SUM(L36:M39)</f>
        <v>0</v>
      </c>
      <c r="M40" s="603"/>
      <c r="N40" s="335"/>
      <c r="O40" s="335"/>
      <c r="P40" s="603">
        <f>SUM(P36:Q37)</f>
        <v>0</v>
      </c>
      <c r="Q40" s="603"/>
      <c r="R40" s="301"/>
      <c r="S40" s="301"/>
      <c r="T40" s="301"/>
      <c r="U40" s="605"/>
      <c r="V40" s="605"/>
      <c r="W40" s="606"/>
      <c r="X40" s="606"/>
      <c r="Y40" s="338"/>
      <c r="Z40" s="338"/>
    </row>
    <row r="41" spans="2:26" ht="20.25" customHeight="1" x14ac:dyDescent="0.2">
      <c r="B41" s="301"/>
      <c r="C41" s="301"/>
      <c r="D41" s="301"/>
      <c r="E41" s="301"/>
      <c r="F41" s="301"/>
      <c r="G41" s="301"/>
      <c r="H41" s="301"/>
      <c r="I41" s="301"/>
      <c r="J41" s="301"/>
      <c r="K41" s="301"/>
      <c r="L41" s="307"/>
      <c r="M41" s="301"/>
      <c r="N41" s="301"/>
      <c r="O41" s="301"/>
      <c r="P41" s="301"/>
      <c r="Q41" s="301"/>
      <c r="R41" s="301"/>
      <c r="S41" s="301"/>
      <c r="T41" s="301"/>
      <c r="U41" s="333"/>
      <c r="V41" s="333"/>
      <c r="W41" s="333"/>
      <c r="X41" s="333"/>
      <c r="Y41" s="333"/>
      <c r="Z41" s="333"/>
    </row>
    <row r="42" spans="2:26" ht="20.25" customHeight="1" x14ac:dyDescent="0.2">
      <c r="B42" s="301"/>
      <c r="C42" s="307" t="s">
        <v>469</v>
      </c>
      <c r="D42" s="301"/>
      <c r="E42" s="301"/>
      <c r="F42" s="301"/>
      <c r="G42" s="301"/>
      <c r="H42" s="301"/>
      <c r="I42" s="339" t="s">
        <v>470</v>
      </c>
      <c r="J42" s="607" t="s">
        <v>471</v>
      </c>
      <c r="K42" s="607"/>
      <c r="L42" s="340"/>
      <c r="M42" s="339"/>
      <c r="N42" s="301"/>
      <c r="O42" s="301"/>
      <c r="P42" s="301"/>
      <c r="Q42" s="301"/>
      <c r="R42" s="301"/>
      <c r="S42" s="301"/>
      <c r="T42" s="301"/>
      <c r="U42" s="341"/>
      <c r="V42" s="333"/>
      <c r="W42" s="333"/>
      <c r="X42" s="333"/>
      <c r="Y42" s="333"/>
      <c r="Z42" s="333"/>
    </row>
    <row r="43" spans="2:26" ht="20.25" customHeight="1" x14ac:dyDescent="0.2">
      <c r="B43" s="301"/>
      <c r="C43" s="301" t="s">
        <v>472</v>
      </c>
      <c r="D43" s="301"/>
      <c r="E43" s="301"/>
      <c r="F43" s="301"/>
      <c r="G43" s="301"/>
      <c r="H43" s="301" t="s">
        <v>473</v>
      </c>
      <c r="I43" s="301"/>
      <c r="J43" s="301"/>
      <c r="K43" s="301"/>
      <c r="L43" s="307"/>
      <c r="M43" s="301"/>
      <c r="N43" s="301"/>
      <c r="O43" s="301"/>
      <c r="P43" s="301"/>
      <c r="Q43" s="301"/>
      <c r="R43" s="301"/>
      <c r="S43" s="301"/>
      <c r="T43" s="301"/>
      <c r="U43" s="333"/>
      <c r="V43" s="333"/>
      <c r="W43" s="333"/>
      <c r="X43" s="333"/>
      <c r="Y43" s="333"/>
      <c r="Z43" s="333"/>
    </row>
    <row r="44" spans="2:26" ht="20.25" customHeight="1" x14ac:dyDescent="0.2">
      <c r="B44" s="301"/>
      <c r="C44" s="301" t="str">
        <f>IF($J$42="週","対象時間数（週平均）","対象時間数（当月合計）")</f>
        <v>対象時間数（週平均）</v>
      </c>
      <c r="D44" s="301"/>
      <c r="E44" s="301"/>
      <c r="F44" s="301"/>
      <c r="G44" s="301"/>
      <c r="H44" s="301" t="str">
        <f>IF($J$42="週","週に勤務すべき時間数","当月に勤務すべき時間数")</f>
        <v>週に勤務すべき時間数</v>
      </c>
      <c r="I44" s="301"/>
      <c r="J44" s="301"/>
      <c r="K44" s="301"/>
      <c r="L44" s="307"/>
      <c r="M44" s="597" t="s">
        <v>474</v>
      </c>
      <c r="N44" s="597"/>
      <c r="O44" s="597"/>
      <c r="P44" s="597"/>
      <c r="Q44" s="301"/>
      <c r="R44" s="301"/>
      <c r="S44" s="301"/>
      <c r="T44" s="301"/>
      <c r="U44" s="333"/>
      <c r="V44" s="333"/>
      <c r="W44" s="333"/>
      <c r="X44" s="333"/>
      <c r="Y44" s="333"/>
      <c r="Z44" s="333"/>
    </row>
    <row r="45" spans="2:26" ht="20.25" customHeight="1" x14ac:dyDescent="0.2">
      <c r="B45" s="301"/>
      <c r="C45" s="598">
        <f>IF($J$42="週",L40,J40)</f>
        <v>0</v>
      </c>
      <c r="D45" s="598"/>
      <c r="E45" s="598"/>
      <c r="F45" s="598"/>
      <c r="G45" s="342" t="s">
        <v>475</v>
      </c>
      <c r="H45" s="599">
        <f>IF($J$42="週",$AV$5,$AZ$5)</f>
        <v>40</v>
      </c>
      <c r="I45" s="599"/>
      <c r="J45" s="599"/>
      <c r="K45" s="599"/>
      <c r="L45" s="342" t="s">
        <v>476</v>
      </c>
      <c r="M45" s="600">
        <f>ROUNDDOWN(C45/H45,1)</f>
        <v>0</v>
      </c>
      <c r="N45" s="600"/>
      <c r="O45" s="600"/>
      <c r="P45" s="600"/>
      <c r="Q45" s="301"/>
      <c r="R45" s="301"/>
      <c r="S45" s="301"/>
      <c r="T45" s="301"/>
      <c r="U45" s="601"/>
      <c r="V45" s="601"/>
      <c r="W45" s="601"/>
      <c r="X45" s="601"/>
      <c r="Y45" s="300"/>
      <c r="Z45" s="333"/>
    </row>
    <row r="46" spans="2:26" ht="20.25" customHeight="1" x14ac:dyDescent="0.2">
      <c r="B46" s="301"/>
      <c r="C46" s="301"/>
      <c r="D46" s="301"/>
      <c r="E46" s="301"/>
      <c r="F46" s="301"/>
      <c r="G46" s="301"/>
      <c r="H46" s="301"/>
      <c r="I46" s="301"/>
      <c r="J46" s="301"/>
      <c r="K46" s="301"/>
      <c r="L46" s="307"/>
      <c r="M46" s="301" t="s">
        <v>477</v>
      </c>
      <c r="N46" s="301"/>
      <c r="O46" s="301"/>
      <c r="P46" s="301"/>
      <c r="Q46" s="301"/>
      <c r="R46" s="301"/>
      <c r="S46" s="301"/>
      <c r="T46" s="301"/>
      <c r="U46" s="333"/>
      <c r="V46" s="333"/>
      <c r="W46" s="333"/>
      <c r="X46" s="333"/>
      <c r="Y46" s="333"/>
      <c r="Z46" s="333"/>
    </row>
    <row r="47" spans="2:26" ht="20.25" customHeight="1" x14ac:dyDescent="0.2">
      <c r="B47" s="301"/>
      <c r="C47" s="301" t="s">
        <v>478</v>
      </c>
      <c r="D47" s="301"/>
      <c r="E47" s="301"/>
      <c r="F47" s="301"/>
      <c r="G47" s="301"/>
      <c r="H47" s="301"/>
      <c r="I47" s="301"/>
      <c r="J47" s="301"/>
      <c r="K47" s="301"/>
      <c r="L47" s="307"/>
      <c r="M47" s="301"/>
      <c r="N47" s="301"/>
      <c r="O47" s="301"/>
      <c r="P47" s="301"/>
      <c r="Q47" s="301"/>
      <c r="R47" s="301"/>
      <c r="S47" s="301"/>
      <c r="T47" s="301"/>
      <c r="U47" s="301"/>
      <c r="V47" s="343"/>
      <c r="W47" s="344"/>
      <c r="X47" s="344"/>
      <c r="Y47" s="301"/>
      <c r="Z47" s="301"/>
    </row>
    <row r="48" spans="2:26" ht="20.25" customHeight="1" x14ac:dyDescent="0.2">
      <c r="B48" s="301"/>
      <c r="C48" s="301" t="s">
        <v>457</v>
      </c>
      <c r="D48" s="301"/>
      <c r="E48" s="301"/>
      <c r="F48" s="301"/>
      <c r="G48" s="301"/>
      <c r="H48" s="301"/>
      <c r="I48" s="301"/>
      <c r="J48" s="301"/>
      <c r="K48" s="301"/>
      <c r="L48" s="307"/>
      <c r="M48" s="342"/>
      <c r="N48" s="342"/>
      <c r="O48" s="342"/>
      <c r="P48" s="342"/>
      <c r="Q48" s="301"/>
      <c r="R48" s="301"/>
      <c r="S48" s="301"/>
      <c r="T48" s="301"/>
      <c r="U48" s="301"/>
      <c r="V48" s="343"/>
      <c r="W48" s="344"/>
      <c r="X48" s="344"/>
      <c r="Y48" s="301"/>
      <c r="Z48" s="301"/>
    </row>
    <row r="49" spans="2:58" ht="20.25" customHeight="1" x14ac:dyDescent="0.2">
      <c r="B49" s="301"/>
      <c r="C49" s="301" t="s">
        <v>462</v>
      </c>
      <c r="D49" s="301"/>
      <c r="E49" s="301"/>
      <c r="F49" s="301"/>
      <c r="G49" s="301"/>
      <c r="H49" s="301" t="s">
        <v>479</v>
      </c>
      <c r="I49" s="301"/>
      <c r="J49" s="301"/>
      <c r="K49" s="301"/>
      <c r="L49" s="301"/>
      <c r="M49" s="597" t="s">
        <v>468</v>
      </c>
      <c r="N49" s="597"/>
      <c r="O49" s="597"/>
      <c r="P49" s="597"/>
      <c r="Q49" s="301"/>
      <c r="R49" s="301"/>
      <c r="S49" s="301"/>
      <c r="T49" s="301"/>
      <c r="U49" s="301"/>
      <c r="V49" s="343"/>
      <c r="W49" s="344"/>
      <c r="X49" s="344"/>
      <c r="Y49" s="301"/>
      <c r="Z49" s="301"/>
    </row>
    <row r="50" spans="2:58" ht="20.25" customHeight="1" x14ac:dyDescent="0.2">
      <c r="B50" s="301"/>
      <c r="C50" s="599">
        <f>P40</f>
        <v>0</v>
      </c>
      <c r="D50" s="599"/>
      <c r="E50" s="599"/>
      <c r="F50" s="599"/>
      <c r="G50" s="342" t="s">
        <v>480</v>
      </c>
      <c r="H50" s="600">
        <f>M45</f>
        <v>0</v>
      </c>
      <c r="I50" s="600"/>
      <c r="J50" s="600"/>
      <c r="K50" s="600"/>
      <c r="L50" s="342" t="s">
        <v>476</v>
      </c>
      <c r="M50" s="602">
        <f>ROUNDDOWN(C50+H50,1)</f>
        <v>0</v>
      </c>
      <c r="N50" s="602"/>
      <c r="O50" s="602"/>
      <c r="P50" s="602"/>
      <c r="Q50" s="301"/>
      <c r="R50" s="301"/>
      <c r="S50" s="301"/>
      <c r="T50" s="301"/>
      <c r="U50" s="301"/>
      <c r="V50" s="343"/>
      <c r="W50" s="344"/>
      <c r="X50" s="344"/>
      <c r="Y50" s="301"/>
      <c r="Z50" s="301"/>
    </row>
    <row r="51" spans="2:58" ht="20.25" customHeight="1" x14ac:dyDescent="0.2">
      <c r="B51" s="301"/>
      <c r="C51" s="301"/>
      <c r="D51" s="301"/>
      <c r="E51" s="301"/>
      <c r="F51" s="301"/>
      <c r="G51" s="301"/>
      <c r="H51" s="301"/>
      <c r="I51" s="301"/>
      <c r="J51" s="301"/>
      <c r="K51" s="301"/>
      <c r="L51" s="301"/>
      <c r="M51" s="301"/>
      <c r="N51" s="307"/>
      <c r="O51" s="301"/>
      <c r="P51" s="301"/>
      <c r="Q51" s="301"/>
      <c r="R51" s="301"/>
      <c r="S51" s="301"/>
      <c r="T51" s="301"/>
      <c r="U51" s="301"/>
      <c r="V51" s="343"/>
      <c r="W51" s="344"/>
      <c r="X51" s="344"/>
      <c r="Y51" s="301"/>
      <c r="Z51" s="301"/>
    </row>
    <row r="52" spans="2:58" ht="20.25" customHeight="1" x14ac:dyDescent="0.2">
      <c r="C52" s="308"/>
      <c r="D52" s="308"/>
      <c r="T52" s="308"/>
      <c r="AJ52" s="345"/>
      <c r="AK52" s="346"/>
      <c r="AL52" s="346"/>
      <c r="BE52" s="346"/>
    </row>
    <row r="53" spans="2:58" ht="20.25" customHeight="1" x14ac:dyDescent="0.2">
      <c r="C53" s="308"/>
      <c r="D53" s="308"/>
      <c r="U53" s="308"/>
      <c r="AK53" s="345"/>
      <c r="AL53" s="346"/>
      <c r="AM53" s="346"/>
      <c r="BF53" s="346"/>
    </row>
    <row r="54" spans="2:58" ht="20.25" customHeight="1" x14ac:dyDescent="0.2">
      <c r="D54" s="308"/>
      <c r="U54" s="308"/>
      <c r="AK54" s="345"/>
      <c r="AL54" s="346"/>
      <c r="AM54" s="346"/>
      <c r="BF54" s="346"/>
    </row>
    <row r="55" spans="2:58" ht="20.25" customHeight="1" x14ac:dyDescent="0.2">
      <c r="C55" s="308"/>
      <c r="D55" s="308"/>
      <c r="U55" s="308"/>
      <c r="AK55" s="345"/>
      <c r="AL55" s="346"/>
      <c r="AM55" s="346"/>
      <c r="BF55" s="346"/>
    </row>
    <row r="56" spans="2:58" ht="20.25" customHeight="1" x14ac:dyDescent="0.2">
      <c r="C56" s="345"/>
      <c r="D56" s="345"/>
      <c r="E56" s="345"/>
      <c r="F56" s="345"/>
      <c r="G56" s="345"/>
      <c r="H56" s="345"/>
      <c r="I56" s="345"/>
      <c r="J56" s="345"/>
      <c r="K56" s="345"/>
      <c r="L56" s="345"/>
      <c r="M56" s="345"/>
      <c r="N56" s="345"/>
      <c r="O56" s="345"/>
      <c r="P56" s="345"/>
      <c r="Q56" s="345"/>
      <c r="R56" s="345"/>
      <c r="S56" s="345"/>
      <c r="T56" s="345"/>
      <c r="U56" s="346"/>
      <c r="V56" s="346"/>
      <c r="W56" s="345"/>
      <c r="X56" s="345"/>
      <c r="Y56" s="345"/>
      <c r="Z56" s="345"/>
      <c r="AA56" s="345"/>
      <c r="AB56" s="345"/>
      <c r="AC56" s="345"/>
      <c r="AD56" s="345"/>
      <c r="AE56" s="345"/>
      <c r="AF56" s="345"/>
      <c r="AG56" s="345"/>
      <c r="AH56" s="345"/>
      <c r="AI56" s="345"/>
      <c r="AJ56" s="345"/>
      <c r="AK56" s="345"/>
      <c r="AL56" s="346"/>
      <c r="AM56" s="346"/>
      <c r="BF56" s="346"/>
    </row>
    <row r="57" spans="2:58" ht="20.25" customHeight="1" x14ac:dyDescent="0.2">
      <c r="C57" s="345"/>
      <c r="D57" s="345"/>
      <c r="E57" s="345"/>
      <c r="F57" s="345"/>
      <c r="G57" s="345"/>
      <c r="H57" s="345"/>
      <c r="I57" s="345"/>
      <c r="J57" s="345"/>
      <c r="K57" s="345"/>
      <c r="L57" s="345"/>
      <c r="M57" s="345"/>
      <c r="N57" s="345"/>
      <c r="O57" s="345"/>
      <c r="P57" s="345"/>
      <c r="Q57" s="345"/>
      <c r="R57" s="345"/>
      <c r="S57" s="345"/>
      <c r="T57" s="345"/>
      <c r="U57" s="346"/>
      <c r="V57" s="346"/>
      <c r="W57" s="345"/>
      <c r="X57" s="345"/>
      <c r="Y57" s="345"/>
      <c r="Z57" s="345"/>
      <c r="AA57" s="345"/>
      <c r="AB57" s="345"/>
      <c r="AC57" s="345"/>
      <c r="AD57" s="345"/>
      <c r="AE57" s="345"/>
      <c r="AF57" s="345"/>
      <c r="AG57" s="345"/>
      <c r="AH57" s="345"/>
      <c r="AI57" s="345"/>
      <c r="AJ57" s="345"/>
      <c r="AK57" s="345"/>
      <c r="AL57" s="346"/>
      <c r="AM57" s="346"/>
      <c r="BF57" s="346"/>
    </row>
  </sheetData>
  <mergeCells count="214">
    <mergeCell ref="AM1:BA1"/>
    <mergeCell ref="U2:V2"/>
    <mergeCell ref="X2:Y2"/>
    <mergeCell ref="AB2:AC2"/>
    <mergeCell ref="AM2:BA2"/>
    <mergeCell ref="AZ3:BC3"/>
    <mergeCell ref="AZ4:BC4"/>
    <mergeCell ref="AV5:AW5"/>
    <mergeCell ref="AZ5:BA5"/>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C14:D14"/>
    <mergeCell ref="E14:F14"/>
    <mergeCell ref="G14:K14"/>
    <mergeCell ref="L14:O14"/>
    <mergeCell ref="AU14:AV14"/>
    <mergeCell ref="AW14:AX14"/>
    <mergeCell ref="AY14:BD14"/>
    <mergeCell ref="C15:D15"/>
    <mergeCell ref="E15:F15"/>
    <mergeCell ref="G15:K15"/>
    <mergeCell ref="L15:O15"/>
    <mergeCell ref="AU15:AV15"/>
    <mergeCell ref="AW15:AX15"/>
    <mergeCell ref="AY15:BD15"/>
    <mergeCell ref="C16:D16"/>
    <mergeCell ref="E16:F16"/>
    <mergeCell ref="G16:K16"/>
    <mergeCell ref="L16:O16"/>
    <mergeCell ref="AU16:AV16"/>
    <mergeCell ref="AW16:AX16"/>
    <mergeCell ref="AY16:BD16"/>
    <mergeCell ref="C17:D17"/>
    <mergeCell ref="E17:F17"/>
    <mergeCell ref="G17:K17"/>
    <mergeCell ref="L17:O17"/>
    <mergeCell ref="AU17:AV17"/>
    <mergeCell ref="AW17:AX17"/>
    <mergeCell ref="AY17:BD17"/>
    <mergeCell ref="C18:D18"/>
    <mergeCell ref="E18:F18"/>
    <mergeCell ref="G18:K18"/>
    <mergeCell ref="L18:O18"/>
    <mergeCell ref="AU18:AV18"/>
    <mergeCell ref="AW18:AX18"/>
    <mergeCell ref="AY18:BD18"/>
    <mergeCell ref="C19:D19"/>
    <mergeCell ref="E19:F19"/>
    <mergeCell ref="G19:K19"/>
    <mergeCell ref="L19:O19"/>
    <mergeCell ref="AU19:AV19"/>
    <mergeCell ref="AW19:AX19"/>
    <mergeCell ref="AY19:BD19"/>
    <mergeCell ref="C20:D20"/>
    <mergeCell ref="E20:F20"/>
    <mergeCell ref="G20:K20"/>
    <mergeCell ref="L20:O20"/>
    <mergeCell ref="AU20:AV20"/>
    <mergeCell ref="AW20:AX20"/>
    <mergeCell ref="AY20:BD20"/>
    <mergeCell ref="C21:D21"/>
    <mergeCell ref="E21:F21"/>
    <mergeCell ref="G21:K21"/>
    <mergeCell ref="L21:O21"/>
    <mergeCell ref="AU21:AV21"/>
    <mergeCell ref="AW21:AX21"/>
    <mergeCell ref="AY21:BD21"/>
    <mergeCell ref="C22:D22"/>
    <mergeCell ref="E22:F22"/>
    <mergeCell ref="G22:K22"/>
    <mergeCell ref="L22:O22"/>
    <mergeCell ref="AU22:AV22"/>
    <mergeCell ref="AW22:AX22"/>
    <mergeCell ref="AY22:BD22"/>
    <mergeCell ref="C23:D23"/>
    <mergeCell ref="E23:F23"/>
    <mergeCell ref="G23:K23"/>
    <mergeCell ref="L23:O23"/>
    <mergeCell ref="AU23:AV23"/>
    <mergeCell ref="AW23:AX23"/>
    <mergeCell ref="AY23:BD23"/>
    <mergeCell ref="C24:D24"/>
    <mergeCell ref="E24:F24"/>
    <mergeCell ref="G24:K24"/>
    <mergeCell ref="L24:O24"/>
    <mergeCell ref="AU24:AV24"/>
    <mergeCell ref="AW24:AX24"/>
    <mergeCell ref="AY24:BD24"/>
    <mergeCell ref="C25:D25"/>
    <mergeCell ref="E25:F25"/>
    <mergeCell ref="G25:K25"/>
    <mergeCell ref="L25:O25"/>
    <mergeCell ref="AU25:AV25"/>
    <mergeCell ref="AW25:AX25"/>
    <mergeCell ref="AY25:BD25"/>
    <mergeCell ref="C26:D26"/>
    <mergeCell ref="E26:F26"/>
    <mergeCell ref="G26:K26"/>
    <mergeCell ref="L26:O26"/>
    <mergeCell ref="AU26:AV26"/>
    <mergeCell ref="AW26:AX26"/>
    <mergeCell ref="AY26:BD26"/>
    <mergeCell ref="C27:D27"/>
    <mergeCell ref="E27:F27"/>
    <mergeCell ref="G27:K27"/>
    <mergeCell ref="L27:O27"/>
    <mergeCell ref="AU27:AV27"/>
    <mergeCell ref="AW27:AX27"/>
    <mergeCell ref="AY27:BD27"/>
    <mergeCell ref="C28:D28"/>
    <mergeCell ref="E28:F28"/>
    <mergeCell ref="G28:K28"/>
    <mergeCell ref="L28:O28"/>
    <mergeCell ref="AU28:AV28"/>
    <mergeCell ref="AW28:AX28"/>
    <mergeCell ref="AY28:BD28"/>
    <mergeCell ref="C29:D29"/>
    <mergeCell ref="E29:F29"/>
    <mergeCell ref="G29:K29"/>
    <mergeCell ref="L29:O29"/>
    <mergeCell ref="AU29:AV29"/>
    <mergeCell ref="AW29:AX29"/>
    <mergeCell ref="AY29:BD29"/>
    <mergeCell ref="C30:D30"/>
    <mergeCell ref="E30:F30"/>
    <mergeCell ref="G30:K30"/>
    <mergeCell ref="L30:O30"/>
    <mergeCell ref="AU30:AV30"/>
    <mergeCell ref="AW30:AX30"/>
    <mergeCell ref="AY30:BD30"/>
    <mergeCell ref="C31:D31"/>
    <mergeCell ref="E31:F31"/>
    <mergeCell ref="G31:K31"/>
    <mergeCell ref="L31:O31"/>
    <mergeCell ref="AU31:AV31"/>
    <mergeCell ref="AW31:AX31"/>
    <mergeCell ref="AY31:BD31"/>
    <mergeCell ref="C34:D35"/>
    <mergeCell ref="E34:H34"/>
    <mergeCell ref="J34:M34"/>
    <mergeCell ref="P34:Q34"/>
    <mergeCell ref="T34:U34"/>
    <mergeCell ref="V34:Y34"/>
    <mergeCell ref="E35:F35"/>
    <mergeCell ref="G35:H35"/>
    <mergeCell ref="J35:K35"/>
    <mergeCell ref="L35:M35"/>
    <mergeCell ref="P35:Q35"/>
    <mergeCell ref="T35:U35"/>
    <mergeCell ref="V35:Y35"/>
    <mergeCell ref="C36:D36"/>
    <mergeCell ref="E36:F36"/>
    <mergeCell ref="G36:H36"/>
    <mergeCell ref="J36:K36"/>
    <mergeCell ref="L36:M36"/>
    <mergeCell ref="P36:Q36"/>
    <mergeCell ref="T36:U36"/>
    <mergeCell ref="V36:Y36"/>
    <mergeCell ref="C37:D37"/>
    <mergeCell ref="E37:F37"/>
    <mergeCell ref="G37:H37"/>
    <mergeCell ref="J37:K37"/>
    <mergeCell ref="L37:M37"/>
    <mergeCell ref="P37:Q37"/>
    <mergeCell ref="T37:U37"/>
    <mergeCell ref="V37:Y37"/>
    <mergeCell ref="C38:D38"/>
    <mergeCell ref="E38:F38"/>
    <mergeCell ref="G38:H38"/>
    <mergeCell ref="J38:K38"/>
    <mergeCell ref="L38:M38"/>
    <mergeCell ref="P38:Q38"/>
    <mergeCell ref="T38:U38"/>
    <mergeCell ref="V38:Y38"/>
    <mergeCell ref="C39:D39"/>
    <mergeCell ref="E39:F39"/>
    <mergeCell ref="G39:H39"/>
    <mergeCell ref="J39:K39"/>
    <mergeCell ref="L39:M39"/>
    <mergeCell ref="P39:Q39"/>
    <mergeCell ref="U39:V39"/>
    <mergeCell ref="W39:X39"/>
    <mergeCell ref="C40:D40"/>
    <mergeCell ref="E40:F40"/>
    <mergeCell ref="G40:H40"/>
    <mergeCell ref="J40:K40"/>
    <mergeCell ref="L40:M40"/>
    <mergeCell ref="P40:Q40"/>
    <mergeCell ref="U40:V40"/>
    <mergeCell ref="W40:X40"/>
    <mergeCell ref="J42:K42"/>
    <mergeCell ref="M44:P44"/>
    <mergeCell ref="C45:F45"/>
    <mergeCell ref="H45:K45"/>
    <mergeCell ref="M45:P45"/>
    <mergeCell ref="U45:X45"/>
    <mergeCell ref="M49:P49"/>
    <mergeCell ref="C50:F50"/>
    <mergeCell ref="H50:K50"/>
    <mergeCell ref="M50:P50"/>
  </mergeCells>
  <phoneticPr fontId="9"/>
  <conditionalFormatting sqref="AU14:AX31 E36:Q40 C45:F45">
    <cfRule type="expression" dxfId="2" priority="2">
      <formula>INDIRECT(ADDRESS(ROW(),COLUMN()))=TRUNC(INDIRECT(ADDRESS(ROW(),COLUMN())))</formula>
    </cfRule>
  </conditionalFormatting>
  <dataValidations count="8">
    <dataValidation allowBlank="1" showInputMessage="1" showErrorMessage="1" error="入力可能範囲　32～40" sqref="AZ6" xr:uid="{00000000-0002-0000-0900-000000000000}">
      <formula1>0</formula1>
      <formula2>0</formula2>
    </dataValidation>
    <dataValidation type="list" allowBlank="1" showInputMessage="1" sqref="E14:F31" xr:uid="{00000000-0002-0000-0900-000001000000}">
      <formula1>"A,B,C,D"</formula1>
      <formula2>0</formula2>
    </dataValidation>
    <dataValidation type="list" allowBlank="1" showInputMessage="1" showErrorMessage="1" sqref="AZ4:BC4" xr:uid="{00000000-0002-0000-0900-000002000000}">
      <formula1>"予定,実績,予定・実績"</formula1>
      <formula2>0</formula2>
    </dataValidation>
    <dataValidation type="list" errorStyle="warning" allowBlank="1" showInputMessage="1" error="リストにない場合のみ、入力してください。" sqref="G14:K31" xr:uid="{00000000-0002-0000-0900-000003000000}">
      <formula1>INDIRECT(C14)</formula1>
      <formula2>0</formula2>
    </dataValidation>
    <dataValidation type="list" allowBlank="1" showInputMessage="1" sqref="C14:D31" xr:uid="{00000000-0002-0000-0900-000004000000}">
      <formula1>職種</formula1>
      <formula2>0</formula2>
    </dataValidation>
    <dataValidation type="list" allowBlank="1" showInputMessage="1" showErrorMessage="1" sqref="AZ3" xr:uid="{00000000-0002-0000-0900-000005000000}">
      <formula1>"４週,暦月"</formula1>
      <formula2>0</formula2>
    </dataValidation>
    <dataValidation type="list" allowBlank="1" showInputMessage="1" showErrorMessage="1" sqref="J42:K42" xr:uid="{00000000-0002-0000-0900-000006000000}">
      <formula1>"週,暦月"</formula1>
      <formula2>0</formula2>
    </dataValidation>
    <dataValidation type="decimal" allowBlank="1" showInputMessage="1" showErrorMessage="1" error="入力可能範囲　32～40" sqref="AV5" xr:uid="{00000000-0002-0000-0900-000007000000}">
      <formula1>32</formula1>
      <formula2>40</formula2>
    </dataValidation>
  </dataValidations>
  <printOptions horizontalCentered="1"/>
  <pageMargins left="0.23611111111111099" right="0.23611111111111099" top="0.43333333333333302" bottom="0.27569444444444402" header="0.511811023622047" footer="0.511811023622047"/>
  <pageSetup paperSize="9" scale="40" fitToHeight="0" orientation="landscape" horizontalDpi="300" verticalDpi="300"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900-000008000000}">
          <x14:formula1>
            <xm:f>標準様式１プルダウン・リスト!$C$4:$C$8</xm:f>
          </x14:formula1>
          <x14:formula2>
            <xm:f>0</xm:f>
          </x14:formula2>
          <xm:sqref>AM1:BA1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B1:BF139"/>
  <sheetViews>
    <sheetView showGridLines="0" view="pageBreakPreview" topLeftCell="A106" zoomScale="75" zoomScaleNormal="100" zoomScalePageLayoutView="75" workbookViewId="0">
      <selection activeCell="D25" sqref="D25"/>
    </sheetView>
  </sheetViews>
  <sheetFormatPr defaultColWidth="5" defaultRowHeight="20.25" customHeight="1" x14ac:dyDescent="0.2"/>
  <cols>
    <col min="1" max="1" width="1.44140625" style="281" customWidth="1"/>
    <col min="2" max="56" width="6.21875" style="281" customWidth="1"/>
    <col min="57" max="16384" width="5" style="281"/>
  </cols>
  <sheetData>
    <row r="1" spans="2:57" s="282" customFormat="1" ht="20.25" customHeight="1" x14ac:dyDescent="0.2">
      <c r="C1" s="283" t="s">
        <v>425</v>
      </c>
      <c r="D1" s="283"/>
      <c r="G1" s="284" t="s">
        <v>426</v>
      </c>
      <c r="J1" s="283"/>
      <c r="K1" s="283"/>
      <c r="L1" s="283"/>
      <c r="M1" s="283"/>
      <c r="AK1" s="285" t="s">
        <v>427</v>
      </c>
      <c r="AL1" s="285" t="s">
        <v>428</v>
      </c>
      <c r="AM1" s="643" t="s">
        <v>71</v>
      </c>
      <c r="AN1" s="643"/>
      <c r="AO1" s="643"/>
      <c r="AP1" s="643"/>
      <c r="AQ1" s="643"/>
      <c r="AR1" s="643"/>
      <c r="AS1" s="643"/>
      <c r="AT1" s="643"/>
      <c r="AU1" s="643"/>
      <c r="AV1" s="643"/>
      <c r="AW1" s="643"/>
      <c r="AX1" s="643"/>
      <c r="AY1" s="643"/>
      <c r="AZ1" s="643"/>
      <c r="BA1" s="643"/>
      <c r="BB1" s="286" t="s">
        <v>172</v>
      </c>
    </row>
    <row r="2" spans="2:57" s="287" customFormat="1" ht="20.25" customHeight="1" x14ac:dyDescent="0.2">
      <c r="D2" s="284"/>
      <c r="H2" s="284"/>
      <c r="I2" s="285"/>
      <c r="J2" s="285"/>
      <c r="K2" s="285"/>
      <c r="L2" s="285"/>
      <c r="M2" s="285"/>
      <c r="T2" s="285" t="s">
        <v>157</v>
      </c>
      <c r="U2" s="644">
        <v>6</v>
      </c>
      <c r="V2" s="644"/>
      <c r="W2" s="285" t="s">
        <v>428</v>
      </c>
      <c r="X2" s="645">
        <f>IF(U2=0,"",YEAR(DATE(2018+U2,1,1)))</f>
        <v>2024</v>
      </c>
      <c r="Y2" s="645"/>
      <c r="Z2" s="287" t="s">
        <v>429</v>
      </c>
      <c r="AA2" s="287" t="s">
        <v>158</v>
      </c>
      <c r="AB2" s="644">
        <v>4</v>
      </c>
      <c r="AC2" s="644"/>
      <c r="AD2" s="287" t="s">
        <v>159</v>
      </c>
      <c r="AJ2" s="286"/>
      <c r="AK2" s="285" t="s">
        <v>246</v>
      </c>
      <c r="AL2" s="285" t="s">
        <v>428</v>
      </c>
      <c r="AM2" s="644"/>
      <c r="AN2" s="644"/>
      <c r="AO2" s="644"/>
      <c r="AP2" s="644"/>
      <c r="AQ2" s="644"/>
      <c r="AR2" s="644"/>
      <c r="AS2" s="644"/>
      <c r="AT2" s="644"/>
      <c r="AU2" s="644"/>
      <c r="AV2" s="644"/>
      <c r="AW2" s="644"/>
      <c r="AX2" s="644"/>
      <c r="AY2" s="644"/>
      <c r="AZ2" s="644"/>
      <c r="BA2" s="644"/>
      <c r="BB2" s="286" t="s">
        <v>172</v>
      </c>
      <c r="BC2" s="285"/>
      <c r="BD2" s="285"/>
      <c r="BE2" s="285"/>
    </row>
    <row r="3" spans="2:57" s="287" customFormat="1" ht="20.25" customHeight="1" x14ac:dyDescent="0.2">
      <c r="D3" s="284"/>
      <c r="H3" s="284"/>
      <c r="I3" s="285"/>
      <c r="J3" s="285"/>
      <c r="K3" s="285"/>
      <c r="L3" s="285"/>
      <c r="M3" s="285"/>
      <c r="T3" s="288"/>
      <c r="U3" s="289"/>
      <c r="V3" s="289"/>
      <c r="W3" s="290"/>
      <c r="X3" s="289"/>
      <c r="Y3" s="289"/>
      <c r="Z3" s="291"/>
      <c r="AA3" s="291"/>
      <c r="AB3" s="289"/>
      <c r="AC3" s="289"/>
      <c r="AD3" s="292"/>
      <c r="AJ3" s="286"/>
      <c r="AK3" s="285"/>
      <c r="AL3" s="285"/>
      <c r="AM3" s="293"/>
      <c r="AN3" s="293"/>
      <c r="AO3" s="293"/>
      <c r="AP3" s="293"/>
      <c r="AQ3" s="293"/>
      <c r="AR3" s="293"/>
      <c r="AS3" s="293"/>
      <c r="AT3" s="293"/>
      <c r="AU3" s="293"/>
      <c r="AV3" s="293"/>
      <c r="AW3" s="293"/>
      <c r="AX3" s="293"/>
      <c r="AY3" s="294" t="s">
        <v>430</v>
      </c>
      <c r="AZ3" s="646" t="s">
        <v>431</v>
      </c>
      <c r="BA3" s="646"/>
      <c r="BB3" s="646"/>
      <c r="BC3" s="646"/>
      <c r="BD3" s="285"/>
      <c r="BE3" s="285"/>
    </row>
    <row r="4" spans="2:57" s="287" customFormat="1" ht="20.25" customHeight="1" x14ac:dyDescent="0.2">
      <c r="B4" s="295"/>
      <c r="C4" s="295"/>
      <c r="D4" s="295"/>
      <c r="E4" s="295"/>
      <c r="F4" s="295"/>
      <c r="G4" s="295"/>
      <c r="H4" s="295"/>
      <c r="I4" s="295"/>
      <c r="J4" s="296"/>
      <c r="K4" s="297"/>
      <c r="L4" s="297"/>
      <c r="M4" s="297"/>
      <c r="N4" s="297"/>
      <c r="O4" s="297"/>
      <c r="P4" s="298"/>
      <c r="Q4" s="297"/>
      <c r="R4" s="297"/>
      <c r="Z4" s="291"/>
      <c r="AA4" s="291"/>
      <c r="AB4" s="289"/>
      <c r="AC4" s="289"/>
      <c r="AD4" s="292"/>
      <c r="AJ4" s="286"/>
      <c r="AK4" s="285"/>
      <c r="AL4" s="285"/>
      <c r="AM4" s="293"/>
      <c r="AN4" s="293"/>
      <c r="AO4" s="293"/>
      <c r="AP4" s="293"/>
      <c r="AQ4" s="293"/>
      <c r="AR4" s="293"/>
      <c r="AS4" s="293"/>
      <c r="AT4" s="293"/>
      <c r="AU4" s="293"/>
      <c r="AV4" s="293"/>
      <c r="AW4" s="293"/>
      <c r="AX4" s="293"/>
      <c r="AY4" s="294" t="s">
        <v>432</v>
      </c>
      <c r="AZ4" s="646" t="s">
        <v>433</v>
      </c>
      <c r="BA4" s="646"/>
      <c r="BB4" s="646"/>
      <c r="BC4" s="646"/>
      <c r="BD4" s="285"/>
      <c r="BE4" s="285"/>
    </row>
    <row r="5" spans="2:57" s="287" customFormat="1" ht="20.25" customHeight="1" x14ac:dyDescent="0.2">
      <c r="B5" s="299"/>
      <c r="C5" s="299"/>
      <c r="D5" s="299"/>
      <c r="E5" s="299"/>
      <c r="F5" s="299"/>
      <c r="G5" s="299"/>
      <c r="H5" s="299"/>
      <c r="I5" s="299"/>
      <c r="J5" s="297"/>
      <c r="K5" s="300"/>
      <c r="L5" s="299"/>
      <c r="M5" s="299"/>
      <c r="N5" s="299"/>
      <c r="O5" s="299"/>
      <c r="P5" s="299"/>
      <c r="Q5" s="295"/>
      <c r="R5" s="295"/>
      <c r="S5" s="282"/>
      <c r="Z5" s="291"/>
      <c r="AA5" s="291"/>
      <c r="AB5" s="289"/>
      <c r="AC5" s="289"/>
      <c r="AD5" s="282"/>
      <c r="AE5" s="282"/>
      <c r="AF5" s="282"/>
      <c r="AG5" s="282"/>
      <c r="AJ5" s="282" t="s">
        <v>434</v>
      </c>
      <c r="AK5" s="282"/>
      <c r="AL5" s="282"/>
      <c r="AM5" s="282"/>
      <c r="AN5" s="282"/>
      <c r="AO5" s="282"/>
      <c r="AP5" s="282"/>
      <c r="AQ5" s="282"/>
      <c r="AR5" s="295"/>
      <c r="AS5" s="295"/>
      <c r="AT5" s="301"/>
      <c r="AU5" s="282"/>
      <c r="AV5" s="633">
        <v>40</v>
      </c>
      <c r="AW5" s="633"/>
      <c r="AX5" s="301" t="s">
        <v>435</v>
      </c>
      <c r="AY5" s="282"/>
      <c r="AZ5" s="633">
        <v>160</v>
      </c>
      <c r="BA5" s="633"/>
      <c r="BB5" s="301" t="s">
        <v>436</v>
      </c>
      <c r="BC5" s="282"/>
      <c r="BE5" s="285"/>
    </row>
    <row r="6" spans="2:57" s="287" customFormat="1" ht="20.25" customHeight="1" x14ac:dyDescent="0.2">
      <c r="B6" s="299"/>
      <c r="C6" s="299"/>
      <c r="D6" s="299"/>
      <c r="E6" s="299"/>
      <c r="F6" s="299"/>
      <c r="G6" s="299"/>
      <c r="H6" s="299"/>
      <c r="I6" s="299"/>
      <c r="J6" s="297"/>
      <c r="K6" s="300"/>
      <c r="L6" s="299"/>
      <c r="M6" s="299"/>
      <c r="N6" s="299"/>
      <c r="O6" s="299"/>
      <c r="P6" s="299"/>
      <c r="Q6" s="295"/>
      <c r="R6" s="295"/>
      <c r="S6" s="282"/>
      <c r="Z6" s="291"/>
      <c r="AA6" s="291"/>
      <c r="AB6" s="289"/>
      <c r="AC6" s="289"/>
      <c r="AD6" s="282"/>
      <c r="AE6" s="282"/>
      <c r="AF6" s="282"/>
      <c r="AG6" s="282"/>
      <c r="AJ6" s="282"/>
      <c r="AK6" s="282"/>
      <c r="AL6" s="282"/>
      <c r="AM6" s="282"/>
      <c r="AN6" s="282"/>
      <c r="AO6" s="282"/>
      <c r="AP6" s="282"/>
      <c r="AQ6" s="282" t="s">
        <v>437</v>
      </c>
      <c r="AR6" s="282"/>
      <c r="AS6" s="294"/>
      <c r="AT6" s="294"/>
      <c r="AU6" s="294"/>
      <c r="AV6" s="282"/>
      <c r="AW6" s="282"/>
      <c r="AX6" s="302"/>
      <c r="AY6" s="282"/>
      <c r="AZ6" s="633">
        <v>100</v>
      </c>
      <c r="BA6" s="633"/>
      <c r="BB6" s="301" t="s">
        <v>264</v>
      </c>
      <c r="BC6" s="282"/>
      <c r="BE6" s="285"/>
    </row>
    <row r="7" spans="2:57" s="287" customFormat="1" ht="20.25" customHeight="1" x14ac:dyDescent="0.2">
      <c r="B7" s="299"/>
      <c r="C7" s="299"/>
      <c r="D7" s="299"/>
      <c r="E7" s="299"/>
      <c r="F7" s="299"/>
      <c r="G7" s="299"/>
      <c r="H7" s="299"/>
      <c r="I7" s="299"/>
      <c r="J7" s="299"/>
      <c r="K7" s="303"/>
      <c r="L7" s="303"/>
      <c r="M7" s="303"/>
      <c r="N7" s="299"/>
      <c r="O7" s="304"/>
      <c r="P7" s="305"/>
      <c r="Q7" s="305"/>
      <c r="R7" s="306"/>
      <c r="S7" s="294"/>
      <c r="Z7" s="291"/>
      <c r="AA7" s="291"/>
      <c r="AB7" s="289"/>
      <c r="AC7" s="289"/>
      <c r="AD7" s="301"/>
      <c r="AE7" s="282"/>
      <c r="AF7" s="282"/>
      <c r="AG7" s="282"/>
      <c r="AL7" s="282"/>
      <c r="AM7" s="282"/>
      <c r="AN7" s="307"/>
      <c r="AO7" s="302"/>
      <c r="AP7" s="302"/>
      <c r="AQ7" s="294"/>
      <c r="AR7" s="294"/>
      <c r="AS7" s="294"/>
      <c r="AT7" s="294"/>
      <c r="AU7" s="294"/>
      <c r="AV7" s="294"/>
      <c r="AW7" s="282" t="s">
        <v>438</v>
      </c>
      <c r="AX7" s="282"/>
      <c r="AY7" s="282"/>
      <c r="AZ7" s="634">
        <f>DAY(EOMONTH(DATE(X2,AB2,1),0))</f>
        <v>30</v>
      </c>
      <c r="BA7" s="634"/>
      <c r="BB7" s="301" t="s">
        <v>160</v>
      </c>
      <c r="BE7" s="285"/>
    </row>
    <row r="8" spans="2:57" ht="4.5" customHeight="1" x14ac:dyDescent="0.2">
      <c r="C8" s="308"/>
      <c r="D8" s="308"/>
      <c r="S8" s="308"/>
      <c r="AJ8" s="308"/>
      <c r="BC8" s="309"/>
      <c r="BD8" s="309"/>
      <c r="BE8" s="309"/>
    </row>
    <row r="9" spans="2:57" ht="20.25" customHeight="1" x14ac:dyDescent="0.2">
      <c r="B9" s="635" t="s">
        <v>439</v>
      </c>
      <c r="C9" s="636" t="s">
        <v>440</v>
      </c>
      <c r="D9" s="636"/>
      <c r="E9" s="637" t="s">
        <v>441</v>
      </c>
      <c r="F9" s="637"/>
      <c r="G9" s="637" t="s">
        <v>442</v>
      </c>
      <c r="H9" s="637"/>
      <c r="I9" s="637"/>
      <c r="J9" s="637"/>
      <c r="K9" s="637"/>
      <c r="L9" s="638" t="s">
        <v>443</v>
      </c>
      <c r="M9" s="638"/>
      <c r="N9" s="638"/>
      <c r="O9" s="638"/>
      <c r="P9" s="639" t="s">
        <v>444</v>
      </c>
      <c r="Q9" s="639"/>
      <c r="R9" s="639"/>
      <c r="S9" s="639"/>
      <c r="T9" s="639"/>
      <c r="U9" s="639"/>
      <c r="V9" s="639"/>
      <c r="W9" s="639"/>
      <c r="X9" s="639"/>
      <c r="Y9" s="639"/>
      <c r="Z9" s="639"/>
      <c r="AA9" s="639"/>
      <c r="AB9" s="639"/>
      <c r="AC9" s="639"/>
      <c r="AD9" s="639"/>
      <c r="AE9" s="639"/>
      <c r="AF9" s="639"/>
      <c r="AG9" s="639"/>
      <c r="AH9" s="639"/>
      <c r="AI9" s="639"/>
      <c r="AJ9" s="639"/>
      <c r="AK9" s="639"/>
      <c r="AL9" s="639"/>
      <c r="AM9" s="639"/>
      <c r="AN9" s="639"/>
      <c r="AO9" s="639"/>
      <c r="AP9" s="639"/>
      <c r="AQ9" s="639"/>
      <c r="AR9" s="639"/>
      <c r="AS9" s="639"/>
      <c r="AT9" s="639"/>
      <c r="AU9" s="640" t="str">
        <f>IF(AZ3="４週","(10)1～4週目の勤務時間数合計","(11)1か月の勤務時間数合計")</f>
        <v>(10)1～4週目の勤務時間数合計</v>
      </c>
      <c r="AV9" s="640"/>
      <c r="AW9" s="640" t="s">
        <v>445</v>
      </c>
      <c r="AX9" s="640"/>
      <c r="AY9" s="647" t="s">
        <v>446</v>
      </c>
      <c r="AZ9" s="647"/>
      <c r="BA9" s="647"/>
      <c r="BB9" s="647"/>
      <c r="BC9" s="647"/>
      <c r="BD9" s="647"/>
    </row>
    <row r="10" spans="2:57" ht="20.25" customHeight="1" x14ac:dyDescent="0.2">
      <c r="B10" s="635"/>
      <c r="C10" s="636"/>
      <c r="D10" s="636"/>
      <c r="E10" s="637"/>
      <c r="F10" s="637"/>
      <c r="G10" s="637"/>
      <c r="H10" s="637"/>
      <c r="I10" s="637"/>
      <c r="J10" s="637"/>
      <c r="K10" s="637"/>
      <c r="L10" s="638"/>
      <c r="M10" s="638"/>
      <c r="N10" s="638"/>
      <c r="O10" s="638"/>
      <c r="P10" s="642" t="s">
        <v>447</v>
      </c>
      <c r="Q10" s="642"/>
      <c r="R10" s="642"/>
      <c r="S10" s="642"/>
      <c r="T10" s="642"/>
      <c r="U10" s="642"/>
      <c r="V10" s="642"/>
      <c r="W10" s="642" t="s">
        <v>448</v>
      </c>
      <c r="X10" s="642"/>
      <c r="Y10" s="642"/>
      <c r="Z10" s="642"/>
      <c r="AA10" s="642"/>
      <c r="AB10" s="642"/>
      <c r="AC10" s="642"/>
      <c r="AD10" s="642" t="s">
        <v>449</v>
      </c>
      <c r="AE10" s="642"/>
      <c r="AF10" s="642"/>
      <c r="AG10" s="642"/>
      <c r="AH10" s="642"/>
      <c r="AI10" s="642"/>
      <c r="AJ10" s="642"/>
      <c r="AK10" s="642" t="s">
        <v>450</v>
      </c>
      <c r="AL10" s="642"/>
      <c r="AM10" s="642"/>
      <c r="AN10" s="642"/>
      <c r="AO10" s="642"/>
      <c r="AP10" s="642"/>
      <c r="AQ10" s="642"/>
      <c r="AR10" s="642" t="s">
        <v>451</v>
      </c>
      <c r="AS10" s="642"/>
      <c r="AT10" s="642"/>
      <c r="AU10" s="640"/>
      <c r="AV10" s="640"/>
      <c r="AW10" s="640"/>
      <c r="AX10" s="640"/>
      <c r="AY10" s="647"/>
      <c r="AZ10" s="647"/>
      <c r="BA10" s="647"/>
      <c r="BB10" s="647"/>
      <c r="BC10" s="647"/>
      <c r="BD10" s="647"/>
    </row>
    <row r="11" spans="2:57" ht="20.25" customHeight="1" x14ac:dyDescent="0.2">
      <c r="B11" s="635"/>
      <c r="C11" s="636"/>
      <c r="D11" s="636"/>
      <c r="E11" s="637"/>
      <c r="F11" s="637"/>
      <c r="G11" s="637"/>
      <c r="H11" s="637"/>
      <c r="I11" s="637"/>
      <c r="J11" s="637"/>
      <c r="K11" s="637"/>
      <c r="L11" s="638"/>
      <c r="M11" s="638"/>
      <c r="N11" s="638"/>
      <c r="O11" s="638"/>
      <c r="P11" s="310">
        <f>DAY(DATE($X$2,$AB$2,1))</f>
        <v>1</v>
      </c>
      <c r="Q11" s="311">
        <f>DAY(DATE($X$2,$AB$2,2))</f>
        <v>2</v>
      </c>
      <c r="R11" s="311">
        <f>DAY(DATE($X$2,$AB$2,3))</f>
        <v>3</v>
      </c>
      <c r="S11" s="311">
        <f>DAY(DATE($X$2,$AB$2,4))</f>
        <v>4</v>
      </c>
      <c r="T11" s="311">
        <f>DAY(DATE($X$2,$AB$2,5))</f>
        <v>5</v>
      </c>
      <c r="U11" s="311">
        <f>DAY(DATE($X$2,$AB$2,6))</f>
        <v>6</v>
      </c>
      <c r="V11" s="312">
        <f>DAY(DATE($X$2,$AB$2,7))</f>
        <v>7</v>
      </c>
      <c r="W11" s="310">
        <f>DAY(DATE($X$2,$AB$2,8))</f>
        <v>8</v>
      </c>
      <c r="X11" s="311">
        <f>DAY(DATE($X$2,$AB$2,9))</f>
        <v>9</v>
      </c>
      <c r="Y11" s="311">
        <f>DAY(DATE($X$2,$AB$2,10))</f>
        <v>10</v>
      </c>
      <c r="Z11" s="311">
        <f>DAY(DATE($X$2,$AB$2,11))</f>
        <v>11</v>
      </c>
      <c r="AA11" s="311">
        <f>DAY(DATE($X$2,$AB$2,12))</f>
        <v>12</v>
      </c>
      <c r="AB11" s="311">
        <f>DAY(DATE($X$2,$AB$2,13))</f>
        <v>13</v>
      </c>
      <c r="AC11" s="312">
        <f>DAY(DATE($X$2,$AB$2,14))</f>
        <v>14</v>
      </c>
      <c r="AD11" s="310">
        <f>DAY(DATE($X$2,$AB$2,15))</f>
        <v>15</v>
      </c>
      <c r="AE11" s="311">
        <f>DAY(DATE($X$2,$AB$2,16))</f>
        <v>16</v>
      </c>
      <c r="AF11" s="311">
        <f>DAY(DATE($X$2,$AB$2,17))</f>
        <v>17</v>
      </c>
      <c r="AG11" s="311">
        <f>DAY(DATE($X$2,$AB$2,18))</f>
        <v>18</v>
      </c>
      <c r="AH11" s="311">
        <f>DAY(DATE($X$2,$AB$2,19))</f>
        <v>19</v>
      </c>
      <c r="AI11" s="311">
        <f>DAY(DATE($X$2,$AB$2,20))</f>
        <v>20</v>
      </c>
      <c r="AJ11" s="312">
        <f>DAY(DATE($X$2,$AB$2,21))</f>
        <v>21</v>
      </c>
      <c r="AK11" s="310">
        <f>DAY(DATE($X$2,$AB$2,22))</f>
        <v>22</v>
      </c>
      <c r="AL11" s="311">
        <f>DAY(DATE($X$2,$AB$2,23))</f>
        <v>23</v>
      </c>
      <c r="AM11" s="311">
        <f>DAY(DATE($X$2,$AB$2,24))</f>
        <v>24</v>
      </c>
      <c r="AN11" s="311">
        <f>DAY(DATE($X$2,$AB$2,25))</f>
        <v>25</v>
      </c>
      <c r="AO11" s="311">
        <f>DAY(DATE($X$2,$AB$2,26))</f>
        <v>26</v>
      </c>
      <c r="AP11" s="311">
        <f>DAY(DATE($X$2,$AB$2,27))</f>
        <v>27</v>
      </c>
      <c r="AQ11" s="312">
        <f>DAY(DATE($X$2,$AB$2,28))</f>
        <v>28</v>
      </c>
      <c r="AR11" s="310" t="str">
        <f>IF(AZ3="暦月",IF(DAY(DATE($X$2,$AB$2,29))=29,29,""),"")</f>
        <v/>
      </c>
      <c r="AS11" s="311" t="str">
        <f>IF(AZ3="暦月",IF(DAY(DATE($X$2,$AB$2,30))=30,30,""),"")</f>
        <v/>
      </c>
      <c r="AT11" s="312" t="str">
        <f>IF(AZ3="暦月",IF(DAY(DATE($X$2,$AB$2,31))=31,31,""),"")</f>
        <v/>
      </c>
      <c r="AU11" s="640"/>
      <c r="AV11" s="640"/>
      <c r="AW11" s="640"/>
      <c r="AX11" s="640"/>
      <c r="AY11" s="647"/>
      <c r="AZ11" s="647"/>
      <c r="BA11" s="647"/>
      <c r="BB11" s="647"/>
      <c r="BC11" s="647"/>
      <c r="BD11" s="647"/>
    </row>
    <row r="12" spans="2:57" ht="20.25" hidden="1" customHeight="1" x14ac:dyDescent="0.2">
      <c r="B12" s="635"/>
      <c r="C12" s="636"/>
      <c r="D12" s="636"/>
      <c r="E12" s="637"/>
      <c r="F12" s="637"/>
      <c r="G12" s="637"/>
      <c r="H12" s="637"/>
      <c r="I12" s="637"/>
      <c r="J12" s="637"/>
      <c r="K12" s="637"/>
      <c r="L12" s="638"/>
      <c r="M12" s="638"/>
      <c r="N12" s="638"/>
      <c r="O12" s="638"/>
      <c r="P12" s="310">
        <f>WEEKDAY(DATE($X$2,$AB$2,1))</f>
        <v>2</v>
      </c>
      <c r="Q12" s="311">
        <f>WEEKDAY(DATE($X$2,$AB$2,2))</f>
        <v>3</v>
      </c>
      <c r="R12" s="311">
        <f>WEEKDAY(DATE($X$2,$AB$2,3))</f>
        <v>4</v>
      </c>
      <c r="S12" s="311">
        <f>WEEKDAY(DATE($X$2,$AB$2,4))</f>
        <v>5</v>
      </c>
      <c r="T12" s="311">
        <f>WEEKDAY(DATE($X$2,$AB$2,5))</f>
        <v>6</v>
      </c>
      <c r="U12" s="311">
        <f>WEEKDAY(DATE($X$2,$AB$2,6))</f>
        <v>7</v>
      </c>
      <c r="V12" s="312">
        <f>WEEKDAY(DATE($X$2,$AB$2,7))</f>
        <v>1</v>
      </c>
      <c r="W12" s="310">
        <f>WEEKDAY(DATE($X$2,$AB$2,8))</f>
        <v>2</v>
      </c>
      <c r="X12" s="311">
        <f>WEEKDAY(DATE($X$2,$AB$2,9))</f>
        <v>3</v>
      </c>
      <c r="Y12" s="311">
        <f>WEEKDAY(DATE($X$2,$AB$2,10))</f>
        <v>4</v>
      </c>
      <c r="Z12" s="311">
        <f>WEEKDAY(DATE($X$2,$AB$2,11))</f>
        <v>5</v>
      </c>
      <c r="AA12" s="311">
        <f>WEEKDAY(DATE($X$2,$AB$2,12))</f>
        <v>6</v>
      </c>
      <c r="AB12" s="311">
        <f>WEEKDAY(DATE($X$2,$AB$2,13))</f>
        <v>7</v>
      </c>
      <c r="AC12" s="312">
        <f>WEEKDAY(DATE($X$2,$AB$2,14))</f>
        <v>1</v>
      </c>
      <c r="AD12" s="310">
        <f>WEEKDAY(DATE($X$2,$AB$2,15))</f>
        <v>2</v>
      </c>
      <c r="AE12" s="311">
        <f>WEEKDAY(DATE($X$2,$AB$2,16))</f>
        <v>3</v>
      </c>
      <c r="AF12" s="311">
        <f>WEEKDAY(DATE($X$2,$AB$2,17))</f>
        <v>4</v>
      </c>
      <c r="AG12" s="311">
        <f>WEEKDAY(DATE($X$2,$AB$2,18))</f>
        <v>5</v>
      </c>
      <c r="AH12" s="311">
        <f>WEEKDAY(DATE($X$2,$AB$2,19))</f>
        <v>6</v>
      </c>
      <c r="AI12" s="311">
        <f>WEEKDAY(DATE($X$2,$AB$2,20))</f>
        <v>7</v>
      </c>
      <c r="AJ12" s="312">
        <f>WEEKDAY(DATE($X$2,$AB$2,21))</f>
        <v>1</v>
      </c>
      <c r="AK12" s="310">
        <f>WEEKDAY(DATE($X$2,$AB$2,22))</f>
        <v>2</v>
      </c>
      <c r="AL12" s="311">
        <f>WEEKDAY(DATE($X$2,$AB$2,23))</f>
        <v>3</v>
      </c>
      <c r="AM12" s="311">
        <f>WEEKDAY(DATE($X$2,$AB$2,24))</f>
        <v>4</v>
      </c>
      <c r="AN12" s="311">
        <f>WEEKDAY(DATE($X$2,$AB$2,25))</f>
        <v>5</v>
      </c>
      <c r="AO12" s="311">
        <f>WEEKDAY(DATE($X$2,$AB$2,26))</f>
        <v>6</v>
      </c>
      <c r="AP12" s="311">
        <f>WEEKDAY(DATE($X$2,$AB$2,27))</f>
        <v>7</v>
      </c>
      <c r="AQ12" s="312">
        <f>WEEKDAY(DATE($X$2,$AB$2,28))</f>
        <v>1</v>
      </c>
      <c r="AR12" s="310">
        <f>IF(AR11=29,WEEKDAY(DATE($X$2,$AB$2,29)),0)</f>
        <v>0</v>
      </c>
      <c r="AS12" s="311">
        <f>IF(AS11=30,WEEKDAY(DATE($X$2,$AB$2,30)),0)</f>
        <v>0</v>
      </c>
      <c r="AT12" s="312">
        <f>IF(AT11=31,WEEKDAY(DATE($X$2,$AB$2,31)),0)</f>
        <v>0</v>
      </c>
      <c r="AU12" s="640"/>
      <c r="AV12" s="640"/>
      <c r="AW12" s="640"/>
      <c r="AX12" s="640"/>
      <c r="AY12" s="647"/>
      <c r="AZ12" s="647"/>
      <c r="BA12" s="647"/>
      <c r="BB12" s="647"/>
      <c r="BC12" s="647"/>
      <c r="BD12" s="647"/>
    </row>
    <row r="13" spans="2:57" ht="20.25" customHeight="1" x14ac:dyDescent="0.2">
      <c r="B13" s="635"/>
      <c r="C13" s="636"/>
      <c r="D13" s="636"/>
      <c r="E13" s="637"/>
      <c r="F13" s="637"/>
      <c r="G13" s="637"/>
      <c r="H13" s="637"/>
      <c r="I13" s="637"/>
      <c r="J13" s="637"/>
      <c r="K13" s="637"/>
      <c r="L13" s="638"/>
      <c r="M13" s="638"/>
      <c r="N13" s="638"/>
      <c r="O13" s="638"/>
      <c r="P13" s="314" t="str">
        <f t="shared" ref="P13:AQ13" si="0">IF(P12=1,"日",IF(P12=2,"月",IF(P12=3,"火",IF(P12=4,"水",IF(P12=5,"木",IF(P12=6,"金","土"))))))</f>
        <v>月</v>
      </c>
      <c r="Q13" s="315" t="str">
        <f t="shared" si="0"/>
        <v>火</v>
      </c>
      <c r="R13" s="315" t="str">
        <f t="shared" si="0"/>
        <v>水</v>
      </c>
      <c r="S13" s="315" t="str">
        <f t="shared" si="0"/>
        <v>木</v>
      </c>
      <c r="T13" s="315" t="str">
        <f t="shared" si="0"/>
        <v>金</v>
      </c>
      <c r="U13" s="315" t="str">
        <f t="shared" si="0"/>
        <v>土</v>
      </c>
      <c r="V13" s="316" t="str">
        <f t="shared" si="0"/>
        <v>日</v>
      </c>
      <c r="W13" s="314" t="str">
        <f t="shared" si="0"/>
        <v>月</v>
      </c>
      <c r="X13" s="315" t="str">
        <f t="shared" si="0"/>
        <v>火</v>
      </c>
      <c r="Y13" s="315" t="str">
        <f t="shared" si="0"/>
        <v>水</v>
      </c>
      <c r="Z13" s="315" t="str">
        <f t="shared" si="0"/>
        <v>木</v>
      </c>
      <c r="AA13" s="315" t="str">
        <f t="shared" si="0"/>
        <v>金</v>
      </c>
      <c r="AB13" s="315" t="str">
        <f t="shared" si="0"/>
        <v>土</v>
      </c>
      <c r="AC13" s="316" t="str">
        <f t="shared" si="0"/>
        <v>日</v>
      </c>
      <c r="AD13" s="314" t="str">
        <f t="shared" si="0"/>
        <v>月</v>
      </c>
      <c r="AE13" s="315" t="str">
        <f t="shared" si="0"/>
        <v>火</v>
      </c>
      <c r="AF13" s="315" t="str">
        <f t="shared" si="0"/>
        <v>水</v>
      </c>
      <c r="AG13" s="315" t="str">
        <f t="shared" si="0"/>
        <v>木</v>
      </c>
      <c r="AH13" s="315" t="str">
        <f t="shared" si="0"/>
        <v>金</v>
      </c>
      <c r="AI13" s="315" t="str">
        <f t="shared" si="0"/>
        <v>土</v>
      </c>
      <c r="AJ13" s="316" t="str">
        <f t="shared" si="0"/>
        <v>日</v>
      </c>
      <c r="AK13" s="314" t="str">
        <f t="shared" si="0"/>
        <v>月</v>
      </c>
      <c r="AL13" s="315" t="str">
        <f t="shared" si="0"/>
        <v>火</v>
      </c>
      <c r="AM13" s="315" t="str">
        <f t="shared" si="0"/>
        <v>水</v>
      </c>
      <c r="AN13" s="315" t="str">
        <f t="shared" si="0"/>
        <v>木</v>
      </c>
      <c r="AO13" s="315" t="str">
        <f t="shared" si="0"/>
        <v>金</v>
      </c>
      <c r="AP13" s="315" t="str">
        <f t="shared" si="0"/>
        <v>土</v>
      </c>
      <c r="AQ13" s="316" t="str">
        <f t="shared" si="0"/>
        <v>日</v>
      </c>
      <c r="AR13" s="315" t="str">
        <f>IF(AR12=1,"日",IF(AR12=2,"月",IF(AR12=3,"火",IF(AR12=4,"水",IF(AR12=5,"木",IF(AR12=6,"金",IF(AR12=0,"","土")))))))</f>
        <v/>
      </c>
      <c r="AS13" s="315" t="str">
        <f>IF(AS12=1,"日",IF(AS12=2,"月",IF(AS12=3,"火",IF(AS12=4,"水",IF(AS12=5,"木",IF(AS12=6,"金",IF(AS12=0,"","土")))))))</f>
        <v/>
      </c>
      <c r="AT13" s="315" t="str">
        <f>IF(AT12=1,"日",IF(AT12=2,"月",IF(AT12=3,"火",IF(AT12=4,"水",IF(AT12=5,"木",IF(AT12=6,"金",IF(AT12=0,"","土")))))))</f>
        <v/>
      </c>
      <c r="AU13" s="640"/>
      <c r="AV13" s="640"/>
      <c r="AW13" s="640"/>
      <c r="AX13" s="640"/>
      <c r="AY13" s="647"/>
      <c r="AZ13" s="647"/>
      <c r="BA13" s="647"/>
      <c r="BB13" s="647"/>
      <c r="BC13" s="647"/>
      <c r="BD13" s="647"/>
    </row>
    <row r="14" spans="2:57" ht="39.75" customHeight="1" x14ac:dyDescent="0.2">
      <c r="B14" s="347">
        <v>1</v>
      </c>
      <c r="C14" s="626"/>
      <c r="D14" s="626"/>
      <c r="E14" s="627"/>
      <c r="F14" s="627"/>
      <c r="G14" s="628"/>
      <c r="H14" s="628"/>
      <c r="I14" s="628"/>
      <c r="J14" s="628"/>
      <c r="K14" s="628"/>
      <c r="L14" s="629"/>
      <c r="M14" s="629"/>
      <c r="N14" s="629"/>
      <c r="O14" s="629"/>
      <c r="P14" s="319"/>
      <c r="Q14" s="320"/>
      <c r="R14" s="320"/>
      <c r="S14" s="320"/>
      <c r="T14" s="320"/>
      <c r="U14" s="320"/>
      <c r="V14" s="321"/>
      <c r="W14" s="319"/>
      <c r="X14" s="320"/>
      <c r="Y14" s="320"/>
      <c r="Z14" s="320"/>
      <c r="AA14" s="320"/>
      <c r="AB14" s="320"/>
      <c r="AC14" s="321"/>
      <c r="AD14" s="319"/>
      <c r="AE14" s="320"/>
      <c r="AF14" s="320"/>
      <c r="AG14" s="320"/>
      <c r="AH14" s="320"/>
      <c r="AI14" s="320"/>
      <c r="AJ14" s="321"/>
      <c r="AK14" s="319"/>
      <c r="AL14" s="320"/>
      <c r="AM14" s="320"/>
      <c r="AN14" s="320"/>
      <c r="AO14" s="320"/>
      <c r="AP14" s="320"/>
      <c r="AQ14" s="321"/>
      <c r="AR14" s="319"/>
      <c r="AS14" s="320"/>
      <c r="AT14" s="321"/>
      <c r="AU14" s="630">
        <f t="shared" ref="AU14:AU45" si="1">IF($AZ$3="４週",SUM(P14:AQ14),IF($AZ$3="暦月",SUM(P14:AT14),""))</f>
        <v>0</v>
      </c>
      <c r="AV14" s="630"/>
      <c r="AW14" s="631">
        <f t="shared" ref="AW14:AW45" si="2">IF($AZ$3="４週",AU14/4,IF($AZ$3="暦月",AU14/($AZ$7/7),""))</f>
        <v>0</v>
      </c>
      <c r="AX14" s="631"/>
      <c r="AY14" s="632"/>
      <c r="AZ14" s="632"/>
      <c r="BA14" s="632"/>
      <c r="BB14" s="632"/>
      <c r="BC14" s="632"/>
      <c r="BD14" s="632"/>
    </row>
    <row r="15" spans="2:57" ht="39.75" customHeight="1" x14ac:dyDescent="0.2">
      <c r="B15" s="322">
        <f t="shared" ref="B15:B46" si="3">B14+1</f>
        <v>2</v>
      </c>
      <c r="C15" s="612"/>
      <c r="D15" s="612"/>
      <c r="E15" s="613"/>
      <c r="F15" s="613"/>
      <c r="G15" s="614"/>
      <c r="H15" s="614"/>
      <c r="I15" s="614"/>
      <c r="J15" s="614"/>
      <c r="K15" s="614"/>
      <c r="L15" s="615"/>
      <c r="M15" s="615"/>
      <c r="N15" s="615"/>
      <c r="O15" s="615"/>
      <c r="P15" s="323"/>
      <c r="Q15" s="324"/>
      <c r="R15" s="324"/>
      <c r="S15" s="324"/>
      <c r="T15" s="324"/>
      <c r="U15" s="324"/>
      <c r="V15" s="325"/>
      <c r="W15" s="323"/>
      <c r="X15" s="324"/>
      <c r="Y15" s="324"/>
      <c r="Z15" s="324"/>
      <c r="AA15" s="324"/>
      <c r="AB15" s="324"/>
      <c r="AC15" s="325"/>
      <c r="AD15" s="323"/>
      <c r="AE15" s="324"/>
      <c r="AF15" s="324"/>
      <c r="AG15" s="324"/>
      <c r="AH15" s="324"/>
      <c r="AI15" s="324"/>
      <c r="AJ15" s="325"/>
      <c r="AK15" s="323"/>
      <c r="AL15" s="324"/>
      <c r="AM15" s="324"/>
      <c r="AN15" s="324"/>
      <c r="AO15" s="324"/>
      <c r="AP15" s="324"/>
      <c r="AQ15" s="325"/>
      <c r="AR15" s="323"/>
      <c r="AS15" s="324"/>
      <c r="AT15" s="325"/>
      <c r="AU15" s="616">
        <f t="shared" si="1"/>
        <v>0</v>
      </c>
      <c r="AV15" s="616"/>
      <c r="AW15" s="617">
        <f t="shared" si="2"/>
        <v>0</v>
      </c>
      <c r="AX15" s="617"/>
      <c r="AY15" s="618"/>
      <c r="AZ15" s="618"/>
      <c r="BA15" s="618"/>
      <c r="BB15" s="618"/>
      <c r="BC15" s="618"/>
      <c r="BD15" s="618"/>
    </row>
    <row r="16" spans="2:57" ht="39.75" customHeight="1" x14ac:dyDescent="0.2">
      <c r="B16" s="322">
        <f t="shared" si="3"/>
        <v>3</v>
      </c>
      <c r="C16" s="612"/>
      <c r="D16" s="612"/>
      <c r="E16" s="613"/>
      <c r="F16" s="613"/>
      <c r="G16" s="614"/>
      <c r="H16" s="614"/>
      <c r="I16" s="614"/>
      <c r="J16" s="614"/>
      <c r="K16" s="614"/>
      <c r="L16" s="615"/>
      <c r="M16" s="615"/>
      <c r="N16" s="615"/>
      <c r="O16" s="615"/>
      <c r="P16" s="323"/>
      <c r="Q16" s="324"/>
      <c r="R16" s="324"/>
      <c r="S16" s="324"/>
      <c r="T16" s="324"/>
      <c r="U16" s="324"/>
      <c r="V16" s="325"/>
      <c r="W16" s="323"/>
      <c r="X16" s="324"/>
      <c r="Y16" s="324"/>
      <c r="Z16" s="324"/>
      <c r="AA16" s="324"/>
      <c r="AB16" s="324"/>
      <c r="AC16" s="325"/>
      <c r="AD16" s="323"/>
      <c r="AE16" s="324"/>
      <c r="AF16" s="324"/>
      <c r="AG16" s="324"/>
      <c r="AH16" s="324"/>
      <c r="AI16" s="324"/>
      <c r="AJ16" s="325"/>
      <c r="AK16" s="323"/>
      <c r="AL16" s="324"/>
      <c r="AM16" s="324"/>
      <c r="AN16" s="324"/>
      <c r="AO16" s="324"/>
      <c r="AP16" s="324"/>
      <c r="AQ16" s="325"/>
      <c r="AR16" s="323"/>
      <c r="AS16" s="324"/>
      <c r="AT16" s="325"/>
      <c r="AU16" s="616">
        <f t="shared" si="1"/>
        <v>0</v>
      </c>
      <c r="AV16" s="616"/>
      <c r="AW16" s="617">
        <f t="shared" si="2"/>
        <v>0</v>
      </c>
      <c r="AX16" s="617"/>
      <c r="AY16" s="618"/>
      <c r="AZ16" s="618"/>
      <c r="BA16" s="618"/>
      <c r="BB16" s="618"/>
      <c r="BC16" s="618"/>
      <c r="BD16" s="618"/>
    </row>
    <row r="17" spans="2:56" ht="39.75" customHeight="1" x14ac:dyDescent="0.2">
      <c r="B17" s="322">
        <f t="shared" si="3"/>
        <v>4</v>
      </c>
      <c r="C17" s="612"/>
      <c r="D17" s="612"/>
      <c r="E17" s="613"/>
      <c r="F17" s="613"/>
      <c r="G17" s="614"/>
      <c r="H17" s="614"/>
      <c r="I17" s="614"/>
      <c r="J17" s="614"/>
      <c r="K17" s="614"/>
      <c r="L17" s="615"/>
      <c r="M17" s="615"/>
      <c r="N17" s="615"/>
      <c r="O17" s="615"/>
      <c r="P17" s="323"/>
      <c r="Q17" s="324"/>
      <c r="R17" s="324"/>
      <c r="S17" s="324"/>
      <c r="T17" s="324"/>
      <c r="U17" s="324"/>
      <c r="V17" s="325"/>
      <c r="W17" s="323"/>
      <c r="X17" s="324"/>
      <c r="Y17" s="324"/>
      <c r="Z17" s="324"/>
      <c r="AA17" s="324"/>
      <c r="AB17" s="324"/>
      <c r="AC17" s="325"/>
      <c r="AD17" s="323"/>
      <c r="AE17" s="324"/>
      <c r="AF17" s="324"/>
      <c r="AG17" s="324"/>
      <c r="AH17" s="324"/>
      <c r="AI17" s="324"/>
      <c r="AJ17" s="325"/>
      <c r="AK17" s="323"/>
      <c r="AL17" s="324"/>
      <c r="AM17" s="324"/>
      <c r="AN17" s="324"/>
      <c r="AO17" s="324"/>
      <c r="AP17" s="324"/>
      <c r="AQ17" s="325"/>
      <c r="AR17" s="323"/>
      <c r="AS17" s="324"/>
      <c r="AT17" s="325"/>
      <c r="AU17" s="616">
        <f t="shared" si="1"/>
        <v>0</v>
      </c>
      <c r="AV17" s="616"/>
      <c r="AW17" s="617">
        <f t="shared" si="2"/>
        <v>0</v>
      </c>
      <c r="AX17" s="617"/>
      <c r="AY17" s="618"/>
      <c r="AZ17" s="618"/>
      <c r="BA17" s="618"/>
      <c r="BB17" s="618"/>
      <c r="BC17" s="618"/>
      <c r="BD17" s="618"/>
    </row>
    <row r="18" spans="2:56" ht="39.75" customHeight="1" x14ac:dyDescent="0.2">
      <c r="B18" s="322">
        <f t="shared" si="3"/>
        <v>5</v>
      </c>
      <c r="C18" s="612"/>
      <c r="D18" s="612"/>
      <c r="E18" s="613"/>
      <c r="F18" s="613"/>
      <c r="G18" s="614"/>
      <c r="H18" s="614"/>
      <c r="I18" s="614"/>
      <c r="J18" s="614"/>
      <c r="K18" s="614"/>
      <c r="L18" s="615"/>
      <c r="M18" s="615"/>
      <c r="N18" s="615"/>
      <c r="O18" s="615"/>
      <c r="P18" s="323"/>
      <c r="Q18" s="324"/>
      <c r="R18" s="324"/>
      <c r="S18" s="324"/>
      <c r="T18" s="324"/>
      <c r="U18" s="324"/>
      <c r="V18" s="325"/>
      <c r="W18" s="323"/>
      <c r="X18" s="324"/>
      <c r="Y18" s="324"/>
      <c r="Z18" s="324"/>
      <c r="AA18" s="324"/>
      <c r="AB18" s="324"/>
      <c r="AC18" s="325"/>
      <c r="AD18" s="323"/>
      <c r="AE18" s="324"/>
      <c r="AF18" s="324"/>
      <c r="AG18" s="324"/>
      <c r="AH18" s="324"/>
      <c r="AI18" s="324"/>
      <c r="AJ18" s="325"/>
      <c r="AK18" s="323"/>
      <c r="AL18" s="324"/>
      <c r="AM18" s="324"/>
      <c r="AN18" s="324"/>
      <c r="AO18" s="324"/>
      <c r="AP18" s="324"/>
      <c r="AQ18" s="325"/>
      <c r="AR18" s="323"/>
      <c r="AS18" s="324"/>
      <c r="AT18" s="325"/>
      <c r="AU18" s="616">
        <f t="shared" si="1"/>
        <v>0</v>
      </c>
      <c r="AV18" s="616"/>
      <c r="AW18" s="617">
        <f t="shared" si="2"/>
        <v>0</v>
      </c>
      <c r="AX18" s="617"/>
      <c r="AY18" s="618"/>
      <c r="AZ18" s="618"/>
      <c r="BA18" s="618"/>
      <c r="BB18" s="618"/>
      <c r="BC18" s="618"/>
      <c r="BD18" s="618"/>
    </row>
    <row r="19" spans="2:56" ht="39.75" customHeight="1" x14ac:dyDescent="0.2">
      <c r="B19" s="322">
        <f t="shared" si="3"/>
        <v>6</v>
      </c>
      <c r="C19" s="612"/>
      <c r="D19" s="612"/>
      <c r="E19" s="613"/>
      <c r="F19" s="613"/>
      <c r="G19" s="614"/>
      <c r="H19" s="614"/>
      <c r="I19" s="614"/>
      <c r="J19" s="614"/>
      <c r="K19" s="614"/>
      <c r="L19" s="615"/>
      <c r="M19" s="615"/>
      <c r="N19" s="615"/>
      <c r="O19" s="615"/>
      <c r="P19" s="323"/>
      <c r="Q19" s="324"/>
      <c r="R19" s="324"/>
      <c r="S19" s="324"/>
      <c r="T19" s="324"/>
      <c r="U19" s="324"/>
      <c r="V19" s="325"/>
      <c r="W19" s="323"/>
      <c r="X19" s="324"/>
      <c r="Y19" s="324"/>
      <c r="Z19" s="324"/>
      <c r="AA19" s="324"/>
      <c r="AB19" s="324"/>
      <c r="AC19" s="325"/>
      <c r="AD19" s="323"/>
      <c r="AE19" s="324"/>
      <c r="AF19" s="324"/>
      <c r="AG19" s="324"/>
      <c r="AH19" s="324"/>
      <c r="AI19" s="324"/>
      <c r="AJ19" s="325"/>
      <c r="AK19" s="323"/>
      <c r="AL19" s="324"/>
      <c r="AM19" s="324"/>
      <c r="AN19" s="324"/>
      <c r="AO19" s="324"/>
      <c r="AP19" s="324"/>
      <c r="AQ19" s="325"/>
      <c r="AR19" s="323"/>
      <c r="AS19" s="324"/>
      <c r="AT19" s="325"/>
      <c r="AU19" s="616">
        <f t="shared" si="1"/>
        <v>0</v>
      </c>
      <c r="AV19" s="616"/>
      <c r="AW19" s="617">
        <f t="shared" si="2"/>
        <v>0</v>
      </c>
      <c r="AX19" s="617"/>
      <c r="AY19" s="618"/>
      <c r="AZ19" s="618"/>
      <c r="BA19" s="618"/>
      <c r="BB19" s="618"/>
      <c r="BC19" s="618"/>
      <c r="BD19" s="618"/>
    </row>
    <row r="20" spans="2:56" ht="39.75" customHeight="1" x14ac:dyDescent="0.2">
      <c r="B20" s="322">
        <f t="shared" si="3"/>
        <v>7</v>
      </c>
      <c r="C20" s="612"/>
      <c r="D20" s="612"/>
      <c r="E20" s="613"/>
      <c r="F20" s="613"/>
      <c r="G20" s="614"/>
      <c r="H20" s="614"/>
      <c r="I20" s="614"/>
      <c r="J20" s="614"/>
      <c r="K20" s="614"/>
      <c r="L20" s="615"/>
      <c r="M20" s="615"/>
      <c r="N20" s="615"/>
      <c r="O20" s="615"/>
      <c r="P20" s="323"/>
      <c r="Q20" s="324"/>
      <c r="R20" s="324"/>
      <c r="S20" s="324"/>
      <c r="T20" s="324"/>
      <c r="U20" s="324"/>
      <c r="V20" s="325"/>
      <c r="W20" s="323"/>
      <c r="X20" s="324"/>
      <c r="Y20" s="324"/>
      <c r="Z20" s="324"/>
      <c r="AA20" s="324"/>
      <c r="AB20" s="324"/>
      <c r="AC20" s="325"/>
      <c r="AD20" s="323"/>
      <c r="AE20" s="324"/>
      <c r="AF20" s="324"/>
      <c r="AG20" s="324"/>
      <c r="AH20" s="324"/>
      <c r="AI20" s="324"/>
      <c r="AJ20" s="325"/>
      <c r="AK20" s="323"/>
      <c r="AL20" s="324"/>
      <c r="AM20" s="324"/>
      <c r="AN20" s="324"/>
      <c r="AO20" s="324"/>
      <c r="AP20" s="324"/>
      <c r="AQ20" s="325"/>
      <c r="AR20" s="323"/>
      <c r="AS20" s="324"/>
      <c r="AT20" s="325"/>
      <c r="AU20" s="616">
        <f t="shared" si="1"/>
        <v>0</v>
      </c>
      <c r="AV20" s="616"/>
      <c r="AW20" s="617">
        <f t="shared" si="2"/>
        <v>0</v>
      </c>
      <c r="AX20" s="617"/>
      <c r="AY20" s="618"/>
      <c r="AZ20" s="618"/>
      <c r="BA20" s="618"/>
      <c r="BB20" s="618"/>
      <c r="BC20" s="618"/>
      <c r="BD20" s="618"/>
    </row>
    <row r="21" spans="2:56" ht="39.75" customHeight="1" x14ac:dyDescent="0.2">
      <c r="B21" s="322">
        <f t="shared" si="3"/>
        <v>8</v>
      </c>
      <c r="C21" s="612"/>
      <c r="D21" s="612"/>
      <c r="E21" s="613"/>
      <c r="F21" s="613"/>
      <c r="G21" s="614"/>
      <c r="H21" s="614"/>
      <c r="I21" s="614"/>
      <c r="J21" s="614"/>
      <c r="K21" s="614"/>
      <c r="L21" s="615"/>
      <c r="M21" s="615"/>
      <c r="N21" s="615"/>
      <c r="O21" s="615"/>
      <c r="P21" s="323"/>
      <c r="Q21" s="324"/>
      <c r="R21" s="324"/>
      <c r="S21" s="324"/>
      <c r="T21" s="324"/>
      <c r="U21" s="324"/>
      <c r="V21" s="325"/>
      <c r="W21" s="323"/>
      <c r="X21" s="324"/>
      <c r="Y21" s="324"/>
      <c r="Z21" s="324"/>
      <c r="AA21" s="324"/>
      <c r="AB21" s="324"/>
      <c r="AC21" s="325"/>
      <c r="AD21" s="323"/>
      <c r="AE21" s="324"/>
      <c r="AF21" s="324"/>
      <c r="AG21" s="324"/>
      <c r="AH21" s="324"/>
      <c r="AI21" s="324"/>
      <c r="AJ21" s="325"/>
      <c r="AK21" s="323"/>
      <c r="AL21" s="324"/>
      <c r="AM21" s="324"/>
      <c r="AN21" s="324"/>
      <c r="AO21" s="324"/>
      <c r="AP21" s="324"/>
      <c r="AQ21" s="325"/>
      <c r="AR21" s="323"/>
      <c r="AS21" s="324"/>
      <c r="AT21" s="325"/>
      <c r="AU21" s="616">
        <f t="shared" si="1"/>
        <v>0</v>
      </c>
      <c r="AV21" s="616"/>
      <c r="AW21" s="617">
        <f t="shared" si="2"/>
        <v>0</v>
      </c>
      <c r="AX21" s="617"/>
      <c r="AY21" s="618"/>
      <c r="AZ21" s="618"/>
      <c r="BA21" s="618"/>
      <c r="BB21" s="618"/>
      <c r="BC21" s="618"/>
      <c r="BD21" s="618"/>
    </row>
    <row r="22" spans="2:56" ht="39.75" customHeight="1" x14ac:dyDescent="0.2">
      <c r="B22" s="322">
        <f t="shared" si="3"/>
        <v>9</v>
      </c>
      <c r="C22" s="612"/>
      <c r="D22" s="612"/>
      <c r="E22" s="613"/>
      <c r="F22" s="613"/>
      <c r="G22" s="614"/>
      <c r="H22" s="614"/>
      <c r="I22" s="614"/>
      <c r="J22" s="614"/>
      <c r="K22" s="614"/>
      <c r="L22" s="615"/>
      <c r="M22" s="615"/>
      <c r="N22" s="615"/>
      <c r="O22" s="615"/>
      <c r="P22" s="323"/>
      <c r="Q22" s="324"/>
      <c r="R22" s="324"/>
      <c r="S22" s="324"/>
      <c r="T22" s="324"/>
      <c r="U22" s="324"/>
      <c r="V22" s="325"/>
      <c r="W22" s="323"/>
      <c r="X22" s="324"/>
      <c r="Y22" s="324"/>
      <c r="Z22" s="324"/>
      <c r="AA22" s="324"/>
      <c r="AB22" s="324"/>
      <c r="AC22" s="325"/>
      <c r="AD22" s="323"/>
      <c r="AE22" s="324"/>
      <c r="AF22" s="324"/>
      <c r="AG22" s="324"/>
      <c r="AH22" s="324"/>
      <c r="AI22" s="324"/>
      <c r="AJ22" s="325"/>
      <c r="AK22" s="323"/>
      <c r="AL22" s="324"/>
      <c r="AM22" s="324"/>
      <c r="AN22" s="324"/>
      <c r="AO22" s="324"/>
      <c r="AP22" s="324"/>
      <c r="AQ22" s="325"/>
      <c r="AR22" s="323"/>
      <c r="AS22" s="324"/>
      <c r="AT22" s="325"/>
      <c r="AU22" s="616">
        <f t="shared" si="1"/>
        <v>0</v>
      </c>
      <c r="AV22" s="616"/>
      <c r="AW22" s="617">
        <f t="shared" si="2"/>
        <v>0</v>
      </c>
      <c r="AX22" s="617"/>
      <c r="AY22" s="618"/>
      <c r="AZ22" s="618"/>
      <c r="BA22" s="618"/>
      <c r="BB22" s="618"/>
      <c r="BC22" s="618"/>
      <c r="BD22" s="618"/>
    </row>
    <row r="23" spans="2:56" ht="39.75" customHeight="1" x14ac:dyDescent="0.2">
      <c r="B23" s="322">
        <f t="shared" si="3"/>
        <v>10</v>
      </c>
      <c r="C23" s="612"/>
      <c r="D23" s="612"/>
      <c r="E23" s="613"/>
      <c r="F23" s="613"/>
      <c r="G23" s="614"/>
      <c r="H23" s="614"/>
      <c r="I23" s="614"/>
      <c r="J23" s="614"/>
      <c r="K23" s="614"/>
      <c r="L23" s="615"/>
      <c r="M23" s="615"/>
      <c r="N23" s="615"/>
      <c r="O23" s="615"/>
      <c r="P23" s="323"/>
      <c r="Q23" s="324"/>
      <c r="R23" s="324"/>
      <c r="S23" s="324"/>
      <c r="T23" s="324"/>
      <c r="U23" s="324"/>
      <c r="V23" s="325"/>
      <c r="W23" s="323"/>
      <c r="X23" s="324"/>
      <c r="Y23" s="324"/>
      <c r="Z23" s="324"/>
      <c r="AA23" s="324"/>
      <c r="AB23" s="324"/>
      <c r="AC23" s="325"/>
      <c r="AD23" s="323"/>
      <c r="AE23" s="324"/>
      <c r="AF23" s="324"/>
      <c r="AG23" s="324"/>
      <c r="AH23" s="324"/>
      <c r="AI23" s="324"/>
      <c r="AJ23" s="325"/>
      <c r="AK23" s="323"/>
      <c r="AL23" s="324"/>
      <c r="AM23" s="324"/>
      <c r="AN23" s="324"/>
      <c r="AO23" s="324"/>
      <c r="AP23" s="324"/>
      <c r="AQ23" s="325"/>
      <c r="AR23" s="323"/>
      <c r="AS23" s="324"/>
      <c r="AT23" s="325"/>
      <c r="AU23" s="616">
        <f t="shared" si="1"/>
        <v>0</v>
      </c>
      <c r="AV23" s="616"/>
      <c r="AW23" s="617">
        <f t="shared" si="2"/>
        <v>0</v>
      </c>
      <c r="AX23" s="617"/>
      <c r="AY23" s="618"/>
      <c r="AZ23" s="618"/>
      <c r="BA23" s="618"/>
      <c r="BB23" s="618"/>
      <c r="BC23" s="618"/>
      <c r="BD23" s="618"/>
    </row>
    <row r="24" spans="2:56" ht="39.75" customHeight="1" x14ac:dyDescent="0.2">
      <c r="B24" s="322">
        <f t="shared" si="3"/>
        <v>11</v>
      </c>
      <c r="C24" s="612"/>
      <c r="D24" s="612"/>
      <c r="E24" s="613"/>
      <c r="F24" s="613"/>
      <c r="G24" s="614"/>
      <c r="H24" s="614"/>
      <c r="I24" s="614"/>
      <c r="J24" s="614"/>
      <c r="K24" s="614"/>
      <c r="L24" s="615"/>
      <c r="M24" s="615"/>
      <c r="N24" s="615"/>
      <c r="O24" s="615"/>
      <c r="P24" s="323"/>
      <c r="Q24" s="324"/>
      <c r="R24" s="324"/>
      <c r="S24" s="324"/>
      <c r="T24" s="324"/>
      <c r="U24" s="324"/>
      <c r="V24" s="325"/>
      <c r="W24" s="323"/>
      <c r="X24" s="324"/>
      <c r="Y24" s="324"/>
      <c r="Z24" s="324"/>
      <c r="AA24" s="324"/>
      <c r="AB24" s="324"/>
      <c r="AC24" s="325"/>
      <c r="AD24" s="323"/>
      <c r="AE24" s="324"/>
      <c r="AF24" s="324"/>
      <c r="AG24" s="324"/>
      <c r="AH24" s="324"/>
      <c r="AI24" s="324"/>
      <c r="AJ24" s="325"/>
      <c r="AK24" s="323"/>
      <c r="AL24" s="324"/>
      <c r="AM24" s="324"/>
      <c r="AN24" s="324"/>
      <c r="AO24" s="324"/>
      <c r="AP24" s="324"/>
      <c r="AQ24" s="325"/>
      <c r="AR24" s="323"/>
      <c r="AS24" s="324"/>
      <c r="AT24" s="325"/>
      <c r="AU24" s="616">
        <f t="shared" si="1"/>
        <v>0</v>
      </c>
      <c r="AV24" s="616"/>
      <c r="AW24" s="617">
        <f t="shared" si="2"/>
        <v>0</v>
      </c>
      <c r="AX24" s="617"/>
      <c r="AY24" s="618"/>
      <c r="AZ24" s="618"/>
      <c r="BA24" s="618"/>
      <c r="BB24" s="618"/>
      <c r="BC24" s="618"/>
      <c r="BD24" s="618"/>
    </row>
    <row r="25" spans="2:56" ht="39.75" customHeight="1" x14ac:dyDescent="0.2">
      <c r="B25" s="322">
        <f t="shared" si="3"/>
        <v>12</v>
      </c>
      <c r="C25" s="612"/>
      <c r="D25" s="612"/>
      <c r="E25" s="613"/>
      <c r="F25" s="613"/>
      <c r="G25" s="614"/>
      <c r="H25" s="614"/>
      <c r="I25" s="614"/>
      <c r="J25" s="614"/>
      <c r="K25" s="614"/>
      <c r="L25" s="615"/>
      <c r="M25" s="615"/>
      <c r="N25" s="615"/>
      <c r="O25" s="615"/>
      <c r="P25" s="323"/>
      <c r="Q25" s="324"/>
      <c r="R25" s="324"/>
      <c r="S25" s="324"/>
      <c r="T25" s="324"/>
      <c r="U25" s="324"/>
      <c r="V25" s="325"/>
      <c r="W25" s="323"/>
      <c r="X25" s="324"/>
      <c r="Y25" s="324"/>
      <c r="Z25" s="324"/>
      <c r="AA25" s="324"/>
      <c r="AB25" s="324"/>
      <c r="AC25" s="325"/>
      <c r="AD25" s="323"/>
      <c r="AE25" s="324"/>
      <c r="AF25" s="324"/>
      <c r="AG25" s="324"/>
      <c r="AH25" s="324"/>
      <c r="AI25" s="324"/>
      <c r="AJ25" s="325"/>
      <c r="AK25" s="323"/>
      <c r="AL25" s="324"/>
      <c r="AM25" s="324"/>
      <c r="AN25" s="324"/>
      <c r="AO25" s="324"/>
      <c r="AP25" s="324"/>
      <c r="AQ25" s="325"/>
      <c r="AR25" s="323"/>
      <c r="AS25" s="324"/>
      <c r="AT25" s="325"/>
      <c r="AU25" s="616">
        <f t="shared" si="1"/>
        <v>0</v>
      </c>
      <c r="AV25" s="616"/>
      <c r="AW25" s="617">
        <f t="shared" si="2"/>
        <v>0</v>
      </c>
      <c r="AX25" s="617"/>
      <c r="AY25" s="618"/>
      <c r="AZ25" s="618"/>
      <c r="BA25" s="618"/>
      <c r="BB25" s="618"/>
      <c r="BC25" s="618"/>
      <c r="BD25" s="618"/>
    </row>
    <row r="26" spans="2:56" ht="39.75" customHeight="1" x14ac:dyDescent="0.2">
      <c r="B26" s="322">
        <f t="shared" si="3"/>
        <v>13</v>
      </c>
      <c r="C26" s="612"/>
      <c r="D26" s="612"/>
      <c r="E26" s="613"/>
      <c r="F26" s="613"/>
      <c r="G26" s="614"/>
      <c r="H26" s="614"/>
      <c r="I26" s="614"/>
      <c r="J26" s="614"/>
      <c r="K26" s="614"/>
      <c r="L26" s="615"/>
      <c r="M26" s="615"/>
      <c r="N26" s="615"/>
      <c r="O26" s="615"/>
      <c r="P26" s="323"/>
      <c r="Q26" s="324"/>
      <c r="R26" s="324"/>
      <c r="S26" s="324"/>
      <c r="T26" s="324"/>
      <c r="U26" s="324"/>
      <c r="V26" s="325"/>
      <c r="W26" s="323"/>
      <c r="X26" s="324"/>
      <c r="Y26" s="324"/>
      <c r="Z26" s="324"/>
      <c r="AA26" s="324"/>
      <c r="AB26" s="324"/>
      <c r="AC26" s="325"/>
      <c r="AD26" s="323"/>
      <c r="AE26" s="324"/>
      <c r="AF26" s="324"/>
      <c r="AG26" s="324"/>
      <c r="AH26" s="324"/>
      <c r="AI26" s="324"/>
      <c r="AJ26" s="325"/>
      <c r="AK26" s="323"/>
      <c r="AL26" s="324"/>
      <c r="AM26" s="324"/>
      <c r="AN26" s="324"/>
      <c r="AO26" s="324"/>
      <c r="AP26" s="324"/>
      <c r="AQ26" s="325"/>
      <c r="AR26" s="323"/>
      <c r="AS26" s="324"/>
      <c r="AT26" s="325"/>
      <c r="AU26" s="616">
        <f t="shared" si="1"/>
        <v>0</v>
      </c>
      <c r="AV26" s="616"/>
      <c r="AW26" s="617">
        <f t="shared" si="2"/>
        <v>0</v>
      </c>
      <c r="AX26" s="617"/>
      <c r="AY26" s="618"/>
      <c r="AZ26" s="618"/>
      <c r="BA26" s="618"/>
      <c r="BB26" s="618"/>
      <c r="BC26" s="618"/>
      <c r="BD26" s="618"/>
    </row>
    <row r="27" spans="2:56" ht="39.75" customHeight="1" x14ac:dyDescent="0.2">
      <c r="B27" s="322">
        <f t="shared" si="3"/>
        <v>14</v>
      </c>
      <c r="C27" s="612"/>
      <c r="D27" s="612"/>
      <c r="E27" s="613"/>
      <c r="F27" s="613"/>
      <c r="G27" s="614"/>
      <c r="H27" s="614"/>
      <c r="I27" s="614"/>
      <c r="J27" s="614"/>
      <c r="K27" s="614"/>
      <c r="L27" s="615"/>
      <c r="M27" s="615"/>
      <c r="N27" s="615"/>
      <c r="O27" s="615"/>
      <c r="P27" s="323"/>
      <c r="Q27" s="324"/>
      <c r="R27" s="324"/>
      <c r="S27" s="324"/>
      <c r="T27" s="324"/>
      <c r="U27" s="324"/>
      <c r="V27" s="325"/>
      <c r="W27" s="323"/>
      <c r="X27" s="324"/>
      <c r="Y27" s="324"/>
      <c r="Z27" s="324"/>
      <c r="AA27" s="324"/>
      <c r="AB27" s="324"/>
      <c r="AC27" s="325"/>
      <c r="AD27" s="323"/>
      <c r="AE27" s="324"/>
      <c r="AF27" s="324"/>
      <c r="AG27" s="324"/>
      <c r="AH27" s="324"/>
      <c r="AI27" s="324"/>
      <c r="AJ27" s="325"/>
      <c r="AK27" s="323"/>
      <c r="AL27" s="324"/>
      <c r="AM27" s="324"/>
      <c r="AN27" s="324"/>
      <c r="AO27" s="324"/>
      <c r="AP27" s="324"/>
      <c r="AQ27" s="325"/>
      <c r="AR27" s="323"/>
      <c r="AS27" s="324"/>
      <c r="AT27" s="325"/>
      <c r="AU27" s="616">
        <f t="shared" si="1"/>
        <v>0</v>
      </c>
      <c r="AV27" s="616"/>
      <c r="AW27" s="617">
        <f t="shared" si="2"/>
        <v>0</v>
      </c>
      <c r="AX27" s="617"/>
      <c r="AY27" s="618"/>
      <c r="AZ27" s="618"/>
      <c r="BA27" s="618"/>
      <c r="BB27" s="618"/>
      <c r="BC27" s="618"/>
      <c r="BD27" s="618"/>
    </row>
    <row r="28" spans="2:56" ht="39.75" customHeight="1" x14ac:dyDescent="0.2">
      <c r="B28" s="322">
        <f t="shared" si="3"/>
        <v>15</v>
      </c>
      <c r="C28" s="612"/>
      <c r="D28" s="612"/>
      <c r="E28" s="613"/>
      <c r="F28" s="613"/>
      <c r="G28" s="614"/>
      <c r="H28" s="614"/>
      <c r="I28" s="614"/>
      <c r="J28" s="614"/>
      <c r="K28" s="614"/>
      <c r="L28" s="615"/>
      <c r="M28" s="615"/>
      <c r="N28" s="615"/>
      <c r="O28" s="615"/>
      <c r="P28" s="323"/>
      <c r="Q28" s="324"/>
      <c r="R28" s="324"/>
      <c r="S28" s="324"/>
      <c r="T28" s="324"/>
      <c r="U28" s="324"/>
      <c r="V28" s="325"/>
      <c r="W28" s="323"/>
      <c r="X28" s="324"/>
      <c r="Y28" s="324"/>
      <c r="Z28" s="324"/>
      <c r="AA28" s="324"/>
      <c r="AB28" s="324"/>
      <c r="AC28" s="325"/>
      <c r="AD28" s="323"/>
      <c r="AE28" s="324"/>
      <c r="AF28" s="324"/>
      <c r="AG28" s="324"/>
      <c r="AH28" s="324"/>
      <c r="AI28" s="324"/>
      <c r="AJ28" s="325"/>
      <c r="AK28" s="323"/>
      <c r="AL28" s="324"/>
      <c r="AM28" s="324"/>
      <c r="AN28" s="324"/>
      <c r="AO28" s="324"/>
      <c r="AP28" s="324"/>
      <c r="AQ28" s="325"/>
      <c r="AR28" s="323"/>
      <c r="AS28" s="324"/>
      <c r="AT28" s="325"/>
      <c r="AU28" s="616">
        <f t="shared" si="1"/>
        <v>0</v>
      </c>
      <c r="AV28" s="616"/>
      <c r="AW28" s="617">
        <f t="shared" si="2"/>
        <v>0</v>
      </c>
      <c r="AX28" s="617"/>
      <c r="AY28" s="618"/>
      <c r="AZ28" s="618"/>
      <c r="BA28" s="618"/>
      <c r="BB28" s="618"/>
      <c r="BC28" s="618"/>
      <c r="BD28" s="618"/>
    </row>
    <row r="29" spans="2:56" ht="39.75" customHeight="1" x14ac:dyDescent="0.2">
      <c r="B29" s="322">
        <f t="shared" si="3"/>
        <v>16</v>
      </c>
      <c r="C29" s="612"/>
      <c r="D29" s="612"/>
      <c r="E29" s="613"/>
      <c r="F29" s="613"/>
      <c r="G29" s="614"/>
      <c r="H29" s="614"/>
      <c r="I29" s="614"/>
      <c r="J29" s="614"/>
      <c r="K29" s="614"/>
      <c r="L29" s="615"/>
      <c r="M29" s="615"/>
      <c r="N29" s="615"/>
      <c r="O29" s="615"/>
      <c r="P29" s="323"/>
      <c r="Q29" s="324"/>
      <c r="R29" s="324"/>
      <c r="S29" s="324"/>
      <c r="T29" s="324"/>
      <c r="U29" s="324"/>
      <c r="V29" s="325"/>
      <c r="W29" s="323"/>
      <c r="X29" s="324"/>
      <c r="Y29" s="324"/>
      <c r="Z29" s="324"/>
      <c r="AA29" s="324"/>
      <c r="AB29" s="324"/>
      <c r="AC29" s="325"/>
      <c r="AD29" s="323"/>
      <c r="AE29" s="324"/>
      <c r="AF29" s="324"/>
      <c r="AG29" s="324"/>
      <c r="AH29" s="324"/>
      <c r="AI29" s="324"/>
      <c r="AJ29" s="325"/>
      <c r="AK29" s="323"/>
      <c r="AL29" s="324"/>
      <c r="AM29" s="324"/>
      <c r="AN29" s="324"/>
      <c r="AO29" s="324"/>
      <c r="AP29" s="324"/>
      <c r="AQ29" s="325"/>
      <c r="AR29" s="323"/>
      <c r="AS29" s="324"/>
      <c r="AT29" s="325"/>
      <c r="AU29" s="616">
        <f t="shared" si="1"/>
        <v>0</v>
      </c>
      <c r="AV29" s="616"/>
      <c r="AW29" s="617">
        <f t="shared" si="2"/>
        <v>0</v>
      </c>
      <c r="AX29" s="617"/>
      <c r="AY29" s="618"/>
      <c r="AZ29" s="618"/>
      <c r="BA29" s="618"/>
      <c r="BB29" s="618"/>
      <c r="BC29" s="618"/>
      <c r="BD29" s="618"/>
    </row>
    <row r="30" spans="2:56" ht="39.75" customHeight="1" x14ac:dyDescent="0.2">
      <c r="B30" s="322">
        <f t="shared" si="3"/>
        <v>17</v>
      </c>
      <c r="C30" s="612"/>
      <c r="D30" s="612"/>
      <c r="E30" s="613"/>
      <c r="F30" s="613"/>
      <c r="G30" s="614"/>
      <c r="H30" s="614"/>
      <c r="I30" s="614"/>
      <c r="J30" s="614"/>
      <c r="K30" s="614"/>
      <c r="L30" s="615"/>
      <c r="M30" s="615"/>
      <c r="N30" s="615"/>
      <c r="O30" s="615"/>
      <c r="P30" s="323"/>
      <c r="Q30" s="324"/>
      <c r="R30" s="324"/>
      <c r="S30" s="324"/>
      <c r="T30" s="324"/>
      <c r="U30" s="324"/>
      <c r="V30" s="325"/>
      <c r="W30" s="323"/>
      <c r="X30" s="324"/>
      <c r="Y30" s="324"/>
      <c r="Z30" s="324"/>
      <c r="AA30" s="324"/>
      <c r="AB30" s="324"/>
      <c r="AC30" s="325"/>
      <c r="AD30" s="323"/>
      <c r="AE30" s="324"/>
      <c r="AF30" s="324"/>
      <c r="AG30" s="324"/>
      <c r="AH30" s="324"/>
      <c r="AI30" s="324"/>
      <c r="AJ30" s="325"/>
      <c r="AK30" s="323"/>
      <c r="AL30" s="324"/>
      <c r="AM30" s="324"/>
      <c r="AN30" s="324"/>
      <c r="AO30" s="324"/>
      <c r="AP30" s="324"/>
      <c r="AQ30" s="325"/>
      <c r="AR30" s="323"/>
      <c r="AS30" s="324"/>
      <c r="AT30" s="325"/>
      <c r="AU30" s="616">
        <f t="shared" si="1"/>
        <v>0</v>
      </c>
      <c r="AV30" s="616"/>
      <c r="AW30" s="617">
        <f t="shared" si="2"/>
        <v>0</v>
      </c>
      <c r="AX30" s="617"/>
      <c r="AY30" s="618"/>
      <c r="AZ30" s="618"/>
      <c r="BA30" s="618"/>
      <c r="BB30" s="618"/>
      <c r="BC30" s="618"/>
      <c r="BD30" s="618"/>
    </row>
    <row r="31" spans="2:56" ht="39.75" customHeight="1" x14ac:dyDescent="0.2">
      <c r="B31" s="322">
        <f t="shared" si="3"/>
        <v>18</v>
      </c>
      <c r="C31" s="612"/>
      <c r="D31" s="612"/>
      <c r="E31" s="613"/>
      <c r="F31" s="613"/>
      <c r="G31" s="614"/>
      <c r="H31" s="614"/>
      <c r="I31" s="614"/>
      <c r="J31" s="614"/>
      <c r="K31" s="614"/>
      <c r="L31" s="615"/>
      <c r="M31" s="615"/>
      <c r="N31" s="615"/>
      <c r="O31" s="615"/>
      <c r="P31" s="323"/>
      <c r="Q31" s="324"/>
      <c r="R31" s="324"/>
      <c r="S31" s="324"/>
      <c r="T31" s="324"/>
      <c r="U31" s="324"/>
      <c r="V31" s="325"/>
      <c r="W31" s="323"/>
      <c r="X31" s="324"/>
      <c r="Y31" s="324"/>
      <c r="Z31" s="324"/>
      <c r="AA31" s="324"/>
      <c r="AB31" s="324"/>
      <c r="AC31" s="325"/>
      <c r="AD31" s="323"/>
      <c r="AE31" s="324"/>
      <c r="AF31" s="324"/>
      <c r="AG31" s="324"/>
      <c r="AH31" s="324"/>
      <c r="AI31" s="324"/>
      <c r="AJ31" s="325"/>
      <c r="AK31" s="323"/>
      <c r="AL31" s="324"/>
      <c r="AM31" s="324"/>
      <c r="AN31" s="324"/>
      <c r="AO31" s="324"/>
      <c r="AP31" s="324"/>
      <c r="AQ31" s="325"/>
      <c r="AR31" s="323"/>
      <c r="AS31" s="324"/>
      <c r="AT31" s="325"/>
      <c r="AU31" s="616">
        <f t="shared" si="1"/>
        <v>0</v>
      </c>
      <c r="AV31" s="616"/>
      <c r="AW31" s="617">
        <f t="shared" si="2"/>
        <v>0</v>
      </c>
      <c r="AX31" s="617"/>
      <c r="AY31" s="618"/>
      <c r="AZ31" s="618"/>
      <c r="BA31" s="618"/>
      <c r="BB31" s="618"/>
      <c r="BC31" s="618"/>
      <c r="BD31" s="618"/>
    </row>
    <row r="32" spans="2:56" ht="39.75" customHeight="1" x14ac:dyDescent="0.2">
      <c r="B32" s="322">
        <f t="shared" si="3"/>
        <v>19</v>
      </c>
      <c r="C32" s="612"/>
      <c r="D32" s="612"/>
      <c r="E32" s="613"/>
      <c r="F32" s="613"/>
      <c r="G32" s="614"/>
      <c r="H32" s="614"/>
      <c r="I32" s="614"/>
      <c r="J32" s="614"/>
      <c r="K32" s="614"/>
      <c r="L32" s="615"/>
      <c r="M32" s="615"/>
      <c r="N32" s="615"/>
      <c r="O32" s="615"/>
      <c r="P32" s="323"/>
      <c r="Q32" s="324"/>
      <c r="R32" s="324"/>
      <c r="S32" s="324"/>
      <c r="T32" s="324"/>
      <c r="U32" s="324"/>
      <c r="V32" s="325"/>
      <c r="W32" s="323"/>
      <c r="X32" s="324"/>
      <c r="Y32" s="324"/>
      <c r="Z32" s="324"/>
      <c r="AA32" s="324"/>
      <c r="AB32" s="324"/>
      <c r="AC32" s="325"/>
      <c r="AD32" s="323"/>
      <c r="AE32" s="324"/>
      <c r="AF32" s="324"/>
      <c r="AG32" s="324"/>
      <c r="AH32" s="324"/>
      <c r="AI32" s="324"/>
      <c r="AJ32" s="325"/>
      <c r="AK32" s="323"/>
      <c r="AL32" s="324"/>
      <c r="AM32" s="324"/>
      <c r="AN32" s="324"/>
      <c r="AO32" s="324"/>
      <c r="AP32" s="324"/>
      <c r="AQ32" s="325"/>
      <c r="AR32" s="323"/>
      <c r="AS32" s="324"/>
      <c r="AT32" s="325"/>
      <c r="AU32" s="616">
        <f t="shared" si="1"/>
        <v>0</v>
      </c>
      <c r="AV32" s="616"/>
      <c r="AW32" s="617">
        <f t="shared" si="2"/>
        <v>0</v>
      </c>
      <c r="AX32" s="617"/>
      <c r="AY32" s="618"/>
      <c r="AZ32" s="618"/>
      <c r="BA32" s="618"/>
      <c r="BB32" s="618"/>
      <c r="BC32" s="618"/>
      <c r="BD32" s="618"/>
    </row>
    <row r="33" spans="2:56" ht="39.75" customHeight="1" x14ac:dyDescent="0.2">
      <c r="B33" s="322">
        <f t="shared" si="3"/>
        <v>20</v>
      </c>
      <c r="C33" s="612"/>
      <c r="D33" s="612"/>
      <c r="E33" s="613"/>
      <c r="F33" s="613"/>
      <c r="G33" s="614"/>
      <c r="H33" s="614"/>
      <c r="I33" s="614"/>
      <c r="J33" s="614"/>
      <c r="K33" s="614"/>
      <c r="L33" s="615"/>
      <c r="M33" s="615"/>
      <c r="N33" s="615"/>
      <c r="O33" s="615"/>
      <c r="P33" s="323"/>
      <c r="Q33" s="324"/>
      <c r="R33" s="324"/>
      <c r="S33" s="324"/>
      <c r="T33" s="324"/>
      <c r="U33" s="324"/>
      <c r="V33" s="325"/>
      <c r="W33" s="323"/>
      <c r="X33" s="324"/>
      <c r="Y33" s="324"/>
      <c r="Z33" s="324"/>
      <c r="AA33" s="324"/>
      <c r="AB33" s="324"/>
      <c r="AC33" s="325"/>
      <c r="AD33" s="323"/>
      <c r="AE33" s="324"/>
      <c r="AF33" s="324"/>
      <c r="AG33" s="324"/>
      <c r="AH33" s="324"/>
      <c r="AI33" s="324"/>
      <c r="AJ33" s="325"/>
      <c r="AK33" s="323"/>
      <c r="AL33" s="324"/>
      <c r="AM33" s="324"/>
      <c r="AN33" s="324"/>
      <c r="AO33" s="324"/>
      <c r="AP33" s="324"/>
      <c r="AQ33" s="325"/>
      <c r="AR33" s="323"/>
      <c r="AS33" s="324"/>
      <c r="AT33" s="325"/>
      <c r="AU33" s="616">
        <f t="shared" si="1"/>
        <v>0</v>
      </c>
      <c r="AV33" s="616"/>
      <c r="AW33" s="617">
        <f t="shared" si="2"/>
        <v>0</v>
      </c>
      <c r="AX33" s="617"/>
      <c r="AY33" s="618"/>
      <c r="AZ33" s="618"/>
      <c r="BA33" s="618"/>
      <c r="BB33" s="618"/>
      <c r="BC33" s="618"/>
      <c r="BD33" s="618"/>
    </row>
    <row r="34" spans="2:56" ht="39.75" customHeight="1" x14ac:dyDescent="0.2">
      <c r="B34" s="322">
        <f t="shared" si="3"/>
        <v>21</v>
      </c>
      <c r="C34" s="612"/>
      <c r="D34" s="612"/>
      <c r="E34" s="613"/>
      <c r="F34" s="613"/>
      <c r="G34" s="614"/>
      <c r="H34" s="614"/>
      <c r="I34" s="614"/>
      <c r="J34" s="614"/>
      <c r="K34" s="614"/>
      <c r="L34" s="615"/>
      <c r="M34" s="615"/>
      <c r="N34" s="615"/>
      <c r="O34" s="615"/>
      <c r="P34" s="323"/>
      <c r="Q34" s="324"/>
      <c r="R34" s="324"/>
      <c r="S34" s="324"/>
      <c r="T34" s="324"/>
      <c r="U34" s="324"/>
      <c r="V34" s="325"/>
      <c r="W34" s="323"/>
      <c r="X34" s="324"/>
      <c r="Y34" s="324"/>
      <c r="Z34" s="324"/>
      <c r="AA34" s="324"/>
      <c r="AB34" s="324"/>
      <c r="AC34" s="325"/>
      <c r="AD34" s="323"/>
      <c r="AE34" s="324"/>
      <c r="AF34" s="324"/>
      <c r="AG34" s="324"/>
      <c r="AH34" s="324"/>
      <c r="AI34" s="324"/>
      <c r="AJ34" s="325"/>
      <c r="AK34" s="323"/>
      <c r="AL34" s="324"/>
      <c r="AM34" s="324"/>
      <c r="AN34" s="324"/>
      <c r="AO34" s="324"/>
      <c r="AP34" s="324"/>
      <c r="AQ34" s="325"/>
      <c r="AR34" s="323"/>
      <c r="AS34" s="324"/>
      <c r="AT34" s="325"/>
      <c r="AU34" s="616">
        <f t="shared" si="1"/>
        <v>0</v>
      </c>
      <c r="AV34" s="616"/>
      <c r="AW34" s="617">
        <f t="shared" si="2"/>
        <v>0</v>
      </c>
      <c r="AX34" s="617"/>
      <c r="AY34" s="618"/>
      <c r="AZ34" s="618"/>
      <c r="BA34" s="618"/>
      <c r="BB34" s="618"/>
      <c r="BC34" s="618"/>
      <c r="BD34" s="618"/>
    </row>
    <row r="35" spans="2:56" ht="39.75" customHeight="1" x14ac:dyDescent="0.2">
      <c r="B35" s="322">
        <f t="shared" si="3"/>
        <v>22</v>
      </c>
      <c r="C35" s="612"/>
      <c r="D35" s="612"/>
      <c r="E35" s="613"/>
      <c r="F35" s="613"/>
      <c r="G35" s="614"/>
      <c r="H35" s="614"/>
      <c r="I35" s="614"/>
      <c r="J35" s="614"/>
      <c r="K35" s="614"/>
      <c r="L35" s="615"/>
      <c r="M35" s="615"/>
      <c r="N35" s="615"/>
      <c r="O35" s="615"/>
      <c r="P35" s="323"/>
      <c r="Q35" s="324"/>
      <c r="R35" s="324"/>
      <c r="S35" s="324"/>
      <c r="T35" s="324"/>
      <c r="U35" s="324"/>
      <c r="V35" s="325"/>
      <c r="W35" s="323"/>
      <c r="X35" s="324"/>
      <c r="Y35" s="324"/>
      <c r="Z35" s="324"/>
      <c r="AA35" s="324"/>
      <c r="AB35" s="324"/>
      <c r="AC35" s="325"/>
      <c r="AD35" s="323"/>
      <c r="AE35" s="324"/>
      <c r="AF35" s="324"/>
      <c r="AG35" s="324"/>
      <c r="AH35" s="324"/>
      <c r="AI35" s="324"/>
      <c r="AJ35" s="325"/>
      <c r="AK35" s="323"/>
      <c r="AL35" s="324"/>
      <c r="AM35" s="324"/>
      <c r="AN35" s="324"/>
      <c r="AO35" s="324"/>
      <c r="AP35" s="324"/>
      <c r="AQ35" s="325"/>
      <c r="AR35" s="323"/>
      <c r="AS35" s="324"/>
      <c r="AT35" s="325"/>
      <c r="AU35" s="616">
        <f t="shared" si="1"/>
        <v>0</v>
      </c>
      <c r="AV35" s="616"/>
      <c r="AW35" s="617">
        <f t="shared" si="2"/>
        <v>0</v>
      </c>
      <c r="AX35" s="617"/>
      <c r="AY35" s="618"/>
      <c r="AZ35" s="618"/>
      <c r="BA35" s="618"/>
      <c r="BB35" s="618"/>
      <c r="BC35" s="618"/>
      <c r="BD35" s="618"/>
    </row>
    <row r="36" spans="2:56" ht="39.75" customHeight="1" x14ac:dyDescent="0.2">
      <c r="B36" s="322">
        <f t="shared" si="3"/>
        <v>23</v>
      </c>
      <c r="C36" s="612"/>
      <c r="D36" s="612"/>
      <c r="E36" s="613"/>
      <c r="F36" s="613"/>
      <c r="G36" s="614"/>
      <c r="H36" s="614"/>
      <c r="I36" s="614"/>
      <c r="J36" s="614"/>
      <c r="K36" s="614"/>
      <c r="L36" s="615"/>
      <c r="M36" s="615"/>
      <c r="N36" s="615"/>
      <c r="O36" s="615"/>
      <c r="P36" s="323"/>
      <c r="Q36" s="324"/>
      <c r="R36" s="324"/>
      <c r="S36" s="324"/>
      <c r="T36" s="324"/>
      <c r="U36" s="324"/>
      <c r="V36" s="325"/>
      <c r="W36" s="323"/>
      <c r="X36" s="324"/>
      <c r="Y36" s="324"/>
      <c r="Z36" s="324"/>
      <c r="AA36" s="324"/>
      <c r="AB36" s="324"/>
      <c r="AC36" s="325"/>
      <c r="AD36" s="323"/>
      <c r="AE36" s="324"/>
      <c r="AF36" s="324"/>
      <c r="AG36" s="324"/>
      <c r="AH36" s="324"/>
      <c r="AI36" s="324"/>
      <c r="AJ36" s="325"/>
      <c r="AK36" s="323"/>
      <c r="AL36" s="324"/>
      <c r="AM36" s="324"/>
      <c r="AN36" s="324"/>
      <c r="AO36" s="324"/>
      <c r="AP36" s="324"/>
      <c r="AQ36" s="325"/>
      <c r="AR36" s="323"/>
      <c r="AS36" s="324"/>
      <c r="AT36" s="325"/>
      <c r="AU36" s="616">
        <f t="shared" si="1"/>
        <v>0</v>
      </c>
      <c r="AV36" s="616"/>
      <c r="AW36" s="617">
        <f t="shared" si="2"/>
        <v>0</v>
      </c>
      <c r="AX36" s="617"/>
      <c r="AY36" s="618"/>
      <c r="AZ36" s="618"/>
      <c r="BA36" s="618"/>
      <c r="BB36" s="618"/>
      <c r="BC36" s="618"/>
      <c r="BD36" s="618"/>
    </row>
    <row r="37" spans="2:56" ht="39.75" customHeight="1" x14ac:dyDescent="0.2">
      <c r="B37" s="322">
        <f t="shared" si="3"/>
        <v>24</v>
      </c>
      <c r="C37" s="612"/>
      <c r="D37" s="612"/>
      <c r="E37" s="613"/>
      <c r="F37" s="613"/>
      <c r="G37" s="614"/>
      <c r="H37" s="614"/>
      <c r="I37" s="614"/>
      <c r="J37" s="614"/>
      <c r="K37" s="614"/>
      <c r="L37" s="615"/>
      <c r="M37" s="615"/>
      <c r="N37" s="615"/>
      <c r="O37" s="615"/>
      <c r="P37" s="323"/>
      <c r="Q37" s="324"/>
      <c r="R37" s="324"/>
      <c r="S37" s="324"/>
      <c r="T37" s="324"/>
      <c r="U37" s="324"/>
      <c r="V37" s="325"/>
      <c r="W37" s="323"/>
      <c r="X37" s="324"/>
      <c r="Y37" s="324"/>
      <c r="Z37" s="324"/>
      <c r="AA37" s="324"/>
      <c r="AB37" s="324"/>
      <c r="AC37" s="325"/>
      <c r="AD37" s="323"/>
      <c r="AE37" s="324"/>
      <c r="AF37" s="324"/>
      <c r="AG37" s="324"/>
      <c r="AH37" s="324"/>
      <c r="AI37" s="324"/>
      <c r="AJ37" s="325"/>
      <c r="AK37" s="323"/>
      <c r="AL37" s="324"/>
      <c r="AM37" s="324"/>
      <c r="AN37" s="324"/>
      <c r="AO37" s="324"/>
      <c r="AP37" s="324"/>
      <c r="AQ37" s="325"/>
      <c r="AR37" s="323"/>
      <c r="AS37" s="324"/>
      <c r="AT37" s="325"/>
      <c r="AU37" s="616">
        <f t="shared" si="1"/>
        <v>0</v>
      </c>
      <c r="AV37" s="616"/>
      <c r="AW37" s="617">
        <f t="shared" si="2"/>
        <v>0</v>
      </c>
      <c r="AX37" s="617"/>
      <c r="AY37" s="618"/>
      <c r="AZ37" s="618"/>
      <c r="BA37" s="618"/>
      <c r="BB37" s="618"/>
      <c r="BC37" s="618"/>
      <c r="BD37" s="618"/>
    </row>
    <row r="38" spans="2:56" ht="39.75" customHeight="1" x14ac:dyDescent="0.2">
      <c r="B38" s="322">
        <f t="shared" si="3"/>
        <v>25</v>
      </c>
      <c r="C38" s="612"/>
      <c r="D38" s="612"/>
      <c r="E38" s="613"/>
      <c r="F38" s="613"/>
      <c r="G38" s="614"/>
      <c r="H38" s="614"/>
      <c r="I38" s="614"/>
      <c r="J38" s="614"/>
      <c r="K38" s="614"/>
      <c r="L38" s="615"/>
      <c r="M38" s="615"/>
      <c r="N38" s="615"/>
      <c r="O38" s="615"/>
      <c r="P38" s="323"/>
      <c r="Q38" s="324"/>
      <c r="R38" s="324"/>
      <c r="S38" s="324"/>
      <c r="T38" s="324"/>
      <c r="U38" s="324"/>
      <c r="V38" s="325"/>
      <c r="W38" s="323"/>
      <c r="X38" s="324"/>
      <c r="Y38" s="324"/>
      <c r="Z38" s="324"/>
      <c r="AA38" s="324"/>
      <c r="AB38" s="324"/>
      <c r="AC38" s="325"/>
      <c r="AD38" s="323"/>
      <c r="AE38" s="324"/>
      <c r="AF38" s="324"/>
      <c r="AG38" s="324"/>
      <c r="AH38" s="324"/>
      <c r="AI38" s="324"/>
      <c r="AJ38" s="325"/>
      <c r="AK38" s="323"/>
      <c r="AL38" s="324"/>
      <c r="AM38" s="324"/>
      <c r="AN38" s="324"/>
      <c r="AO38" s="324"/>
      <c r="AP38" s="324"/>
      <c r="AQ38" s="325"/>
      <c r="AR38" s="323"/>
      <c r="AS38" s="324"/>
      <c r="AT38" s="325"/>
      <c r="AU38" s="616">
        <f t="shared" si="1"/>
        <v>0</v>
      </c>
      <c r="AV38" s="616"/>
      <c r="AW38" s="617">
        <f t="shared" si="2"/>
        <v>0</v>
      </c>
      <c r="AX38" s="617"/>
      <c r="AY38" s="618"/>
      <c r="AZ38" s="618"/>
      <c r="BA38" s="618"/>
      <c r="BB38" s="618"/>
      <c r="BC38" s="618"/>
      <c r="BD38" s="618"/>
    </row>
    <row r="39" spans="2:56" ht="39.75" customHeight="1" x14ac:dyDescent="0.2">
      <c r="B39" s="322">
        <f t="shared" si="3"/>
        <v>26</v>
      </c>
      <c r="C39" s="612"/>
      <c r="D39" s="612"/>
      <c r="E39" s="613"/>
      <c r="F39" s="613"/>
      <c r="G39" s="614"/>
      <c r="H39" s="614"/>
      <c r="I39" s="614"/>
      <c r="J39" s="614"/>
      <c r="K39" s="614"/>
      <c r="L39" s="615"/>
      <c r="M39" s="615"/>
      <c r="N39" s="615"/>
      <c r="O39" s="615"/>
      <c r="P39" s="323"/>
      <c r="Q39" s="324"/>
      <c r="R39" s="324"/>
      <c r="S39" s="324"/>
      <c r="T39" s="324"/>
      <c r="U39" s="324"/>
      <c r="V39" s="325"/>
      <c r="W39" s="323"/>
      <c r="X39" s="324"/>
      <c r="Y39" s="324"/>
      <c r="Z39" s="324"/>
      <c r="AA39" s="324"/>
      <c r="AB39" s="324"/>
      <c r="AC39" s="325"/>
      <c r="AD39" s="323"/>
      <c r="AE39" s="324"/>
      <c r="AF39" s="324"/>
      <c r="AG39" s="324"/>
      <c r="AH39" s="324"/>
      <c r="AI39" s="324"/>
      <c r="AJ39" s="325"/>
      <c r="AK39" s="323"/>
      <c r="AL39" s="324"/>
      <c r="AM39" s="324"/>
      <c r="AN39" s="324"/>
      <c r="AO39" s="324"/>
      <c r="AP39" s="324"/>
      <c r="AQ39" s="325"/>
      <c r="AR39" s="323"/>
      <c r="AS39" s="324"/>
      <c r="AT39" s="325"/>
      <c r="AU39" s="616">
        <f t="shared" si="1"/>
        <v>0</v>
      </c>
      <c r="AV39" s="616"/>
      <c r="AW39" s="617">
        <f t="shared" si="2"/>
        <v>0</v>
      </c>
      <c r="AX39" s="617"/>
      <c r="AY39" s="618"/>
      <c r="AZ39" s="618"/>
      <c r="BA39" s="618"/>
      <c r="BB39" s="618"/>
      <c r="BC39" s="618"/>
      <c r="BD39" s="618"/>
    </row>
    <row r="40" spans="2:56" ht="39.75" customHeight="1" x14ac:dyDescent="0.2">
      <c r="B40" s="322">
        <f t="shared" si="3"/>
        <v>27</v>
      </c>
      <c r="C40" s="612"/>
      <c r="D40" s="612"/>
      <c r="E40" s="613"/>
      <c r="F40" s="613"/>
      <c r="G40" s="614"/>
      <c r="H40" s="614"/>
      <c r="I40" s="614"/>
      <c r="J40" s="614"/>
      <c r="K40" s="614"/>
      <c r="L40" s="615"/>
      <c r="M40" s="615"/>
      <c r="N40" s="615"/>
      <c r="O40" s="615"/>
      <c r="P40" s="323"/>
      <c r="Q40" s="324"/>
      <c r="R40" s="324"/>
      <c r="S40" s="324"/>
      <c r="T40" s="324"/>
      <c r="U40" s="324"/>
      <c r="V40" s="325"/>
      <c r="W40" s="323"/>
      <c r="X40" s="324"/>
      <c r="Y40" s="324"/>
      <c r="Z40" s="324"/>
      <c r="AA40" s="324"/>
      <c r="AB40" s="324"/>
      <c r="AC40" s="325"/>
      <c r="AD40" s="323"/>
      <c r="AE40" s="324"/>
      <c r="AF40" s="324"/>
      <c r="AG40" s="324"/>
      <c r="AH40" s="324"/>
      <c r="AI40" s="324"/>
      <c r="AJ40" s="325"/>
      <c r="AK40" s="323"/>
      <c r="AL40" s="324"/>
      <c r="AM40" s="324"/>
      <c r="AN40" s="324"/>
      <c r="AO40" s="324"/>
      <c r="AP40" s="324"/>
      <c r="AQ40" s="325"/>
      <c r="AR40" s="323"/>
      <c r="AS40" s="324"/>
      <c r="AT40" s="325"/>
      <c r="AU40" s="616">
        <f t="shared" si="1"/>
        <v>0</v>
      </c>
      <c r="AV40" s="616"/>
      <c r="AW40" s="617">
        <f t="shared" si="2"/>
        <v>0</v>
      </c>
      <c r="AX40" s="617"/>
      <c r="AY40" s="618"/>
      <c r="AZ40" s="618"/>
      <c r="BA40" s="618"/>
      <c r="BB40" s="618"/>
      <c r="BC40" s="618"/>
      <c r="BD40" s="618"/>
    </row>
    <row r="41" spans="2:56" ht="39.75" customHeight="1" x14ac:dyDescent="0.2">
      <c r="B41" s="322">
        <f t="shared" si="3"/>
        <v>28</v>
      </c>
      <c r="C41" s="612"/>
      <c r="D41" s="612"/>
      <c r="E41" s="613"/>
      <c r="F41" s="613"/>
      <c r="G41" s="614"/>
      <c r="H41" s="614"/>
      <c r="I41" s="614"/>
      <c r="J41" s="614"/>
      <c r="K41" s="614"/>
      <c r="L41" s="615"/>
      <c r="M41" s="615"/>
      <c r="N41" s="615"/>
      <c r="O41" s="615"/>
      <c r="P41" s="348"/>
      <c r="Q41" s="349"/>
      <c r="R41" s="349"/>
      <c r="S41" s="349"/>
      <c r="T41" s="349"/>
      <c r="U41" s="349"/>
      <c r="V41" s="350"/>
      <c r="W41" s="348"/>
      <c r="X41" s="349"/>
      <c r="Y41" s="349"/>
      <c r="Z41" s="349"/>
      <c r="AA41" s="349"/>
      <c r="AB41" s="349"/>
      <c r="AC41" s="350"/>
      <c r="AD41" s="348"/>
      <c r="AE41" s="349"/>
      <c r="AF41" s="349"/>
      <c r="AG41" s="349"/>
      <c r="AH41" s="349"/>
      <c r="AI41" s="349"/>
      <c r="AJ41" s="350"/>
      <c r="AK41" s="348"/>
      <c r="AL41" s="349"/>
      <c r="AM41" s="349"/>
      <c r="AN41" s="349"/>
      <c r="AO41" s="349"/>
      <c r="AP41" s="349"/>
      <c r="AQ41" s="350"/>
      <c r="AR41" s="348"/>
      <c r="AS41" s="349"/>
      <c r="AT41" s="350"/>
      <c r="AU41" s="616">
        <f t="shared" si="1"/>
        <v>0</v>
      </c>
      <c r="AV41" s="616"/>
      <c r="AW41" s="617">
        <f t="shared" si="2"/>
        <v>0</v>
      </c>
      <c r="AX41" s="617"/>
      <c r="AY41" s="618"/>
      <c r="AZ41" s="618"/>
      <c r="BA41" s="618"/>
      <c r="BB41" s="618"/>
      <c r="BC41" s="618"/>
      <c r="BD41" s="618"/>
    </row>
    <row r="42" spans="2:56" ht="39.75" customHeight="1" x14ac:dyDescent="0.2">
      <c r="B42" s="322">
        <f t="shared" si="3"/>
        <v>29</v>
      </c>
      <c r="C42" s="612"/>
      <c r="D42" s="612"/>
      <c r="E42" s="613"/>
      <c r="F42" s="613"/>
      <c r="G42" s="614"/>
      <c r="H42" s="614"/>
      <c r="I42" s="614"/>
      <c r="J42" s="614"/>
      <c r="K42" s="614"/>
      <c r="L42" s="615"/>
      <c r="M42" s="615"/>
      <c r="N42" s="615"/>
      <c r="O42" s="615"/>
      <c r="P42" s="323"/>
      <c r="Q42" s="324"/>
      <c r="R42" s="324"/>
      <c r="S42" s="324"/>
      <c r="T42" s="324"/>
      <c r="U42" s="324"/>
      <c r="V42" s="325"/>
      <c r="W42" s="323"/>
      <c r="X42" s="324"/>
      <c r="Y42" s="324"/>
      <c r="Z42" s="324"/>
      <c r="AA42" s="324"/>
      <c r="AB42" s="324"/>
      <c r="AC42" s="325"/>
      <c r="AD42" s="323"/>
      <c r="AE42" s="324"/>
      <c r="AF42" s="324"/>
      <c r="AG42" s="324"/>
      <c r="AH42" s="324"/>
      <c r="AI42" s="324"/>
      <c r="AJ42" s="325"/>
      <c r="AK42" s="323"/>
      <c r="AL42" s="324"/>
      <c r="AM42" s="324"/>
      <c r="AN42" s="324"/>
      <c r="AO42" s="324"/>
      <c r="AP42" s="324"/>
      <c r="AQ42" s="325"/>
      <c r="AR42" s="323"/>
      <c r="AS42" s="324"/>
      <c r="AT42" s="325"/>
      <c r="AU42" s="616">
        <f t="shared" si="1"/>
        <v>0</v>
      </c>
      <c r="AV42" s="616"/>
      <c r="AW42" s="617">
        <f t="shared" si="2"/>
        <v>0</v>
      </c>
      <c r="AX42" s="617"/>
      <c r="AY42" s="618"/>
      <c r="AZ42" s="618"/>
      <c r="BA42" s="618"/>
      <c r="BB42" s="618"/>
      <c r="BC42" s="618"/>
      <c r="BD42" s="618"/>
    </row>
    <row r="43" spans="2:56" ht="39.75" customHeight="1" x14ac:dyDescent="0.2">
      <c r="B43" s="322">
        <f t="shared" si="3"/>
        <v>30</v>
      </c>
      <c r="C43" s="612"/>
      <c r="D43" s="612"/>
      <c r="E43" s="613"/>
      <c r="F43" s="613"/>
      <c r="G43" s="614"/>
      <c r="H43" s="614"/>
      <c r="I43" s="614"/>
      <c r="J43" s="614"/>
      <c r="K43" s="614"/>
      <c r="L43" s="615"/>
      <c r="M43" s="615"/>
      <c r="N43" s="615"/>
      <c r="O43" s="615"/>
      <c r="P43" s="323"/>
      <c r="Q43" s="324"/>
      <c r="R43" s="324"/>
      <c r="S43" s="324"/>
      <c r="T43" s="324"/>
      <c r="U43" s="324"/>
      <c r="V43" s="325"/>
      <c r="W43" s="323"/>
      <c r="X43" s="324"/>
      <c r="Y43" s="324"/>
      <c r="Z43" s="324"/>
      <c r="AA43" s="324"/>
      <c r="AB43" s="324"/>
      <c r="AC43" s="325"/>
      <c r="AD43" s="323"/>
      <c r="AE43" s="324"/>
      <c r="AF43" s="324"/>
      <c r="AG43" s="324"/>
      <c r="AH43" s="324"/>
      <c r="AI43" s="324"/>
      <c r="AJ43" s="325"/>
      <c r="AK43" s="323"/>
      <c r="AL43" s="324"/>
      <c r="AM43" s="324"/>
      <c r="AN43" s="324"/>
      <c r="AO43" s="324"/>
      <c r="AP43" s="324"/>
      <c r="AQ43" s="325"/>
      <c r="AR43" s="323"/>
      <c r="AS43" s="324"/>
      <c r="AT43" s="325"/>
      <c r="AU43" s="616">
        <f t="shared" si="1"/>
        <v>0</v>
      </c>
      <c r="AV43" s="616"/>
      <c r="AW43" s="617">
        <f t="shared" si="2"/>
        <v>0</v>
      </c>
      <c r="AX43" s="617"/>
      <c r="AY43" s="618"/>
      <c r="AZ43" s="618"/>
      <c r="BA43" s="618"/>
      <c r="BB43" s="618"/>
      <c r="BC43" s="618"/>
      <c r="BD43" s="618"/>
    </row>
    <row r="44" spans="2:56" ht="39.75" customHeight="1" x14ac:dyDescent="0.2">
      <c r="B44" s="322">
        <f t="shared" si="3"/>
        <v>31</v>
      </c>
      <c r="C44" s="612"/>
      <c r="D44" s="612"/>
      <c r="E44" s="613"/>
      <c r="F44" s="613"/>
      <c r="G44" s="614"/>
      <c r="H44" s="614"/>
      <c r="I44" s="614"/>
      <c r="J44" s="614"/>
      <c r="K44" s="614"/>
      <c r="L44" s="615"/>
      <c r="M44" s="615"/>
      <c r="N44" s="615"/>
      <c r="O44" s="615"/>
      <c r="P44" s="323"/>
      <c r="Q44" s="324"/>
      <c r="R44" s="324"/>
      <c r="S44" s="324"/>
      <c r="T44" s="324"/>
      <c r="U44" s="324"/>
      <c r="V44" s="325"/>
      <c r="W44" s="323"/>
      <c r="X44" s="324"/>
      <c r="Y44" s="324"/>
      <c r="Z44" s="324"/>
      <c r="AA44" s="324"/>
      <c r="AB44" s="324"/>
      <c r="AC44" s="325"/>
      <c r="AD44" s="323"/>
      <c r="AE44" s="324"/>
      <c r="AF44" s="324"/>
      <c r="AG44" s="324"/>
      <c r="AH44" s="324"/>
      <c r="AI44" s="324"/>
      <c r="AJ44" s="325"/>
      <c r="AK44" s="323"/>
      <c r="AL44" s="324"/>
      <c r="AM44" s="324"/>
      <c r="AN44" s="324"/>
      <c r="AO44" s="324"/>
      <c r="AP44" s="324"/>
      <c r="AQ44" s="325"/>
      <c r="AR44" s="323"/>
      <c r="AS44" s="324"/>
      <c r="AT44" s="325"/>
      <c r="AU44" s="616">
        <f t="shared" si="1"/>
        <v>0</v>
      </c>
      <c r="AV44" s="616"/>
      <c r="AW44" s="617">
        <f t="shared" si="2"/>
        <v>0</v>
      </c>
      <c r="AX44" s="617"/>
      <c r="AY44" s="618"/>
      <c r="AZ44" s="618"/>
      <c r="BA44" s="618"/>
      <c r="BB44" s="618"/>
      <c r="BC44" s="618"/>
      <c r="BD44" s="618"/>
    </row>
    <row r="45" spans="2:56" ht="39.75" customHeight="1" x14ac:dyDescent="0.2">
      <c r="B45" s="322">
        <f t="shared" si="3"/>
        <v>32</v>
      </c>
      <c r="C45" s="612"/>
      <c r="D45" s="612"/>
      <c r="E45" s="613"/>
      <c r="F45" s="613"/>
      <c r="G45" s="614"/>
      <c r="H45" s="614"/>
      <c r="I45" s="614"/>
      <c r="J45" s="614"/>
      <c r="K45" s="614"/>
      <c r="L45" s="615"/>
      <c r="M45" s="615"/>
      <c r="N45" s="615"/>
      <c r="O45" s="615"/>
      <c r="P45" s="323"/>
      <c r="Q45" s="324"/>
      <c r="R45" s="324"/>
      <c r="S45" s="324"/>
      <c r="T45" s="324"/>
      <c r="U45" s="324"/>
      <c r="V45" s="325"/>
      <c r="W45" s="323"/>
      <c r="X45" s="324"/>
      <c r="Y45" s="324"/>
      <c r="Z45" s="324"/>
      <c r="AA45" s="324"/>
      <c r="AB45" s="324"/>
      <c r="AC45" s="325"/>
      <c r="AD45" s="323"/>
      <c r="AE45" s="324"/>
      <c r="AF45" s="324"/>
      <c r="AG45" s="324"/>
      <c r="AH45" s="324"/>
      <c r="AI45" s="324"/>
      <c r="AJ45" s="325"/>
      <c r="AK45" s="323"/>
      <c r="AL45" s="324"/>
      <c r="AM45" s="324"/>
      <c r="AN45" s="324"/>
      <c r="AO45" s="324"/>
      <c r="AP45" s="324"/>
      <c r="AQ45" s="325"/>
      <c r="AR45" s="323"/>
      <c r="AS45" s="324"/>
      <c r="AT45" s="325"/>
      <c r="AU45" s="616">
        <f t="shared" si="1"/>
        <v>0</v>
      </c>
      <c r="AV45" s="616"/>
      <c r="AW45" s="617">
        <f t="shared" si="2"/>
        <v>0</v>
      </c>
      <c r="AX45" s="617"/>
      <c r="AY45" s="618"/>
      <c r="AZ45" s="618"/>
      <c r="BA45" s="618"/>
      <c r="BB45" s="618"/>
      <c r="BC45" s="618"/>
      <c r="BD45" s="618"/>
    </row>
    <row r="46" spans="2:56" ht="39.75" customHeight="1" x14ac:dyDescent="0.2">
      <c r="B46" s="322">
        <f t="shared" si="3"/>
        <v>33</v>
      </c>
      <c r="C46" s="612"/>
      <c r="D46" s="612"/>
      <c r="E46" s="613"/>
      <c r="F46" s="613"/>
      <c r="G46" s="614"/>
      <c r="H46" s="614"/>
      <c r="I46" s="614"/>
      <c r="J46" s="614"/>
      <c r="K46" s="614"/>
      <c r="L46" s="615"/>
      <c r="M46" s="615"/>
      <c r="N46" s="615"/>
      <c r="O46" s="615"/>
      <c r="P46" s="323"/>
      <c r="Q46" s="324"/>
      <c r="R46" s="324"/>
      <c r="S46" s="324"/>
      <c r="T46" s="324"/>
      <c r="U46" s="324"/>
      <c r="V46" s="325"/>
      <c r="W46" s="323"/>
      <c r="X46" s="324"/>
      <c r="Y46" s="324"/>
      <c r="Z46" s="324"/>
      <c r="AA46" s="324"/>
      <c r="AB46" s="324"/>
      <c r="AC46" s="325"/>
      <c r="AD46" s="323"/>
      <c r="AE46" s="324"/>
      <c r="AF46" s="324"/>
      <c r="AG46" s="324"/>
      <c r="AH46" s="324"/>
      <c r="AI46" s="324"/>
      <c r="AJ46" s="325"/>
      <c r="AK46" s="323"/>
      <c r="AL46" s="324"/>
      <c r="AM46" s="324"/>
      <c r="AN46" s="324"/>
      <c r="AO46" s="324"/>
      <c r="AP46" s="324"/>
      <c r="AQ46" s="325"/>
      <c r="AR46" s="323"/>
      <c r="AS46" s="324"/>
      <c r="AT46" s="325"/>
      <c r="AU46" s="616">
        <f t="shared" ref="AU46:AU77" si="4">IF($AZ$3="４週",SUM(P46:AQ46),IF($AZ$3="暦月",SUM(P46:AT46),""))</f>
        <v>0</v>
      </c>
      <c r="AV46" s="616"/>
      <c r="AW46" s="617">
        <f t="shared" ref="AW46:AW77" si="5">IF($AZ$3="４週",AU46/4,IF($AZ$3="暦月",AU46/($AZ$7/7),""))</f>
        <v>0</v>
      </c>
      <c r="AX46" s="617"/>
      <c r="AY46" s="618"/>
      <c r="AZ46" s="618"/>
      <c r="BA46" s="618"/>
      <c r="BB46" s="618"/>
      <c r="BC46" s="618"/>
      <c r="BD46" s="618"/>
    </row>
    <row r="47" spans="2:56" ht="39.75" customHeight="1" x14ac:dyDescent="0.2">
      <c r="B47" s="322">
        <f t="shared" ref="B47:B78" si="6">B46+1</f>
        <v>34</v>
      </c>
      <c r="C47" s="612"/>
      <c r="D47" s="612"/>
      <c r="E47" s="613"/>
      <c r="F47" s="613"/>
      <c r="G47" s="614"/>
      <c r="H47" s="614"/>
      <c r="I47" s="614"/>
      <c r="J47" s="614"/>
      <c r="K47" s="614"/>
      <c r="L47" s="615"/>
      <c r="M47" s="615"/>
      <c r="N47" s="615"/>
      <c r="O47" s="615"/>
      <c r="P47" s="323"/>
      <c r="Q47" s="324"/>
      <c r="R47" s="324"/>
      <c r="S47" s="324"/>
      <c r="T47" s="324"/>
      <c r="U47" s="324"/>
      <c r="V47" s="325"/>
      <c r="W47" s="323"/>
      <c r="X47" s="324"/>
      <c r="Y47" s="324"/>
      <c r="Z47" s="324"/>
      <c r="AA47" s="324"/>
      <c r="AB47" s="324"/>
      <c r="AC47" s="325"/>
      <c r="AD47" s="323"/>
      <c r="AE47" s="324"/>
      <c r="AF47" s="324"/>
      <c r="AG47" s="324"/>
      <c r="AH47" s="324"/>
      <c r="AI47" s="324"/>
      <c r="AJ47" s="325"/>
      <c r="AK47" s="323"/>
      <c r="AL47" s="324"/>
      <c r="AM47" s="324"/>
      <c r="AN47" s="324"/>
      <c r="AO47" s="324"/>
      <c r="AP47" s="324"/>
      <c r="AQ47" s="325"/>
      <c r="AR47" s="323"/>
      <c r="AS47" s="324"/>
      <c r="AT47" s="325"/>
      <c r="AU47" s="616">
        <f t="shared" si="4"/>
        <v>0</v>
      </c>
      <c r="AV47" s="616"/>
      <c r="AW47" s="617">
        <f t="shared" si="5"/>
        <v>0</v>
      </c>
      <c r="AX47" s="617"/>
      <c r="AY47" s="618"/>
      <c r="AZ47" s="618"/>
      <c r="BA47" s="618"/>
      <c r="BB47" s="618"/>
      <c r="BC47" s="618"/>
      <c r="BD47" s="618"/>
    </row>
    <row r="48" spans="2:56" ht="39.75" customHeight="1" x14ac:dyDescent="0.2">
      <c r="B48" s="322">
        <f t="shared" si="6"/>
        <v>35</v>
      </c>
      <c r="C48" s="612"/>
      <c r="D48" s="612"/>
      <c r="E48" s="613"/>
      <c r="F48" s="613"/>
      <c r="G48" s="614"/>
      <c r="H48" s="614"/>
      <c r="I48" s="614"/>
      <c r="J48" s="614"/>
      <c r="K48" s="614"/>
      <c r="L48" s="615"/>
      <c r="M48" s="615"/>
      <c r="N48" s="615"/>
      <c r="O48" s="615"/>
      <c r="P48" s="323"/>
      <c r="Q48" s="324"/>
      <c r="R48" s="324"/>
      <c r="S48" s="324"/>
      <c r="T48" s="324"/>
      <c r="U48" s="324"/>
      <c r="V48" s="325"/>
      <c r="W48" s="323"/>
      <c r="X48" s="324"/>
      <c r="Y48" s="324"/>
      <c r="Z48" s="324"/>
      <c r="AA48" s="324"/>
      <c r="AB48" s="324"/>
      <c r="AC48" s="325"/>
      <c r="AD48" s="323"/>
      <c r="AE48" s="324"/>
      <c r="AF48" s="324"/>
      <c r="AG48" s="324"/>
      <c r="AH48" s="324"/>
      <c r="AI48" s="324"/>
      <c r="AJ48" s="325"/>
      <c r="AK48" s="323"/>
      <c r="AL48" s="324"/>
      <c r="AM48" s="324"/>
      <c r="AN48" s="324"/>
      <c r="AO48" s="324"/>
      <c r="AP48" s="324"/>
      <c r="AQ48" s="325"/>
      <c r="AR48" s="323"/>
      <c r="AS48" s="324"/>
      <c r="AT48" s="325"/>
      <c r="AU48" s="616">
        <f t="shared" si="4"/>
        <v>0</v>
      </c>
      <c r="AV48" s="616"/>
      <c r="AW48" s="617">
        <f t="shared" si="5"/>
        <v>0</v>
      </c>
      <c r="AX48" s="617"/>
      <c r="AY48" s="618"/>
      <c r="AZ48" s="618"/>
      <c r="BA48" s="618"/>
      <c r="BB48" s="618"/>
      <c r="BC48" s="618"/>
      <c r="BD48" s="618"/>
    </row>
    <row r="49" spans="2:56" ht="39.75" customHeight="1" x14ac:dyDescent="0.2">
      <c r="B49" s="322">
        <f t="shared" si="6"/>
        <v>36</v>
      </c>
      <c r="C49" s="612"/>
      <c r="D49" s="612"/>
      <c r="E49" s="613"/>
      <c r="F49" s="613"/>
      <c r="G49" s="614"/>
      <c r="H49" s="614"/>
      <c r="I49" s="614"/>
      <c r="J49" s="614"/>
      <c r="K49" s="614"/>
      <c r="L49" s="615"/>
      <c r="M49" s="615"/>
      <c r="N49" s="615"/>
      <c r="O49" s="615"/>
      <c r="P49" s="323"/>
      <c r="Q49" s="324"/>
      <c r="R49" s="324"/>
      <c r="S49" s="324"/>
      <c r="T49" s="324"/>
      <c r="U49" s="324"/>
      <c r="V49" s="325"/>
      <c r="W49" s="323"/>
      <c r="X49" s="324"/>
      <c r="Y49" s="324"/>
      <c r="Z49" s="324"/>
      <c r="AA49" s="324"/>
      <c r="AB49" s="324"/>
      <c r="AC49" s="325"/>
      <c r="AD49" s="323"/>
      <c r="AE49" s="324"/>
      <c r="AF49" s="324"/>
      <c r="AG49" s="324"/>
      <c r="AH49" s="324"/>
      <c r="AI49" s="324"/>
      <c r="AJ49" s="325"/>
      <c r="AK49" s="323"/>
      <c r="AL49" s="324"/>
      <c r="AM49" s="324"/>
      <c r="AN49" s="324"/>
      <c r="AO49" s="324"/>
      <c r="AP49" s="324"/>
      <c r="AQ49" s="325"/>
      <c r="AR49" s="323"/>
      <c r="AS49" s="324"/>
      <c r="AT49" s="325"/>
      <c r="AU49" s="616">
        <f t="shared" si="4"/>
        <v>0</v>
      </c>
      <c r="AV49" s="616"/>
      <c r="AW49" s="617">
        <f t="shared" si="5"/>
        <v>0</v>
      </c>
      <c r="AX49" s="617"/>
      <c r="AY49" s="618"/>
      <c r="AZ49" s="618"/>
      <c r="BA49" s="618"/>
      <c r="BB49" s="618"/>
      <c r="BC49" s="618"/>
      <c r="BD49" s="618"/>
    </row>
    <row r="50" spans="2:56" ht="39.75" customHeight="1" x14ac:dyDescent="0.2">
      <c r="B50" s="322">
        <f t="shared" si="6"/>
        <v>37</v>
      </c>
      <c r="C50" s="612"/>
      <c r="D50" s="612"/>
      <c r="E50" s="613"/>
      <c r="F50" s="613"/>
      <c r="G50" s="614"/>
      <c r="H50" s="614"/>
      <c r="I50" s="614"/>
      <c r="J50" s="614"/>
      <c r="K50" s="614"/>
      <c r="L50" s="615"/>
      <c r="M50" s="615"/>
      <c r="N50" s="615"/>
      <c r="O50" s="615"/>
      <c r="P50" s="323"/>
      <c r="Q50" s="324"/>
      <c r="R50" s="324"/>
      <c r="S50" s="324"/>
      <c r="T50" s="324"/>
      <c r="U50" s="324"/>
      <c r="V50" s="325"/>
      <c r="W50" s="323"/>
      <c r="X50" s="324"/>
      <c r="Y50" s="324"/>
      <c r="Z50" s="324"/>
      <c r="AA50" s="324"/>
      <c r="AB50" s="324"/>
      <c r="AC50" s="325"/>
      <c r="AD50" s="323"/>
      <c r="AE50" s="324"/>
      <c r="AF50" s="324"/>
      <c r="AG50" s="324"/>
      <c r="AH50" s="324"/>
      <c r="AI50" s="324"/>
      <c r="AJ50" s="325"/>
      <c r="AK50" s="323"/>
      <c r="AL50" s="324"/>
      <c r="AM50" s="324"/>
      <c r="AN50" s="324"/>
      <c r="AO50" s="324"/>
      <c r="AP50" s="324"/>
      <c r="AQ50" s="325"/>
      <c r="AR50" s="323"/>
      <c r="AS50" s="324"/>
      <c r="AT50" s="325"/>
      <c r="AU50" s="616">
        <f t="shared" si="4"/>
        <v>0</v>
      </c>
      <c r="AV50" s="616"/>
      <c r="AW50" s="617">
        <f t="shared" si="5"/>
        <v>0</v>
      </c>
      <c r="AX50" s="617"/>
      <c r="AY50" s="618"/>
      <c r="AZ50" s="618"/>
      <c r="BA50" s="618"/>
      <c r="BB50" s="618"/>
      <c r="BC50" s="618"/>
      <c r="BD50" s="618"/>
    </row>
    <row r="51" spans="2:56" ht="39.75" customHeight="1" x14ac:dyDescent="0.2">
      <c r="B51" s="322">
        <f t="shared" si="6"/>
        <v>38</v>
      </c>
      <c r="C51" s="612"/>
      <c r="D51" s="612"/>
      <c r="E51" s="613"/>
      <c r="F51" s="613"/>
      <c r="G51" s="614"/>
      <c r="H51" s="614"/>
      <c r="I51" s="614"/>
      <c r="J51" s="614"/>
      <c r="K51" s="614"/>
      <c r="L51" s="615"/>
      <c r="M51" s="615"/>
      <c r="N51" s="615"/>
      <c r="O51" s="615"/>
      <c r="P51" s="323"/>
      <c r="Q51" s="324"/>
      <c r="R51" s="324"/>
      <c r="S51" s="324"/>
      <c r="T51" s="324"/>
      <c r="U51" s="324"/>
      <c r="V51" s="325"/>
      <c r="W51" s="323"/>
      <c r="X51" s="324"/>
      <c r="Y51" s="324"/>
      <c r="Z51" s="324"/>
      <c r="AA51" s="324"/>
      <c r="AB51" s="324"/>
      <c r="AC51" s="325"/>
      <c r="AD51" s="323"/>
      <c r="AE51" s="324"/>
      <c r="AF51" s="324"/>
      <c r="AG51" s="324"/>
      <c r="AH51" s="324"/>
      <c r="AI51" s="324"/>
      <c r="AJ51" s="325"/>
      <c r="AK51" s="323"/>
      <c r="AL51" s="324"/>
      <c r="AM51" s="324"/>
      <c r="AN51" s="324"/>
      <c r="AO51" s="324"/>
      <c r="AP51" s="324"/>
      <c r="AQ51" s="325"/>
      <c r="AR51" s="323"/>
      <c r="AS51" s="324"/>
      <c r="AT51" s="325"/>
      <c r="AU51" s="616">
        <f t="shared" si="4"/>
        <v>0</v>
      </c>
      <c r="AV51" s="616"/>
      <c r="AW51" s="617">
        <f t="shared" si="5"/>
        <v>0</v>
      </c>
      <c r="AX51" s="617"/>
      <c r="AY51" s="618"/>
      <c r="AZ51" s="618"/>
      <c r="BA51" s="618"/>
      <c r="BB51" s="618"/>
      <c r="BC51" s="618"/>
      <c r="BD51" s="618"/>
    </row>
    <row r="52" spans="2:56" ht="39.75" customHeight="1" x14ac:dyDescent="0.2">
      <c r="B52" s="322">
        <f t="shared" si="6"/>
        <v>39</v>
      </c>
      <c r="C52" s="612"/>
      <c r="D52" s="612"/>
      <c r="E52" s="613"/>
      <c r="F52" s="613"/>
      <c r="G52" s="614"/>
      <c r="H52" s="614"/>
      <c r="I52" s="614"/>
      <c r="J52" s="614"/>
      <c r="K52" s="614"/>
      <c r="L52" s="615"/>
      <c r="M52" s="615"/>
      <c r="N52" s="615"/>
      <c r="O52" s="615"/>
      <c r="P52" s="323"/>
      <c r="Q52" s="324"/>
      <c r="R52" s="324"/>
      <c r="S52" s="324"/>
      <c r="T52" s="324"/>
      <c r="U52" s="324"/>
      <c r="V52" s="325"/>
      <c r="W52" s="323"/>
      <c r="X52" s="324"/>
      <c r="Y52" s="324"/>
      <c r="Z52" s="324"/>
      <c r="AA52" s="324"/>
      <c r="AB52" s="324"/>
      <c r="AC52" s="325"/>
      <c r="AD52" s="323"/>
      <c r="AE52" s="324"/>
      <c r="AF52" s="324"/>
      <c r="AG52" s="324"/>
      <c r="AH52" s="324"/>
      <c r="AI52" s="324"/>
      <c r="AJ52" s="325"/>
      <c r="AK52" s="323"/>
      <c r="AL52" s="324"/>
      <c r="AM52" s="324"/>
      <c r="AN52" s="324"/>
      <c r="AO52" s="324"/>
      <c r="AP52" s="324"/>
      <c r="AQ52" s="325"/>
      <c r="AR52" s="323"/>
      <c r="AS52" s="324"/>
      <c r="AT52" s="325"/>
      <c r="AU52" s="616">
        <f t="shared" si="4"/>
        <v>0</v>
      </c>
      <c r="AV52" s="616"/>
      <c r="AW52" s="617">
        <f t="shared" si="5"/>
        <v>0</v>
      </c>
      <c r="AX52" s="617"/>
      <c r="AY52" s="618"/>
      <c r="AZ52" s="618"/>
      <c r="BA52" s="618"/>
      <c r="BB52" s="618"/>
      <c r="BC52" s="618"/>
      <c r="BD52" s="618"/>
    </row>
    <row r="53" spans="2:56" ht="39.75" customHeight="1" x14ac:dyDescent="0.2">
      <c r="B53" s="322">
        <f t="shared" si="6"/>
        <v>40</v>
      </c>
      <c r="C53" s="612"/>
      <c r="D53" s="612"/>
      <c r="E53" s="613"/>
      <c r="F53" s="613"/>
      <c r="G53" s="614"/>
      <c r="H53" s="614"/>
      <c r="I53" s="614"/>
      <c r="J53" s="614"/>
      <c r="K53" s="614"/>
      <c r="L53" s="615"/>
      <c r="M53" s="615"/>
      <c r="N53" s="615"/>
      <c r="O53" s="615"/>
      <c r="P53" s="323"/>
      <c r="Q53" s="324"/>
      <c r="R53" s="324"/>
      <c r="S53" s="324"/>
      <c r="T53" s="324"/>
      <c r="U53" s="324"/>
      <c r="V53" s="325"/>
      <c r="W53" s="323"/>
      <c r="X53" s="324"/>
      <c r="Y53" s="324"/>
      <c r="Z53" s="324"/>
      <c r="AA53" s="324"/>
      <c r="AB53" s="324"/>
      <c r="AC53" s="325"/>
      <c r="AD53" s="323"/>
      <c r="AE53" s="324"/>
      <c r="AF53" s="324"/>
      <c r="AG53" s="324"/>
      <c r="AH53" s="324"/>
      <c r="AI53" s="324"/>
      <c r="AJ53" s="325"/>
      <c r="AK53" s="323"/>
      <c r="AL53" s="324"/>
      <c r="AM53" s="324"/>
      <c r="AN53" s="324"/>
      <c r="AO53" s="324"/>
      <c r="AP53" s="324"/>
      <c r="AQ53" s="325"/>
      <c r="AR53" s="323"/>
      <c r="AS53" s="324"/>
      <c r="AT53" s="325"/>
      <c r="AU53" s="616">
        <f t="shared" si="4"/>
        <v>0</v>
      </c>
      <c r="AV53" s="616"/>
      <c r="AW53" s="617">
        <f t="shared" si="5"/>
        <v>0</v>
      </c>
      <c r="AX53" s="617"/>
      <c r="AY53" s="618"/>
      <c r="AZ53" s="618"/>
      <c r="BA53" s="618"/>
      <c r="BB53" s="618"/>
      <c r="BC53" s="618"/>
      <c r="BD53" s="618"/>
    </row>
    <row r="54" spans="2:56" ht="39.75" customHeight="1" x14ac:dyDescent="0.2">
      <c r="B54" s="322">
        <f t="shared" si="6"/>
        <v>41</v>
      </c>
      <c r="C54" s="612"/>
      <c r="D54" s="612"/>
      <c r="E54" s="613"/>
      <c r="F54" s="613"/>
      <c r="G54" s="614"/>
      <c r="H54" s="614"/>
      <c r="I54" s="614"/>
      <c r="J54" s="614"/>
      <c r="K54" s="614"/>
      <c r="L54" s="615"/>
      <c r="M54" s="615"/>
      <c r="N54" s="615"/>
      <c r="O54" s="615"/>
      <c r="P54" s="323"/>
      <c r="Q54" s="324"/>
      <c r="R54" s="324"/>
      <c r="S54" s="324"/>
      <c r="T54" s="324"/>
      <c r="U54" s="324"/>
      <c r="V54" s="325"/>
      <c r="W54" s="323"/>
      <c r="X54" s="324"/>
      <c r="Y54" s="324"/>
      <c r="Z54" s="324"/>
      <c r="AA54" s="324"/>
      <c r="AB54" s="324"/>
      <c r="AC54" s="325"/>
      <c r="AD54" s="323"/>
      <c r="AE54" s="324"/>
      <c r="AF54" s="324"/>
      <c r="AG54" s="324"/>
      <c r="AH54" s="324"/>
      <c r="AI54" s="324"/>
      <c r="AJ54" s="325"/>
      <c r="AK54" s="323"/>
      <c r="AL54" s="324"/>
      <c r="AM54" s="324"/>
      <c r="AN54" s="324"/>
      <c r="AO54" s="324"/>
      <c r="AP54" s="324"/>
      <c r="AQ54" s="325"/>
      <c r="AR54" s="323"/>
      <c r="AS54" s="324"/>
      <c r="AT54" s="325"/>
      <c r="AU54" s="616">
        <f t="shared" si="4"/>
        <v>0</v>
      </c>
      <c r="AV54" s="616"/>
      <c r="AW54" s="617">
        <f t="shared" si="5"/>
        <v>0</v>
      </c>
      <c r="AX54" s="617"/>
      <c r="AY54" s="618"/>
      <c r="AZ54" s="618"/>
      <c r="BA54" s="618"/>
      <c r="BB54" s="618"/>
      <c r="BC54" s="618"/>
      <c r="BD54" s="618"/>
    </row>
    <row r="55" spans="2:56" ht="39.75" customHeight="1" x14ac:dyDescent="0.2">
      <c r="B55" s="322">
        <f t="shared" si="6"/>
        <v>42</v>
      </c>
      <c r="C55" s="612"/>
      <c r="D55" s="612"/>
      <c r="E55" s="613"/>
      <c r="F55" s="613"/>
      <c r="G55" s="614"/>
      <c r="H55" s="614"/>
      <c r="I55" s="614"/>
      <c r="J55" s="614"/>
      <c r="K55" s="614"/>
      <c r="L55" s="615"/>
      <c r="M55" s="615"/>
      <c r="N55" s="615"/>
      <c r="O55" s="615"/>
      <c r="P55" s="323"/>
      <c r="Q55" s="324"/>
      <c r="R55" s="324"/>
      <c r="S55" s="324"/>
      <c r="T55" s="324"/>
      <c r="U55" s="324"/>
      <c r="V55" s="325"/>
      <c r="W55" s="323"/>
      <c r="X55" s="324"/>
      <c r="Y55" s="324"/>
      <c r="Z55" s="324"/>
      <c r="AA55" s="324"/>
      <c r="AB55" s="324"/>
      <c r="AC55" s="325"/>
      <c r="AD55" s="323"/>
      <c r="AE55" s="324"/>
      <c r="AF55" s="324"/>
      <c r="AG55" s="324"/>
      <c r="AH55" s="324"/>
      <c r="AI55" s="324"/>
      <c r="AJ55" s="325"/>
      <c r="AK55" s="323"/>
      <c r="AL55" s="324"/>
      <c r="AM55" s="324"/>
      <c r="AN55" s="324"/>
      <c r="AO55" s="324"/>
      <c r="AP55" s="324"/>
      <c r="AQ55" s="325"/>
      <c r="AR55" s="323"/>
      <c r="AS55" s="324"/>
      <c r="AT55" s="325"/>
      <c r="AU55" s="616">
        <f t="shared" si="4"/>
        <v>0</v>
      </c>
      <c r="AV55" s="616"/>
      <c r="AW55" s="617">
        <f t="shared" si="5"/>
        <v>0</v>
      </c>
      <c r="AX55" s="617"/>
      <c r="AY55" s="618"/>
      <c r="AZ55" s="618"/>
      <c r="BA55" s="618"/>
      <c r="BB55" s="618"/>
      <c r="BC55" s="618"/>
      <c r="BD55" s="618"/>
    </row>
    <row r="56" spans="2:56" ht="39.75" customHeight="1" x14ac:dyDescent="0.2">
      <c r="B56" s="322">
        <f t="shared" si="6"/>
        <v>43</v>
      </c>
      <c r="C56" s="612"/>
      <c r="D56" s="612"/>
      <c r="E56" s="613"/>
      <c r="F56" s="613"/>
      <c r="G56" s="614"/>
      <c r="H56" s="614"/>
      <c r="I56" s="614"/>
      <c r="J56" s="614"/>
      <c r="K56" s="614"/>
      <c r="L56" s="615"/>
      <c r="M56" s="615"/>
      <c r="N56" s="615"/>
      <c r="O56" s="615"/>
      <c r="P56" s="323"/>
      <c r="Q56" s="324"/>
      <c r="R56" s="324"/>
      <c r="S56" s="324"/>
      <c r="T56" s="324"/>
      <c r="U56" s="324"/>
      <c r="V56" s="325"/>
      <c r="W56" s="323"/>
      <c r="X56" s="324"/>
      <c r="Y56" s="324"/>
      <c r="Z56" s="324"/>
      <c r="AA56" s="324"/>
      <c r="AB56" s="324"/>
      <c r="AC56" s="325"/>
      <c r="AD56" s="323"/>
      <c r="AE56" s="324"/>
      <c r="AF56" s="324"/>
      <c r="AG56" s="324"/>
      <c r="AH56" s="324"/>
      <c r="AI56" s="324"/>
      <c r="AJ56" s="325"/>
      <c r="AK56" s="323"/>
      <c r="AL56" s="324"/>
      <c r="AM56" s="324"/>
      <c r="AN56" s="324"/>
      <c r="AO56" s="324"/>
      <c r="AP56" s="324"/>
      <c r="AQ56" s="325"/>
      <c r="AR56" s="323"/>
      <c r="AS56" s="324"/>
      <c r="AT56" s="325"/>
      <c r="AU56" s="616">
        <f t="shared" si="4"/>
        <v>0</v>
      </c>
      <c r="AV56" s="616"/>
      <c r="AW56" s="617">
        <f t="shared" si="5"/>
        <v>0</v>
      </c>
      <c r="AX56" s="617"/>
      <c r="AY56" s="618"/>
      <c r="AZ56" s="618"/>
      <c r="BA56" s="618"/>
      <c r="BB56" s="618"/>
      <c r="BC56" s="618"/>
      <c r="BD56" s="618"/>
    </row>
    <row r="57" spans="2:56" ht="39.75" customHeight="1" x14ac:dyDescent="0.2">
      <c r="B57" s="322">
        <f t="shared" si="6"/>
        <v>44</v>
      </c>
      <c r="C57" s="612"/>
      <c r="D57" s="612"/>
      <c r="E57" s="613"/>
      <c r="F57" s="613"/>
      <c r="G57" s="614"/>
      <c r="H57" s="614"/>
      <c r="I57" s="614"/>
      <c r="J57" s="614"/>
      <c r="K57" s="614"/>
      <c r="L57" s="615"/>
      <c r="M57" s="615"/>
      <c r="N57" s="615"/>
      <c r="O57" s="615"/>
      <c r="P57" s="323"/>
      <c r="Q57" s="324"/>
      <c r="R57" s="324"/>
      <c r="S57" s="324"/>
      <c r="T57" s="324"/>
      <c r="U57" s="324"/>
      <c r="V57" s="325"/>
      <c r="W57" s="323"/>
      <c r="X57" s="324"/>
      <c r="Y57" s="324"/>
      <c r="Z57" s="324"/>
      <c r="AA57" s="324"/>
      <c r="AB57" s="324"/>
      <c r="AC57" s="325"/>
      <c r="AD57" s="323"/>
      <c r="AE57" s="324"/>
      <c r="AF57" s="324"/>
      <c r="AG57" s="324"/>
      <c r="AH57" s="324"/>
      <c r="AI57" s="324"/>
      <c r="AJ57" s="325"/>
      <c r="AK57" s="323"/>
      <c r="AL57" s="324"/>
      <c r="AM57" s="324"/>
      <c r="AN57" s="324"/>
      <c r="AO57" s="324"/>
      <c r="AP57" s="324"/>
      <c r="AQ57" s="325"/>
      <c r="AR57" s="323"/>
      <c r="AS57" s="324"/>
      <c r="AT57" s="325"/>
      <c r="AU57" s="616">
        <f t="shared" si="4"/>
        <v>0</v>
      </c>
      <c r="AV57" s="616"/>
      <c r="AW57" s="617">
        <f t="shared" si="5"/>
        <v>0</v>
      </c>
      <c r="AX57" s="617"/>
      <c r="AY57" s="618"/>
      <c r="AZ57" s="618"/>
      <c r="BA57" s="618"/>
      <c r="BB57" s="618"/>
      <c r="BC57" s="618"/>
      <c r="BD57" s="618"/>
    </row>
    <row r="58" spans="2:56" ht="39.75" customHeight="1" x14ac:dyDescent="0.2">
      <c r="B58" s="322">
        <f t="shared" si="6"/>
        <v>45</v>
      </c>
      <c r="C58" s="612"/>
      <c r="D58" s="612"/>
      <c r="E58" s="613"/>
      <c r="F58" s="613"/>
      <c r="G58" s="614"/>
      <c r="H58" s="614"/>
      <c r="I58" s="614"/>
      <c r="J58" s="614"/>
      <c r="K58" s="614"/>
      <c r="L58" s="615"/>
      <c r="M58" s="615"/>
      <c r="N58" s="615"/>
      <c r="O58" s="615"/>
      <c r="P58" s="323"/>
      <c r="Q58" s="324"/>
      <c r="R58" s="324"/>
      <c r="S58" s="324"/>
      <c r="T58" s="324"/>
      <c r="U58" s="324"/>
      <c r="V58" s="325"/>
      <c r="W58" s="323"/>
      <c r="X58" s="324"/>
      <c r="Y58" s="324"/>
      <c r="Z58" s="324"/>
      <c r="AA58" s="324"/>
      <c r="AB58" s="324"/>
      <c r="AC58" s="325"/>
      <c r="AD58" s="323"/>
      <c r="AE58" s="324"/>
      <c r="AF58" s="324"/>
      <c r="AG58" s="324"/>
      <c r="AH58" s="324"/>
      <c r="AI58" s="324"/>
      <c r="AJ58" s="325"/>
      <c r="AK58" s="323"/>
      <c r="AL58" s="324"/>
      <c r="AM58" s="324"/>
      <c r="AN58" s="324"/>
      <c r="AO58" s="324"/>
      <c r="AP58" s="324"/>
      <c r="AQ58" s="325"/>
      <c r="AR58" s="323"/>
      <c r="AS58" s="324"/>
      <c r="AT58" s="325"/>
      <c r="AU58" s="616">
        <f t="shared" si="4"/>
        <v>0</v>
      </c>
      <c r="AV58" s="616"/>
      <c r="AW58" s="617">
        <f t="shared" si="5"/>
        <v>0</v>
      </c>
      <c r="AX58" s="617"/>
      <c r="AY58" s="618"/>
      <c r="AZ58" s="618"/>
      <c r="BA58" s="618"/>
      <c r="BB58" s="618"/>
      <c r="BC58" s="618"/>
      <c r="BD58" s="618"/>
    </row>
    <row r="59" spans="2:56" ht="39.75" customHeight="1" x14ac:dyDescent="0.2">
      <c r="B59" s="322">
        <f t="shared" si="6"/>
        <v>46</v>
      </c>
      <c r="C59" s="612"/>
      <c r="D59" s="612"/>
      <c r="E59" s="613"/>
      <c r="F59" s="613"/>
      <c r="G59" s="614"/>
      <c r="H59" s="614"/>
      <c r="I59" s="614"/>
      <c r="J59" s="614"/>
      <c r="K59" s="614"/>
      <c r="L59" s="615"/>
      <c r="M59" s="615"/>
      <c r="N59" s="615"/>
      <c r="O59" s="615"/>
      <c r="P59" s="323"/>
      <c r="Q59" s="324"/>
      <c r="R59" s="324"/>
      <c r="S59" s="324"/>
      <c r="T59" s="324"/>
      <c r="U59" s="324"/>
      <c r="V59" s="325"/>
      <c r="W59" s="323"/>
      <c r="X59" s="324"/>
      <c r="Y59" s="324"/>
      <c r="Z59" s="324"/>
      <c r="AA59" s="324"/>
      <c r="AB59" s="324"/>
      <c r="AC59" s="325"/>
      <c r="AD59" s="323"/>
      <c r="AE59" s="324"/>
      <c r="AF59" s="324"/>
      <c r="AG59" s="324"/>
      <c r="AH59" s="324"/>
      <c r="AI59" s="324"/>
      <c r="AJ59" s="325"/>
      <c r="AK59" s="323"/>
      <c r="AL59" s="324"/>
      <c r="AM59" s="324"/>
      <c r="AN59" s="324"/>
      <c r="AO59" s="324"/>
      <c r="AP59" s="324"/>
      <c r="AQ59" s="325"/>
      <c r="AR59" s="323"/>
      <c r="AS59" s="324"/>
      <c r="AT59" s="325"/>
      <c r="AU59" s="616">
        <f t="shared" si="4"/>
        <v>0</v>
      </c>
      <c r="AV59" s="616"/>
      <c r="AW59" s="617">
        <f t="shared" si="5"/>
        <v>0</v>
      </c>
      <c r="AX59" s="617"/>
      <c r="AY59" s="618"/>
      <c r="AZ59" s="618"/>
      <c r="BA59" s="618"/>
      <c r="BB59" s="618"/>
      <c r="BC59" s="618"/>
      <c r="BD59" s="618"/>
    </row>
    <row r="60" spans="2:56" ht="39.75" customHeight="1" x14ac:dyDescent="0.2">
      <c r="B60" s="322">
        <f t="shared" si="6"/>
        <v>47</v>
      </c>
      <c r="C60" s="612"/>
      <c r="D60" s="612"/>
      <c r="E60" s="613"/>
      <c r="F60" s="613"/>
      <c r="G60" s="614"/>
      <c r="H60" s="614"/>
      <c r="I60" s="614"/>
      <c r="J60" s="614"/>
      <c r="K60" s="614"/>
      <c r="L60" s="615"/>
      <c r="M60" s="615"/>
      <c r="N60" s="615"/>
      <c r="O60" s="615"/>
      <c r="P60" s="323"/>
      <c r="Q60" s="324"/>
      <c r="R60" s="324"/>
      <c r="S60" s="324"/>
      <c r="T60" s="324"/>
      <c r="U60" s="324"/>
      <c r="V60" s="325"/>
      <c r="W60" s="323"/>
      <c r="X60" s="324"/>
      <c r="Y60" s="324"/>
      <c r="Z60" s="324"/>
      <c r="AA60" s="324"/>
      <c r="AB60" s="324"/>
      <c r="AC60" s="325"/>
      <c r="AD60" s="323"/>
      <c r="AE60" s="324"/>
      <c r="AF60" s="324"/>
      <c r="AG60" s="324"/>
      <c r="AH60" s="324"/>
      <c r="AI60" s="324"/>
      <c r="AJ60" s="325"/>
      <c r="AK60" s="323"/>
      <c r="AL60" s="324"/>
      <c r="AM60" s="324"/>
      <c r="AN60" s="324"/>
      <c r="AO60" s="324"/>
      <c r="AP60" s="324"/>
      <c r="AQ60" s="325"/>
      <c r="AR60" s="323"/>
      <c r="AS60" s="324"/>
      <c r="AT60" s="325"/>
      <c r="AU60" s="616">
        <f t="shared" si="4"/>
        <v>0</v>
      </c>
      <c r="AV60" s="616"/>
      <c r="AW60" s="617">
        <f t="shared" si="5"/>
        <v>0</v>
      </c>
      <c r="AX60" s="617"/>
      <c r="AY60" s="618"/>
      <c r="AZ60" s="618"/>
      <c r="BA60" s="618"/>
      <c r="BB60" s="618"/>
      <c r="BC60" s="618"/>
      <c r="BD60" s="618"/>
    </row>
    <row r="61" spans="2:56" ht="39.75" customHeight="1" x14ac:dyDescent="0.2">
      <c r="B61" s="322">
        <f t="shared" si="6"/>
        <v>48</v>
      </c>
      <c r="C61" s="612"/>
      <c r="D61" s="612"/>
      <c r="E61" s="613"/>
      <c r="F61" s="613"/>
      <c r="G61" s="614"/>
      <c r="H61" s="614"/>
      <c r="I61" s="614"/>
      <c r="J61" s="614"/>
      <c r="K61" s="614"/>
      <c r="L61" s="615"/>
      <c r="M61" s="615"/>
      <c r="N61" s="615"/>
      <c r="O61" s="615"/>
      <c r="P61" s="323"/>
      <c r="Q61" s="324"/>
      <c r="R61" s="324"/>
      <c r="S61" s="324"/>
      <c r="T61" s="324"/>
      <c r="U61" s="324"/>
      <c r="V61" s="325"/>
      <c r="W61" s="323"/>
      <c r="X61" s="324"/>
      <c r="Y61" s="324"/>
      <c r="Z61" s="324"/>
      <c r="AA61" s="324"/>
      <c r="AB61" s="324"/>
      <c r="AC61" s="325"/>
      <c r="AD61" s="323"/>
      <c r="AE61" s="324"/>
      <c r="AF61" s="324"/>
      <c r="AG61" s="324"/>
      <c r="AH61" s="324"/>
      <c r="AI61" s="324"/>
      <c r="AJ61" s="325"/>
      <c r="AK61" s="323"/>
      <c r="AL61" s="324"/>
      <c r="AM61" s="324"/>
      <c r="AN61" s="324"/>
      <c r="AO61" s="324"/>
      <c r="AP61" s="324"/>
      <c r="AQ61" s="325"/>
      <c r="AR61" s="323"/>
      <c r="AS61" s="324"/>
      <c r="AT61" s="325"/>
      <c r="AU61" s="616">
        <f t="shared" si="4"/>
        <v>0</v>
      </c>
      <c r="AV61" s="616"/>
      <c r="AW61" s="617">
        <f t="shared" si="5"/>
        <v>0</v>
      </c>
      <c r="AX61" s="617"/>
      <c r="AY61" s="618"/>
      <c r="AZ61" s="618"/>
      <c r="BA61" s="618"/>
      <c r="BB61" s="618"/>
      <c r="BC61" s="618"/>
      <c r="BD61" s="618"/>
    </row>
    <row r="62" spans="2:56" ht="39.75" customHeight="1" x14ac:dyDescent="0.2">
      <c r="B62" s="322">
        <f t="shared" si="6"/>
        <v>49</v>
      </c>
      <c r="C62" s="612"/>
      <c r="D62" s="612"/>
      <c r="E62" s="613"/>
      <c r="F62" s="613"/>
      <c r="G62" s="614"/>
      <c r="H62" s="614"/>
      <c r="I62" s="614"/>
      <c r="J62" s="614"/>
      <c r="K62" s="614"/>
      <c r="L62" s="615"/>
      <c r="M62" s="615"/>
      <c r="N62" s="615"/>
      <c r="O62" s="615"/>
      <c r="P62" s="323"/>
      <c r="Q62" s="324"/>
      <c r="R62" s="324"/>
      <c r="S62" s="324"/>
      <c r="T62" s="324"/>
      <c r="U62" s="324"/>
      <c r="V62" s="325"/>
      <c r="W62" s="323"/>
      <c r="X62" s="324"/>
      <c r="Y62" s="324"/>
      <c r="Z62" s="324"/>
      <c r="AA62" s="324"/>
      <c r="AB62" s="324"/>
      <c r="AC62" s="325"/>
      <c r="AD62" s="323"/>
      <c r="AE62" s="324"/>
      <c r="AF62" s="324"/>
      <c r="AG62" s="324"/>
      <c r="AH62" s="324"/>
      <c r="AI62" s="324"/>
      <c r="AJ62" s="325"/>
      <c r="AK62" s="323"/>
      <c r="AL62" s="324"/>
      <c r="AM62" s="324"/>
      <c r="AN62" s="324"/>
      <c r="AO62" s="324"/>
      <c r="AP62" s="324"/>
      <c r="AQ62" s="325"/>
      <c r="AR62" s="323"/>
      <c r="AS62" s="324"/>
      <c r="AT62" s="325"/>
      <c r="AU62" s="616">
        <f t="shared" si="4"/>
        <v>0</v>
      </c>
      <c r="AV62" s="616"/>
      <c r="AW62" s="617">
        <f t="shared" si="5"/>
        <v>0</v>
      </c>
      <c r="AX62" s="617"/>
      <c r="AY62" s="618"/>
      <c r="AZ62" s="618"/>
      <c r="BA62" s="618"/>
      <c r="BB62" s="618"/>
      <c r="BC62" s="618"/>
      <c r="BD62" s="618"/>
    </row>
    <row r="63" spans="2:56" ht="39.75" customHeight="1" x14ac:dyDescent="0.2">
      <c r="B63" s="322">
        <f t="shared" si="6"/>
        <v>50</v>
      </c>
      <c r="C63" s="612"/>
      <c r="D63" s="612"/>
      <c r="E63" s="613"/>
      <c r="F63" s="613"/>
      <c r="G63" s="614"/>
      <c r="H63" s="614"/>
      <c r="I63" s="614"/>
      <c r="J63" s="614"/>
      <c r="K63" s="614"/>
      <c r="L63" s="615"/>
      <c r="M63" s="615"/>
      <c r="N63" s="615"/>
      <c r="O63" s="615"/>
      <c r="P63" s="323"/>
      <c r="Q63" s="324"/>
      <c r="R63" s="324"/>
      <c r="S63" s="324"/>
      <c r="T63" s="324"/>
      <c r="U63" s="324"/>
      <c r="V63" s="325"/>
      <c r="W63" s="323"/>
      <c r="X63" s="324"/>
      <c r="Y63" s="324"/>
      <c r="Z63" s="324"/>
      <c r="AA63" s="324"/>
      <c r="AB63" s="324"/>
      <c r="AC63" s="325"/>
      <c r="AD63" s="323"/>
      <c r="AE63" s="324"/>
      <c r="AF63" s="324"/>
      <c r="AG63" s="324"/>
      <c r="AH63" s="324"/>
      <c r="AI63" s="324"/>
      <c r="AJ63" s="325"/>
      <c r="AK63" s="323"/>
      <c r="AL63" s="324"/>
      <c r="AM63" s="324"/>
      <c r="AN63" s="324"/>
      <c r="AO63" s="324"/>
      <c r="AP63" s="324"/>
      <c r="AQ63" s="325"/>
      <c r="AR63" s="323"/>
      <c r="AS63" s="324"/>
      <c r="AT63" s="325"/>
      <c r="AU63" s="616">
        <f t="shared" si="4"/>
        <v>0</v>
      </c>
      <c r="AV63" s="616"/>
      <c r="AW63" s="617">
        <f t="shared" si="5"/>
        <v>0</v>
      </c>
      <c r="AX63" s="617"/>
      <c r="AY63" s="618"/>
      <c r="AZ63" s="618"/>
      <c r="BA63" s="618"/>
      <c r="BB63" s="618"/>
      <c r="BC63" s="618"/>
      <c r="BD63" s="618"/>
    </row>
    <row r="64" spans="2:56" ht="39.75" customHeight="1" x14ac:dyDescent="0.2">
      <c r="B64" s="322">
        <f t="shared" si="6"/>
        <v>51</v>
      </c>
      <c r="C64" s="612"/>
      <c r="D64" s="612"/>
      <c r="E64" s="613"/>
      <c r="F64" s="613"/>
      <c r="G64" s="614"/>
      <c r="H64" s="614"/>
      <c r="I64" s="614"/>
      <c r="J64" s="614"/>
      <c r="K64" s="614"/>
      <c r="L64" s="615"/>
      <c r="M64" s="615"/>
      <c r="N64" s="615"/>
      <c r="O64" s="615"/>
      <c r="P64" s="323"/>
      <c r="Q64" s="324"/>
      <c r="R64" s="324"/>
      <c r="S64" s="324"/>
      <c r="T64" s="324"/>
      <c r="U64" s="324"/>
      <c r="V64" s="325"/>
      <c r="W64" s="323"/>
      <c r="X64" s="324"/>
      <c r="Y64" s="324"/>
      <c r="Z64" s="324"/>
      <c r="AA64" s="324"/>
      <c r="AB64" s="324"/>
      <c r="AC64" s="325"/>
      <c r="AD64" s="323"/>
      <c r="AE64" s="324"/>
      <c r="AF64" s="324"/>
      <c r="AG64" s="324"/>
      <c r="AH64" s="324"/>
      <c r="AI64" s="324"/>
      <c r="AJ64" s="325"/>
      <c r="AK64" s="323"/>
      <c r="AL64" s="324"/>
      <c r="AM64" s="324"/>
      <c r="AN64" s="324"/>
      <c r="AO64" s="324"/>
      <c r="AP64" s="324"/>
      <c r="AQ64" s="325"/>
      <c r="AR64" s="323"/>
      <c r="AS64" s="324"/>
      <c r="AT64" s="325"/>
      <c r="AU64" s="616">
        <f t="shared" si="4"/>
        <v>0</v>
      </c>
      <c r="AV64" s="616"/>
      <c r="AW64" s="617">
        <f t="shared" si="5"/>
        <v>0</v>
      </c>
      <c r="AX64" s="617"/>
      <c r="AY64" s="618"/>
      <c r="AZ64" s="618"/>
      <c r="BA64" s="618"/>
      <c r="BB64" s="618"/>
      <c r="BC64" s="618"/>
      <c r="BD64" s="618"/>
    </row>
    <row r="65" spans="2:56" ht="39.75" customHeight="1" x14ac:dyDescent="0.2">
      <c r="B65" s="322">
        <f t="shared" si="6"/>
        <v>52</v>
      </c>
      <c r="C65" s="612"/>
      <c r="D65" s="612"/>
      <c r="E65" s="613"/>
      <c r="F65" s="613"/>
      <c r="G65" s="614"/>
      <c r="H65" s="614"/>
      <c r="I65" s="614"/>
      <c r="J65" s="614"/>
      <c r="K65" s="614"/>
      <c r="L65" s="615"/>
      <c r="M65" s="615"/>
      <c r="N65" s="615"/>
      <c r="O65" s="615"/>
      <c r="P65" s="323"/>
      <c r="Q65" s="324"/>
      <c r="R65" s="324"/>
      <c r="S65" s="324"/>
      <c r="T65" s="324"/>
      <c r="U65" s="324"/>
      <c r="V65" s="325"/>
      <c r="W65" s="323"/>
      <c r="X65" s="324"/>
      <c r="Y65" s="324"/>
      <c r="Z65" s="324"/>
      <c r="AA65" s="324"/>
      <c r="AB65" s="324"/>
      <c r="AC65" s="325"/>
      <c r="AD65" s="323"/>
      <c r="AE65" s="324"/>
      <c r="AF65" s="324"/>
      <c r="AG65" s="324"/>
      <c r="AH65" s="324"/>
      <c r="AI65" s="324"/>
      <c r="AJ65" s="325"/>
      <c r="AK65" s="323"/>
      <c r="AL65" s="324"/>
      <c r="AM65" s="324"/>
      <c r="AN65" s="324"/>
      <c r="AO65" s="324"/>
      <c r="AP65" s="324"/>
      <c r="AQ65" s="325"/>
      <c r="AR65" s="323"/>
      <c r="AS65" s="324"/>
      <c r="AT65" s="325"/>
      <c r="AU65" s="616">
        <f t="shared" si="4"/>
        <v>0</v>
      </c>
      <c r="AV65" s="616"/>
      <c r="AW65" s="617">
        <f t="shared" si="5"/>
        <v>0</v>
      </c>
      <c r="AX65" s="617"/>
      <c r="AY65" s="618"/>
      <c r="AZ65" s="618"/>
      <c r="BA65" s="618"/>
      <c r="BB65" s="618"/>
      <c r="BC65" s="618"/>
      <c r="BD65" s="618"/>
    </row>
    <row r="66" spans="2:56" ht="39.75" customHeight="1" x14ac:dyDescent="0.2">
      <c r="B66" s="322">
        <f t="shared" si="6"/>
        <v>53</v>
      </c>
      <c r="C66" s="612"/>
      <c r="D66" s="612"/>
      <c r="E66" s="613"/>
      <c r="F66" s="613"/>
      <c r="G66" s="614"/>
      <c r="H66" s="614"/>
      <c r="I66" s="614"/>
      <c r="J66" s="614"/>
      <c r="K66" s="614"/>
      <c r="L66" s="615"/>
      <c r="M66" s="615"/>
      <c r="N66" s="615"/>
      <c r="O66" s="615"/>
      <c r="P66" s="323"/>
      <c r="Q66" s="324"/>
      <c r="R66" s="324"/>
      <c r="S66" s="324"/>
      <c r="T66" s="324"/>
      <c r="U66" s="324"/>
      <c r="V66" s="325"/>
      <c r="W66" s="323"/>
      <c r="X66" s="324"/>
      <c r="Y66" s="324"/>
      <c r="Z66" s="324"/>
      <c r="AA66" s="324"/>
      <c r="AB66" s="324"/>
      <c r="AC66" s="325"/>
      <c r="AD66" s="323"/>
      <c r="AE66" s="324"/>
      <c r="AF66" s="324"/>
      <c r="AG66" s="324"/>
      <c r="AH66" s="324"/>
      <c r="AI66" s="324"/>
      <c r="AJ66" s="325"/>
      <c r="AK66" s="323"/>
      <c r="AL66" s="324"/>
      <c r="AM66" s="324"/>
      <c r="AN66" s="324"/>
      <c r="AO66" s="324"/>
      <c r="AP66" s="324"/>
      <c r="AQ66" s="325"/>
      <c r="AR66" s="323"/>
      <c r="AS66" s="324"/>
      <c r="AT66" s="325"/>
      <c r="AU66" s="616">
        <f t="shared" si="4"/>
        <v>0</v>
      </c>
      <c r="AV66" s="616"/>
      <c r="AW66" s="617">
        <f t="shared" si="5"/>
        <v>0</v>
      </c>
      <c r="AX66" s="617"/>
      <c r="AY66" s="618"/>
      <c r="AZ66" s="618"/>
      <c r="BA66" s="618"/>
      <c r="BB66" s="618"/>
      <c r="BC66" s="618"/>
      <c r="BD66" s="618"/>
    </row>
    <row r="67" spans="2:56" ht="39.75" customHeight="1" x14ac:dyDescent="0.2">
      <c r="B67" s="322">
        <f t="shared" si="6"/>
        <v>54</v>
      </c>
      <c r="C67" s="612"/>
      <c r="D67" s="612"/>
      <c r="E67" s="613"/>
      <c r="F67" s="613"/>
      <c r="G67" s="614"/>
      <c r="H67" s="614"/>
      <c r="I67" s="614"/>
      <c r="J67" s="614"/>
      <c r="K67" s="614"/>
      <c r="L67" s="615"/>
      <c r="M67" s="615"/>
      <c r="N67" s="615"/>
      <c r="O67" s="615"/>
      <c r="P67" s="323"/>
      <c r="Q67" s="324"/>
      <c r="R67" s="324"/>
      <c r="S67" s="324"/>
      <c r="T67" s="324"/>
      <c r="U67" s="324"/>
      <c r="V67" s="325"/>
      <c r="W67" s="323"/>
      <c r="X67" s="324"/>
      <c r="Y67" s="324"/>
      <c r="Z67" s="324"/>
      <c r="AA67" s="324"/>
      <c r="AB67" s="324"/>
      <c r="AC67" s="325"/>
      <c r="AD67" s="323"/>
      <c r="AE67" s="324"/>
      <c r="AF67" s="324"/>
      <c r="AG67" s="324"/>
      <c r="AH67" s="324"/>
      <c r="AI67" s="324"/>
      <c r="AJ67" s="325"/>
      <c r="AK67" s="323"/>
      <c r="AL67" s="324"/>
      <c r="AM67" s="324"/>
      <c r="AN67" s="324"/>
      <c r="AO67" s="324"/>
      <c r="AP67" s="324"/>
      <c r="AQ67" s="325"/>
      <c r="AR67" s="323"/>
      <c r="AS67" s="324"/>
      <c r="AT67" s="325"/>
      <c r="AU67" s="616">
        <f t="shared" si="4"/>
        <v>0</v>
      </c>
      <c r="AV67" s="616"/>
      <c r="AW67" s="617">
        <f t="shared" si="5"/>
        <v>0</v>
      </c>
      <c r="AX67" s="617"/>
      <c r="AY67" s="618"/>
      <c r="AZ67" s="618"/>
      <c r="BA67" s="618"/>
      <c r="BB67" s="618"/>
      <c r="BC67" s="618"/>
      <c r="BD67" s="618"/>
    </row>
    <row r="68" spans="2:56" ht="39.75" customHeight="1" x14ac:dyDescent="0.2">
      <c r="B68" s="322">
        <f t="shared" si="6"/>
        <v>55</v>
      </c>
      <c r="C68" s="612"/>
      <c r="D68" s="612"/>
      <c r="E68" s="613"/>
      <c r="F68" s="613"/>
      <c r="G68" s="614"/>
      <c r="H68" s="614"/>
      <c r="I68" s="614"/>
      <c r="J68" s="614"/>
      <c r="K68" s="614"/>
      <c r="L68" s="615"/>
      <c r="M68" s="615"/>
      <c r="N68" s="615"/>
      <c r="O68" s="615"/>
      <c r="P68" s="323"/>
      <c r="Q68" s="324"/>
      <c r="R68" s="324"/>
      <c r="S68" s="324"/>
      <c r="T68" s="324"/>
      <c r="U68" s="324"/>
      <c r="V68" s="325"/>
      <c r="W68" s="323"/>
      <c r="X68" s="324"/>
      <c r="Y68" s="324"/>
      <c r="Z68" s="324"/>
      <c r="AA68" s="324"/>
      <c r="AB68" s="324"/>
      <c r="AC68" s="325"/>
      <c r="AD68" s="323"/>
      <c r="AE68" s="324"/>
      <c r="AF68" s="324"/>
      <c r="AG68" s="324"/>
      <c r="AH68" s="324"/>
      <c r="AI68" s="324"/>
      <c r="AJ68" s="325"/>
      <c r="AK68" s="323"/>
      <c r="AL68" s="324"/>
      <c r="AM68" s="324"/>
      <c r="AN68" s="324"/>
      <c r="AO68" s="324"/>
      <c r="AP68" s="324"/>
      <c r="AQ68" s="325"/>
      <c r="AR68" s="323"/>
      <c r="AS68" s="324"/>
      <c r="AT68" s="325"/>
      <c r="AU68" s="616">
        <f t="shared" si="4"/>
        <v>0</v>
      </c>
      <c r="AV68" s="616"/>
      <c r="AW68" s="617">
        <f t="shared" si="5"/>
        <v>0</v>
      </c>
      <c r="AX68" s="617"/>
      <c r="AY68" s="618"/>
      <c r="AZ68" s="618"/>
      <c r="BA68" s="618"/>
      <c r="BB68" s="618"/>
      <c r="BC68" s="618"/>
      <c r="BD68" s="618"/>
    </row>
    <row r="69" spans="2:56" ht="39.75" customHeight="1" x14ac:dyDescent="0.2">
      <c r="B69" s="322">
        <f t="shared" si="6"/>
        <v>56</v>
      </c>
      <c r="C69" s="612"/>
      <c r="D69" s="612"/>
      <c r="E69" s="613"/>
      <c r="F69" s="613"/>
      <c r="G69" s="614"/>
      <c r="H69" s="614"/>
      <c r="I69" s="614"/>
      <c r="J69" s="614"/>
      <c r="K69" s="614"/>
      <c r="L69" s="615"/>
      <c r="M69" s="615"/>
      <c r="N69" s="615"/>
      <c r="O69" s="615"/>
      <c r="P69" s="348"/>
      <c r="Q69" s="349"/>
      <c r="R69" s="349"/>
      <c r="S69" s="349"/>
      <c r="T69" s="349"/>
      <c r="U69" s="349"/>
      <c r="V69" s="350"/>
      <c r="W69" s="348"/>
      <c r="X69" s="349"/>
      <c r="Y69" s="349"/>
      <c r="Z69" s="349"/>
      <c r="AA69" s="349"/>
      <c r="AB69" s="349"/>
      <c r="AC69" s="350"/>
      <c r="AD69" s="348"/>
      <c r="AE69" s="349"/>
      <c r="AF69" s="349"/>
      <c r="AG69" s="349"/>
      <c r="AH69" s="349"/>
      <c r="AI69" s="349"/>
      <c r="AJ69" s="350"/>
      <c r="AK69" s="348"/>
      <c r="AL69" s="349"/>
      <c r="AM69" s="349"/>
      <c r="AN69" s="349"/>
      <c r="AO69" s="349"/>
      <c r="AP69" s="349"/>
      <c r="AQ69" s="350"/>
      <c r="AR69" s="348"/>
      <c r="AS69" s="349"/>
      <c r="AT69" s="350"/>
      <c r="AU69" s="616">
        <f t="shared" si="4"/>
        <v>0</v>
      </c>
      <c r="AV69" s="616"/>
      <c r="AW69" s="617">
        <f t="shared" si="5"/>
        <v>0</v>
      </c>
      <c r="AX69" s="617"/>
      <c r="AY69" s="618"/>
      <c r="AZ69" s="618"/>
      <c r="BA69" s="618"/>
      <c r="BB69" s="618"/>
      <c r="BC69" s="618"/>
      <c r="BD69" s="618"/>
    </row>
    <row r="70" spans="2:56" ht="39.75" customHeight="1" x14ac:dyDescent="0.2">
      <c r="B70" s="322">
        <f t="shared" si="6"/>
        <v>57</v>
      </c>
      <c r="C70" s="612"/>
      <c r="D70" s="612"/>
      <c r="E70" s="613"/>
      <c r="F70" s="613"/>
      <c r="G70" s="614"/>
      <c r="H70" s="614"/>
      <c r="I70" s="614"/>
      <c r="J70" s="614"/>
      <c r="K70" s="614"/>
      <c r="L70" s="615"/>
      <c r="M70" s="615"/>
      <c r="N70" s="615"/>
      <c r="O70" s="615"/>
      <c r="P70" s="323"/>
      <c r="Q70" s="324"/>
      <c r="R70" s="324"/>
      <c r="S70" s="324"/>
      <c r="T70" s="324"/>
      <c r="U70" s="324"/>
      <c r="V70" s="325"/>
      <c r="W70" s="323"/>
      <c r="X70" s="324"/>
      <c r="Y70" s="324"/>
      <c r="Z70" s="324"/>
      <c r="AA70" s="324"/>
      <c r="AB70" s="324"/>
      <c r="AC70" s="325"/>
      <c r="AD70" s="323"/>
      <c r="AE70" s="324"/>
      <c r="AF70" s="324"/>
      <c r="AG70" s="324"/>
      <c r="AH70" s="324"/>
      <c r="AI70" s="324"/>
      <c r="AJ70" s="325"/>
      <c r="AK70" s="323"/>
      <c r="AL70" s="324"/>
      <c r="AM70" s="324"/>
      <c r="AN70" s="324"/>
      <c r="AO70" s="324"/>
      <c r="AP70" s="324"/>
      <c r="AQ70" s="325"/>
      <c r="AR70" s="323"/>
      <c r="AS70" s="324"/>
      <c r="AT70" s="325"/>
      <c r="AU70" s="616">
        <f t="shared" si="4"/>
        <v>0</v>
      </c>
      <c r="AV70" s="616"/>
      <c r="AW70" s="617">
        <f t="shared" si="5"/>
        <v>0</v>
      </c>
      <c r="AX70" s="617"/>
      <c r="AY70" s="618"/>
      <c r="AZ70" s="618"/>
      <c r="BA70" s="618"/>
      <c r="BB70" s="618"/>
      <c r="BC70" s="618"/>
      <c r="BD70" s="618"/>
    </row>
    <row r="71" spans="2:56" ht="39.75" customHeight="1" x14ac:dyDescent="0.2">
      <c r="B71" s="322">
        <f t="shared" si="6"/>
        <v>58</v>
      </c>
      <c r="C71" s="612"/>
      <c r="D71" s="612"/>
      <c r="E71" s="613"/>
      <c r="F71" s="613"/>
      <c r="G71" s="614"/>
      <c r="H71" s="614"/>
      <c r="I71" s="614"/>
      <c r="J71" s="614"/>
      <c r="K71" s="614"/>
      <c r="L71" s="615"/>
      <c r="M71" s="615"/>
      <c r="N71" s="615"/>
      <c r="O71" s="615"/>
      <c r="P71" s="323"/>
      <c r="Q71" s="324"/>
      <c r="R71" s="324"/>
      <c r="S71" s="324"/>
      <c r="T71" s="324"/>
      <c r="U71" s="324"/>
      <c r="V71" s="325"/>
      <c r="W71" s="323"/>
      <c r="X71" s="324"/>
      <c r="Y71" s="324"/>
      <c r="Z71" s="324"/>
      <c r="AA71" s="324"/>
      <c r="AB71" s="324"/>
      <c r="AC71" s="325"/>
      <c r="AD71" s="323"/>
      <c r="AE71" s="324"/>
      <c r="AF71" s="324"/>
      <c r="AG71" s="324"/>
      <c r="AH71" s="324"/>
      <c r="AI71" s="324"/>
      <c r="AJ71" s="325"/>
      <c r="AK71" s="323"/>
      <c r="AL71" s="324"/>
      <c r="AM71" s="324"/>
      <c r="AN71" s="324"/>
      <c r="AO71" s="324"/>
      <c r="AP71" s="324"/>
      <c r="AQ71" s="325"/>
      <c r="AR71" s="323"/>
      <c r="AS71" s="324"/>
      <c r="AT71" s="325"/>
      <c r="AU71" s="616">
        <f t="shared" si="4"/>
        <v>0</v>
      </c>
      <c r="AV71" s="616"/>
      <c r="AW71" s="617">
        <f t="shared" si="5"/>
        <v>0</v>
      </c>
      <c r="AX71" s="617"/>
      <c r="AY71" s="618"/>
      <c r="AZ71" s="618"/>
      <c r="BA71" s="618"/>
      <c r="BB71" s="618"/>
      <c r="BC71" s="618"/>
      <c r="BD71" s="618"/>
    </row>
    <row r="72" spans="2:56" ht="39.75" customHeight="1" x14ac:dyDescent="0.2">
      <c r="B72" s="322">
        <f t="shared" si="6"/>
        <v>59</v>
      </c>
      <c r="C72" s="612"/>
      <c r="D72" s="612"/>
      <c r="E72" s="613"/>
      <c r="F72" s="613"/>
      <c r="G72" s="614"/>
      <c r="H72" s="614"/>
      <c r="I72" s="614"/>
      <c r="J72" s="614"/>
      <c r="K72" s="614"/>
      <c r="L72" s="615"/>
      <c r="M72" s="615"/>
      <c r="N72" s="615"/>
      <c r="O72" s="615"/>
      <c r="P72" s="323"/>
      <c r="Q72" s="324"/>
      <c r="R72" s="324"/>
      <c r="S72" s="324"/>
      <c r="T72" s="324"/>
      <c r="U72" s="324"/>
      <c r="V72" s="325"/>
      <c r="W72" s="323"/>
      <c r="X72" s="324"/>
      <c r="Y72" s="324"/>
      <c r="Z72" s="324"/>
      <c r="AA72" s="324"/>
      <c r="AB72" s="324"/>
      <c r="AC72" s="325"/>
      <c r="AD72" s="323"/>
      <c r="AE72" s="324"/>
      <c r="AF72" s="324"/>
      <c r="AG72" s="324"/>
      <c r="AH72" s="324"/>
      <c r="AI72" s="324"/>
      <c r="AJ72" s="325"/>
      <c r="AK72" s="323"/>
      <c r="AL72" s="324"/>
      <c r="AM72" s="324"/>
      <c r="AN72" s="324"/>
      <c r="AO72" s="324"/>
      <c r="AP72" s="324"/>
      <c r="AQ72" s="325"/>
      <c r="AR72" s="323"/>
      <c r="AS72" s="324"/>
      <c r="AT72" s="325"/>
      <c r="AU72" s="616">
        <f t="shared" si="4"/>
        <v>0</v>
      </c>
      <c r="AV72" s="616"/>
      <c r="AW72" s="617">
        <f t="shared" si="5"/>
        <v>0</v>
      </c>
      <c r="AX72" s="617"/>
      <c r="AY72" s="618"/>
      <c r="AZ72" s="618"/>
      <c r="BA72" s="618"/>
      <c r="BB72" s="618"/>
      <c r="BC72" s="618"/>
      <c r="BD72" s="618"/>
    </row>
    <row r="73" spans="2:56" ht="39.75" customHeight="1" x14ac:dyDescent="0.2">
      <c r="B73" s="322">
        <f t="shared" si="6"/>
        <v>60</v>
      </c>
      <c r="C73" s="612"/>
      <c r="D73" s="612"/>
      <c r="E73" s="613"/>
      <c r="F73" s="613"/>
      <c r="G73" s="614"/>
      <c r="H73" s="614"/>
      <c r="I73" s="614"/>
      <c r="J73" s="614"/>
      <c r="K73" s="614"/>
      <c r="L73" s="615"/>
      <c r="M73" s="615"/>
      <c r="N73" s="615"/>
      <c r="O73" s="615"/>
      <c r="P73" s="323"/>
      <c r="Q73" s="324"/>
      <c r="R73" s="324"/>
      <c r="S73" s="324"/>
      <c r="T73" s="324"/>
      <c r="U73" s="324"/>
      <c r="V73" s="325"/>
      <c r="W73" s="323"/>
      <c r="X73" s="324"/>
      <c r="Y73" s="324"/>
      <c r="Z73" s="324"/>
      <c r="AA73" s="324"/>
      <c r="AB73" s="324"/>
      <c r="AC73" s="325"/>
      <c r="AD73" s="323"/>
      <c r="AE73" s="324"/>
      <c r="AF73" s="324"/>
      <c r="AG73" s="324"/>
      <c r="AH73" s="324"/>
      <c r="AI73" s="324"/>
      <c r="AJ73" s="325"/>
      <c r="AK73" s="323"/>
      <c r="AL73" s="324"/>
      <c r="AM73" s="324"/>
      <c r="AN73" s="324"/>
      <c r="AO73" s="324"/>
      <c r="AP73" s="324"/>
      <c r="AQ73" s="325"/>
      <c r="AR73" s="323"/>
      <c r="AS73" s="324"/>
      <c r="AT73" s="325"/>
      <c r="AU73" s="616">
        <f t="shared" si="4"/>
        <v>0</v>
      </c>
      <c r="AV73" s="616"/>
      <c r="AW73" s="617">
        <f t="shared" si="5"/>
        <v>0</v>
      </c>
      <c r="AX73" s="617"/>
      <c r="AY73" s="618"/>
      <c r="AZ73" s="618"/>
      <c r="BA73" s="618"/>
      <c r="BB73" s="618"/>
      <c r="BC73" s="618"/>
      <c r="BD73" s="618"/>
    </row>
    <row r="74" spans="2:56" ht="39.75" customHeight="1" x14ac:dyDescent="0.2">
      <c r="B74" s="322">
        <f t="shared" si="6"/>
        <v>61</v>
      </c>
      <c r="C74" s="612"/>
      <c r="D74" s="612"/>
      <c r="E74" s="613"/>
      <c r="F74" s="613"/>
      <c r="G74" s="614"/>
      <c r="H74" s="614"/>
      <c r="I74" s="614"/>
      <c r="J74" s="614"/>
      <c r="K74" s="614"/>
      <c r="L74" s="615"/>
      <c r="M74" s="615"/>
      <c r="N74" s="615"/>
      <c r="O74" s="615"/>
      <c r="P74" s="323"/>
      <c r="Q74" s="324"/>
      <c r="R74" s="324"/>
      <c r="S74" s="324"/>
      <c r="T74" s="324"/>
      <c r="U74" s="324"/>
      <c r="V74" s="325"/>
      <c r="W74" s="323"/>
      <c r="X74" s="324"/>
      <c r="Y74" s="324"/>
      <c r="Z74" s="324"/>
      <c r="AA74" s="324"/>
      <c r="AB74" s="324"/>
      <c r="AC74" s="325"/>
      <c r="AD74" s="323"/>
      <c r="AE74" s="324"/>
      <c r="AF74" s="324"/>
      <c r="AG74" s="324"/>
      <c r="AH74" s="324"/>
      <c r="AI74" s="324"/>
      <c r="AJ74" s="325"/>
      <c r="AK74" s="323"/>
      <c r="AL74" s="324"/>
      <c r="AM74" s="324"/>
      <c r="AN74" s="324"/>
      <c r="AO74" s="324"/>
      <c r="AP74" s="324"/>
      <c r="AQ74" s="325"/>
      <c r="AR74" s="323"/>
      <c r="AS74" s="324"/>
      <c r="AT74" s="325"/>
      <c r="AU74" s="616">
        <f t="shared" si="4"/>
        <v>0</v>
      </c>
      <c r="AV74" s="616"/>
      <c r="AW74" s="617">
        <f t="shared" si="5"/>
        <v>0</v>
      </c>
      <c r="AX74" s="617"/>
      <c r="AY74" s="618"/>
      <c r="AZ74" s="618"/>
      <c r="BA74" s="618"/>
      <c r="BB74" s="618"/>
      <c r="BC74" s="618"/>
      <c r="BD74" s="618"/>
    </row>
    <row r="75" spans="2:56" ht="39.75" customHeight="1" x14ac:dyDescent="0.2">
      <c r="B75" s="322">
        <f t="shared" si="6"/>
        <v>62</v>
      </c>
      <c r="C75" s="612"/>
      <c r="D75" s="612"/>
      <c r="E75" s="613"/>
      <c r="F75" s="613"/>
      <c r="G75" s="614"/>
      <c r="H75" s="614"/>
      <c r="I75" s="614"/>
      <c r="J75" s="614"/>
      <c r="K75" s="614"/>
      <c r="L75" s="615"/>
      <c r="M75" s="615"/>
      <c r="N75" s="615"/>
      <c r="O75" s="615"/>
      <c r="P75" s="323"/>
      <c r="Q75" s="324"/>
      <c r="R75" s="324"/>
      <c r="S75" s="324"/>
      <c r="T75" s="324"/>
      <c r="U75" s="324"/>
      <c r="V75" s="325"/>
      <c r="W75" s="323"/>
      <c r="X75" s="324"/>
      <c r="Y75" s="324"/>
      <c r="Z75" s="324"/>
      <c r="AA75" s="324"/>
      <c r="AB75" s="324"/>
      <c r="AC75" s="325"/>
      <c r="AD75" s="323"/>
      <c r="AE75" s="324"/>
      <c r="AF75" s="324"/>
      <c r="AG75" s="324"/>
      <c r="AH75" s="324"/>
      <c r="AI75" s="324"/>
      <c r="AJ75" s="325"/>
      <c r="AK75" s="323"/>
      <c r="AL75" s="324"/>
      <c r="AM75" s="324"/>
      <c r="AN75" s="324"/>
      <c r="AO75" s="324"/>
      <c r="AP75" s="324"/>
      <c r="AQ75" s="325"/>
      <c r="AR75" s="323"/>
      <c r="AS75" s="324"/>
      <c r="AT75" s="325"/>
      <c r="AU75" s="616">
        <f t="shared" si="4"/>
        <v>0</v>
      </c>
      <c r="AV75" s="616"/>
      <c r="AW75" s="617">
        <f t="shared" si="5"/>
        <v>0</v>
      </c>
      <c r="AX75" s="617"/>
      <c r="AY75" s="618"/>
      <c r="AZ75" s="618"/>
      <c r="BA75" s="618"/>
      <c r="BB75" s="618"/>
      <c r="BC75" s="618"/>
      <c r="BD75" s="618"/>
    </row>
    <row r="76" spans="2:56" ht="39.75" customHeight="1" x14ac:dyDescent="0.2">
      <c r="B76" s="322">
        <f t="shared" si="6"/>
        <v>63</v>
      </c>
      <c r="C76" s="612"/>
      <c r="D76" s="612"/>
      <c r="E76" s="613"/>
      <c r="F76" s="613"/>
      <c r="G76" s="614"/>
      <c r="H76" s="614"/>
      <c r="I76" s="614"/>
      <c r="J76" s="614"/>
      <c r="K76" s="614"/>
      <c r="L76" s="615"/>
      <c r="M76" s="615"/>
      <c r="N76" s="615"/>
      <c r="O76" s="615"/>
      <c r="P76" s="323"/>
      <c r="Q76" s="324"/>
      <c r="R76" s="324"/>
      <c r="S76" s="324"/>
      <c r="T76" s="324"/>
      <c r="U76" s="324"/>
      <c r="V76" s="325"/>
      <c r="W76" s="323"/>
      <c r="X76" s="324"/>
      <c r="Y76" s="324"/>
      <c r="Z76" s="324"/>
      <c r="AA76" s="324"/>
      <c r="AB76" s="324"/>
      <c r="AC76" s="325"/>
      <c r="AD76" s="323"/>
      <c r="AE76" s="324"/>
      <c r="AF76" s="324"/>
      <c r="AG76" s="324"/>
      <c r="AH76" s="324"/>
      <c r="AI76" s="324"/>
      <c r="AJ76" s="325"/>
      <c r="AK76" s="323"/>
      <c r="AL76" s="324"/>
      <c r="AM76" s="324"/>
      <c r="AN76" s="324"/>
      <c r="AO76" s="324"/>
      <c r="AP76" s="324"/>
      <c r="AQ76" s="325"/>
      <c r="AR76" s="323"/>
      <c r="AS76" s="324"/>
      <c r="AT76" s="325"/>
      <c r="AU76" s="616">
        <f t="shared" si="4"/>
        <v>0</v>
      </c>
      <c r="AV76" s="616"/>
      <c r="AW76" s="617">
        <f t="shared" si="5"/>
        <v>0</v>
      </c>
      <c r="AX76" s="617"/>
      <c r="AY76" s="618"/>
      <c r="AZ76" s="618"/>
      <c r="BA76" s="618"/>
      <c r="BB76" s="618"/>
      <c r="BC76" s="618"/>
      <c r="BD76" s="618"/>
    </row>
    <row r="77" spans="2:56" ht="39.75" customHeight="1" x14ac:dyDescent="0.2">
      <c r="B77" s="322">
        <f t="shared" si="6"/>
        <v>64</v>
      </c>
      <c r="C77" s="612"/>
      <c r="D77" s="612"/>
      <c r="E77" s="613"/>
      <c r="F77" s="613"/>
      <c r="G77" s="614"/>
      <c r="H77" s="614"/>
      <c r="I77" s="614"/>
      <c r="J77" s="614"/>
      <c r="K77" s="614"/>
      <c r="L77" s="615"/>
      <c r="M77" s="615"/>
      <c r="N77" s="615"/>
      <c r="O77" s="615"/>
      <c r="P77" s="323"/>
      <c r="Q77" s="324"/>
      <c r="R77" s="324"/>
      <c r="S77" s="324"/>
      <c r="T77" s="324"/>
      <c r="U77" s="324"/>
      <c r="V77" s="325"/>
      <c r="W77" s="323"/>
      <c r="X77" s="324"/>
      <c r="Y77" s="324"/>
      <c r="Z77" s="324"/>
      <c r="AA77" s="324"/>
      <c r="AB77" s="324"/>
      <c r="AC77" s="325"/>
      <c r="AD77" s="323"/>
      <c r="AE77" s="324"/>
      <c r="AF77" s="324"/>
      <c r="AG77" s="324"/>
      <c r="AH77" s="324"/>
      <c r="AI77" s="324"/>
      <c r="AJ77" s="325"/>
      <c r="AK77" s="323"/>
      <c r="AL77" s="324"/>
      <c r="AM77" s="324"/>
      <c r="AN77" s="324"/>
      <c r="AO77" s="324"/>
      <c r="AP77" s="324"/>
      <c r="AQ77" s="325"/>
      <c r="AR77" s="323"/>
      <c r="AS77" s="324"/>
      <c r="AT77" s="325"/>
      <c r="AU77" s="616">
        <f t="shared" si="4"/>
        <v>0</v>
      </c>
      <c r="AV77" s="616"/>
      <c r="AW77" s="617">
        <f t="shared" si="5"/>
        <v>0</v>
      </c>
      <c r="AX77" s="617"/>
      <c r="AY77" s="618"/>
      <c r="AZ77" s="618"/>
      <c r="BA77" s="618"/>
      <c r="BB77" s="618"/>
      <c r="BC77" s="618"/>
      <c r="BD77" s="618"/>
    </row>
    <row r="78" spans="2:56" ht="39.75" customHeight="1" x14ac:dyDescent="0.2">
      <c r="B78" s="322">
        <f t="shared" si="6"/>
        <v>65</v>
      </c>
      <c r="C78" s="612"/>
      <c r="D78" s="612"/>
      <c r="E78" s="613"/>
      <c r="F78" s="613"/>
      <c r="G78" s="614"/>
      <c r="H78" s="614"/>
      <c r="I78" s="614"/>
      <c r="J78" s="614"/>
      <c r="K78" s="614"/>
      <c r="L78" s="615"/>
      <c r="M78" s="615"/>
      <c r="N78" s="615"/>
      <c r="O78" s="615"/>
      <c r="P78" s="323"/>
      <c r="Q78" s="324"/>
      <c r="R78" s="324"/>
      <c r="S78" s="324"/>
      <c r="T78" s="324"/>
      <c r="U78" s="324"/>
      <c r="V78" s="325"/>
      <c r="W78" s="323"/>
      <c r="X78" s="324"/>
      <c r="Y78" s="324"/>
      <c r="Z78" s="324"/>
      <c r="AA78" s="324"/>
      <c r="AB78" s="324"/>
      <c r="AC78" s="325"/>
      <c r="AD78" s="323"/>
      <c r="AE78" s="324"/>
      <c r="AF78" s="324"/>
      <c r="AG78" s="324"/>
      <c r="AH78" s="324"/>
      <c r="AI78" s="324"/>
      <c r="AJ78" s="325"/>
      <c r="AK78" s="323"/>
      <c r="AL78" s="324"/>
      <c r="AM78" s="324"/>
      <c r="AN78" s="324"/>
      <c r="AO78" s="324"/>
      <c r="AP78" s="324"/>
      <c r="AQ78" s="325"/>
      <c r="AR78" s="323"/>
      <c r="AS78" s="324"/>
      <c r="AT78" s="325"/>
      <c r="AU78" s="616">
        <f t="shared" ref="AU78:AU109" si="7">IF($AZ$3="４週",SUM(P78:AQ78),IF($AZ$3="暦月",SUM(P78:AT78),""))</f>
        <v>0</v>
      </c>
      <c r="AV78" s="616"/>
      <c r="AW78" s="617">
        <f t="shared" ref="AW78:AW113" si="8">IF($AZ$3="４週",AU78/4,IF($AZ$3="暦月",AU78/($AZ$7/7),""))</f>
        <v>0</v>
      </c>
      <c r="AX78" s="617"/>
      <c r="AY78" s="618"/>
      <c r="AZ78" s="618"/>
      <c r="BA78" s="618"/>
      <c r="BB78" s="618"/>
      <c r="BC78" s="618"/>
      <c r="BD78" s="618"/>
    </row>
    <row r="79" spans="2:56" ht="39.75" customHeight="1" x14ac:dyDescent="0.2">
      <c r="B79" s="322">
        <f t="shared" ref="B79:B113" si="9">B78+1</f>
        <v>66</v>
      </c>
      <c r="C79" s="612"/>
      <c r="D79" s="612"/>
      <c r="E79" s="613"/>
      <c r="F79" s="613"/>
      <c r="G79" s="614"/>
      <c r="H79" s="614"/>
      <c r="I79" s="614"/>
      <c r="J79" s="614"/>
      <c r="K79" s="614"/>
      <c r="L79" s="615"/>
      <c r="M79" s="615"/>
      <c r="N79" s="615"/>
      <c r="O79" s="615"/>
      <c r="P79" s="323"/>
      <c r="Q79" s="324"/>
      <c r="R79" s="324"/>
      <c r="S79" s="324"/>
      <c r="T79" s="324"/>
      <c r="U79" s="324"/>
      <c r="V79" s="325"/>
      <c r="W79" s="323"/>
      <c r="X79" s="324"/>
      <c r="Y79" s="324"/>
      <c r="Z79" s="324"/>
      <c r="AA79" s="324"/>
      <c r="AB79" s="324"/>
      <c r="AC79" s="325"/>
      <c r="AD79" s="323"/>
      <c r="AE79" s="324"/>
      <c r="AF79" s="324"/>
      <c r="AG79" s="324"/>
      <c r="AH79" s="324"/>
      <c r="AI79" s="324"/>
      <c r="AJ79" s="325"/>
      <c r="AK79" s="323"/>
      <c r="AL79" s="324"/>
      <c r="AM79" s="324"/>
      <c r="AN79" s="324"/>
      <c r="AO79" s="324"/>
      <c r="AP79" s="324"/>
      <c r="AQ79" s="325"/>
      <c r="AR79" s="323"/>
      <c r="AS79" s="324"/>
      <c r="AT79" s="325"/>
      <c r="AU79" s="616">
        <f t="shared" si="7"/>
        <v>0</v>
      </c>
      <c r="AV79" s="616"/>
      <c r="AW79" s="617">
        <f t="shared" si="8"/>
        <v>0</v>
      </c>
      <c r="AX79" s="617"/>
      <c r="AY79" s="618"/>
      <c r="AZ79" s="618"/>
      <c r="BA79" s="618"/>
      <c r="BB79" s="618"/>
      <c r="BC79" s="618"/>
      <c r="BD79" s="618"/>
    </row>
    <row r="80" spans="2:56" ht="39.75" customHeight="1" x14ac:dyDescent="0.2">
      <c r="B80" s="322">
        <f t="shared" si="9"/>
        <v>67</v>
      </c>
      <c r="C80" s="612"/>
      <c r="D80" s="612"/>
      <c r="E80" s="613"/>
      <c r="F80" s="613"/>
      <c r="G80" s="614"/>
      <c r="H80" s="614"/>
      <c r="I80" s="614"/>
      <c r="J80" s="614"/>
      <c r="K80" s="614"/>
      <c r="L80" s="615"/>
      <c r="M80" s="615"/>
      <c r="N80" s="615"/>
      <c r="O80" s="615"/>
      <c r="P80" s="323"/>
      <c r="Q80" s="324"/>
      <c r="R80" s="324"/>
      <c r="S80" s="324"/>
      <c r="T80" s="324"/>
      <c r="U80" s="324"/>
      <c r="V80" s="325"/>
      <c r="W80" s="323"/>
      <c r="X80" s="324"/>
      <c r="Y80" s="324"/>
      <c r="Z80" s="324"/>
      <c r="AA80" s="324"/>
      <c r="AB80" s="324"/>
      <c r="AC80" s="325"/>
      <c r="AD80" s="323"/>
      <c r="AE80" s="324"/>
      <c r="AF80" s="324"/>
      <c r="AG80" s="324"/>
      <c r="AH80" s="324"/>
      <c r="AI80" s="324"/>
      <c r="AJ80" s="325"/>
      <c r="AK80" s="323"/>
      <c r="AL80" s="324"/>
      <c r="AM80" s="324"/>
      <c r="AN80" s="324"/>
      <c r="AO80" s="324"/>
      <c r="AP80" s="324"/>
      <c r="AQ80" s="325"/>
      <c r="AR80" s="323"/>
      <c r="AS80" s="324"/>
      <c r="AT80" s="325"/>
      <c r="AU80" s="616">
        <f t="shared" si="7"/>
        <v>0</v>
      </c>
      <c r="AV80" s="616"/>
      <c r="AW80" s="617">
        <f t="shared" si="8"/>
        <v>0</v>
      </c>
      <c r="AX80" s="617"/>
      <c r="AY80" s="618"/>
      <c r="AZ80" s="618"/>
      <c r="BA80" s="618"/>
      <c r="BB80" s="618"/>
      <c r="BC80" s="618"/>
      <c r="BD80" s="618"/>
    </row>
    <row r="81" spans="2:56" ht="39.75" customHeight="1" x14ac:dyDescent="0.2">
      <c r="B81" s="322">
        <f t="shared" si="9"/>
        <v>68</v>
      </c>
      <c r="C81" s="612"/>
      <c r="D81" s="612"/>
      <c r="E81" s="613"/>
      <c r="F81" s="613"/>
      <c r="G81" s="614"/>
      <c r="H81" s="614"/>
      <c r="I81" s="614"/>
      <c r="J81" s="614"/>
      <c r="K81" s="614"/>
      <c r="L81" s="615"/>
      <c r="M81" s="615"/>
      <c r="N81" s="615"/>
      <c r="O81" s="615"/>
      <c r="P81" s="323"/>
      <c r="Q81" s="324"/>
      <c r="R81" s="324"/>
      <c r="S81" s="324"/>
      <c r="T81" s="324"/>
      <c r="U81" s="324"/>
      <c r="V81" s="325"/>
      <c r="W81" s="323"/>
      <c r="X81" s="324"/>
      <c r="Y81" s="324"/>
      <c r="Z81" s="324"/>
      <c r="AA81" s="324"/>
      <c r="AB81" s="324"/>
      <c r="AC81" s="325"/>
      <c r="AD81" s="323"/>
      <c r="AE81" s="324"/>
      <c r="AF81" s="324"/>
      <c r="AG81" s="324"/>
      <c r="AH81" s="324"/>
      <c r="AI81" s="324"/>
      <c r="AJ81" s="325"/>
      <c r="AK81" s="323"/>
      <c r="AL81" s="324"/>
      <c r="AM81" s="324"/>
      <c r="AN81" s="324"/>
      <c r="AO81" s="324"/>
      <c r="AP81" s="324"/>
      <c r="AQ81" s="325"/>
      <c r="AR81" s="323"/>
      <c r="AS81" s="324"/>
      <c r="AT81" s="325"/>
      <c r="AU81" s="616">
        <f t="shared" si="7"/>
        <v>0</v>
      </c>
      <c r="AV81" s="616"/>
      <c r="AW81" s="617">
        <f t="shared" si="8"/>
        <v>0</v>
      </c>
      <c r="AX81" s="617"/>
      <c r="AY81" s="618"/>
      <c r="AZ81" s="618"/>
      <c r="BA81" s="618"/>
      <c r="BB81" s="618"/>
      <c r="BC81" s="618"/>
      <c r="BD81" s="618"/>
    </row>
    <row r="82" spans="2:56" ht="39.75" customHeight="1" x14ac:dyDescent="0.2">
      <c r="B82" s="322">
        <f t="shared" si="9"/>
        <v>69</v>
      </c>
      <c r="C82" s="612"/>
      <c r="D82" s="612"/>
      <c r="E82" s="613"/>
      <c r="F82" s="613"/>
      <c r="G82" s="614"/>
      <c r="H82" s="614"/>
      <c r="I82" s="614"/>
      <c r="J82" s="614"/>
      <c r="K82" s="614"/>
      <c r="L82" s="615"/>
      <c r="M82" s="615"/>
      <c r="N82" s="615"/>
      <c r="O82" s="615"/>
      <c r="P82" s="323"/>
      <c r="Q82" s="324"/>
      <c r="R82" s="324"/>
      <c r="S82" s="324"/>
      <c r="T82" s="324"/>
      <c r="U82" s="324"/>
      <c r="V82" s="325"/>
      <c r="W82" s="323"/>
      <c r="X82" s="324"/>
      <c r="Y82" s="324"/>
      <c r="Z82" s="324"/>
      <c r="AA82" s="324"/>
      <c r="AB82" s="324"/>
      <c r="AC82" s="325"/>
      <c r="AD82" s="323"/>
      <c r="AE82" s="324"/>
      <c r="AF82" s="324"/>
      <c r="AG82" s="324"/>
      <c r="AH82" s="324"/>
      <c r="AI82" s="324"/>
      <c r="AJ82" s="325"/>
      <c r="AK82" s="323"/>
      <c r="AL82" s="324"/>
      <c r="AM82" s="324"/>
      <c r="AN82" s="324"/>
      <c r="AO82" s="324"/>
      <c r="AP82" s="324"/>
      <c r="AQ82" s="325"/>
      <c r="AR82" s="323"/>
      <c r="AS82" s="324"/>
      <c r="AT82" s="325"/>
      <c r="AU82" s="616">
        <f t="shared" si="7"/>
        <v>0</v>
      </c>
      <c r="AV82" s="616"/>
      <c r="AW82" s="617">
        <f t="shared" si="8"/>
        <v>0</v>
      </c>
      <c r="AX82" s="617"/>
      <c r="AY82" s="618"/>
      <c r="AZ82" s="618"/>
      <c r="BA82" s="618"/>
      <c r="BB82" s="618"/>
      <c r="BC82" s="618"/>
      <c r="BD82" s="618"/>
    </row>
    <row r="83" spans="2:56" ht="39.75" customHeight="1" x14ac:dyDescent="0.2">
      <c r="B83" s="322">
        <f t="shared" si="9"/>
        <v>70</v>
      </c>
      <c r="C83" s="612"/>
      <c r="D83" s="612"/>
      <c r="E83" s="613"/>
      <c r="F83" s="613"/>
      <c r="G83" s="614"/>
      <c r="H83" s="614"/>
      <c r="I83" s="614"/>
      <c r="J83" s="614"/>
      <c r="K83" s="614"/>
      <c r="L83" s="615"/>
      <c r="M83" s="615"/>
      <c r="N83" s="615"/>
      <c r="O83" s="615"/>
      <c r="P83" s="323"/>
      <c r="Q83" s="324"/>
      <c r="R83" s="324"/>
      <c r="S83" s="324"/>
      <c r="T83" s="324"/>
      <c r="U83" s="324"/>
      <c r="V83" s="325"/>
      <c r="W83" s="323"/>
      <c r="X83" s="324"/>
      <c r="Y83" s="324"/>
      <c r="Z83" s="324"/>
      <c r="AA83" s="324"/>
      <c r="AB83" s="324"/>
      <c r="AC83" s="325"/>
      <c r="AD83" s="323"/>
      <c r="AE83" s="324"/>
      <c r="AF83" s="324"/>
      <c r="AG83" s="324"/>
      <c r="AH83" s="324"/>
      <c r="AI83" s="324"/>
      <c r="AJ83" s="325"/>
      <c r="AK83" s="323"/>
      <c r="AL83" s="324"/>
      <c r="AM83" s="324"/>
      <c r="AN83" s="324"/>
      <c r="AO83" s="324"/>
      <c r="AP83" s="324"/>
      <c r="AQ83" s="325"/>
      <c r="AR83" s="323"/>
      <c r="AS83" s="324"/>
      <c r="AT83" s="325"/>
      <c r="AU83" s="616">
        <f t="shared" si="7"/>
        <v>0</v>
      </c>
      <c r="AV83" s="616"/>
      <c r="AW83" s="617">
        <f t="shared" si="8"/>
        <v>0</v>
      </c>
      <c r="AX83" s="617"/>
      <c r="AY83" s="618"/>
      <c r="AZ83" s="618"/>
      <c r="BA83" s="618"/>
      <c r="BB83" s="618"/>
      <c r="BC83" s="618"/>
      <c r="BD83" s="618"/>
    </row>
    <row r="84" spans="2:56" ht="39.75" customHeight="1" x14ac:dyDescent="0.2">
      <c r="B84" s="322">
        <f t="shared" si="9"/>
        <v>71</v>
      </c>
      <c r="C84" s="612"/>
      <c r="D84" s="612"/>
      <c r="E84" s="613"/>
      <c r="F84" s="613"/>
      <c r="G84" s="614"/>
      <c r="H84" s="614"/>
      <c r="I84" s="614"/>
      <c r="J84" s="614"/>
      <c r="K84" s="614"/>
      <c r="L84" s="615"/>
      <c r="M84" s="615"/>
      <c r="N84" s="615"/>
      <c r="O84" s="615"/>
      <c r="P84" s="323"/>
      <c r="Q84" s="324"/>
      <c r="R84" s="324"/>
      <c r="S84" s="324"/>
      <c r="T84" s="324"/>
      <c r="U84" s="324"/>
      <c r="V84" s="325"/>
      <c r="W84" s="323"/>
      <c r="X84" s="324"/>
      <c r="Y84" s="324"/>
      <c r="Z84" s="324"/>
      <c r="AA84" s="324"/>
      <c r="AB84" s="324"/>
      <c r="AC84" s="325"/>
      <c r="AD84" s="323"/>
      <c r="AE84" s="324"/>
      <c r="AF84" s="324"/>
      <c r="AG84" s="324"/>
      <c r="AH84" s="324"/>
      <c r="AI84" s="324"/>
      <c r="AJ84" s="325"/>
      <c r="AK84" s="323"/>
      <c r="AL84" s="324"/>
      <c r="AM84" s="324"/>
      <c r="AN84" s="324"/>
      <c r="AO84" s="324"/>
      <c r="AP84" s="324"/>
      <c r="AQ84" s="325"/>
      <c r="AR84" s="323"/>
      <c r="AS84" s="324"/>
      <c r="AT84" s="325"/>
      <c r="AU84" s="616">
        <f t="shared" si="7"/>
        <v>0</v>
      </c>
      <c r="AV84" s="616"/>
      <c r="AW84" s="617">
        <f t="shared" si="8"/>
        <v>0</v>
      </c>
      <c r="AX84" s="617"/>
      <c r="AY84" s="618"/>
      <c r="AZ84" s="618"/>
      <c r="BA84" s="618"/>
      <c r="BB84" s="618"/>
      <c r="BC84" s="618"/>
      <c r="BD84" s="618"/>
    </row>
    <row r="85" spans="2:56" ht="39.75" customHeight="1" x14ac:dyDescent="0.2">
      <c r="B85" s="322">
        <f t="shared" si="9"/>
        <v>72</v>
      </c>
      <c r="C85" s="612"/>
      <c r="D85" s="612"/>
      <c r="E85" s="613"/>
      <c r="F85" s="613"/>
      <c r="G85" s="614"/>
      <c r="H85" s="614"/>
      <c r="I85" s="614"/>
      <c r="J85" s="614"/>
      <c r="K85" s="614"/>
      <c r="L85" s="615"/>
      <c r="M85" s="615"/>
      <c r="N85" s="615"/>
      <c r="O85" s="615"/>
      <c r="P85" s="323"/>
      <c r="Q85" s="324"/>
      <c r="R85" s="324"/>
      <c r="S85" s="324"/>
      <c r="T85" s="324"/>
      <c r="U85" s="324"/>
      <c r="V85" s="325"/>
      <c r="W85" s="323"/>
      <c r="X85" s="324"/>
      <c r="Y85" s="324"/>
      <c r="Z85" s="324"/>
      <c r="AA85" s="324"/>
      <c r="AB85" s="324"/>
      <c r="AC85" s="325"/>
      <c r="AD85" s="323"/>
      <c r="AE85" s="324"/>
      <c r="AF85" s="324"/>
      <c r="AG85" s="324"/>
      <c r="AH85" s="324"/>
      <c r="AI85" s="324"/>
      <c r="AJ85" s="325"/>
      <c r="AK85" s="323"/>
      <c r="AL85" s="324"/>
      <c r="AM85" s="324"/>
      <c r="AN85" s="324"/>
      <c r="AO85" s="324"/>
      <c r="AP85" s="324"/>
      <c r="AQ85" s="325"/>
      <c r="AR85" s="323"/>
      <c r="AS85" s="324"/>
      <c r="AT85" s="325"/>
      <c r="AU85" s="616">
        <f t="shared" si="7"/>
        <v>0</v>
      </c>
      <c r="AV85" s="616"/>
      <c r="AW85" s="617">
        <f t="shared" si="8"/>
        <v>0</v>
      </c>
      <c r="AX85" s="617"/>
      <c r="AY85" s="618"/>
      <c r="AZ85" s="618"/>
      <c r="BA85" s="618"/>
      <c r="BB85" s="618"/>
      <c r="BC85" s="618"/>
      <c r="BD85" s="618"/>
    </row>
    <row r="86" spans="2:56" ht="39.75" customHeight="1" x14ac:dyDescent="0.2">
      <c r="B86" s="322">
        <f t="shared" si="9"/>
        <v>73</v>
      </c>
      <c r="C86" s="612"/>
      <c r="D86" s="612"/>
      <c r="E86" s="613"/>
      <c r="F86" s="613"/>
      <c r="G86" s="614"/>
      <c r="H86" s="614"/>
      <c r="I86" s="614"/>
      <c r="J86" s="614"/>
      <c r="K86" s="614"/>
      <c r="L86" s="615"/>
      <c r="M86" s="615"/>
      <c r="N86" s="615"/>
      <c r="O86" s="615"/>
      <c r="P86" s="323"/>
      <c r="Q86" s="324"/>
      <c r="R86" s="324"/>
      <c r="S86" s="324"/>
      <c r="T86" s="324"/>
      <c r="U86" s="324"/>
      <c r="V86" s="325"/>
      <c r="W86" s="323"/>
      <c r="X86" s="324"/>
      <c r="Y86" s="324"/>
      <c r="Z86" s="324"/>
      <c r="AA86" s="324"/>
      <c r="AB86" s="324"/>
      <c r="AC86" s="325"/>
      <c r="AD86" s="323"/>
      <c r="AE86" s="324"/>
      <c r="AF86" s="324"/>
      <c r="AG86" s="324"/>
      <c r="AH86" s="324"/>
      <c r="AI86" s="324"/>
      <c r="AJ86" s="325"/>
      <c r="AK86" s="323"/>
      <c r="AL86" s="324"/>
      <c r="AM86" s="324"/>
      <c r="AN86" s="324"/>
      <c r="AO86" s="324"/>
      <c r="AP86" s="324"/>
      <c r="AQ86" s="325"/>
      <c r="AR86" s="323"/>
      <c r="AS86" s="324"/>
      <c r="AT86" s="325"/>
      <c r="AU86" s="616">
        <f t="shared" si="7"/>
        <v>0</v>
      </c>
      <c r="AV86" s="616"/>
      <c r="AW86" s="617">
        <f t="shared" si="8"/>
        <v>0</v>
      </c>
      <c r="AX86" s="617"/>
      <c r="AY86" s="618"/>
      <c r="AZ86" s="618"/>
      <c r="BA86" s="618"/>
      <c r="BB86" s="618"/>
      <c r="BC86" s="618"/>
      <c r="BD86" s="618"/>
    </row>
    <row r="87" spans="2:56" ht="39.75" customHeight="1" x14ac:dyDescent="0.2">
      <c r="B87" s="322">
        <f t="shared" si="9"/>
        <v>74</v>
      </c>
      <c r="C87" s="612"/>
      <c r="D87" s="612"/>
      <c r="E87" s="613"/>
      <c r="F87" s="613"/>
      <c r="G87" s="614"/>
      <c r="H87" s="614"/>
      <c r="I87" s="614"/>
      <c r="J87" s="614"/>
      <c r="K87" s="614"/>
      <c r="L87" s="615"/>
      <c r="M87" s="615"/>
      <c r="N87" s="615"/>
      <c r="O87" s="615"/>
      <c r="P87" s="323"/>
      <c r="Q87" s="324"/>
      <c r="R87" s="324"/>
      <c r="S87" s="324"/>
      <c r="T87" s="324"/>
      <c r="U87" s="324"/>
      <c r="V87" s="325"/>
      <c r="W87" s="323"/>
      <c r="X87" s="324"/>
      <c r="Y87" s="324"/>
      <c r="Z87" s="324"/>
      <c r="AA87" s="324"/>
      <c r="AB87" s="324"/>
      <c r="AC87" s="325"/>
      <c r="AD87" s="323"/>
      <c r="AE87" s="324"/>
      <c r="AF87" s="324"/>
      <c r="AG87" s="324"/>
      <c r="AH87" s="324"/>
      <c r="AI87" s="324"/>
      <c r="AJ87" s="325"/>
      <c r="AK87" s="323"/>
      <c r="AL87" s="324"/>
      <c r="AM87" s="324"/>
      <c r="AN87" s="324"/>
      <c r="AO87" s="324"/>
      <c r="AP87" s="324"/>
      <c r="AQ87" s="325"/>
      <c r="AR87" s="323"/>
      <c r="AS87" s="324"/>
      <c r="AT87" s="325"/>
      <c r="AU87" s="616">
        <f t="shared" si="7"/>
        <v>0</v>
      </c>
      <c r="AV87" s="616"/>
      <c r="AW87" s="617">
        <f t="shared" si="8"/>
        <v>0</v>
      </c>
      <c r="AX87" s="617"/>
      <c r="AY87" s="618"/>
      <c r="AZ87" s="618"/>
      <c r="BA87" s="618"/>
      <c r="BB87" s="618"/>
      <c r="BC87" s="618"/>
      <c r="BD87" s="618"/>
    </row>
    <row r="88" spans="2:56" ht="39.75" customHeight="1" x14ac:dyDescent="0.2">
      <c r="B88" s="322">
        <f t="shared" si="9"/>
        <v>75</v>
      </c>
      <c r="C88" s="612"/>
      <c r="D88" s="612"/>
      <c r="E88" s="613"/>
      <c r="F88" s="613"/>
      <c r="G88" s="614"/>
      <c r="H88" s="614"/>
      <c r="I88" s="614"/>
      <c r="J88" s="614"/>
      <c r="K88" s="614"/>
      <c r="L88" s="615"/>
      <c r="M88" s="615"/>
      <c r="N88" s="615"/>
      <c r="O88" s="615"/>
      <c r="P88" s="323"/>
      <c r="Q88" s="324"/>
      <c r="R88" s="324"/>
      <c r="S88" s="324"/>
      <c r="T88" s="324"/>
      <c r="U88" s="324"/>
      <c r="V88" s="325"/>
      <c r="W88" s="323"/>
      <c r="X88" s="324"/>
      <c r="Y88" s="324"/>
      <c r="Z88" s="324"/>
      <c r="AA88" s="324"/>
      <c r="AB88" s="324"/>
      <c r="AC88" s="325"/>
      <c r="AD88" s="323"/>
      <c r="AE88" s="324"/>
      <c r="AF88" s="324"/>
      <c r="AG88" s="324"/>
      <c r="AH88" s="324"/>
      <c r="AI88" s="324"/>
      <c r="AJ88" s="325"/>
      <c r="AK88" s="323"/>
      <c r="AL88" s="324"/>
      <c r="AM88" s="324"/>
      <c r="AN88" s="324"/>
      <c r="AO88" s="324"/>
      <c r="AP88" s="324"/>
      <c r="AQ88" s="325"/>
      <c r="AR88" s="323"/>
      <c r="AS88" s="324"/>
      <c r="AT88" s="325"/>
      <c r="AU88" s="616">
        <f t="shared" si="7"/>
        <v>0</v>
      </c>
      <c r="AV88" s="616"/>
      <c r="AW88" s="617">
        <f t="shared" si="8"/>
        <v>0</v>
      </c>
      <c r="AX88" s="617"/>
      <c r="AY88" s="618"/>
      <c r="AZ88" s="618"/>
      <c r="BA88" s="618"/>
      <c r="BB88" s="618"/>
      <c r="BC88" s="618"/>
      <c r="BD88" s="618"/>
    </row>
    <row r="89" spans="2:56" ht="39.75" customHeight="1" x14ac:dyDescent="0.2">
      <c r="B89" s="322">
        <f t="shared" si="9"/>
        <v>76</v>
      </c>
      <c r="C89" s="612"/>
      <c r="D89" s="612"/>
      <c r="E89" s="613"/>
      <c r="F89" s="613"/>
      <c r="G89" s="614"/>
      <c r="H89" s="614"/>
      <c r="I89" s="614"/>
      <c r="J89" s="614"/>
      <c r="K89" s="614"/>
      <c r="L89" s="615"/>
      <c r="M89" s="615"/>
      <c r="N89" s="615"/>
      <c r="O89" s="615"/>
      <c r="P89" s="323"/>
      <c r="Q89" s="324"/>
      <c r="R89" s="324"/>
      <c r="S89" s="324"/>
      <c r="T89" s="324"/>
      <c r="U89" s="324"/>
      <c r="V89" s="325"/>
      <c r="W89" s="323"/>
      <c r="X89" s="324"/>
      <c r="Y89" s="324"/>
      <c r="Z89" s="324"/>
      <c r="AA89" s="324"/>
      <c r="AB89" s="324"/>
      <c r="AC89" s="325"/>
      <c r="AD89" s="323"/>
      <c r="AE89" s="324"/>
      <c r="AF89" s="324"/>
      <c r="AG89" s="324"/>
      <c r="AH89" s="324"/>
      <c r="AI89" s="324"/>
      <c r="AJ89" s="325"/>
      <c r="AK89" s="323"/>
      <c r="AL89" s="324"/>
      <c r="AM89" s="324"/>
      <c r="AN89" s="324"/>
      <c r="AO89" s="324"/>
      <c r="AP89" s="324"/>
      <c r="AQ89" s="325"/>
      <c r="AR89" s="323"/>
      <c r="AS89" s="324"/>
      <c r="AT89" s="325"/>
      <c r="AU89" s="616">
        <f t="shared" si="7"/>
        <v>0</v>
      </c>
      <c r="AV89" s="616"/>
      <c r="AW89" s="617">
        <f t="shared" si="8"/>
        <v>0</v>
      </c>
      <c r="AX89" s="617"/>
      <c r="AY89" s="618"/>
      <c r="AZ89" s="618"/>
      <c r="BA89" s="618"/>
      <c r="BB89" s="618"/>
      <c r="BC89" s="618"/>
      <c r="BD89" s="618"/>
    </row>
    <row r="90" spans="2:56" ht="39.75" customHeight="1" x14ac:dyDescent="0.2">
      <c r="B90" s="322">
        <f t="shared" si="9"/>
        <v>77</v>
      </c>
      <c r="C90" s="612"/>
      <c r="D90" s="612"/>
      <c r="E90" s="613"/>
      <c r="F90" s="613"/>
      <c r="G90" s="614"/>
      <c r="H90" s="614"/>
      <c r="I90" s="614"/>
      <c r="J90" s="614"/>
      <c r="K90" s="614"/>
      <c r="L90" s="615"/>
      <c r="M90" s="615"/>
      <c r="N90" s="615"/>
      <c r="O90" s="615"/>
      <c r="P90" s="323"/>
      <c r="Q90" s="324"/>
      <c r="R90" s="324"/>
      <c r="S90" s="324"/>
      <c r="T90" s="324"/>
      <c r="U90" s="324"/>
      <c r="V90" s="325"/>
      <c r="W90" s="323"/>
      <c r="X90" s="324"/>
      <c r="Y90" s="324"/>
      <c r="Z90" s="324"/>
      <c r="AA90" s="324"/>
      <c r="AB90" s="324"/>
      <c r="AC90" s="325"/>
      <c r="AD90" s="323"/>
      <c r="AE90" s="324"/>
      <c r="AF90" s="324"/>
      <c r="AG90" s="324"/>
      <c r="AH90" s="324"/>
      <c r="AI90" s="324"/>
      <c r="AJ90" s="325"/>
      <c r="AK90" s="323"/>
      <c r="AL90" s="324"/>
      <c r="AM90" s="324"/>
      <c r="AN90" s="324"/>
      <c r="AO90" s="324"/>
      <c r="AP90" s="324"/>
      <c r="AQ90" s="325"/>
      <c r="AR90" s="323"/>
      <c r="AS90" s="324"/>
      <c r="AT90" s="325"/>
      <c r="AU90" s="616">
        <f t="shared" si="7"/>
        <v>0</v>
      </c>
      <c r="AV90" s="616"/>
      <c r="AW90" s="617">
        <f t="shared" si="8"/>
        <v>0</v>
      </c>
      <c r="AX90" s="617"/>
      <c r="AY90" s="618"/>
      <c r="AZ90" s="618"/>
      <c r="BA90" s="618"/>
      <c r="BB90" s="618"/>
      <c r="BC90" s="618"/>
      <c r="BD90" s="618"/>
    </row>
    <row r="91" spans="2:56" ht="39.75" customHeight="1" x14ac:dyDescent="0.2">
      <c r="B91" s="322">
        <f t="shared" si="9"/>
        <v>78</v>
      </c>
      <c r="C91" s="612"/>
      <c r="D91" s="612"/>
      <c r="E91" s="613"/>
      <c r="F91" s="613"/>
      <c r="G91" s="614"/>
      <c r="H91" s="614"/>
      <c r="I91" s="614"/>
      <c r="J91" s="614"/>
      <c r="K91" s="614"/>
      <c r="L91" s="615"/>
      <c r="M91" s="615"/>
      <c r="N91" s="615"/>
      <c r="O91" s="615"/>
      <c r="P91" s="323"/>
      <c r="Q91" s="324"/>
      <c r="R91" s="324"/>
      <c r="S91" s="324"/>
      <c r="T91" s="324"/>
      <c r="U91" s="324"/>
      <c r="V91" s="325"/>
      <c r="W91" s="323"/>
      <c r="X91" s="324"/>
      <c r="Y91" s="324"/>
      <c r="Z91" s="324"/>
      <c r="AA91" s="324"/>
      <c r="AB91" s="324"/>
      <c r="AC91" s="325"/>
      <c r="AD91" s="323"/>
      <c r="AE91" s="324"/>
      <c r="AF91" s="324"/>
      <c r="AG91" s="324"/>
      <c r="AH91" s="324"/>
      <c r="AI91" s="324"/>
      <c r="AJ91" s="325"/>
      <c r="AK91" s="323"/>
      <c r="AL91" s="324"/>
      <c r="AM91" s="324"/>
      <c r="AN91" s="324"/>
      <c r="AO91" s="324"/>
      <c r="AP91" s="324"/>
      <c r="AQ91" s="325"/>
      <c r="AR91" s="323"/>
      <c r="AS91" s="324"/>
      <c r="AT91" s="325"/>
      <c r="AU91" s="616">
        <f t="shared" si="7"/>
        <v>0</v>
      </c>
      <c r="AV91" s="616"/>
      <c r="AW91" s="617">
        <f t="shared" si="8"/>
        <v>0</v>
      </c>
      <c r="AX91" s="617"/>
      <c r="AY91" s="618"/>
      <c r="AZ91" s="618"/>
      <c r="BA91" s="618"/>
      <c r="BB91" s="618"/>
      <c r="BC91" s="618"/>
      <c r="BD91" s="618"/>
    </row>
    <row r="92" spans="2:56" ht="39.75" customHeight="1" x14ac:dyDescent="0.2">
      <c r="B92" s="322">
        <f t="shared" si="9"/>
        <v>79</v>
      </c>
      <c r="C92" s="612"/>
      <c r="D92" s="612"/>
      <c r="E92" s="613"/>
      <c r="F92" s="613"/>
      <c r="G92" s="614"/>
      <c r="H92" s="614"/>
      <c r="I92" s="614"/>
      <c r="J92" s="614"/>
      <c r="K92" s="614"/>
      <c r="L92" s="615"/>
      <c r="M92" s="615"/>
      <c r="N92" s="615"/>
      <c r="O92" s="615"/>
      <c r="P92" s="323"/>
      <c r="Q92" s="324"/>
      <c r="R92" s="324"/>
      <c r="S92" s="324"/>
      <c r="T92" s="324"/>
      <c r="U92" s="324"/>
      <c r="V92" s="325"/>
      <c r="W92" s="323"/>
      <c r="X92" s="324"/>
      <c r="Y92" s="324"/>
      <c r="Z92" s="324"/>
      <c r="AA92" s="324"/>
      <c r="AB92" s="324"/>
      <c r="AC92" s="325"/>
      <c r="AD92" s="323"/>
      <c r="AE92" s="324"/>
      <c r="AF92" s="324"/>
      <c r="AG92" s="324"/>
      <c r="AH92" s="324"/>
      <c r="AI92" s="324"/>
      <c r="AJ92" s="325"/>
      <c r="AK92" s="323"/>
      <c r="AL92" s="324"/>
      <c r="AM92" s="324"/>
      <c r="AN92" s="324"/>
      <c r="AO92" s="324"/>
      <c r="AP92" s="324"/>
      <c r="AQ92" s="325"/>
      <c r="AR92" s="323"/>
      <c r="AS92" s="324"/>
      <c r="AT92" s="325"/>
      <c r="AU92" s="616">
        <f t="shared" si="7"/>
        <v>0</v>
      </c>
      <c r="AV92" s="616"/>
      <c r="AW92" s="617">
        <f t="shared" si="8"/>
        <v>0</v>
      </c>
      <c r="AX92" s="617"/>
      <c r="AY92" s="618"/>
      <c r="AZ92" s="618"/>
      <c r="BA92" s="618"/>
      <c r="BB92" s="618"/>
      <c r="BC92" s="618"/>
      <c r="BD92" s="618"/>
    </row>
    <row r="93" spans="2:56" ht="39.75" customHeight="1" x14ac:dyDescent="0.2">
      <c r="B93" s="322">
        <f t="shared" si="9"/>
        <v>80</v>
      </c>
      <c r="C93" s="612"/>
      <c r="D93" s="612"/>
      <c r="E93" s="613"/>
      <c r="F93" s="613"/>
      <c r="G93" s="614"/>
      <c r="H93" s="614"/>
      <c r="I93" s="614"/>
      <c r="J93" s="614"/>
      <c r="K93" s="614"/>
      <c r="L93" s="615"/>
      <c r="M93" s="615"/>
      <c r="N93" s="615"/>
      <c r="O93" s="615"/>
      <c r="P93" s="323"/>
      <c r="Q93" s="324"/>
      <c r="R93" s="324"/>
      <c r="S93" s="324"/>
      <c r="T93" s="324"/>
      <c r="U93" s="324"/>
      <c r="V93" s="325"/>
      <c r="W93" s="323"/>
      <c r="X93" s="324"/>
      <c r="Y93" s="324"/>
      <c r="Z93" s="324"/>
      <c r="AA93" s="324"/>
      <c r="AB93" s="324"/>
      <c r="AC93" s="325"/>
      <c r="AD93" s="323"/>
      <c r="AE93" s="324"/>
      <c r="AF93" s="324"/>
      <c r="AG93" s="324"/>
      <c r="AH93" s="324"/>
      <c r="AI93" s="324"/>
      <c r="AJ93" s="325"/>
      <c r="AK93" s="323"/>
      <c r="AL93" s="324"/>
      <c r="AM93" s="324"/>
      <c r="AN93" s="324"/>
      <c r="AO93" s="324"/>
      <c r="AP93" s="324"/>
      <c r="AQ93" s="325"/>
      <c r="AR93" s="323"/>
      <c r="AS93" s="324"/>
      <c r="AT93" s="325"/>
      <c r="AU93" s="616">
        <f t="shared" si="7"/>
        <v>0</v>
      </c>
      <c r="AV93" s="616"/>
      <c r="AW93" s="617">
        <f t="shared" si="8"/>
        <v>0</v>
      </c>
      <c r="AX93" s="617"/>
      <c r="AY93" s="618"/>
      <c r="AZ93" s="618"/>
      <c r="BA93" s="618"/>
      <c r="BB93" s="618"/>
      <c r="BC93" s="618"/>
      <c r="BD93" s="618"/>
    </row>
    <row r="94" spans="2:56" ht="39.75" customHeight="1" x14ac:dyDescent="0.2">
      <c r="B94" s="322">
        <f t="shared" si="9"/>
        <v>81</v>
      </c>
      <c r="C94" s="612"/>
      <c r="D94" s="612"/>
      <c r="E94" s="613"/>
      <c r="F94" s="613"/>
      <c r="G94" s="614"/>
      <c r="H94" s="614"/>
      <c r="I94" s="614"/>
      <c r="J94" s="614"/>
      <c r="K94" s="614"/>
      <c r="L94" s="615"/>
      <c r="M94" s="615"/>
      <c r="N94" s="615"/>
      <c r="O94" s="615"/>
      <c r="P94" s="323"/>
      <c r="Q94" s="324"/>
      <c r="R94" s="324"/>
      <c r="S94" s="324"/>
      <c r="T94" s="324"/>
      <c r="U94" s="324"/>
      <c r="V94" s="325"/>
      <c r="W94" s="323"/>
      <c r="X94" s="324"/>
      <c r="Y94" s="324"/>
      <c r="Z94" s="324"/>
      <c r="AA94" s="324"/>
      <c r="AB94" s="324"/>
      <c r="AC94" s="325"/>
      <c r="AD94" s="323"/>
      <c r="AE94" s="324"/>
      <c r="AF94" s="324"/>
      <c r="AG94" s="324"/>
      <c r="AH94" s="324"/>
      <c r="AI94" s="324"/>
      <c r="AJ94" s="325"/>
      <c r="AK94" s="323"/>
      <c r="AL94" s="324"/>
      <c r="AM94" s="324"/>
      <c r="AN94" s="324"/>
      <c r="AO94" s="324"/>
      <c r="AP94" s="324"/>
      <c r="AQ94" s="325"/>
      <c r="AR94" s="323"/>
      <c r="AS94" s="324"/>
      <c r="AT94" s="325"/>
      <c r="AU94" s="616">
        <f t="shared" si="7"/>
        <v>0</v>
      </c>
      <c r="AV94" s="616"/>
      <c r="AW94" s="617">
        <f t="shared" si="8"/>
        <v>0</v>
      </c>
      <c r="AX94" s="617"/>
      <c r="AY94" s="618"/>
      <c r="AZ94" s="618"/>
      <c r="BA94" s="618"/>
      <c r="BB94" s="618"/>
      <c r="BC94" s="618"/>
      <c r="BD94" s="618"/>
    </row>
    <row r="95" spans="2:56" ht="39.75" customHeight="1" x14ac:dyDescent="0.2">
      <c r="B95" s="322">
        <f t="shared" si="9"/>
        <v>82</v>
      </c>
      <c r="C95" s="612"/>
      <c r="D95" s="612"/>
      <c r="E95" s="613"/>
      <c r="F95" s="613"/>
      <c r="G95" s="614"/>
      <c r="H95" s="614"/>
      <c r="I95" s="614"/>
      <c r="J95" s="614"/>
      <c r="K95" s="614"/>
      <c r="L95" s="615"/>
      <c r="M95" s="615"/>
      <c r="N95" s="615"/>
      <c r="O95" s="615"/>
      <c r="P95" s="323"/>
      <c r="Q95" s="324"/>
      <c r="R95" s="324"/>
      <c r="S95" s="324"/>
      <c r="T95" s="324"/>
      <c r="U95" s="324"/>
      <c r="V95" s="325"/>
      <c r="W95" s="323"/>
      <c r="X95" s="324"/>
      <c r="Y95" s="324"/>
      <c r="Z95" s="324"/>
      <c r="AA95" s="324"/>
      <c r="AB95" s="324"/>
      <c r="AC95" s="325"/>
      <c r="AD95" s="323"/>
      <c r="AE95" s="324"/>
      <c r="AF95" s="324"/>
      <c r="AG95" s="324"/>
      <c r="AH95" s="324"/>
      <c r="AI95" s="324"/>
      <c r="AJ95" s="325"/>
      <c r="AK95" s="323"/>
      <c r="AL95" s="324"/>
      <c r="AM95" s="324"/>
      <c r="AN95" s="324"/>
      <c r="AO95" s="324"/>
      <c r="AP95" s="324"/>
      <c r="AQ95" s="325"/>
      <c r="AR95" s="323"/>
      <c r="AS95" s="324"/>
      <c r="AT95" s="325"/>
      <c r="AU95" s="616">
        <f t="shared" si="7"/>
        <v>0</v>
      </c>
      <c r="AV95" s="616"/>
      <c r="AW95" s="617">
        <f t="shared" si="8"/>
        <v>0</v>
      </c>
      <c r="AX95" s="617"/>
      <c r="AY95" s="618"/>
      <c r="AZ95" s="618"/>
      <c r="BA95" s="618"/>
      <c r="BB95" s="618"/>
      <c r="BC95" s="618"/>
      <c r="BD95" s="618"/>
    </row>
    <row r="96" spans="2:56" ht="39.75" customHeight="1" x14ac:dyDescent="0.2">
      <c r="B96" s="322">
        <f t="shared" si="9"/>
        <v>83</v>
      </c>
      <c r="C96" s="612"/>
      <c r="D96" s="612"/>
      <c r="E96" s="613"/>
      <c r="F96" s="613"/>
      <c r="G96" s="614"/>
      <c r="H96" s="614"/>
      <c r="I96" s="614"/>
      <c r="J96" s="614"/>
      <c r="K96" s="614"/>
      <c r="L96" s="615"/>
      <c r="M96" s="615"/>
      <c r="N96" s="615"/>
      <c r="O96" s="615"/>
      <c r="P96" s="323"/>
      <c r="Q96" s="324"/>
      <c r="R96" s="324"/>
      <c r="S96" s="324"/>
      <c r="T96" s="324"/>
      <c r="U96" s="324"/>
      <c r="V96" s="325"/>
      <c r="W96" s="323"/>
      <c r="X96" s="324"/>
      <c r="Y96" s="324"/>
      <c r="Z96" s="324"/>
      <c r="AA96" s="324"/>
      <c r="AB96" s="324"/>
      <c r="AC96" s="325"/>
      <c r="AD96" s="323"/>
      <c r="AE96" s="324"/>
      <c r="AF96" s="324"/>
      <c r="AG96" s="324"/>
      <c r="AH96" s="324"/>
      <c r="AI96" s="324"/>
      <c r="AJ96" s="325"/>
      <c r="AK96" s="323"/>
      <c r="AL96" s="324"/>
      <c r="AM96" s="324"/>
      <c r="AN96" s="324"/>
      <c r="AO96" s="324"/>
      <c r="AP96" s="324"/>
      <c r="AQ96" s="325"/>
      <c r="AR96" s="323"/>
      <c r="AS96" s="324"/>
      <c r="AT96" s="325"/>
      <c r="AU96" s="616">
        <f t="shared" si="7"/>
        <v>0</v>
      </c>
      <c r="AV96" s="616"/>
      <c r="AW96" s="617">
        <f t="shared" si="8"/>
        <v>0</v>
      </c>
      <c r="AX96" s="617"/>
      <c r="AY96" s="618"/>
      <c r="AZ96" s="618"/>
      <c r="BA96" s="618"/>
      <c r="BB96" s="618"/>
      <c r="BC96" s="618"/>
      <c r="BD96" s="618"/>
    </row>
    <row r="97" spans="2:56" ht="39.75" customHeight="1" x14ac:dyDescent="0.2">
      <c r="B97" s="322">
        <f t="shared" si="9"/>
        <v>84</v>
      </c>
      <c r="C97" s="612"/>
      <c r="D97" s="612"/>
      <c r="E97" s="613"/>
      <c r="F97" s="613"/>
      <c r="G97" s="614"/>
      <c r="H97" s="614"/>
      <c r="I97" s="614"/>
      <c r="J97" s="614"/>
      <c r="K97" s="614"/>
      <c r="L97" s="615"/>
      <c r="M97" s="615"/>
      <c r="N97" s="615"/>
      <c r="O97" s="615"/>
      <c r="P97" s="348"/>
      <c r="Q97" s="349"/>
      <c r="R97" s="349"/>
      <c r="S97" s="349"/>
      <c r="T97" s="349"/>
      <c r="U97" s="349"/>
      <c r="V97" s="350"/>
      <c r="W97" s="348"/>
      <c r="X97" s="349"/>
      <c r="Y97" s="349"/>
      <c r="Z97" s="349"/>
      <c r="AA97" s="349"/>
      <c r="AB97" s="349"/>
      <c r="AC97" s="350"/>
      <c r="AD97" s="348"/>
      <c r="AE97" s="349"/>
      <c r="AF97" s="349"/>
      <c r="AG97" s="349"/>
      <c r="AH97" s="349"/>
      <c r="AI97" s="349"/>
      <c r="AJ97" s="350"/>
      <c r="AK97" s="348"/>
      <c r="AL97" s="349"/>
      <c r="AM97" s="349"/>
      <c r="AN97" s="349"/>
      <c r="AO97" s="349"/>
      <c r="AP97" s="349"/>
      <c r="AQ97" s="350"/>
      <c r="AR97" s="348"/>
      <c r="AS97" s="349"/>
      <c r="AT97" s="350"/>
      <c r="AU97" s="616">
        <f t="shared" si="7"/>
        <v>0</v>
      </c>
      <c r="AV97" s="616"/>
      <c r="AW97" s="617">
        <f t="shared" si="8"/>
        <v>0</v>
      </c>
      <c r="AX97" s="617"/>
      <c r="AY97" s="618"/>
      <c r="AZ97" s="618"/>
      <c r="BA97" s="618"/>
      <c r="BB97" s="618"/>
      <c r="BC97" s="618"/>
      <c r="BD97" s="618"/>
    </row>
    <row r="98" spans="2:56" ht="39.75" customHeight="1" x14ac:dyDescent="0.2">
      <c r="B98" s="322">
        <f t="shared" si="9"/>
        <v>85</v>
      </c>
      <c r="C98" s="612"/>
      <c r="D98" s="612"/>
      <c r="E98" s="613"/>
      <c r="F98" s="613"/>
      <c r="G98" s="614"/>
      <c r="H98" s="614"/>
      <c r="I98" s="614"/>
      <c r="J98" s="614"/>
      <c r="K98" s="614"/>
      <c r="L98" s="615"/>
      <c r="M98" s="615"/>
      <c r="N98" s="615"/>
      <c r="O98" s="615"/>
      <c r="P98" s="323"/>
      <c r="Q98" s="324"/>
      <c r="R98" s="324"/>
      <c r="S98" s="324"/>
      <c r="T98" s="324"/>
      <c r="U98" s="324"/>
      <c r="V98" s="325"/>
      <c r="W98" s="323"/>
      <c r="X98" s="324"/>
      <c r="Y98" s="324"/>
      <c r="Z98" s="324"/>
      <c r="AA98" s="324"/>
      <c r="AB98" s="324"/>
      <c r="AC98" s="325"/>
      <c r="AD98" s="323"/>
      <c r="AE98" s="324"/>
      <c r="AF98" s="324"/>
      <c r="AG98" s="324"/>
      <c r="AH98" s="324"/>
      <c r="AI98" s="324"/>
      <c r="AJ98" s="325"/>
      <c r="AK98" s="323"/>
      <c r="AL98" s="324"/>
      <c r="AM98" s="324"/>
      <c r="AN98" s="324"/>
      <c r="AO98" s="324"/>
      <c r="AP98" s="324"/>
      <c r="AQ98" s="325"/>
      <c r="AR98" s="323"/>
      <c r="AS98" s="324"/>
      <c r="AT98" s="325"/>
      <c r="AU98" s="616">
        <f t="shared" si="7"/>
        <v>0</v>
      </c>
      <c r="AV98" s="616"/>
      <c r="AW98" s="617">
        <f t="shared" si="8"/>
        <v>0</v>
      </c>
      <c r="AX98" s="617"/>
      <c r="AY98" s="618"/>
      <c r="AZ98" s="618"/>
      <c r="BA98" s="618"/>
      <c r="BB98" s="618"/>
      <c r="BC98" s="618"/>
      <c r="BD98" s="618"/>
    </row>
    <row r="99" spans="2:56" ht="39.75" customHeight="1" x14ac:dyDescent="0.2">
      <c r="B99" s="322">
        <f t="shared" si="9"/>
        <v>86</v>
      </c>
      <c r="C99" s="612"/>
      <c r="D99" s="612"/>
      <c r="E99" s="613"/>
      <c r="F99" s="613"/>
      <c r="G99" s="614"/>
      <c r="H99" s="614"/>
      <c r="I99" s="614"/>
      <c r="J99" s="614"/>
      <c r="K99" s="614"/>
      <c r="L99" s="615"/>
      <c r="M99" s="615"/>
      <c r="N99" s="615"/>
      <c r="O99" s="615"/>
      <c r="P99" s="323"/>
      <c r="Q99" s="324"/>
      <c r="R99" s="324"/>
      <c r="S99" s="324"/>
      <c r="T99" s="324"/>
      <c r="U99" s="324"/>
      <c r="V99" s="325"/>
      <c r="W99" s="323"/>
      <c r="X99" s="324"/>
      <c r="Y99" s="324"/>
      <c r="Z99" s="324"/>
      <c r="AA99" s="324"/>
      <c r="AB99" s="324"/>
      <c r="AC99" s="325"/>
      <c r="AD99" s="323"/>
      <c r="AE99" s="324"/>
      <c r="AF99" s="324"/>
      <c r="AG99" s="324"/>
      <c r="AH99" s="324"/>
      <c r="AI99" s="324"/>
      <c r="AJ99" s="325"/>
      <c r="AK99" s="323"/>
      <c r="AL99" s="324"/>
      <c r="AM99" s="324"/>
      <c r="AN99" s="324"/>
      <c r="AO99" s="324"/>
      <c r="AP99" s="324"/>
      <c r="AQ99" s="325"/>
      <c r="AR99" s="323"/>
      <c r="AS99" s="324"/>
      <c r="AT99" s="325"/>
      <c r="AU99" s="616">
        <f t="shared" si="7"/>
        <v>0</v>
      </c>
      <c r="AV99" s="616"/>
      <c r="AW99" s="617">
        <f t="shared" si="8"/>
        <v>0</v>
      </c>
      <c r="AX99" s="617"/>
      <c r="AY99" s="618"/>
      <c r="AZ99" s="618"/>
      <c r="BA99" s="618"/>
      <c r="BB99" s="618"/>
      <c r="BC99" s="618"/>
      <c r="BD99" s="618"/>
    </row>
    <row r="100" spans="2:56" ht="39.75" customHeight="1" x14ac:dyDescent="0.2">
      <c r="B100" s="322">
        <f t="shared" si="9"/>
        <v>87</v>
      </c>
      <c r="C100" s="612"/>
      <c r="D100" s="612"/>
      <c r="E100" s="613"/>
      <c r="F100" s="613"/>
      <c r="G100" s="614"/>
      <c r="H100" s="614"/>
      <c r="I100" s="614"/>
      <c r="J100" s="614"/>
      <c r="K100" s="614"/>
      <c r="L100" s="615"/>
      <c r="M100" s="615"/>
      <c r="N100" s="615"/>
      <c r="O100" s="615"/>
      <c r="P100" s="323"/>
      <c r="Q100" s="324"/>
      <c r="R100" s="324"/>
      <c r="S100" s="324"/>
      <c r="T100" s="324"/>
      <c r="U100" s="324"/>
      <c r="V100" s="325"/>
      <c r="W100" s="323"/>
      <c r="X100" s="324"/>
      <c r="Y100" s="324"/>
      <c r="Z100" s="324"/>
      <c r="AA100" s="324"/>
      <c r="AB100" s="324"/>
      <c r="AC100" s="325"/>
      <c r="AD100" s="323"/>
      <c r="AE100" s="324"/>
      <c r="AF100" s="324"/>
      <c r="AG100" s="324"/>
      <c r="AH100" s="324"/>
      <c r="AI100" s="324"/>
      <c r="AJ100" s="325"/>
      <c r="AK100" s="323"/>
      <c r="AL100" s="324"/>
      <c r="AM100" s="324"/>
      <c r="AN100" s="324"/>
      <c r="AO100" s="324"/>
      <c r="AP100" s="324"/>
      <c r="AQ100" s="325"/>
      <c r="AR100" s="323"/>
      <c r="AS100" s="324"/>
      <c r="AT100" s="325"/>
      <c r="AU100" s="616">
        <f t="shared" si="7"/>
        <v>0</v>
      </c>
      <c r="AV100" s="616"/>
      <c r="AW100" s="617">
        <f t="shared" si="8"/>
        <v>0</v>
      </c>
      <c r="AX100" s="617"/>
      <c r="AY100" s="618"/>
      <c r="AZ100" s="618"/>
      <c r="BA100" s="618"/>
      <c r="BB100" s="618"/>
      <c r="BC100" s="618"/>
      <c r="BD100" s="618"/>
    </row>
    <row r="101" spans="2:56" ht="39.75" customHeight="1" x14ac:dyDescent="0.2">
      <c r="B101" s="322">
        <f t="shared" si="9"/>
        <v>88</v>
      </c>
      <c r="C101" s="612"/>
      <c r="D101" s="612"/>
      <c r="E101" s="613"/>
      <c r="F101" s="613"/>
      <c r="G101" s="614"/>
      <c r="H101" s="614"/>
      <c r="I101" s="614"/>
      <c r="J101" s="614"/>
      <c r="K101" s="614"/>
      <c r="L101" s="615"/>
      <c r="M101" s="615"/>
      <c r="N101" s="615"/>
      <c r="O101" s="615"/>
      <c r="P101" s="323"/>
      <c r="Q101" s="324"/>
      <c r="R101" s="324"/>
      <c r="S101" s="324"/>
      <c r="T101" s="324"/>
      <c r="U101" s="324"/>
      <c r="V101" s="325"/>
      <c r="W101" s="323"/>
      <c r="X101" s="324"/>
      <c r="Y101" s="324"/>
      <c r="Z101" s="324"/>
      <c r="AA101" s="324"/>
      <c r="AB101" s="324"/>
      <c r="AC101" s="325"/>
      <c r="AD101" s="323"/>
      <c r="AE101" s="324"/>
      <c r="AF101" s="324"/>
      <c r="AG101" s="324"/>
      <c r="AH101" s="324"/>
      <c r="AI101" s="324"/>
      <c r="AJ101" s="325"/>
      <c r="AK101" s="323"/>
      <c r="AL101" s="324"/>
      <c r="AM101" s="324"/>
      <c r="AN101" s="324"/>
      <c r="AO101" s="324"/>
      <c r="AP101" s="324"/>
      <c r="AQ101" s="325"/>
      <c r="AR101" s="323"/>
      <c r="AS101" s="324"/>
      <c r="AT101" s="325"/>
      <c r="AU101" s="616">
        <f t="shared" si="7"/>
        <v>0</v>
      </c>
      <c r="AV101" s="616"/>
      <c r="AW101" s="617">
        <f t="shared" si="8"/>
        <v>0</v>
      </c>
      <c r="AX101" s="617"/>
      <c r="AY101" s="618"/>
      <c r="AZ101" s="618"/>
      <c r="BA101" s="618"/>
      <c r="BB101" s="618"/>
      <c r="BC101" s="618"/>
      <c r="BD101" s="618"/>
    </row>
    <row r="102" spans="2:56" ht="39.75" customHeight="1" x14ac:dyDescent="0.2">
      <c r="B102" s="322">
        <f t="shared" si="9"/>
        <v>89</v>
      </c>
      <c r="C102" s="612"/>
      <c r="D102" s="612"/>
      <c r="E102" s="613"/>
      <c r="F102" s="613"/>
      <c r="G102" s="614"/>
      <c r="H102" s="614"/>
      <c r="I102" s="614"/>
      <c r="J102" s="614"/>
      <c r="K102" s="614"/>
      <c r="L102" s="615"/>
      <c r="M102" s="615"/>
      <c r="N102" s="615"/>
      <c r="O102" s="615"/>
      <c r="P102" s="323"/>
      <c r="Q102" s="324"/>
      <c r="R102" s="324"/>
      <c r="S102" s="324"/>
      <c r="T102" s="324"/>
      <c r="U102" s="324"/>
      <c r="V102" s="325"/>
      <c r="W102" s="323"/>
      <c r="X102" s="324"/>
      <c r="Y102" s="324"/>
      <c r="Z102" s="324"/>
      <c r="AA102" s="324"/>
      <c r="AB102" s="324"/>
      <c r="AC102" s="325"/>
      <c r="AD102" s="323"/>
      <c r="AE102" s="324"/>
      <c r="AF102" s="324"/>
      <c r="AG102" s="324"/>
      <c r="AH102" s="324"/>
      <c r="AI102" s="324"/>
      <c r="AJ102" s="325"/>
      <c r="AK102" s="323"/>
      <c r="AL102" s="324"/>
      <c r="AM102" s="324"/>
      <c r="AN102" s="324"/>
      <c r="AO102" s="324"/>
      <c r="AP102" s="324"/>
      <c r="AQ102" s="325"/>
      <c r="AR102" s="323"/>
      <c r="AS102" s="324"/>
      <c r="AT102" s="325"/>
      <c r="AU102" s="616">
        <f t="shared" si="7"/>
        <v>0</v>
      </c>
      <c r="AV102" s="616"/>
      <c r="AW102" s="617">
        <f t="shared" si="8"/>
        <v>0</v>
      </c>
      <c r="AX102" s="617"/>
      <c r="AY102" s="618"/>
      <c r="AZ102" s="618"/>
      <c r="BA102" s="618"/>
      <c r="BB102" s="618"/>
      <c r="BC102" s="618"/>
      <c r="BD102" s="618"/>
    </row>
    <row r="103" spans="2:56" ht="39.75" customHeight="1" x14ac:dyDescent="0.2">
      <c r="B103" s="322">
        <f t="shared" si="9"/>
        <v>90</v>
      </c>
      <c r="C103" s="612"/>
      <c r="D103" s="612"/>
      <c r="E103" s="613"/>
      <c r="F103" s="613"/>
      <c r="G103" s="614"/>
      <c r="H103" s="614"/>
      <c r="I103" s="614"/>
      <c r="J103" s="614"/>
      <c r="K103" s="614"/>
      <c r="L103" s="615"/>
      <c r="M103" s="615"/>
      <c r="N103" s="615"/>
      <c r="O103" s="615"/>
      <c r="P103" s="323"/>
      <c r="Q103" s="324"/>
      <c r="R103" s="324"/>
      <c r="S103" s="324"/>
      <c r="T103" s="324"/>
      <c r="U103" s="324"/>
      <c r="V103" s="325"/>
      <c r="W103" s="323"/>
      <c r="X103" s="324"/>
      <c r="Y103" s="324"/>
      <c r="Z103" s="324"/>
      <c r="AA103" s="324"/>
      <c r="AB103" s="324"/>
      <c r="AC103" s="325"/>
      <c r="AD103" s="323"/>
      <c r="AE103" s="324"/>
      <c r="AF103" s="324"/>
      <c r="AG103" s="324"/>
      <c r="AH103" s="324"/>
      <c r="AI103" s="324"/>
      <c r="AJ103" s="325"/>
      <c r="AK103" s="323"/>
      <c r="AL103" s="324"/>
      <c r="AM103" s="324"/>
      <c r="AN103" s="324"/>
      <c r="AO103" s="324"/>
      <c r="AP103" s="324"/>
      <c r="AQ103" s="325"/>
      <c r="AR103" s="323"/>
      <c r="AS103" s="324"/>
      <c r="AT103" s="325"/>
      <c r="AU103" s="616">
        <f t="shared" si="7"/>
        <v>0</v>
      </c>
      <c r="AV103" s="616"/>
      <c r="AW103" s="617">
        <f t="shared" si="8"/>
        <v>0</v>
      </c>
      <c r="AX103" s="617"/>
      <c r="AY103" s="618"/>
      <c r="AZ103" s="618"/>
      <c r="BA103" s="618"/>
      <c r="BB103" s="618"/>
      <c r="BC103" s="618"/>
      <c r="BD103" s="618"/>
    </row>
    <row r="104" spans="2:56" ht="39.75" customHeight="1" x14ac:dyDescent="0.2">
      <c r="B104" s="322">
        <f t="shared" si="9"/>
        <v>91</v>
      </c>
      <c r="C104" s="612"/>
      <c r="D104" s="612"/>
      <c r="E104" s="613"/>
      <c r="F104" s="613"/>
      <c r="G104" s="614"/>
      <c r="H104" s="614"/>
      <c r="I104" s="614"/>
      <c r="J104" s="614"/>
      <c r="K104" s="614"/>
      <c r="L104" s="615"/>
      <c r="M104" s="615"/>
      <c r="N104" s="615"/>
      <c r="O104" s="615"/>
      <c r="P104" s="323"/>
      <c r="Q104" s="324"/>
      <c r="R104" s="324"/>
      <c r="S104" s="324"/>
      <c r="T104" s="324"/>
      <c r="U104" s="324"/>
      <c r="V104" s="325"/>
      <c r="W104" s="323"/>
      <c r="X104" s="324"/>
      <c r="Y104" s="324"/>
      <c r="Z104" s="324"/>
      <c r="AA104" s="324"/>
      <c r="AB104" s="324"/>
      <c r="AC104" s="325"/>
      <c r="AD104" s="323"/>
      <c r="AE104" s="324"/>
      <c r="AF104" s="324"/>
      <c r="AG104" s="324"/>
      <c r="AH104" s="324"/>
      <c r="AI104" s="324"/>
      <c r="AJ104" s="325"/>
      <c r="AK104" s="323"/>
      <c r="AL104" s="324"/>
      <c r="AM104" s="324"/>
      <c r="AN104" s="324"/>
      <c r="AO104" s="324"/>
      <c r="AP104" s="324"/>
      <c r="AQ104" s="325"/>
      <c r="AR104" s="323"/>
      <c r="AS104" s="324"/>
      <c r="AT104" s="325"/>
      <c r="AU104" s="616">
        <f t="shared" si="7"/>
        <v>0</v>
      </c>
      <c r="AV104" s="616"/>
      <c r="AW104" s="617">
        <f t="shared" si="8"/>
        <v>0</v>
      </c>
      <c r="AX104" s="617"/>
      <c r="AY104" s="618"/>
      <c r="AZ104" s="618"/>
      <c r="BA104" s="618"/>
      <c r="BB104" s="618"/>
      <c r="BC104" s="618"/>
      <c r="BD104" s="618"/>
    </row>
    <row r="105" spans="2:56" ht="39.75" customHeight="1" x14ac:dyDescent="0.2">
      <c r="B105" s="322">
        <f t="shared" si="9"/>
        <v>92</v>
      </c>
      <c r="C105" s="612"/>
      <c r="D105" s="612"/>
      <c r="E105" s="613"/>
      <c r="F105" s="613"/>
      <c r="G105" s="614"/>
      <c r="H105" s="614"/>
      <c r="I105" s="614"/>
      <c r="J105" s="614"/>
      <c r="K105" s="614"/>
      <c r="L105" s="615"/>
      <c r="M105" s="615"/>
      <c r="N105" s="615"/>
      <c r="O105" s="615"/>
      <c r="P105" s="323"/>
      <c r="Q105" s="324"/>
      <c r="R105" s="324"/>
      <c r="S105" s="324"/>
      <c r="T105" s="324"/>
      <c r="U105" s="324"/>
      <c r="V105" s="325"/>
      <c r="W105" s="323"/>
      <c r="X105" s="324"/>
      <c r="Y105" s="324"/>
      <c r="Z105" s="324"/>
      <c r="AA105" s="324"/>
      <c r="AB105" s="324"/>
      <c r="AC105" s="325"/>
      <c r="AD105" s="323"/>
      <c r="AE105" s="324"/>
      <c r="AF105" s="324"/>
      <c r="AG105" s="324"/>
      <c r="AH105" s="324"/>
      <c r="AI105" s="324"/>
      <c r="AJ105" s="325"/>
      <c r="AK105" s="323"/>
      <c r="AL105" s="324"/>
      <c r="AM105" s="324"/>
      <c r="AN105" s="324"/>
      <c r="AO105" s="324"/>
      <c r="AP105" s="324"/>
      <c r="AQ105" s="325"/>
      <c r="AR105" s="323"/>
      <c r="AS105" s="324"/>
      <c r="AT105" s="325"/>
      <c r="AU105" s="616">
        <f t="shared" si="7"/>
        <v>0</v>
      </c>
      <c r="AV105" s="616"/>
      <c r="AW105" s="617">
        <f t="shared" si="8"/>
        <v>0</v>
      </c>
      <c r="AX105" s="617"/>
      <c r="AY105" s="618"/>
      <c r="AZ105" s="618"/>
      <c r="BA105" s="618"/>
      <c r="BB105" s="618"/>
      <c r="BC105" s="618"/>
      <c r="BD105" s="618"/>
    </row>
    <row r="106" spans="2:56" ht="39.75" customHeight="1" x14ac:dyDescent="0.2">
      <c r="B106" s="322">
        <f t="shared" si="9"/>
        <v>93</v>
      </c>
      <c r="C106" s="612"/>
      <c r="D106" s="612"/>
      <c r="E106" s="613"/>
      <c r="F106" s="613"/>
      <c r="G106" s="614"/>
      <c r="H106" s="614"/>
      <c r="I106" s="614"/>
      <c r="J106" s="614"/>
      <c r="K106" s="614"/>
      <c r="L106" s="615"/>
      <c r="M106" s="615"/>
      <c r="N106" s="615"/>
      <c r="O106" s="615"/>
      <c r="P106" s="323"/>
      <c r="Q106" s="324"/>
      <c r="R106" s="324"/>
      <c r="S106" s="324"/>
      <c r="T106" s="324"/>
      <c r="U106" s="324"/>
      <c r="V106" s="325"/>
      <c r="W106" s="323"/>
      <c r="X106" s="324"/>
      <c r="Y106" s="324"/>
      <c r="Z106" s="324"/>
      <c r="AA106" s="324"/>
      <c r="AB106" s="324"/>
      <c r="AC106" s="325"/>
      <c r="AD106" s="323"/>
      <c r="AE106" s="324"/>
      <c r="AF106" s="324"/>
      <c r="AG106" s="324"/>
      <c r="AH106" s="324"/>
      <c r="AI106" s="324"/>
      <c r="AJ106" s="325"/>
      <c r="AK106" s="323"/>
      <c r="AL106" s="324"/>
      <c r="AM106" s="324"/>
      <c r="AN106" s="324"/>
      <c r="AO106" s="324"/>
      <c r="AP106" s="324"/>
      <c r="AQ106" s="325"/>
      <c r="AR106" s="323"/>
      <c r="AS106" s="324"/>
      <c r="AT106" s="325"/>
      <c r="AU106" s="616">
        <f t="shared" si="7"/>
        <v>0</v>
      </c>
      <c r="AV106" s="616"/>
      <c r="AW106" s="617">
        <f t="shared" si="8"/>
        <v>0</v>
      </c>
      <c r="AX106" s="617"/>
      <c r="AY106" s="618"/>
      <c r="AZ106" s="618"/>
      <c r="BA106" s="618"/>
      <c r="BB106" s="618"/>
      <c r="BC106" s="618"/>
      <c r="BD106" s="618"/>
    </row>
    <row r="107" spans="2:56" ht="39.75" customHeight="1" x14ac:dyDescent="0.2">
      <c r="B107" s="322">
        <f t="shared" si="9"/>
        <v>94</v>
      </c>
      <c r="C107" s="612"/>
      <c r="D107" s="612"/>
      <c r="E107" s="613"/>
      <c r="F107" s="613"/>
      <c r="G107" s="614"/>
      <c r="H107" s="614"/>
      <c r="I107" s="614"/>
      <c r="J107" s="614"/>
      <c r="K107" s="614"/>
      <c r="L107" s="615"/>
      <c r="M107" s="615"/>
      <c r="N107" s="615"/>
      <c r="O107" s="615"/>
      <c r="P107" s="323"/>
      <c r="Q107" s="324"/>
      <c r="R107" s="324"/>
      <c r="S107" s="324"/>
      <c r="T107" s="324"/>
      <c r="U107" s="324"/>
      <c r="V107" s="325"/>
      <c r="W107" s="323"/>
      <c r="X107" s="324"/>
      <c r="Y107" s="324"/>
      <c r="Z107" s="324"/>
      <c r="AA107" s="324"/>
      <c r="AB107" s="324"/>
      <c r="AC107" s="325"/>
      <c r="AD107" s="323"/>
      <c r="AE107" s="324"/>
      <c r="AF107" s="324"/>
      <c r="AG107" s="324"/>
      <c r="AH107" s="324"/>
      <c r="AI107" s="324"/>
      <c r="AJ107" s="325"/>
      <c r="AK107" s="323"/>
      <c r="AL107" s="324"/>
      <c r="AM107" s="324"/>
      <c r="AN107" s="324"/>
      <c r="AO107" s="324"/>
      <c r="AP107" s="324"/>
      <c r="AQ107" s="325"/>
      <c r="AR107" s="323"/>
      <c r="AS107" s="324"/>
      <c r="AT107" s="325"/>
      <c r="AU107" s="616">
        <f t="shared" si="7"/>
        <v>0</v>
      </c>
      <c r="AV107" s="616"/>
      <c r="AW107" s="617">
        <f t="shared" si="8"/>
        <v>0</v>
      </c>
      <c r="AX107" s="617"/>
      <c r="AY107" s="618"/>
      <c r="AZ107" s="618"/>
      <c r="BA107" s="618"/>
      <c r="BB107" s="618"/>
      <c r="BC107" s="618"/>
      <c r="BD107" s="618"/>
    </row>
    <row r="108" spans="2:56" ht="39.75" customHeight="1" x14ac:dyDescent="0.2">
      <c r="B108" s="322">
        <f t="shared" si="9"/>
        <v>95</v>
      </c>
      <c r="C108" s="612"/>
      <c r="D108" s="612"/>
      <c r="E108" s="613"/>
      <c r="F108" s="613"/>
      <c r="G108" s="614"/>
      <c r="H108" s="614"/>
      <c r="I108" s="614"/>
      <c r="J108" s="614"/>
      <c r="K108" s="614"/>
      <c r="L108" s="615"/>
      <c r="M108" s="615"/>
      <c r="N108" s="615"/>
      <c r="O108" s="615"/>
      <c r="P108" s="323"/>
      <c r="Q108" s="324"/>
      <c r="R108" s="324"/>
      <c r="S108" s="324"/>
      <c r="T108" s="324"/>
      <c r="U108" s="324"/>
      <c r="V108" s="325"/>
      <c r="W108" s="323"/>
      <c r="X108" s="324"/>
      <c r="Y108" s="324"/>
      <c r="Z108" s="324"/>
      <c r="AA108" s="324"/>
      <c r="AB108" s="324"/>
      <c r="AC108" s="325"/>
      <c r="AD108" s="323"/>
      <c r="AE108" s="324"/>
      <c r="AF108" s="324"/>
      <c r="AG108" s="324"/>
      <c r="AH108" s="324"/>
      <c r="AI108" s="324"/>
      <c r="AJ108" s="325"/>
      <c r="AK108" s="323"/>
      <c r="AL108" s="324"/>
      <c r="AM108" s="324"/>
      <c r="AN108" s="324"/>
      <c r="AO108" s="324"/>
      <c r="AP108" s="324"/>
      <c r="AQ108" s="325"/>
      <c r="AR108" s="323"/>
      <c r="AS108" s="324"/>
      <c r="AT108" s="325"/>
      <c r="AU108" s="616">
        <f t="shared" si="7"/>
        <v>0</v>
      </c>
      <c r="AV108" s="616"/>
      <c r="AW108" s="617">
        <f t="shared" si="8"/>
        <v>0</v>
      </c>
      <c r="AX108" s="617"/>
      <c r="AY108" s="618"/>
      <c r="AZ108" s="618"/>
      <c r="BA108" s="618"/>
      <c r="BB108" s="618"/>
      <c r="BC108" s="618"/>
      <c r="BD108" s="618"/>
    </row>
    <row r="109" spans="2:56" ht="39.75" customHeight="1" x14ac:dyDescent="0.2">
      <c r="B109" s="322">
        <f t="shared" si="9"/>
        <v>96</v>
      </c>
      <c r="C109" s="612"/>
      <c r="D109" s="612"/>
      <c r="E109" s="613"/>
      <c r="F109" s="613"/>
      <c r="G109" s="614"/>
      <c r="H109" s="614"/>
      <c r="I109" s="614"/>
      <c r="J109" s="614"/>
      <c r="K109" s="614"/>
      <c r="L109" s="615"/>
      <c r="M109" s="615"/>
      <c r="N109" s="615"/>
      <c r="O109" s="615"/>
      <c r="P109" s="323"/>
      <c r="Q109" s="324"/>
      <c r="R109" s="324"/>
      <c r="S109" s="324"/>
      <c r="T109" s="324"/>
      <c r="U109" s="324"/>
      <c r="V109" s="325"/>
      <c r="W109" s="323"/>
      <c r="X109" s="324"/>
      <c r="Y109" s="324"/>
      <c r="Z109" s="324"/>
      <c r="AA109" s="324"/>
      <c r="AB109" s="324"/>
      <c r="AC109" s="325"/>
      <c r="AD109" s="323"/>
      <c r="AE109" s="324"/>
      <c r="AF109" s="324"/>
      <c r="AG109" s="324"/>
      <c r="AH109" s="324"/>
      <c r="AI109" s="324"/>
      <c r="AJ109" s="325"/>
      <c r="AK109" s="323"/>
      <c r="AL109" s="324"/>
      <c r="AM109" s="324"/>
      <c r="AN109" s="324"/>
      <c r="AO109" s="324"/>
      <c r="AP109" s="324"/>
      <c r="AQ109" s="325"/>
      <c r="AR109" s="323"/>
      <c r="AS109" s="324"/>
      <c r="AT109" s="325"/>
      <c r="AU109" s="616">
        <f t="shared" si="7"/>
        <v>0</v>
      </c>
      <c r="AV109" s="616"/>
      <c r="AW109" s="617">
        <f t="shared" si="8"/>
        <v>0</v>
      </c>
      <c r="AX109" s="617"/>
      <c r="AY109" s="618"/>
      <c r="AZ109" s="618"/>
      <c r="BA109" s="618"/>
      <c r="BB109" s="618"/>
      <c r="BC109" s="618"/>
      <c r="BD109" s="618"/>
    </row>
    <row r="110" spans="2:56" ht="39.75" customHeight="1" x14ac:dyDescent="0.2">
      <c r="B110" s="322">
        <f t="shared" si="9"/>
        <v>97</v>
      </c>
      <c r="C110" s="612"/>
      <c r="D110" s="612"/>
      <c r="E110" s="613"/>
      <c r="F110" s="613"/>
      <c r="G110" s="614"/>
      <c r="H110" s="614"/>
      <c r="I110" s="614"/>
      <c r="J110" s="614"/>
      <c r="K110" s="614"/>
      <c r="L110" s="615"/>
      <c r="M110" s="615"/>
      <c r="N110" s="615"/>
      <c r="O110" s="615"/>
      <c r="P110" s="323"/>
      <c r="Q110" s="324"/>
      <c r="R110" s="324"/>
      <c r="S110" s="324"/>
      <c r="T110" s="324"/>
      <c r="U110" s="324"/>
      <c r="V110" s="325"/>
      <c r="W110" s="323"/>
      <c r="X110" s="324"/>
      <c r="Y110" s="324"/>
      <c r="Z110" s="324"/>
      <c r="AA110" s="324"/>
      <c r="AB110" s="324"/>
      <c r="AC110" s="325"/>
      <c r="AD110" s="323"/>
      <c r="AE110" s="324"/>
      <c r="AF110" s="324"/>
      <c r="AG110" s="324"/>
      <c r="AH110" s="324"/>
      <c r="AI110" s="324"/>
      <c r="AJ110" s="325"/>
      <c r="AK110" s="323"/>
      <c r="AL110" s="324"/>
      <c r="AM110" s="324"/>
      <c r="AN110" s="324"/>
      <c r="AO110" s="324"/>
      <c r="AP110" s="324"/>
      <c r="AQ110" s="325"/>
      <c r="AR110" s="323"/>
      <c r="AS110" s="324"/>
      <c r="AT110" s="325"/>
      <c r="AU110" s="616">
        <f t="shared" ref="AU110:AU113" si="10">IF($AZ$3="４週",SUM(P110:AQ110),IF($AZ$3="暦月",SUM(P110:AT110),""))</f>
        <v>0</v>
      </c>
      <c r="AV110" s="616"/>
      <c r="AW110" s="617">
        <f t="shared" si="8"/>
        <v>0</v>
      </c>
      <c r="AX110" s="617"/>
      <c r="AY110" s="618"/>
      <c r="AZ110" s="618"/>
      <c r="BA110" s="618"/>
      <c r="BB110" s="618"/>
      <c r="BC110" s="618"/>
      <c r="BD110" s="618"/>
    </row>
    <row r="111" spans="2:56" ht="39.75" customHeight="1" x14ac:dyDescent="0.2">
      <c r="B111" s="322">
        <f t="shared" si="9"/>
        <v>98</v>
      </c>
      <c r="C111" s="612"/>
      <c r="D111" s="612"/>
      <c r="E111" s="613"/>
      <c r="F111" s="613"/>
      <c r="G111" s="614"/>
      <c r="H111" s="614"/>
      <c r="I111" s="614"/>
      <c r="J111" s="614"/>
      <c r="K111" s="614"/>
      <c r="L111" s="615"/>
      <c r="M111" s="615"/>
      <c r="N111" s="615"/>
      <c r="O111" s="615"/>
      <c r="P111" s="323"/>
      <c r="Q111" s="324"/>
      <c r="R111" s="324"/>
      <c r="S111" s="324"/>
      <c r="T111" s="324"/>
      <c r="U111" s="324"/>
      <c r="V111" s="325"/>
      <c r="W111" s="323"/>
      <c r="X111" s="324"/>
      <c r="Y111" s="324"/>
      <c r="Z111" s="324"/>
      <c r="AA111" s="324"/>
      <c r="AB111" s="324"/>
      <c r="AC111" s="325"/>
      <c r="AD111" s="323"/>
      <c r="AE111" s="324"/>
      <c r="AF111" s="324"/>
      <c r="AG111" s="324"/>
      <c r="AH111" s="324"/>
      <c r="AI111" s="324"/>
      <c r="AJ111" s="325"/>
      <c r="AK111" s="323"/>
      <c r="AL111" s="324"/>
      <c r="AM111" s="324"/>
      <c r="AN111" s="324"/>
      <c r="AO111" s="324"/>
      <c r="AP111" s="324"/>
      <c r="AQ111" s="325"/>
      <c r="AR111" s="323"/>
      <c r="AS111" s="324"/>
      <c r="AT111" s="325"/>
      <c r="AU111" s="616">
        <f t="shared" si="10"/>
        <v>0</v>
      </c>
      <c r="AV111" s="616"/>
      <c r="AW111" s="617">
        <f t="shared" si="8"/>
        <v>0</v>
      </c>
      <c r="AX111" s="617"/>
      <c r="AY111" s="618"/>
      <c r="AZ111" s="618"/>
      <c r="BA111" s="618"/>
      <c r="BB111" s="618"/>
      <c r="BC111" s="618"/>
      <c r="BD111" s="618"/>
    </row>
    <row r="112" spans="2:56" ht="39.75" customHeight="1" x14ac:dyDescent="0.2">
      <c r="B112" s="322">
        <f t="shared" si="9"/>
        <v>99</v>
      </c>
      <c r="C112" s="612"/>
      <c r="D112" s="612"/>
      <c r="E112" s="613"/>
      <c r="F112" s="613"/>
      <c r="G112" s="614"/>
      <c r="H112" s="614"/>
      <c r="I112" s="614"/>
      <c r="J112" s="614"/>
      <c r="K112" s="614"/>
      <c r="L112" s="615"/>
      <c r="M112" s="615"/>
      <c r="N112" s="615"/>
      <c r="O112" s="615"/>
      <c r="P112" s="323"/>
      <c r="Q112" s="324"/>
      <c r="R112" s="324"/>
      <c r="S112" s="324"/>
      <c r="T112" s="324"/>
      <c r="U112" s="324"/>
      <c r="V112" s="325"/>
      <c r="W112" s="323"/>
      <c r="X112" s="324"/>
      <c r="Y112" s="324"/>
      <c r="Z112" s="324"/>
      <c r="AA112" s="324"/>
      <c r="AB112" s="324"/>
      <c r="AC112" s="325"/>
      <c r="AD112" s="323"/>
      <c r="AE112" s="324"/>
      <c r="AF112" s="324"/>
      <c r="AG112" s="324"/>
      <c r="AH112" s="324"/>
      <c r="AI112" s="324"/>
      <c r="AJ112" s="325"/>
      <c r="AK112" s="323"/>
      <c r="AL112" s="324"/>
      <c r="AM112" s="324"/>
      <c r="AN112" s="324"/>
      <c r="AO112" s="324"/>
      <c r="AP112" s="324"/>
      <c r="AQ112" s="325"/>
      <c r="AR112" s="323"/>
      <c r="AS112" s="324"/>
      <c r="AT112" s="325"/>
      <c r="AU112" s="616">
        <f t="shared" si="10"/>
        <v>0</v>
      </c>
      <c r="AV112" s="616"/>
      <c r="AW112" s="617">
        <f t="shared" si="8"/>
        <v>0</v>
      </c>
      <c r="AX112" s="617"/>
      <c r="AY112" s="618"/>
      <c r="AZ112" s="618"/>
      <c r="BA112" s="618"/>
      <c r="BB112" s="618"/>
      <c r="BC112" s="618"/>
      <c r="BD112" s="618"/>
    </row>
    <row r="113" spans="2:56" ht="39.75" customHeight="1" x14ac:dyDescent="0.2">
      <c r="B113" s="326">
        <f t="shared" si="9"/>
        <v>100</v>
      </c>
      <c r="C113" s="619"/>
      <c r="D113" s="619"/>
      <c r="E113" s="620"/>
      <c r="F113" s="620"/>
      <c r="G113" s="621"/>
      <c r="H113" s="621"/>
      <c r="I113" s="621"/>
      <c r="J113" s="621"/>
      <c r="K113" s="621"/>
      <c r="L113" s="622"/>
      <c r="M113" s="622"/>
      <c r="N113" s="622"/>
      <c r="O113" s="622"/>
      <c r="P113" s="327"/>
      <c r="Q113" s="328"/>
      <c r="R113" s="328"/>
      <c r="S113" s="328"/>
      <c r="T113" s="328"/>
      <c r="U113" s="328"/>
      <c r="V113" s="329"/>
      <c r="W113" s="327"/>
      <c r="X113" s="328"/>
      <c r="Y113" s="328"/>
      <c r="Z113" s="328"/>
      <c r="AA113" s="328"/>
      <c r="AB113" s="328"/>
      <c r="AC113" s="329"/>
      <c r="AD113" s="327"/>
      <c r="AE113" s="328"/>
      <c r="AF113" s="328"/>
      <c r="AG113" s="328"/>
      <c r="AH113" s="328"/>
      <c r="AI113" s="328"/>
      <c r="AJ113" s="329"/>
      <c r="AK113" s="327"/>
      <c r="AL113" s="328"/>
      <c r="AM113" s="328"/>
      <c r="AN113" s="328"/>
      <c r="AO113" s="328"/>
      <c r="AP113" s="328"/>
      <c r="AQ113" s="329"/>
      <c r="AR113" s="327"/>
      <c r="AS113" s="328"/>
      <c r="AT113" s="329"/>
      <c r="AU113" s="623">
        <f t="shared" si="10"/>
        <v>0</v>
      </c>
      <c r="AV113" s="623"/>
      <c r="AW113" s="624">
        <f t="shared" si="8"/>
        <v>0</v>
      </c>
      <c r="AX113" s="624"/>
      <c r="AY113" s="625"/>
      <c r="AZ113" s="625"/>
      <c r="BA113" s="625"/>
      <c r="BB113" s="625"/>
      <c r="BC113" s="625"/>
      <c r="BD113" s="625"/>
    </row>
    <row r="114" spans="2:56" ht="20.25" customHeight="1" x14ac:dyDescent="0.2">
      <c r="B114" s="301"/>
      <c r="C114" s="292"/>
      <c r="D114" s="351"/>
      <c r="E114" s="35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c r="AB114" s="301"/>
      <c r="AC114" s="307"/>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row>
    <row r="115" spans="2:56" ht="20.25" customHeight="1" x14ac:dyDescent="0.2">
      <c r="B115" s="301" t="s">
        <v>452</v>
      </c>
      <c r="C115" s="301"/>
      <c r="D115" s="301"/>
      <c r="E115" s="301"/>
      <c r="F115" s="301"/>
      <c r="G115" s="301"/>
      <c r="H115" s="301"/>
      <c r="I115" s="301"/>
      <c r="J115" s="301"/>
      <c r="K115" s="301"/>
      <c r="L115" s="307"/>
      <c r="M115" s="301"/>
      <c r="N115" s="301"/>
      <c r="O115" s="301"/>
      <c r="P115" s="301"/>
      <c r="Q115" s="301"/>
      <c r="R115" s="301"/>
      <c r="S115" s="301"/>
      <c r="T115" s="301" t="s">
        <v>453</v>
      </c>
      <c r="U115" s="301"/>
      <c r="V115" s="301"/>
      <c r="W115" s="301"/>
      <c r="X115" s="301"/>
      <c r="Y115" s="301"/>
      <c r="Z115" s="333"/>
    </row>
    <row r="116" spans="2:56" ht="20.25" customHeight="1" x14ac:dyDescent="0.2">
      <c r="B116" s="301"/>
      <c r="C116" s="597" t="s">
        <v>454</v>
      </c>
      <c r="D116" s="597"/>
      <c r="E116" s="610" t="s">
        <v>455</v>
      </c>
      <c r="F116" s="610"/>
      <c r="G116" s="610"/>
      <c r="H116" s="610"/>
      <c r="I116" s="301"/>
      <c r="J116" s="611" t="s">
        <v>456</v>
      </c>
      <c r="K116" s="611"/>
      <c r="L116" s="611"/>
      <c r="M116" s="611"/>
      <c r="N116" s="301"/>
      <c r="O116" s="301"/>
      <c r="P116" s="610" t="s">
        <v>457</v>
      </c>
      <c r="Q116" s="610"/>
      <c r="R116" s="301"/>
      <c r="S116" s="301"/>
      <c r="T116" s="599" t="s">
        <v>458</v>
      </c>
      <c r="U116" s="599"/>
      <c r="V116" s="599" t="s">
        <v>459</v>
      </c>
      <c r="W116" s="599"/>
      <c r="X116" s="599"/>
      <c r="Y116" s="599"/>
      <c r="Z116" s="333"/>
    </row>
    <row r="117" spans="2:56" ht="20.25" customHeight="1" x14ac:dyDescent="0.2">
      <c r="B117" s="301"/>
      <c r="C117" s="597"/>
      <c r="D117" s="597"/>
      <c r="E117" s="597" t="s">
        <v>460</v>
      </c>
      <c r="F117" s="597"/>
      <c r="G117" s="597" t="s">
        <v>461</v>
      </c>
      <c r="H117" s="597"/>
      <c r="I117" s="301"/>
      <c r="J117" s="597" t="s">
        <v>460</v>
      </c>
      <c r="K117" s="597"/>
      <c r="L117" s="597" t="s">
        <v>461</v>
      </c>
      <c r="M117" s="597"/>
      <c r="N117" s="301"/>
      <c r="O117" s="301"/>
      <c r="P117" s="610" t="s">
        <v>462</v>
      </c>
      <c r="Q117" s="610"/>
      <c r="R117" s="301"/>
      <c r="S117" s="301"/>
      <c r="T117" s="599" t="s">
        <v>352</v>
      </c>
      <c r="U117" s="599"/>
      <c r="V117" s="599" t="s">
        <v>463</v>
      </c>
      <c r="W117" s="599"/>
      <c r="X117" s="599"/>
      <c r="Y117" s="599"/>
      <c r="Z117" s="334"/>
    </row>
    <row r="118" spans="2:56" ht="20.25" customHeight="1" x14ac:dyDescent="0.2">
      <c r="B118" s="301"/>
      <c r="C118" s="599" t="s">
        <v>352</v>
      </c>
      <c r="D118" s="599"/>
      <c r="E118" s="603">
        <f>SUMIFS($AU$14:$AV$113,$C$14:$D$113,"介護支援専門員",$E$14:$F$113,"A")</f>
        <v>0</v>
      </c>
      <c r="F118" s="603"/>
      <c r="G118" s="604">
        <f>SUMIFS($AW$14:$AX$113,$C$14:$D$113,"介護支援専門員",$E$14:$F$113,"A")</f>
        <v>0</v>
      </c>
      <c r="H118" s="604"/>
      <c r="I118" s="335"/>
      <c r="J118" s="608">
        <v>0</v>
      </c>
      <c r="K118" s="608"/>
      <c r="L118" s="608">
        <v>0</v>
      </c>
      <c r="M118" s="608"/>
      <c r="N118" s="335"/>
      <c r="O118" s="335"/>
      <c r="P118" s="608">
        <v>0</v>
      </c>
      <c r="Q118" s="608"/>
      <c r="R118" s="301"/>
      <c r="S118" s="301"/>
      <c r="T118" s="599" t="s">
        <v>354</v>
      </c>
      <c r="U118" s="599"/>
      <c r="V118" s="599" t="s">
        <v>464</v>
      </c>
      <c r="W118" s="599"/>
      <c r="X118" s="599"/>
      <c r="Y118" s="599"/>
      <c r="Z118" s="300"/>
    </row>
    <row r="119" spans="2:56" ht="20.25" customHeight="1" x14ac:dyDescent="0.2">
      <c r="B119" s="301"/>
      <c r="C119" s="599" t="s">
        <v>354</v>
      </c>
      <c r="D119" s="599"/>
      <c r="E119" s="603">
        <f>SUMIFS($AU$14:$AV$113,$C$14:$D$113,"介護支援専門員",$E$14:$F$113,"B")</f>
        <v>0</v>
      </c>
      <c r="F119" s="603"/>
      <c r="G119" s="604">
        <f>SUMIFS($AW$14:$AX$113,$C$14:$D$113,"介護支援専門員",$E$14:$F$113,"B")</f>
        <v>0</v>
      </c>
      <c r="H119" s="604"/>
      <c r="I119" s="335"/>
      <c r="J119" s="608">
        <v>0</v>
      </c>
      <c r="K119" s="608"/>
      <c r="L119" s="608">
        <v>0</v>
      </c>
      <c r="M119" s="608"/>
      <c r="N119" s="335"/>
      <c r="O119" s="335"/>
      <c r="P119" s="608">
        <v>0</v>
      </c>
      <c r="Q119" s="608"/>
      <c r="R119" s="301"/>
      <c r="S119" s="301"/>
      <c r="T119" s="599" t="s">
        <v>365</v>
      </c>
      <c r="U119" s="599"/>
      <c r="V119" s="599" t="s">
        <v>465</v>
      </c>
      <c r="W119" s="599"/>
      <c r="X119" s="599"/>
      <c r="Y119" s="599"/>
      <c r="Z119" s="300"/>
    </row>
    <row r="120" spans="2:56" ht="20.25" customHeight="1" x14ac:dyDescent="0.2">
      <c r="B120" s="301"/>
      <c r="C120" s="599" t="s">
        <v>365</v>
      </c>
      <c r="D120" s="599"/>
      <c r="E120" s="603">
        <f>SUMIFS($AU$14:$AV$113,$C$14:$D$113,"介護支援専門員",$E$14:$F$113,"C")</f>
        <v>0</v>
      </c>
      <c r="F120" s="603"/>
      <c r="G120" s="604">
        <f>SUMIFS($AW$14:$AX$113,$C$14:$D$113,"介護支援専門員",$E$14:$F$113,"C")</f>
        <v>0</v>
      </c>
      <c r="H120" s="604"/>
      <c r="I120" s="335"/>
      <c r="J120" s="608">
        <v>0</v>
      </c>
      <c r="K120" s="608"/>
      <c r="L120" s="609">
        <v>0</v>
      </c>
      <c r="M120" s="609"/>
      <c r="N120" s="335"/>
      <c r="O120" s="335"/>
      <c r="P120" s="603" t="s">
        <v>466</v>
      </c>
      <c r="Q120" s="603"/>
      <c r="R120" s="301"/>
      <c r="S120" s="301"/>
      <c r="T120" s="599" t="s">
        <v>366</v>
      </c>
      <c r="U120" s="599"/>
      <c r="V120" s="599" t="s">
        <v>467</v>
      </c>
      <c r="W120" s="599"/>
      <c r="X120" s="599"/>
      <c r="Y120" s="599"/>
      <c r="Z120" s="336"/>
    </row>
    <row r="121" spans="2:56" ht="20.25" customHeight="1" x14ac:dyDescent="0.2">
      <c r="B121" s="301"/>
      <c r="C121" s="599" t="s">
        <v>366</v>
      </c>
      <c r="D121" s="599"/>
      <c r="E121" s="603">
        <f>SUMIFS($AU$14:$AV$113,$C$14:$D$113,"介護支援専門員",$E$14:$F$113,"D")</f>
        <v>0</v>
      </c>
      <c r="F121" s="603"/>
      <c r="G121" s="604">
        <f>SUMIFS($AW$14:$AX$113,$C$14:$D$113,"介護支援専門員",$E$14:$F$113,"D")</f>
        <v>0</v>
      </c>
      <c r="H121" s="604"/>
      <c r="I121" s="335"/>
      <c r="J121" s="608">
        <v>0</v>
      </c>
      <c r="K121" s="608"/>
      <c r="L121" s="609">
        <v>0</v>
      </c>
      <c r="M121" s="609"/>
      <c r="N121" s="335"/>
      <c r="O121" s="335"/>
      <c r="P121" s="603" t="s">
        <v>466</v>
      </c>
      <c r="Q121" s="603"/>
      <c r="R121" s="301"/>
      <c r="S121" s="301"/>
      <c r="T121" s="301"/>
      <c r="U121" s="605"/>
      <c r="V121" s="605"/>
      <c r="W121" s="606"/>
      <c r="X121" s="606"/>
      <c r="Y121" s="337"/>
      <c r="Z121" s="337"/>
    </row>
    <row r="122" spans="2:56" ht="20.25" customHeight="1" x14ac:dyDescent="0.2">
      <c r="B122" s="301"/>
      <c r="C122" s="599" t="s">
        <v>468</v>
      </c>
      <c r="D122" s="599"/>
      <c r="E122" s="603">
        <f>SUM(E118:F121)</f>
        <v>0</v>
      </c>
      <c r="F122" s="603"/>
      <c r="G122" s="604">
        <f>SUM(G118:H121)</f>
        <v>0</v>
      </c>
      <c r="H122" s="604"/>
      <c r="I122" s="335"/>
      <c r="J122" s="603">
        <f>SUM(J118:K121)</f>
        <v>0</v>
      </c>
      <c r="K122" s="603"/>
      <c r="L122" s="603">
        <f>SUM(L118:M121)</f>
        <v>0</v>
      </c>
      <c r="M122" s="603"/>
      <c r="N122" s="335"/>
      <c r="O122" s="335"/>
      <c r="P122" s="603">
        <f>SUM(P118:Q119)</f>
        <v>0</v>
      </c>
      <c r="Q122" s="603"/>
      <c r="R122" s="301"/>
      <c r="S122" s="301"/>
      <c r="T122" s="301"/>
      <c r="U122" s="605"/>
      <c r="V122" s="605"/>
      <c r="W122" s="606"/>
      <c r="X122" s="606"/>
      <c r="Y122" s="338"/>
      <c r="Z122" s="338"/>
    </row>
    <row r="123" spans="2:56" ht="20.25" customHeight="1" x14ac:dyDescent="0.2">
      <c r="B123" s="301"/>
      <c r="C123" s="301"/>
      <c r="D123" s="301"/>
      <c r="E123" s="301"/>
      <c r="F123" s="301"/>
      <c r="G123" s="301"/>
      <c r="H123" s="301"/>
      <c r="I123" s="301"/>
      <c r="J123" s="301"/>
      <c r="K123" s="301"/>
      <c r="L123" s="307"/>
      <c r="M123" s="301"/>
      <c r="N123" s="301"/>
      <c r="O123" s="301"/>
      <c r="P123" s="301"/>
      <c r="Q123" s="301"/>
      <c r="R123" s="301"/>
      <c r="S123" s="301"/>
      <c r="T123" s="301"/>
      <c r="U123" s="333"/>
      <c r="V123" s="333"/>
      <c r="W123" s="333"/>
      <c r="X123" s="333"/>
      <c r="Y123" s="333"/>
      <c r="Z123" s="333"/>
    </row>
    <row r="124" spans="2:56" ht="20.25" customHeight="1" x14ac:dyDescent="0.2">
      <c r="B124" s="301"/>
      <c r="C124" s="307" t="s">
        <v>469</v>
      </c>
      <c r="D124" s="301"/>
      <c r="E124" s="301"/>
      <c r="F124" s="301"/>
      <c r="G124" s="301"/>
      <c r="H124" s="301"/>
      <c r="I124" s="339" t="s">
        <v>470</v>
      </c>
      <c r="J124" s="607" t="s">
        <v>471</v>
      </c>
      <c r="K124" s="607"/>
      <c r="L124" s="340"/>
      <c r="M124" s="339"/>
      <c r="N124" s="301"/>
      <c r="O124" s="301"/>
      <c r="P124" s="301"/>
      <c r="Q124" s="301"/>
      <c r="R124" s="301"/>
      <c r="S124" s="301"/>
      <c r="T124" s="301"/>
      <c r="U124" s="341"/>
      <c r="V124" s="333"/>
      <c r="W124" s="333"/>
      <c r="X124" s="333"/>
      <c r="Y124" s="333"/>
      <c r="Z124" s="333"/>
    </row>
    <row r="125" spans="2:56" ht="20.25" customHeight="1" x14ac:dyDescent="0.2">
      <c r="B125" s="301"/>
      <c r="C125" s="301" t="s">
        <v>472</v>
      </c>
      <c r="D125" s="301"/>
      <c r="E125" s="301"/>
      <c r="F125" s="301"/>
      <c r="G125" s="301"/>
      <c r="H125" s="301" t="s">
        <v>473</v>
      </c>
      <c r="I125" s="301"/>
      <c r="J125" s="301"/>
      <c r="K125" s="301"/>
      <c r="L125" s="307"/>
      <c r="M125" s="301"/>
      <c r="N125" s="301"/>
      <c r="O125" s="301"/>
      <c r="P125" s="301"/>
      <c r="Q125" s="301"/>
      <c r="R125" s="301"/>
      <c r="S125" s="301"/>
      <c r="T125" s="301"/>
      <c r="U125" s="333"/>
      <c r="V125" s="333"/>
      <c r="W125" s="333"/>
      <c r="X125" s="333"/>
      <c r="Y125" s="333"/>
      <c r="Z125" s="333"/>
    </row>
    <row r="126" spans="2:56" ht="20.25" customHeight="1" x14ac:dyDescent="0.2">
      <c r="B126" s="301"/>
      <c r="C126" s="301" t="str">
        <f>IF($J$124="週","対象時間数（週平均）","対象時間数（当月合計）")</f>
        <v>対象時間数（週平均）</v>
      </c>
      <c r="D126" s="301"/>
      <c r="E126" s="301"/>
      <c r="F126" s="301"/>
      <c r="G126" s="301"/>
      <c r="H126" s="301" t="str">
        <f>IF($J$124="週","週に勤務すべき時間数","当月に勤務すべき時間数")</f>
        <v>週に勤務すべき時間数</v>
      </c>
      <c r="I126" s="301"/>
      <c r="J126" s="301"/>
      <c r="K126" s="301"/>
      <c r="L126" s="307"/>
      <c r="M126" s="597" t="s">
        <v>474</v>
      </c>
      <c r="N126" s="597"/>
      <c r="O126" s="597"/>
      <c r="P126" s="597"/>
      <c r="Q126" s="301"/>
      <c r="R126" s="301"/>
      <c r="S126" s="301"/>
      <c r="T126" s="301"/>
      <c r="U126" s="333"/>
      <c r="V126" s="333"/>
      <c r="W126" s="333"/>
      <c r="X126" s="333"/>
      <c r="Y126" s="333"/>
      <c r="Z126" s="333"/>
    </row>
    <row r="127" spans="2:56" ht="20.25" customHeight="1" x14ac:dyDescent="0.2">
      <c r="B127" s="301"/>
      <c r="C127" s="598">
        <f>IF($J$124="週",L122,J122)</f>
        <v>0</v>
      </c>
      <c r="D127" s="598"/>
      <c r="E127" s="598"/>
      <c r="F127" s="598"/>
      <c r="G127" s="342" t="s">
        <v>475</v>
      </c>
      <c r="H127" s="599">
        <f>IF($J$124="週",$AV$5,$AZ$5)</f>
        <v>40</v>
      </c>
      <c r="I127" s="599"/>
      <c r="J127" s="599"/>
      <c r="K127" s="599"/>
      <c r="L127" s="342" t="s">
        <v>476</v>
      </c>
      <c r="M127" s="600">
        <f>ROUNDDOWN(C127/H127,1)</f>
        <v>0</v>
      </c>
      <c r="N127" s="600"/>
      <c r="O127" s="600"/>
      <c r="P127" s="600"/>
      <c r="Q127" s="301"/>
      <c r="R127" s="301"/>
      <c r="S127" s="301"/>
      <c r="T127" s="301"/>
      <c r="U127" s="601"/>
      <c r="V127" s="601"/>
      <c r="W127" s="601"/>
      <c r="X127" s="601"/>
      <c r="Y127" s="300"/>
      <c r="Z127" s="333"/>
    </row>
    <row r="128" spans="2:56" ht="20.25" customHeight="1" x14ac:dyDescent="0.2">
      <c r="B128" s="301"/>
      <c r="C128" s="301"/>
      <c r="D128" s="301"/>
      <c r="E128" s="301"/>
      <c r="F128" s="301"/>
      <c r="G128" s="301"/>
      <c r="H128" s="301"/>
      <c r="I128" s="301"/>
      <c r="J128" s="301"/>
      <c r="K128" s="301"/>
      <c r="L128" s="307"/>
      <c r="M128" s="301" t="s">
        <v>477</v>
      </c>
      <c r="N128" s="301"/>
      <c r="O128" s="301"/>
      <c r="P128" s="301"/>
      <c r="Q128" s="301"/>
      <c r="R128" s="301"/>
      <c r="S128" s="301"/>
      <c r="T128" s="301"/>
      <c r="U128" s="333"/>
      <c r="V128" s="333"/>
      <c r="W128" s="333"/>
      <c r="X128" s="333"/>
      <c r="Y128" s="333"/>
      <c r="Z128" s="333"/>
    </row>
    <row r="129" spans="2:58" ht="20.25" customHeight="1" x14ac:dyDescent="0.2">
      <c r="B129" s="301"/>
      <c r="C129" s="301" t="s">
        <v>478</v>
      </c>
      <c r="D129" s="301"/>
      <c r="E129" s="301"/>
      <c r="F129" s="301"/>
      <c r="G129" s="301"/>
      <c r="H129" s="301"/>
      <c r="I129" s="301"/>
      <c r="J129" s="301"/>
      <c r="K129" s="301"/>
      <c r="L129" s="307"/>
      <c r="M129" s="301"/>
      <c r="N129" s="301"/>
      <c r="O129" s="301"/>
      <c r="P129" s="301"/>
      <c r="Q129" s="301"/>
      <c r="R129" s="301"/>
      <c r="S129" s="301"/>
      <c r="T129" s="301"/>
      <c r="U129" s="301"/>
      <c r="V129" s="343"/>
      <c r="W129" s="344"/>
      <c r="X129" s="344"/>
      <c r="Y129" s="301"/>
      <c r="Z129" s="301"/>
    </row>
    <row r="130" spans="2:58" ht="20.25" customHeight="1" x14ac:dyDescent="0.2">
      <c r="B130" s="301"/>
      <c r="C130" s="301" t="s">
        <v>457</v>
      </c>
      <c r="D130" s="301"/>
      <c r="E130" s="301"/>
      <c r="F130" s="301"/>
      <c r="G130" s="301"/>
      <c r="H130" s="301"/>
      <c r="I130" s="301"/>
      <c r="J130" s="301"/>
      <c r="K130" s="301"/>
      <c r="L130" s="307"/>
      <c r="M130" s="342"/>
      <c r="N130" s="342"/>
      <c r="O130" s="342"/>
      <c r="P130" s="342"/>
      <c r="Q130" s="301"/>
      <c r="R130" s="301"/>
      <c r="S130" s="301"/>
      <c r="T130" s="301"/>
      <c r="U130" s="301"/>
      <c r="V130" s="343"/>
      <c r="W130" s="344"/>
      <c r="X130" s="344"/>
      <c r="Y130" s="301"/>
      <c r="Z130" s="301"/>
    </row>
    <row r="131" spans="2:58" ht="20.25" customHeight="1" x14ac:dyDescent="0.2">
      <c r="B131" s="301"/>
      <c r="C131" s="301" t="s">
        <v>462</v>
      </c>
      <c r="D131" s="301"/>
      <c r="E131" s="301"/>
      <c r="F131" s="301"/>
      <c r="G131" s="301"/>
      <c r="H131" s="301" t="s">
        <v>479</v>
      </c>
      <c r="I131" s="301"/>
      <c r="J131" s="301"/>
      <c r="K131" s="301"/>
      <c r="L131" s="301"/>
      <c r="M131" s="597" t="s">
        <v>468</v>
      </c>
      <c r="N131" s="597"/>
      <c r="O131" s="597"/>
      <c r="P131" s="597"/>
      <c r="Q131" s="301"/>
      <c r="R131" s="301"/>
      <c r="S131" s="301"/>
      <c r="T131" s="301"/>
      <c r="U131" s="301"/>
      <c r="V131" s="343"/>
      <c r="W131" s="344"/>
      <c r="X131" s="344"/>
      <c r="Y131" s="301"/>
      <c r="Z131" s="301"/>
    </row>
    <row r="132" spans="2:58" ht="20.25" customHeight="1" x14ac:dyDescent="0.2">
      <c r="B132" s="301"/>
      <c r="C132" s="599">
        <f>P122</f>
        <v>0</v>
      </c>
      <c r="D132" s="599"/>
      <c r="E132" s="599"/>
      <c r="F132" s="599"/>
      <c r="G132" s="342" t="s">
        <v>480</v>
      </c>
      <c r="H132" s="600">
        <f>M127</f>
        <v>0</v>
      </c>
      <c r="I132" s="600"/>
      <c r="J132" s="600"/>
      <c r="K132" s="600"/>
      <c r="L132" s="342" t="s">
        <v>476</v>
      </c>
      <c r="M132" s="602">
        <f>ROUNDDOWN(C132+H132,1)</f>
        <v>0</v>
      </c>
      <c r="N132" s="602"/>
      <c r="O132" s="602"/>
      <c r="P132" s="602"/>
      <c r="Q132" s="301"/>
      <c r="R132" s="301"/>
      <c r="S132" s="301"/>
      <c r="T132" s="301"/>
      <c r="U132" s="301"/>
      <c r="V132" s="343"/>
      <c r="W132" s="344"/>
      <c r="X132" s="344"/>
      <c r="Y132" s="301"/>
      <c r="Z132" s="301"/>
    </row>
    <row r="133" spans="2:58" ht="20.25" customHeight="1" x14ac:dyDescent="0.2">
      <c r="B133" s="301"/>
      <c r="C133" s="301"/>
      <c r="D133" s="301"/>
      <c r="E133" s="301"/>
      <c r="F133" s="301"/>
      <c r="G133" s="301"/>
      <c r="H133" s="301"/>
      <c r="I133" s="301"/>
      <c r="J133" s="301"/>
      <c r="K133" s="301"/>
      <c r="L133" s="301"/>
      <c r="M133" s="301"/>
      <c r="N133" s="307"/>
      <c r="O133" s="301"/>
      <c r="P133" s="301"/>
      <c r="Q133" s="301"/>
      <c r="R133" s="301"/>
      <c r="S133" s="301"/>
      <c r="T133" s="301"/>
      <c r="U133" s="301"/>
      <c r="V133" s="343"/>
      <c r="W133" s="344"/>
      <c r="X133" s="344"/>
      <c r="Y133" s="301"/>
      <c r="Z133" s="301"/>
    </row>
    <row r="134" spans="2:58" ht="20.25" customHeight="1" x14ac:dyDescent="0.2">
      <c r="C134" s="308"/>
      <c r="D134" s="308"/>
      <c r="T134" s="308"/>
      <c r="AJ134" s="345"/>
      <c r="AK134" s="346"/>
      <c r="AL134" s="346"/>
      <c r="BE134" s="346"/>
    </row>
    <row r="135" spans="2:58" ht="20.25" customHeight="1" x14ac:dyDescent="0.2">
      <c r="C135" s="308"/>
      <c r="D135" s="308"/>
      <c r="U135" s="308"/>
      <c r="AK135" s="345"/>
      <c r="AL135" s="346"/>
      <c r="AM135" s="346"/>
      <c r="BF135" s="346"/>
    </row>
    <row r="136" spans="2:58" ht="20.25" customHeight="1" x14ac:dyDescent="0.2">
      <c r="D136" s="308"/>
      <c r="U136" s="308"/>
      <c r="AK136" s="345"/>
      <c r="AL136" s="346"/>
      <c r="AM136" s="346"/>
      <c r="BF136" s="346"/>
    </row>
    <row r="137" spans="2:58" ht="20.25" customHeight="1" x14ac:dyDescent="0.2">
      <c r="C137" s="308"/>
      <c r="D137" s="308"/>
      <c r="U137" s="308"/>
      <c r="AK137" s="345"/>
      <c r="AL137" s="346"/>
      <c r="AM137" s="346"/>
      <c r="BF137" s="346"/>
    </row>
    <row r="138" spans="2:58" ht="20.25" customHeight="1" x14ac:dyDescent="0.2">
      <c r="C138" s="345"/>
      <c r="D138" s="345"/>
      <c r="E138" s="345"/>
      <c r="F138" s="345"/>
      <c r="G138" s="345"/>
      <c r="H138" s="345"/>
      <c r="I138" s="345"/>
      <c r="J138" s="345"/>
      <c r="K138" s="345"/>
      <c r="L138" s="345"/>
      <c r="M138" s="345"/>
      <c r="N138" s="345"/>
      <c r="O138" s="345"/>
      <c r="P138" s="345"/>
      <c r="Q138" s="345"/>
      <c r="R138" s="345"/>
      <c r="S138" s="345"/>
      <c r="T138" s="345"/>
      <c r="U138" s="346"/>
      <c r="V138" s="346"/>
      <c r="W138" s="345"/>
      <c r="X138" s="345"/>
      <c r="Y138" s="345"/>
      <c r="Z138" s="345"/>
      <c r="AA138" s="345"/>
      <c r="AB138" s="345"/>
      <c r="AC138" s="345"/>
      <c r="AD138" s="345"/>
      <c r="AE138" s="345"/>
      <c r="AF138" s="345"/>
      <c r="AG138" s="345"/>
      <c r="AH138" s="345"/>
      <c r="AI138" s="345"/>
      <c r="AJ138" s="345"/>
      <c r="AK138" s="345"/>
      <c r="AL138" s="346"/>
      <c r="AM138" s="346"/>
      <c r="BF138" s="346"/>
    </row>
    <row r="139" spans="2:58" ht="20.25" customHeight="1" x14ac:dyDescent="0.2">
      <c r="C139" s="345"/>
      <c r="D139" s="345"/>
      <c r="E139" s="345"/>
      <c r="F139" s="345"/>
      <c r="G139" s="345"/>
      <c r="H139" s="345"/>
      <c r="I139" s="345"/>
      <c r="J139" s="345"/>
      <c r="K139" s="345"/>
      <c r="L139" s="345"/>
      <c r="M139" s="345"/>
      <c r="N139" s="345"/>
      <c r="O139" s="345"/>
      <c r="P139" s="345"/>
      <c r="Q139" s="345"/>
      <c r="R139" s="345"/>
      <c r="S139" s="345"/>
      <c r="T139" s="345"/>
      <c r="U139" s="346"/>
      <c r="V139" s="346"/>
      <c r="W139" s="345"/>
      <c r="X139" s="345"/>
      <c r="Y139" s="345"/>
      <c r="Z139" s="345"/>
      <c r="AA139" s="345"/>
      <c r="AB139" s="345"/>
      <c r="AC139" s="345"/>
      <c r="AD139" s="345"/>
      <c r="AE139" s="345"/>
      <c r="AF139" s="345"/>
      <c r="AG139" s="345"/>
      <c r="AH139" s="345"/>
      <c r="AI139" s="345"/>
      <c r="AJ139" s="345"/>
      <c r="AK139" s="345"/>
      <c r="AL139" s="346"/>
      <c r="AM139" s="346"/>
      <c r="BF139" s="346"/>
    </row>
  </sheetData>
  <mergeCells count="788">
    <mergeCell ref="AM1:BA1"/>
    <mergeCell ref="U2:V2"/>
    <mergeCell ref="X2:Y2"/>
    <mergeCell ref="AB2:AC2"/>
    <mergeCell ref="AM2:BA2"/>
    <mergeCell ref="AZ3:BC3"/>
    <mergeCell ref="AZ4:BC4"/>
    <mergeCell ref="AV5:AW5"/>
    <mergeCell ref="AZ5:BA5"/>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C14:D14"/>
    <mergeCell ref="E14:F14"/>
    <mergeCell ref="G14:K14"/>
    <mergeCell ref="L14:O14"/>
    <mergeCell ref="AU14:AV14"/>
    <mergeCell ref="AW14:AX14"/>
    <mergeCell ref="AY14:BD14"/>
    <mergeCell ref="C15:D15"/>
    <mergeCell ref="E15:F15"/>
    <mergeCell ref="G15:K15"/>
    <mergeCell ref="L15:O15"/>
    <mergeCell ref="AU15:AV15"/>
    <mergeCell ref="AW15:AX15"/>
    <mergeCell ref="AY15:BD15"/>
    <mergeCell ref="C16:D16"/>
    <mergeCell ref="E16:F16"/>
    <mergeCell ref="G16:K16"/>
    <mergeCell ref="L16:O16"/>
    <mergeCell ref="AU16:AV16"/>
    <mergeCell ref="AW16:AX16"/>
    <mergeCell ref="AY16:BD16"/>
    <mergeCell ref="C17:D17"/>
    <mergeCell ref="E17:F17"/>
    <mergeCell ref="G17:K17"/>
    <mergeCell ref="L17:O17"/>
    <mergeCell ref="AU17:AV17"/>
    <mergeCell ref="AW17:AX17"/>
    <mergeCell ref="AY17:BD17"/>
    <mergeCell ref="C18:D18"/>
    <mergeCell ref="E18:F18"/>
    <mergeCell ref="G18:K18"/>
    <mergeCell ref="L18:O18"/>
    <mergeCell ref="AU18:AV18"/>
    <mergeCell ref="AW18:AX18"/>
    <mergeCell ref="AY18:BD18"/>
    <mergeCell ref="C19:D19"/>
    <mergeCell ref="E19:F19"/>
    <mergeCell ref="G19:K19"/>
    <mergeCell ref="L19:O19"/>
    <mergeCell ref="AU19:AV19"/>
    <mergeCell ref="AW19:AX19"/>
    <mergeCell ref="AY19:BD19"/>
    <mergeCell ref="C20:D20"/>
    <mergeCell ref="E20:F20"/>
    <mergeCell ref="G20:K20"/>
    <mergeCell ref="L20:O20"/>
    <mergeCell ref="AU20:AV20"/>
    <mergeCell ref="AW20:AX20"/>
    <mergeCell ref="AY20:BD20"/>
    <mergeCell ref="C21:D21"/>
    <mergeCell ref="E21:F21"/>
    <mergeCell ref="G21:K21"/>
    <mergeCell ref="L21:O21"/>
    <mergeCell ref="AU21:AV21"/>
    <mergeCell ref="AW21:AX21"/>
    <mergeCell ref="AY21:BD21"/>
    <mergeCell ref="C22:D22"/>
    <mergeCell ref="E22:F22"/>
    <mergeCell ref="G22:K22"/>
    <mergeCell ref="L22:O22"/>
    <mergeCell ref="AU22:AV22"/>
    <mergeCell ref="AW22:AX22"/>
    <mergeCell ref="AY22:BD22"/>
    <mergeCell ref="C23:D23"/>
    <mergeCell ref="E23:F23"/>
    <mergeCell ref="G23:K23"/>
    <mergeCell ref="L23:O23"/>
    <mergeCell ref="AU23:AV23"/>
    <mergeCell ref="AW23:AX23"/>
    <mergeCell ref="AY23:BD23"/>
    <mergeCell ref="C24:D24"/>
    <mergeCell ref="E24:F24"/>
    <mergeCell ref="G24:K24"/>
    <mergeCell ref="L24:O24"/>
    <mergeCell ref="AU24:AV24"/>
    <mergeCell ref="AW24:AX24"/>
    <mergeCell ref="AY24:BD24"/>
    <mergeCell ref="C25:D25"/>
    <mergeCell ref="E25:F25"/>
    <mergeCell ref="G25:K25"/>
    <mergeCell ref="L25:O25"/>
    <mergeCell ref="AU25:AV25"/>
    <mergeCell ref="AW25:AX25"/>
    <mergeCell ref="AY25:BD25"/>
    <mergeCell ref="C26:D26"/>
    <mergeCell ref="E26:F26"/>
    <mergeCell ref="G26:K26"/>
    <mergeCell ref="L26:O26"/>
    <mergeCell ref="AU26:AV26"/>
    <mergeCell ref="AW26:AX26"/>
    <mergeCell ref="AY26:BD26"/>
    <mergeCell ref="C27:D27"/>
    <mergeCell ref="E27:F27"/>
    <mergeCell ref="G27:K27"/>
    <mergeCell ref="L27:O27"/>
    <mergeCell ref="AU27:AV27"/>
    <mergeCell ref="AW27:AX27"/>
    <mergeCell ref="AY27:BD27"/>
    <mergeCell ref="C28:D28"/>
    <mergeCell ref="E28:F28"/>
    <mergeCell ref="G28:K28"/>
    <mergeCell ref="L28:O28"/>
    <mergeCell ref="AU28:AV28"/>
    <mergeCell ref="AW28:AX28"/>
    <mergeCell ref="AY28:BD28"/>
    <mergeCell ref="C29:D29"/>
    <mergeCell ref="E29:F29"/>
    <mergeCell ref="G29:K29"/>
    <mergeCell ref="L29:O29"/>
    <mergeCell ref="AU29:AV29"/>
    <mergeCell ref="AW29:AX29"/>
    <mergeCell ref="AY29:BD29"/>
    <mergeCell ref="C30:D30"/>
    <mergeCell ref="E30:F30"/>
    <mergeCell ref="G30:K30"/>
    <mergeCell ref="L30:O30"/>
    <mergeCell ref="AU30:AV30"/>
    <mergeCell ref="AW30:AX30"/>
    <mergeCell ref="AY30:BD30"/>
    <mergeCell ref="C31:D31"/>
    <mergeCell ref="E31:F31"/>
    <mergeCell ref="G31:K31"/>
    <mergeCell ref="L31:O31"/>
    <mergeCell ref="AU31:AV31"/>
    <mergeCell ref="AW31:AX31"/>
    <mergeCell ref="AY31:BD31"/>
    <mergeCell ref="C32:D32"/>
    <mergeCell ref="E32:F32"/>
    <mergeCell ref="G32:K32"/>
    <mergeCell ref="L32:O32"/>
    <mergeCell ref="AU32:AV32"/>
    <mergeCell ref="AW32:AX32"/>
    <mergeCell ref="AY32:BD32"/>
    <mergeCell ref="C33:D33"/>
    <mergeCell ref="E33:F33"/>
    <mergeCell ref="G33:K33"/>
    <mergeCell ref="L33:O33"/>
    <mergeCell ref="AU33:AV33"/>
    <mergeCell ref="AW33:AX33"/>
    <mergeCell ref="AY33:BD33"/>
    <mergeCell ref="C34:D34"/>
    <mergeCell ref="E34:F34"/>
    <mergeCell ref="G34:K34"/>
    <mergeCell ref="L34:O34"/>
    <mergeCell ref="AU34:AV34"/>
    <mergeCell ref="AW34:AX34"/>
    <mergeCell ref="AY34:BD34"/>
    <mergeCell ref="C35:D35"/>
    <mergeCell ref="E35:F35"/>
    <mergeCell ref="G35:K35"/>
    <mergeCell ref="L35:O35"/>
    <mergeCell ref="AU35:AV35"/>
    <mergeCell ref="AW35:AX35"/>
    <mergeCell ref="AY35:BD35"/>
    <mergeCell ref="C36:D36"/>
    <mergeCell ref="E36:F36"/>
    <mergeCell ref="G36:K36"/>
    <mergeCell ref="L36:O36"/>
    <mergeCell ref="AU36:AV36"/>
    <mergeCell ref="AW36:AX36"/>
    <mergeCell ref="AY36:BD36"/>
    <mergeCell ref="C37:D37"/>
    <mergeCell ref="E37:F37"/>
    <mergeCell ref="G37:K37"/>
    <mergeCell ref="L37:O37"/>
    <mergeCell ref="AU37:AV37"/>
    <mergeCell ref="AW37:AX37"/>
    <mergeCell ref="AY37:BD37"/>
    <mergeCell ref="C38:D38"/>
    <mergeCell ref="E38:F38"/>
    <mergeCell ref="G38:K38"/>
    <mergeCell ref="L38:O38"/>
    <mergeCell ref="AU38:AV38"/>
    <mergeCell ref="AW38:AX38"/>
    <mergeCell ref="AY38:BD38"/>
    <mergeCell ref="C39:D39"/>
    <mergeCell ref="E39:F39"/>
    <mergeCell ref="G39:K39"/>
    <mergeCell ref="L39:O39"/>
    <mergeCell ref="AU39:AV39"/>
    <mergeCell ref="AW39:AX39"/>
    <mergeCell ref="AY39:BD39"/>
    <mergeCell ref="C40:D40"/>
    <mergeCell ref="E40:F40"/>
    <mergeCell ref="G40:K40"/>
    <mergeCell ref="L40:O40"/>
    <mergeCell ref="AU40:AV40"/>
    <mergeCell ref="AW40:AX40"/>
    <mergeCell ref="AY40:BD40"/>
    <mergeCell ref="C41:D41"/>
    <mergeCell ref="E41:F41"/>
    <mergeCell ref="G41:K41"/>
    <mergeCell ref="L41:O41"/>
    <mergeCell ref="AU41:AV41"/>
    <mergeCell ref="AW41:AX41"/>
    <mergeCell ref="AY41:BD41"/>
    <mergeCell ref="C42:D42"/>
    <mergeCell ref="E42:F42"/>
    <mergeCell ref="G42:K42"/>
    <mergeCell ref="L42:O42"/>
    <mergeCell ref="AU42:AV42"/>
    <mergeCell ref="AW42:AX42"/>
    <mergeCell ref="AY42:BD42"/>
    <mergeCell ref="C43:D43"/>
    <mergeCell ref="E43:F43"/>
    <mergeCell ref="G43:K43"/>
    <mergeCell ref="L43:O43"/>
    <mergeCell ref="AU43:AV43"/>
    <mergeCell ref="AW43:AX43"/>
    <mergeCell ref="AY43:BD43"/>
    <mergeCell ref="C44:D44"/>
    <mergeCell ref="E44:F44"/>
    <mergeCell ref="G44:K44"/>
    <mergeCell ref="L44:O44"/>
    <mergeCell ref="AU44:AV44"/>
    <mergeCell ref="AW44:AX44"/>
    <mergeCell ref="AY44:BD44"/>
    <mergeCell ref="C45:D45"/>
    <mergeCell ref="E45:F45"/>
    <mergeCell ref="G45:K45"/>
    <mergeCell ref="L45:O45"/>
    <mergeCell ref="AU45:AV45"/>
    <mergeCell ref="AW45:AX45"/>
    <mergeCell ref="AY45:BD45"/>
    <mergeCell ref="C46:D46"/>
    <mergeCell ref="E46:F46"/>
    <mergeCell ref="G46:K46"/>
    <mergeCell ref="L46:O46"/>
    <mergeCell ref="AU46:AV46"/>
    <mergeCell ref="AW46:AX46"/>
    <mergeCell ref="AY46:BD46"/>
    <mergeCell ref="C47:D47"/>
    <mergeCell ref="E47:F47"/>
    <mergeCell ref="G47:K47"/>
    <mergeCell ref="L47:O47"/>
    <mergeCell ref="AU47:AV47"/>
    <mergeCell ref="AW47:AX47"/>
    <mergeCell ref="AY47:BD47"/>
    <mergeCell ref="C48:D48"/>
    <mergeCell ref="E48:F48"/>
    <mergeCell ref="G48:K48"/>
    <mergeCell ref="L48:O48"/>
    <mergeCell ref="AU48:AV48"/>
    <mergeCell ref="AW48:AX48"/>
    <mergeCell ref="AY48:BD48"/>
    <mergeCell ref="C49:D49"/>
    <mergeCell ref="E49:F49"/>
    <mergeCell ref="G49:K49"/>
    <mergeCell ref="L49:O49"/>
    <mergeCell ref="AU49:AV49"/>
    <mergeCell ref="AW49:AX49"/>
    <mergeCell ref="AY49:BD49"/>
    <mergeCell ref="C50:D50"/>
    <mergeCell ref="E50:F50"/>
    <mergeCell ref="G50:K50"/>
    <mergeCell ref="L50:O50"/>
    <mergeCell ref="AU50:AV50"/>
    <mergeCell ref="AW50:AX50"/>
    <mergeCell ref="AY50:BD50"/>
    <mergeCell ref="C51:D51"/>
    <mergeCell ref="E51:F51"/>
    <mergeCell ref="G51:K51"/>
    <mergeCell ref="L51:O51"/>
    <mergeCell ref="AU51:AV51"/>
    <mergeCell ref="AW51:AX51"/>
    <mergeCell ref="AY51:BD51"/>
    <mergeCell ref="C52:D52"/>
    <mergeCell ref="E52:F52"/>
    <mergeCell ref="G52:K52"/>
    <mergeCell ref="L52:O52"/>
    <mergeCell ref="AU52:AV52"/>
    <mergeCell ref="AW52:AX52"/>
    <mergeCell ref="AY52:BD52"/>
    <mergeCell ref="C53:D53"/>
    <mergeCell ref="E53:F53"/>
    <mergeCell ref="G53:K53"/>
    <mergeCell ref="L53:O53"/>
    <mergeCell ref="AU53:AV53"/>
    <mergeCell ref="AW53:AX53"/>
    <mergeCell ref="AY53:BD53"/>
    <mergeCell ref="C54:D54"/>
    <mergeCell ref="E54:F54"/>
    <mergeCell ref="G54:K54"/>
    <mergeCell ref="L54:O54"/>
    <mergeCell ref="AU54:AV54"/>
    <mergeCell ref="AW54:AX54"/>
    <mergeCell ref="AY54:BD54"/>
    <mergeCell ref="C55:D55"/>
    <mergeCell ref="E55:F55"/>
    <mergeCell ref="G55:K55"/>
    <mergeCell ref="L55:O55"/>
    <mergeCell ref="AU55:AV55"/>
    <mergeCell ref="AW55:AX55"/>
    <mergeCell ref="AY55:BD55"/>
    <mergeCell ref="C56:D56"/>
    <mergeCell ref="E56:F56"/>
    <mergeCell ref="G56:K56"/>
    <mergeCell ref="L56:O56"/>
    <mergeCell ref="AU56:AV56"/>
    <mergeCell ref="AW56:AX56"/>
    <mergeCell ref="AY56:BD56"/>
    <mergeCell ref="C57:D57"/>
    <mergeCell ref="E57:F57"/>
    <mergeCell ref="G57:K57"/>
    <mergeCell ref="L57:O57"/>
    <mergeCell ref="AU57:AV57"/>
    <mergeCell ref="AW57:AX57"/>
    <mergeCell ref="AY57:BD57"/>
    <mergeCell ref="C58:D58"/>
    <mergeCell ref="E58:F58"/>
    <mergeCell ref="G58:K58"/>
    <mergeCell ref="L58:O58"/>
    <mergeCell ref="AU58:AV58"/>
    <mergeCell ref="AW58:AX58"/>
    <mergeCell ref="AY58:BD58"/>
    <mergeCell ref="C59:D59"/>
    <mergeCell ref="E59:F59"/>
    <mergeCell ref="G59:K59"/>
    <mergeCell ref="L59:O59"/>
    <mergeCell ref="AU59:AV59"/>
    <mergeCell ref="AW59:AX59"/>
    <mergeCell ref="AY59:BD59"/>
    <mergeCell ref="C60:D60"/>
    <mergeCell ref="E60:F60"/>
    <mergeCell ref="G60:K60"/>
    <mergeCell ref="L60:O60"/>
    <mergeCell ref="AU60:AV60"/>
    <mergeCell ref="AW60:AX60"/>
    <mergeCell ref="AY60:BD60"/>
    <mergeCell ref="C61:D61"/>
    <mergeCell ref="E61:F61"/>
    <mergeCell ref="G61:K61"/>
    <mergeCell ref="L61:O61"/>
    <mergeCell ref="AU61:AV61"/>
    <mergeCell ref="AW61:AX61"/>
    <mergeCell ref="AY61:BD61"/>
    <mergeCell ref="C62:D62"/>
    <mergeCell ref="E62:F62"/>
    <mergeCell ref="G62:K62"/>
    <mergeCell ref="L62:O62"/>
    <mergeCell ref="AU62:AV62"/>
    <mergeCell ref="AW62:AX62"/>
    <mergeCell ref="AY62:BD62"/>
    <mergeCell ref="C63:D63"/>
    <mergeCell ref="E63:F63"/>
    <mergeCell ref="G63:K63"/>
    <mergeCell ref="L63:O63"/>
    <mergeCell ref="AU63:AV63"/>
    <mergeCell ref="AW63:AX63"/>
    <mergeCell ref="AY63:BD63"/>
    <mergeCell ref="C64:D64"/>
    <mergeCell ref="E64:F64"/>
    <mergeCell ref="G64:K64"/>
    <mergeCell ref="L64:O64"/>
    <mergeCell ref="AU64:AV64"/>
    <mergeCell ref="AW64:AX64"/>
    <mergeCell ref="AY64:BD64"/>
    <mergeCell ref="C65:D65"/>
    <mergeCell ref="E65:F65"/>
    <mergeCell ref="G65:K65"/>
    <mergeCell ref="L65:O65"/>
    <mergeCell ref="AU65:AV65"/>
    <mergeCell ref="AW65:AX65"/>
    <mergeCell ref="AY65:BD65"/>
    <mergeCell ref="C66:D66"/>
    <mergeCell ref="E66:F66"/>
    <mergeCell ref="G66:K66"/>
    <mergeCell ref="L66:O66"/>
    <mergeCell ref="AU66:AV66"/>
    <mergeCell ref="AW66:AX66"/>
    <mergeCell ref="AY66:BD66"/>
    <mergeCell ref="C67:D67"/>
    <mergeCell ref="E67:F67"/>
    <mergeCell ref="G67:K67"/>
    <mergeCell ref="L67:O67"/>
    <mergeCell ref="AU67:AV67"/>
    <mergeCell ref="AW67:AX67"/>
    <mergeCell ref="AY67:BD67"/>
    <mergeCell ref="C68:D68"/>
    <mergeCell ref="E68:F68"/>
    <mergeCell ref="G68:K68"/>
    <mergeCell ref="L68:O68"/>
    <mergeCell ref="AU68:AV68"/>
    <mergeCell ref="AW68:AX68"/>
    <mergeCell ref="AY68:BD68"/>
    <mergeCell ref="C69:D69"/>
    <mergeCell ref="E69:F69"/>
    <mergeCell ref="G69:K69"/>
    <mergeCell ref="L69:O69"/>
    <mergeCell ref="AU69:AV69"/>
    <mergeCell ref="AW69:AX69"/>
    <mergeCell ref="AY69:BD69"/>
    <mergeCell ref="C70:D70"/>
    <mergeCell ref="E70:F70"/>
    <mergeCell ref="G70:K70"/>
    <mergeCell ref="L70:O70"/>
    <mergeCell ref="AU70:AV70"/>
    <mergeCell ref="AW70:AX70"/>
    <mergeCell ref="AY70:BD70"/>
    <mergeCell ref="C71:D71"/>
    <mergeCell ref="E71:F71"/>
    <mergeCell ref="G71:K71"/>
    <mergeCell ref="L71:O71"/>
    <mergeCell ref="AU71:AV71"/>
    <mergeCell ref="AW71:AX71"/>
    <mergeCell ref="AY71:BD71"/>
    <mergeCell ref="C72:D72"/>
    <mergeCell ref="E72:F72"/>
    <mergeCell ref="G72:K72"/>
    <mergeCell ref="L72:O72"/>
    <mergeCell ref="AU72:AV72"/>
    <mergeCell ref="AW72:AX72"/>
    <mergeCell ref="AY72:BD72"/>
    <mergeCell ref="C73:D73"/>
    <mergeCell ref="E73:F73"/>
    <mergeCell ref="G73:K73"/>
    <mergeCell ref="L73:O73"/>
    <mergeCell ref="AU73:AV73"/>
    <mergeCell ref="AW73:AX73"/>
    <mergeCell ref="AY73:BD73"/>
    <mergeCell ref="C74:D74"/>
    <mergeCell ref="E74:F74"/>
    <mergeCell ref="G74:K74"/>
    <mergeCell ref="L74:O74"/>
    <mergeCell ref="AU74:AV74"/>
    <mergeCell ref="AW74:AX74"/>
    <mergeCell ref="AY74:BD74"/>
    <mergeCell ref="C75:D75"/>
    <mergeCell ref="E75:F75"/>
    <mergeCell ref="G75:K75"/>
    <mergeCell ref="L75:O75"/>
    <mergeCell ref="AU75:AV75"/>
    <mergeCell ref="AW75:AX75"/>
    <mergeCell ref="AY75:BD75"/>
    <mergeCell ref="C76:D76"/>
    <mergeCell ref="E76:F76"/>
    <mergeCell ref="G76:K76"/>
    <mergeCell ref="L76:O76"/>
    <mergeCell ref="AU76:AV76"/>
    <mergeCell ref="AW76:AX76"/>
    <mergeCell ref="AY76:BD76"/>
    <mergeCell ref="C77:D77"/>
    <mergeCell ref="E77:F77"/>
    <mergeCell ref="G77:K77"/>
    <mergeCell ref="L77:O77"/>
    <mergeCell ref="AU77:AV77"/>
    <mergeCell ref="AW77:AX77"/>
    <mergeCell ref="AY77:BD77"/>
    <mergeCell ref="C78:D78"/>
    <mergeCell ref="E78:F78"/>
    <mergeCell ref="G78:K78"/>
    <mergeCell ref="L78:O78"/>
    <mergeCell ref="AU78:AV78"/>
    <mergeCell ref="AW78:AX78"/>
    <mergeCell ref="AY78:BD78"/>
    <mergeCell ref="C79:D79"/>
    <mergeCell ref="E79:F79"/>
    <mergeCell ref="G79:K79"/>
    <mergeCell ref="L79:O79"/>
    <mergeCell ref="AU79:AV79"/>
    <mergeCell ref="AW79:AX79"/>
    <mergeCell ref="AY79:BD79"/>
    <mergeCell ref="C80:D80"/>
    <mergeCell ref="E80:F80"/>
    <mergeCell ref="G80:K80"/>
    <mergeCell ref="L80:O80"/>
    <mergeCell ref="AU80:AV80"/>
    <mergeCell ref="AW80:AX80"/>
    <mergeCell ref="AY80:BD80"/>
    <mergeCell ref="C81:D81"/>
    <mergeCell ref="E81:F81"/>
    <mergeCell ref="G81:K81"/>
    <mergeCell ref="L81:O81"/>
    <mergeCell ref="AU81:AV81"/>
    <mergeCell ref="AW81:AX81"/>
    <mergeCell ref="AY81:BD81"/>
    <mergeCell ref="C82:D82"/>
    <mergeCell ref="E82:F82"/>
    <mergeCell ref="G82:K82"/>
    <mergeCell ref="L82:O82"/>
    <mergeCell ref="AU82:AV82"/>
    <mergeCell ref="AW82:AX82"/>
    <mergeCell ref="AY82:BD82"/>
    <mergeCell ref="C83:D83"/>
    <mergeCell ref="E83:F83"/>
    <mergeCell ref="G83:K83"/>
    <mergeCell ref="L83:O83"/>
    <mergeCell ref="AU83:AV83"/>
    <mergeCell ref="AW83:AX83"/>
    <mergeCell ref="AY83:BD83"/>
    <mergeCell ref="C84:D84"/>
    <mergeCell ref="E84:F84"/>
    <mergeCell ref="G84:K84"/>
    <mergeCell ref="L84:O84"/>
    <mergeCell ref="AU84:AV84"/>
    <mergeCell ref="AW84:AX84"/>
    <mergeCell ref="AY84:BD84"/>
    <mergeCell ref="C85:D85"/>
    <mergeCell ref="E85:F85"/>
    <mergeCell ref="G85:K85"/>
    <mergeCell ref="L85:O85"/>
    <mergeCell ref="AU85:AV85"/>
    <mergeCell ref="AW85:AX85"/>
    <mergeCell ref="AY85:BD85"/>
    <mergeCell ref="C86:D86"/>
    <mergeCell ref="E86:F86"/>
    <mergeCell ref="G86:K86"/>
    <mergeCell ref="L86:O86"/>
    <mergeCell ref="AU86:AV86"/>
    <mergeCell ref="AW86:AX86"/>
    <mergeCell ref="AY86:BD86"/>
    <mergeCell ref="C87:D87"/>
    <mergeCell ref="E87:F87"/>
    <mergeCell ref="G87:K87"/>
    <mergeCell ref="L87:O87"/>
    <mergeCell ref="AU87:AV87"/>
    <mergeCell ref="AW87:AX87"/>
    <mergeCell ref="AY87:BD87"/>
    <mergeCell ref="C88:D88"/>
    <mergeCell ref="E88:F88"/>
    <mergeCell ref="G88:K88"/>
    <mergeCell ref="L88:O88"/>
    <mergeCell ref="AU88:AV88"/>
    <mergeCell ref="AW88:AX88"/>
    <mergeCell ref="AY88:BD88"/>
    <mergeCell ref="C89:D89"/>
    <mergeCell ref="E89:F89"/>
    <mergeCell ref="G89:K89"/>
    <mergeCell ref="L89:O89"/>
    <mergeCell ref="AU89:AV89"/>
    <mergeCell ref="AW89:AX89"/>
    <mergeCell ref="AY89:BD89"/>
    <mergeCell ref="C90:D90"/>
    <mergeCell ref="E90:F90"/>
    <mergeCell ref="G90:K90"/>
    <mergeCell ref="L90:O90"/>
    <mergeCell ref="AU90:AV90"/>
    <mergeCell ref="AW90:AX90"/>
    <mergeCell ref="AY90:BD90"/>
    <mergeCell ref="C91:D91"/>
    <mergeCell ref="E91:F91"/>
    <mergeCell ref="G91:K91"/>
    <mergeCell ref="L91:O91"/>
    <mergeCell ref="AU91:AV91"/>
    <mergeCell ref="AW91:AX91"/>
    <mergeCell ref="AY91:BD91"/>
    <mergeCell ref="C92:D92"/>
    <mergeCell ref="E92:F92"/>
    <mergeCell ref="G92:K92"/>
    <mergeCell ref="L92:O92"/>
    <mergeCell ref="AU92:AV92"/>
    <mergeCell ref="AW92:AX92"/>
    <mergeCell ref="AY92:BD92"/>
    <mergeCell ref="C93:D93"/>
    <mergeCell ref="E93:F93"/>
    <mergeCell ref="G93:K93"/>
    <mergeCell ref="L93:O93"/>
    <mergeCell ref="AU93:AV93"/>
    <mergeCell ref="AW93:AX93"/>
    <mergeCell ref="AY93:BD93"/>
    <mergeCell ref="C94:D94"/>
    <mergeCell ref="E94:F94"/>
    <mergeCell ref="G94:K94"/>
    <mergeCell ref="L94:O94"/>
    <mergeCell ref="AU94:AV94"/>
    <mergeCell ref="AW94:AX94"/>
    <mergeCell ref="AY94:BD94"/>
    <mergeCell ref="C95:D95"/>
    <mergeCell ref="E95:F95"/>
    <mergeCell ref="G95:K95"/>
    <mergeCell ref="L95:O95"/>
    <mergeCell ref="AU95:AV95"/>
    <mergeCell ref="AW95:AX95"/>
    <mergeCell ref="AY95:BD95"/>
    <mergeCell ref="C96:D96"/>
    <mergeCell ref="E96:F96"/>
    <mergeCell ref="G96:K96"/>
    <mergeCell ref="L96:O96"/>
    <mergeCell ref="AU96:AV96"/>
    <mergeCell ref="AW96:AX96"/>
    <mergeCell ref="AY96:BD96"/>
    <mergeCell ref="C97:D97"/>
    <mergeCell ref="E97:F97"/>
    <mergeCell ref="G97:K97"/>
    <mergeCell ref="L97:O97"/>
    <mergeCell ref="AU97:AV97"/>
    <mergeCell ref="AW97:AX97"/>
    <mergeCell ref="AY97:BD97"/>
    <mergeCell ref="C98:D98"/>
    <mergeCell ref="E98:F98"/>
    <mergeCell ref="G98:K98"/>
    <mergeCell ref="L98:O98"/>
    <mergeCell ref="AU98:AV98"/>
    <mergeCell ref="AW98:AX98"/>
    <mergeCell ref="AY98:BD98"/>
    <mergeCell ref="C99:D99"/>
    <mergeCell ref="E99:F99"/>
    <mergeCell ref="G99:K99"/>
    <mergeCell ref="L99:O99"/>
    <mergeCell ref="AU99:AV99"/>
    <mergeCell ref="AW99:AX99"/>
    <mergeCell ref="AY99:BD99"/>
    <mergeCell ref="C100:D100"/>
    <mergeCell ref="E100:F100"/>
    <mergeCell ref="G100:K100"/>
    <mergeCell ref="L100:O100"/>
    <mergeCell ref="AU100:AV100"/>
    <mergeCell ref="AW100:AX100"/>
    <mergeCell ref="AY100:BD100"/>
    <mergeCell ref="C101:D101"/>
    <mergeCell ref="E101:F101"/>
    <mergeCell ref="G101:K101"/>
    <mergeCell ref="L101:O101"/>
    <mergeCell ref="AU101:AV101"/>
    <mergeCell ref="AW101:AX101"/>
    <mergeCell ref="AY101:BD101"/>
    <mergeCell ref="C102:D102"/>
    <mergeCell ref="E102:F102"/>
    <mergeCell ref="G102:K102"/>
    <mergeCell ref="L102:O102"/>
    <mergeCell ref="AU102:AV102"/>
    <mergeCell ref="AW102:AX102"/>
    <mergeCell ref="AY102:BD102"/>
    <mergeCell ref="C103:D103"/>
    <mergeCell ref="E103:F103"/>
    <mergeCell ref="G103:K103"/>
    <mergeCell ref="L103:O103"/>
    <mergeCell ref="AU103:AV103"/>
    <mergeCell ref="AW103:AX103"/>
    <mergeCell ref="AY103:BD103"/>
    <mergeCell ref="C104:D104"/>
    <mergeCell ref="E104:F104"/>
    <mergeCell ref="G104:K104"/>
    <mergeCell ref="L104:O104"/>
    <mergeCell ref="AU104:AV104"/>
    <mergeCell ref="AW104:AX104"/>
    <mergeCell ref="AY104:BD104"/>
    <mergeCell ref="C105:D105"/>
    <mergeCell ref="E105:F105"/>
    <mergeCell ref="G105:K105"/>
    <mergeCell ref="L105:O105"/>
    <mergeCell ref="AU105:AV105"/>
    <mergeCell ref="AW105:AX105"/>
    <mergeCell ref="AY105:BD105"/>
    <mergeCell ref="C106:D106"/>
    <mergeCell ref="E106:F106"/>
    <mergeCell ref="G106:K106"/>
    <mergeCell ref="L106:O106"/>
    <mergeCell ref="AU106:AV106"/>
    <mergeCell ref="AW106:AX106"/>
    <mergeCell ref="AY106:BD106"/>
    <mergeCell ref="C107:D107"/>
    <mergeCell ref="E107:F107"/>
    <mergeCell ref="G107:K107"/>
    <mergeCell ref="L107:O107"/>
    <mergeCell ref="AU107:AV107"/>
    <mergeCell ref="AW107:AX107"/>
    <mergeCell ref="AY107:BD107"/>
    <mergeCell ref="C108:D108"/>
    <mergeCell ref="E108:F108"/>
    <mergeCell ref="G108:K108"/>
    <mergeCell ref="L108:O108"/>
    <mergeCell ref="AU108:AV108"/>
    <mergeCell ref="AW108:AX108"/>
    <mergeCell ref="AY108:BD108"/>
    <mergeCell ref="C109:D109"/>
    <mergeCell ref="E109:F109"/>
    <mergeCell ref="G109:K109"/>
    <mergeCell ref="L109:O109"/>
    <mergeCell ref="AU109:AV109"/>
    <mergeCell ref="AW109:AX109"/>
    <mergeCell ref="AY109:BD109"/>
    <mergeCell ref="C110:D110"/>
    <mergeCell ref="E110:F110"/>
    <mergeCell ref="G110:K110"/>
    <mergeCell ref="L110:O110"/>
    <mergeCell ref="AU110:AV110"/>
    <mergeCell ref="AW110:AX110"/>
    <mergeCell ref="AY110:BD110"/>
    <mergeCell ref="C111:D111"/>
    <mergeCell ref="E111:F111"/>
    <mergeCell ref="G111:K111"/>
    <mergeCell ref="L111:O111"/>
    <mergeCell ref="AU111:AV111"/>
    <mergeCell ref="AW111:AX111"/>
    <mergeCell ref="AY111:BD111"/>
    <mergeCell ref="C112:D112"/>
    <mergeCell ref="E112:F112"/>
    <mergeCell ref="G112:K112"/>
    <mergeCell ref="L112:O112"/>
    <mergeCell ref="AU112:AV112"/>
    <mergeCell ref="AW112:AX112"/>
    <mergeCell ref="AY112:BD112"/>
    <mergeCell ref="C113:D113"/>
    <mergeCell ref="E113:F113"/>
    <mergeCell ref="G113:K113"/>
    <mergeCell ref="L113:O113"/>
    <mergeCell ref="AU113:AV113"/>
    <mergeCell ref="AW113:AX113"/>
    <mergeCell ref="AY113:BD113"/>
    <mergeCell ref="C116:D117"/>
    <mergeCell ref="E116:H116"/>
    <mergeCell ref="J116:M116"/>
    <mergeCell ref="P116:Q116"/>
    <mergeCell ref="T116:U116"/>
    <mergeCell ref="V116:Y116"/>
    <mergeCell ref="E117:F117"/>
    <mergeCell ref="G117:H117"/>
    <mergeCell ref="J117:K117"/>
    <mergeCell ref="L117:M117"/>
    <mergeCell ref="P117:Q117"/>
    <mergeCell ref="T117:U117"/>
    <mergeCell ref="V117:Y117"/>
    <mergeCell ref="C118:D118"/>
    <mergeCell ref="E118:F118"/>
    <mergeCell ref="G118:H118"/>
    <mergeCell ref="J118:K118"/>
    <mergeCell ref="L118:M118"/>
    <mergeCell ref="P118:Q118"/>
    <mergeCell ref="T118:U118"/>
    <mergeCell ref="V118:Y118"/>
    <mergeCell ref="C119:D119"/>
    <mergeCell ref="E119:F119"/>
    <mergeCell ref="G119:H119"/>
    <mergeCell ref="J119:K119"/>
    <mergeCell ref="L119:M119"/>
    <mergeCell ref="P119:Q119"/>
    <mergeCell ref="T119:U119"/>
    <mergeCell ref="V119:Y119"/>
    <mergeCell ref="C120:D120"/>
    <mergeCell ref="E120:F120"/>
    <mergeCell ref="G120:H120"/>
    <mergeCell ref="J120:K120"/>
    <mergeCell ref="L120:M120"/>
    <mergeCell ref="P120:Q120"/>
    <mergeCell ref="T120:U120"/>
    <mergeCell ref="V120:Y120"/>
    <mergeCell ref="C121:D121"/>
    <mergeCell ref="E121:F121"/>
    <mergeCell ref="G121:H121"/>
    <mergeCell ref="J121:K121"/>
    <mergeCell ref="L121:M121"/>
    <mergeCell ref="P121:Q121"/>
    <mergeCell ref="U121:V121"/>
    <mergeCell ref="W121:X121"/>
    <mergeCell ref="C122:D122"/>
    <mergeCell ref="E122:F122"/>
    <mergeCell ref="G122:H122"/>
    <mergeCell ref="J122:K122"/>
    <mergeCell ref="L122:M122"/>
    <mergeCell ref="P122:Q122"/>
    <mergeCell ref="U122:V122"/>
    <mergeCell ref="W122:X122"/>
    <mergeCell ref="J124:K124"/>
    <mergeCell ref="M126:P126"/>
    <mergeCell ref="C127:F127"/>
    <mergeCell ref="H127:K127"/>
    <mergeCell ref="M127:P127"/>
    <mergeCell ref="U127:X127"/>
    <mergeCell ref="M131:P131"/>
    <mergeCell ref="C132:F132"/>
    <mergeCell ref="H132:K132"/>
    <mergeCell ref="M132:P132"/>
  </mergeCells>
  <phoneticPr fontId="9"/>
  <conditionalFormatting sqref="P14:AX113 E118:Q122 C127:F127">
    <cfRule type="expression" dxfId="1" priority="2">
      <formula>INDIRECT(ADDRESS(ROW(),COLUMN()))=TRUNC(INDIRECT(ADDRESS(ROW(),COLUMN())))</formula>
    </cfRule>
  </conditionalFormatting>
  <dataValidations count="8">
    <dataValidation allowBlank="1" showInputMessage="1" showErrorMessage="1" error="入力可能範囲　32～40" sqref="AZ6" xr:uid="{00000000-0002-0000-0A00-000000000000}">
      <formula1>0</formula1>
      <formula2>0</formula2>
    </dataValidation>
    <dataValidation type="list" allowBlank="1" showInputMessage="1" sqref="E14:F113" xr:uid="{00000000-0002-0000-0A00-000001000000}">
      <formula1>"A,B,C,D"</formula1>
      <formula2>0</formula2>
    </dataValidation>
    <dataValidation type="list" allowBlank="1" showInputMessage="1" showErrorMessage="1" sqref="AZ4:BC4" xr:uid="{00000000-0002-0000-0A00-000002000000}">
      <formula1>"予定,実績,予定・実績"</formula1>
      <formula2>0</formula2>
    </dataValidation>
    <dataValidation type="list" errorStyle="warning" allowBlank="1" showInputMessage="1" error="リストにない場合のみ、入力してください。" sqref="G14:K113" xr:uid="{00000000-0002-0000-0A00-000003000000}">
      <formula1>INDIRECT(C14)</formula1>
      <formula2>0</formula2>
    </dataValidation>
    <dataValidation type="list" allowBlank="1" showInputMessage="1" sqref="C14:D113" xr:uid="{00000000-0002-0000-0A00-000004000000}">
      <formula1>職種</formula1>
      <formula2>0</formula2>
    </dataValidation>
    <dataValidation type="decimal" allowBlank="1" showInputMessage="1" showErrorMessage="1" error="入力可能範囲　32～40" sqref="AV5" xr:uid="{00000000-0002-0000-0A00-000005000000}">
      <formula1>32</formula1>
      <formula2>40</formula2>
    </dataValidation>
    <dataValidation type="list" allowBlank="1" showInputMessage="1" showErrorMessage="1" sqref="J124:K124" xr:uid="{00000000-0002-0000-0A00-000006000000}">
      <formula1>"週,暦月"</formula1>
      <formula2>0</formula2>
    </dataValidation>
    <dataValidation type="list" allowBlank="1" showInputMessage="1" showErrorMessage="1" sqref="AZ3" xr:uid="{00000000-0002-0000-0A00-000007000000}">
      <formula1>"４週,暦月"</formula1>
      <formula2>0</formula2>
    </dataValidation>
  </dataValidations>
  <printOptions horizontalCentered="1"/>
  <pageMargins left="0.23611111111111099" right="0.23611111111111099" top="0.43333333333333302" bottom="0.27569444444444402" header="0.511811023622047" footer="0.31527777777777799"/>
  <pageSetup paperSize="9" scale="40" fitToHeight="0" orientation="landscape" horizontalDpi="300" verticalDpi="300"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A00-000008000000}">
          <x14:formula1>
            <xm:f>標準様式１プルダウン・リスト!$C$4:$C$8</xm:f>
          </x14:formula1>
          <x14:formula2>
            <xm:f>0</xm:f>
          </x14:formula2>
          <xm:sqref>AM1:BA1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F57"/>
  <sheetViews>
    <sheetView showGridLines="0" view="pageBreakPreview" zoomScale="70" zoomScaleNormal="55" zoomScalePageLayoutView="70" workbookViewId="0">
      <selection activeCell="D25" sqref="D25"/>
    </sheetView>
  </sheetViews>
  <sheetFormatPr defaultColWidth="5" defaultRowHeight="20.25" customHeight="1" x14ac:dyDescent="0.2"/>
  <cols>
    <col min="1" max="1" width="1.44140625" style="352" customWidth="1"/>
    <col min="2" max="56" width="6.21875" style="352" customWidth="1"/>
    <col min="57" max="16384" width="5" style="352"/>
  </cols>
  <sheetData>
    <row r="1" spans="1:57" s="353" customFormat="1" ht="20.25" customHeight="1" x14ac:dyDescent="0.2">
      <c r="A1" s="282"/>
      <c r="B1" s="282"/>
      <c r="C1" s="283" t="s">
        <v>425</v>
      </c>
      <c r="D1" s="283"/>
      <c r="E1" s="282"/>
      <c r="F1" s="282"/>
      <c r="G1" s="284" t="s">
        <v>426</v>
      </c>
      <c r="H1" s="282"/>
      <c r="I1" s="282"/>
      <c r="J1" s="283"/>
      <c r="K1" s="283"/>
      <c r="L1" s="283"/>
      <c r="M1" s="283"/>
      <c r="N1" s="282"/>
      <c r="O1" s="282"/>
      <c r="P1" s="282"/>
      <c r="Q1" s="282"/>
      <c r="R1" s="282"/>
      <c r="S1" s="282"/>
      <c r="T1" s="282"/>
      <c r="U1" s="282"/>
      <c r="V1" s="282"/>
      <c r="W1" s="282"/>
      <c r="X1" s="282"/>
      <c r="Y1" s="282"/>
      <c r="Z1" s="282"/>
      <c r="AA1" s="282"/>
      <c r="AB1" s="282"/>
      <c r="AC1" s="282"/>
      <c r="AD1" s="282"/>
      <c r="AE1" s="282"/>
      <c r="AF1" s="282"/>
      <c r="AG1" s="282"/>
      <c r="AH1" s="282"/>
      <c r="AI1" s="282"/>
      <c r="AJ1" s="282"/>
      <c r="AK1" s="285" t="s">
        <v>427</v>
      </c>
      <c r="AL1" s="285" t="s">
        <v>428</v>
      </c>
      <c r="AM1" s="643" t="s">
        <v>71</v>
      </c>
      <c r="AN1" s="643"/>
      <c r="AO1" s="643"/>
      <c r="AP1" s="643"/>
      <c r="AQ1" s="643"/>
      <c r="AR1" s="643"/>
      <c r="AS1" s="643"/>
      <c r="AT1" s="643"/>
      <c r="AU1" s="643"/>
      <c r="AV1" s="643"/>
      <c r="AW1" s="643"/>
      <c r="AX1" s="643"/>
      <c r="AY1" s="643"/>
      <c r="AZ1" s="643"/>
      <c r="BA1" s="643"/>
      <c r="BB1" s="286" t="s">
        <v>172</v>
      </c>
      <c r="BC1" s="282"/>
      <c r="BD1" s="282"/>
    </row>
    <row r="2" spans="1:57" s="355" customFormat="1" ht="20.25" customHeight="1" x14ac:dyDescent="0.2">
      <c r="A2" s="287"/>
      <c r="B2" s="287"/>
      <c r="C2" s="287"/>
      <c r="D2" s="284"/>
      <c r="E2" s="287"/>
      <c r="F2" s="287"/>
      <c r="G2" s="287"/>
      <c r="H2" s="284"/>
      <c r="I2" s="285"/>
      <c r="J2" s="285"/>
      <c r="K2" s="285"/>
      <c r="L2" s="285"/>
      <c r="M2" s="285"/>
      <c r="N2" s="287"/>
      <c r="O2" s="287"/>
      <c r="P2" s="287"/>
      <c r="Q2" s="287"/>
      <c r="R2" s="287"/>
      <c r="S2" s="287"/>
      <c r="T2" s="285" t="s">
        <v>157</v>
      </c>
      <c r="U2" s="644">
        <v>6</v>
      </c>
      <c r="V2" s="644"/>
      <c r="W2" s="285" t="s">
        <v>428</v>
      </c>
      <c r="X2" s="645">
        <f>IF(U2=0,"",YEAR(DATE(2018+U2,1,1)))</f>
        <v>2024</v>
      </c>
      <c r="Y2" s="645"/>
      <c r="Z2" s="287" t="s">
        <v>429</v>
      </c>
      <c r="AA2" s="287" t="s">
        <v>158</v>
      </c>
      <c r="AB2" s="644">
        <v>4</v>
      </c>
      <c r="AC2" s="644"/>
      <c r="AD2" s="287" t="s">
        <v>159</v>
      </c>
      <c r="AE2" s="287"/>
      <c r="AF2" s="287"/>
      <c r="AG2" s="287"/>
      <c r="AH2" s="287"/>
      <c r="AI2" s="287"/>
      <c r="AJ2" s="286"/>
      <c r="AK2" s="285" t="s">
        <v>246</v>
      </c>
      <c r="AL2" s="285" t="s">
        <v>428</v>
      </c>
      <c r="AM2" s="644" t="s">
        <v>481</v>
      </c>
      <c r="AN2" s="644"/>
      <c r="AO2" s="644"/>
      <c r="AP2" s="644"/>
      <c r="AQ2" s="644"/>
      <c r="AR2" s="644"/>
      <c r="AS2" s="644"/>
      <c r="AT2" s="644"/>
      <c r="AU2" s="644"/>
      <c r="AV2" s="644"/>
      <c r="AW2" s="644"/>
      <c r="AX2" s="644"/>
      <c r="AY2" s="644"/>
      <c r="AZ2" s="644"/>
      <c r="BA2" s="644"/>
      <c r="BB2" s="286" t="s">
        <v>172</v>
      </c>
      <c r="BC2" s="285"/>
      <c r="BD2" s="285"/>
      <c r="BE2" s="354"/>
    </row>
    <row r="3" spans="1:57" s="355" customFormat="1" ht="20.25" customHeight="1" x14ac:dyDescent="0.2">
      <c r="A3" s="287"/>
      <c r="B3" s="287"/>
      <c r="C3" s="287"/>
      <c r="D3" s="284"/>
      <c r="E3" s="287"/>
      <c r="F3" s="287"/>
      <c r="G3" s="287"/>
      <c r="H3" s="284"/>
      <c r="I3" s="285"/>
      <c r="J3" s="285"/>
      <c r="K3" s="285"/>
      <c r="L3" s="285"/>
      <c r="M3" s="285"/>
      <c r="N3" s="287"/>
      <c r="O3" s="287"/>
      <c r="P3" s="287"/>
      <c r="Q3" s="287"/>
      <c r="R3" s="287"/>
      <c r="S3" s="287"/>
      <c r="T3" s="288"/>
      <c r="U3" s="289"/>
      <c r="V3" s="289"/>
      <c r="W3" s="290"/>
      <c r="X3" s="289"/>
      <c r="Y3" s="289"/>
      <c r="Z3" s="291"/>
      <c r="AA3" s="291"/>
      <c r="AB3" s="289"/>
      <c r="AC3" s="289"/>
      <c r="AD3" s="292"/>
      <c r="AE3" s="287"/>
      <c r="AF3" s="287"/>
      <c r="AG3" s="287"/>
      <c r="AH3" s="287"/>
      <c r="AI3" s="287"/>
      <c r="AJ3" s="286"/>
      <c r="AK3" s="285"/>
      <c r="AL3" s="285"/>
      <c r="AM3" s="293"/>
      <c r="AN3" s="293"/>
      <c r="AO3" s="293"/>
      <c r="AP3" s="293"/>
      <c r="AQ3" s="293"/>
      <c r="AR3" s="293"/>
      <c r="AS3" s="293"/>
      <c r="AT3" s="293"/>
      <c r="AU3" s="293"/>
      <c r="AV3" s="293"/>
      <c r="AW3" s="293"/>
      <c r="AX3" s="293"/>
      <c r="AY3" s="294" t="s">
        <v>430</v>
      </c>
      <c r="AZ3" s="646" t="s">
        <v>431</v>
      </c>
      <c r="BA3" s="646"/>
      <c r="BB3" s="646"/>
      <c r="BC3" s="646"/>
      <c r="BD3" s="285"/>
      <c r="BE3" s="354"/>
    </row>
    <row r="4" spans="1:57" s="355" customFormat="1" ht="20.25" customHeight="1" x14ac:dyDescent="0.2">
      <c r="A4" s="287"/>
      <c r="B4" s="295"/>
      <c r="C4" s="295"/>
      <c r="D4" s="295"/>
      <c r="E4" s="295"/>
      <c r="F4" s="295"/>
      <c r="G4" s="295"/>
      <c r="H4" s="295"/>
      <c r="I4" s="295"/>
      <c r="J4" s="296"/>
      <c r="K4" s="297"/>
      <c r="L4" s="297"/>
      <c r="M4" s="297"/>
      <c r="N4" s="297"/>
      <c r="O4" s="297"/>
      <c r="P4" s="298"/>
      <c r="Q4" s="297"/>
      <c r="R4" s="297"/>
      <c r="S4" s="287"/>
      <c r="T4" s="287"/>
      <c r="U4" s="287"/>
      <c r="V4" s="287"/>
      <c r="W4" s="287"/>
      <c r="X4" s="287"/>
      <c r="Y4" s="287"/>
      <c r="Z4" s="291"/>
      <c r="AA4" s="291"/>
      <c r="AB4" s="289"/>
      <c r="AC4" s="289"/>
      <c r="AD4" s="292"/>
      <c r="AE4" s="287"/>
      <c r="AF4" s="287"/>
      <c r="AG4" s="287"/>
      <c r="AH4" s="287"/>
      <c r="AI4" s="287"/>
      <c r="AJ4" s="286"/>
      <c r="AK4" s="285"/>
      <c r="AL4" s="285"/>
      <c r="AM4" s="293"/>
      <c r="AN4" s="293"/>
      <c r="AO4" s="293"/>
      <c r="AP4" s="293"/>
      <c r="AQ4" s="293"/>
      <c r="AR4" s="293"/>
      <c r="AS4" s="293"/>
      <c r="AT4" s="293"/>
      <c r="AU4" s="293"/>
      <c r="AV4" s="293"/>
      <c r="AW4" s="293"/>
      <c r="AX4" s="293"/>
      <c r="AY4" s="294" t="s">
        <v>432</v>
      </c>
      <c r="AZ4" s="646" t="s">
        <v>433</v>
      </c>
      <c r="BA4" s="646"/>
      <c r="BB4" s="646"/>
      <c r="BC4" s="646"/>
      <c r="BD4" s="285"/>
      <c r="BE4" s="354"/>
    </row>
    <row r="5" spans="1:57" s="355" customFormat="1" ht="20.25" customHeight="1" x14ac:dyDescent="0.2">
      <c r="A5" s="287"/>
      <c r="B5" s="299"/>
      <c r="C5" s="299"/>
      <c r="D5" s="299"/>
      <c r="E5" s="299"/>
      <c r="F5" s="299"/>
      <c r="G5" s="299"/>
      <c r="H5" s="299"/>
      <c r="I5" s="299"/>
      <c r="J5" s="297"/>
      <c r="K5" s="300"/>
      <c r="L5" s="299"/>
      <c r="M5" s="299"/>
      <c r="N5" s="299"/>
      <c r="O5" s="299"/>
      <c r="P5" s="299"/>
      <c r="Q5" s="295"/>
      <c r="R5" s="295"/>
      <c r="S5" s="282"/>
      <c r="T5" s="287"/>
      <c r="U5" s="287"/>
      <c r="V5" s="287"/>
      <c r="W5" s="287"/>
      <c r="X5" s="287"/>
      <c r="Y5" s="287"/>
      <c r="Z5" s="291"/>
      <c r="AA5" s="291"/>
      <c r="AB5" s="289"/>
      <c r="AC5" s="289"/>
      <c r="AD5" s="282"/>
      <c r="AE5" s="282"/>
      <c r="AF5" s="282"/>
      <c r="AG5" s="282"/>
      <c r="AH5" s="287"/>
      <c r="AI5" s="287"/>
      <c r="AJ5" s="282" t="s">
        <v>434</v>
      </c>
      <c r="AK5" s="282"/>
      <c r="AL5" s="282"/>
      <c r="AM5" s="282"/>
      <c r="AN5" s="282"/>
      <c r="AO5" s="282"/>
      <c r="AP5" s="282"/>
      <c r="AQ5" s="282"/>
      <c r="AR5" s="295"/>
      <c r="AS5" s="295"/>
      <c r="AT5" s="301"/>
      <c r="AU5" s="282"/>
      <c r="AV5" s="633">
        <v>40</v>
      </c>
      <c r="AW5" s="633"/>
      <c r="AX5" s="301" t="s">
        <v>435</v>
      </c>
      <c r="AY5" s="282"/>
      <c r="AZ5" s="648">
        <v>160</v>
      </c>
      <c r="BA5" s="648"/>
      <c r="BB5" s="301" t="s">
        <v>436</v>
      </c>
      <c r="BC5" s="282"/>
      <c r="BD5" s="287"/>
      <c r="BE5" s="354"/>
    </row>
    <row r="6" spans="1:57" s="355" customFormat="1" ht="20.25" customHeight="1" x14ac:dyDescent="0.2">
      <c r="A6" s="287"/>
      <c r="B6" s="299"/>
      <c r="C6" s="299"/>
      <c r="D6" s="299"/>
      <c r="E6" s="299"/>
      <c r="F6" s="299"/>
      <c r="G6" s="299"/>
      <c r="H6" s="299"/>
      <c r="I6" s="299"/>
      <c r="J6" s="297"/>
      <c r="K6" s="300"/>
      <c r="L6" s="299"/>
      <c r="M6" s="299"/>
      <c r="N6" s="299"/>
      <c r="O6" s="299"/>
      <c r="P6" s="299"/>
      <c r="Q6" s="295"/>
      <c r="R6" s="295"/>
      <c r="S6" s="282"/>
      <c r="T6" s="287"/>
      <c r="U6" s="287"/>
      <c r="V6" s="287"/>
      <c r="W6" s="287"/>
      <c r="X6" s="287"/>
      <c r="Y6" s="287"/>
      <c r="Z6" s="291"/>
      <c r="AA6" s="291"/>
      <c r="AB6" s="289"/>
      <c r="AC6" s="289"/>
      <c r="AD6" s="282"/>
      <c r="AE6" s="282"/>
      <c r="AF6" s="282"/>
      <c r="AG6" s="282"/>
      <c r="AH6" s="287"/>
      <c r="AI6" s="287"/>
      <c r="AJ6" s="282"/>
      <c r="AK6" s="282"/>
      <c r="AL6" s="282"/>
      <c r="AM6" s="282"/>
      <c r="AN6" s="282"/>
      <c r="AO6" s="282"/>
      <c r="AP6" s="282"/>
      <c r="AQ6" s="282" t="s">
        <v>437</v>
      </c>
      <c r="AR6" s="282"/>
      <c r="AS6" s="294"/>
      <c r="AT6" s="294"/>
      <c r="AU6" s="294"/>
      <c r="AV6" s="282"/>
      <c r="AW6" s="282"/>
      <c r="AX6" s="302"/>
      <c r="AY6" s="282"/>
      <c r="AZ6" s="633">
        <v>100</v>
      </c>
      <c r="BA6" s="633"/>
      <c r="BB6" s="301" t="s">
        <v>264</v>
      </c>
      <c r="BC6" s="282"/>
      <c r="BD6" s="287"/>
      <c r="BE6" s="354"/>
    </row>
    <row r="7" spans="1:57" s="355" customFormat="1" ht="20.25" customHeight="1" x14ac:dyDescent="0.2">
      <c r="A7" s="287"/>
      <c r="B7" s="299"/>
      <c r="C7" s="299"/>
      <c r="D7" s="299"/>
      <c r="E7" s="299"/>
      <c r="F7" s="299"/>
      <c r="G7" s="299"/>
      <c r="H7" s="299"/>
      <c r="I7" s="299"/>
      <c r="J7" s="299"/>
      <c r="K7" s="303"/>
      <c r="L7" s="303"/>
      <c r="M7" s="303"/>
      <c r="N7" s="299"/>
      <c r="O7" s="304"/>
      <c r="P7" s="305"/>
      <c r="Q7" s="305"/>
      <c r="R7" s="306"/>
      <c r="S7" s="294"/>
      <c r="T7" s="287"/>
      <c r="U7" s="287"/>
      <c r="V7" s="287"/>
      <c r="W7" s="287"/>
      <c r="X7" s="287"/>
      <c r="Y7" s="287"/>
      <c r="Z7" s="291"/>
      <c r="AA7" s="291"/>
      <c r="AB7" s="289"/>
      <c r="AC7" s="289"/>
      <c r="AD7" s="301"/>
      <c r="AE7" s="282"/>
      <c r="AF7" s="282"/>
      <c r="AG7" s="282"/>
      <c r="AH7" s="287"/>
      <c r="AI7" s="287"/>
      <c r="AJ7" s="287"/>
      <c r="AK7" s="287"/>
      <c r="AL7" s="282"/>
      <c r="AM7" s="282"/>
      <c r="AN7" s="307"/>
      <c r="AO7" s="302"/>
      <c r="AP7" s="302"/>
      <c r="AQ7" s="294"/>
      <c r="AR7" s="294"/>
      <c r="AS7" s="294"/>
      <c r="AT7" s="294"/>
      <c r="AU7" s="294"/>
      <c r="AV7" s="294"/>
      <c r="AW7" s="282" t="s">
        <v>438</v>
      </c>
      <c r="AX7" s="282"/>
      <c r="AY7" s="282"/>
      <c r="AZ7" s="634">
        <f>DAY(EOMONTH(DATE(X2,AB2,1),0))</f>
        <v>30</v>
      </c>
      <c r="BA7" s="634"/>
      <c r="BB7" s="301" t="s">
        <v>160</v>
      </c>
      <c r="BC7" s="287"/>
      <c r="BD7" s="287"/>
      <c r="BE7" s="354"/>
    </row>
    <row r="8" spans="1:57" ht="4.5" customHeight="1" x14ac:dyDescent="0.2">
      <c r="A8" s="281"/>
      <c r="B8" s="281"/>
      <c r="C8" s="308"/>
      <c r="D8" s="308"/>
      <c r="E8" s="281"/>
      <c r="F8" s="281"/>
      <c r="G8" s="281"/>
      <c r="H8" s="281"/>
      <c r="I8" s="281"/>
      <c r="J8" s="281"/>
      <c r="K8" s="281"/>
      <c r="L8" s="281"/>
      <c r="M8" s="281"/>
      <c r="N8" s="281"/>
      <c r="O8" s="281"/>
      <c r="P8" s="281"/>
      <c r="Q8" s="281"/>
      <c r="R8" s="281"/>
      <c r="S8" s="308"/>
      <c r="T8" s="281"/>
      <c r="U8" s="281"/>
      <c r="V8" s="281"/>
      <c r="W8" s="281"/>
      <c r="X8" s="281"/>
      <c r="Y8" s="281"/>
      <c r="Z8" s="281"/>
      <c r="AA8" s="281"/>
      <c r="AB8" s="281"/>
      <c r="AC8" s="281"/>
      <c r="AD8" s="281"/>
      <c r="AE8" s="281"/>
      <c r="AF8" s="281"/>
      <c r="AG8" s="281"/>
      <c r="AH8" s="281"/>
      <c r="AI8" s="281"/>
      <c r="AJ8" s="308"/>
      <c r="AK8" s="281"/>
      <c r="AL8" s="281"/>
      <c r="AM8" s="281"/>
      <c r="AN8" s="281"/>
      <c r="AO8" s="281"/>
      <c r="AP8" s="281"/>
      <c r="AQ8" s="281"/>
      <c r="AR8" s="281"/>
      <c r="AS8" s="281"/>
      <c r="AT8" s="281"/>
      <c r="AU8" s="281"/>
      <c r="AV8" s="281"/>
      <c r="AW8" s="281"/>
      <c r="AX8" s="281"/>
      <c r="AY8" s="281"/>
      <c r="AZ8" s="281"/>
      <c r="BA8" s="281"/>
      <c r="BB8" s="281"/>
      <c r="BC8" s="309"/>
      <c r="BD8" s="309"/>
      <c r="BE8" s="356"/>
    </row>
    <row r="9" spans="1:57" ht="20.25" customHeight="1" x14ac:dyDescent="0.2">
      <c r="A9" s="281"/>
      <c r="B9" s="635" t="s">
        <v>439</v>
      </c>
      <c r="C9" s="636" t="s">
        <v>440</v>
      </c>
      <c r="D9" s="636"/>
      <c r="E9" s="637" t="s">
        <v>441</v>
      </c>
      <c r="F9" s="637"/>
      <c r="G9" s="637" t="s">
        <v>442</v>
      </c>
      <c r="H9" s="637"/>
      <c r="I9" s="637"/>
      <c r="J9" s="637"/>
      <c r="K9" s="637"/>
      <c r="L9" s="638" t="s">
        <v>443</v>
      </c>
      <c r="M9" s="638"/>
      <c r="N9" s="638"/>
      <c r="O9" s="638"/>
      <c r="P9" s="639" t="s">
        <v>444</v>
      </c>
      <c r="Q9" s="639"/>
      <c r="R9" s="639"/>
      <c r="S9" s="639"/>
      <c r="T9" s="639"/>
      <c r="U9" s="639"/>
      <c r="V9" s="639"/>
      <c r="W9" s="639"/>
      <c r="X9" s="639"/>
      <c r="Y9" s="639"/>
      <c r="Z9" s="639"/>
      <c r="AA9" s="639"/>
      <c r="AB9" s="639"/>
      <c r="AC9" s="639"/>
      <c r="AD9" s="639"/>
      <c r="AE9" s="639"/>
      <c r="AF9" s="639"/>
      <c r="AG9" s="639"/>
      <c r="AH9" s="639"/>
      <c r="AI9" s="639"/>
      <c r="AJ9" s="639"/>
      <c r="AK9" s="639"/>
      <c r="AL9" s="639"/>
      <c r="AM9" s="639"/>
      <c r="AN9" s="639"/>
      <c r="AO9" s="639"/>
      <c r="AP9" s="639"/>
      <c r="AQ9" s="639"/>
      <c r="AR9" s="639"/>
      <c r="AS9" s="639"/>
      <c r="AT9" s="639"/>
      <c r="AU9" s="640" t="str">
        <f>IF(AZ3="４週","(10)1～4週目の勤務時間数合計","(10)1か月の勤務時間数合計")</f>
        <v>(10)1～4週目の勤務時間数合計</v>
      </c>
      <c r="AV9" s="640"/>
      <c r="AW9" s="640" t="s">
        <v>482</v>
      </c>
      <c r="AX9" s="640"/>
      <c r="AY9" s="641" t="s">
        <v>446</v>
      </c>
      <c r="AZ9" s="641"/>
      <c r="BA9" s="641"/>
      <c r="BB9" s="641"/>
      <c r="BC9" s="641"/>
      <c r="BD9" s="641"/>
    </row>
    <row r="10" spans="1:57" ht="20.25" customHeight="1" x14ac:dyDescent="0.2">
      <c r="A10" s="281"/>
      <c r="B10" s="635"/>
      <c r="C10" s="636"/>
      <c r="D10" s="636"/>
      <c r="E10" s="637"/>
      <c r="F10" s="637"/>
      <c r="G10" s="637"/>
      <c r="H10" s="637"/>
      <c r="I10" s="637"/>
      <c r="J10" s="637"/>
      <c r="K10" s="637"/>
      <c r="L10" s="638"/>
      <c r="M10" s="638"/>
      <c r="N10" s="638"/>
      <c r="O10" s="638"/>
      <c r="P10" s="642" t="s">
        <v>447</v>
      </c>
      <c r="Q10" s="642"/>
      <c r="R10" s="642"/>
      <c r="S10" s="642"/>
      <c r="T10" s="642"/>
      <c r="U10" s="642"/>
      <c r="V10" s="642"/>
      <c r="W10" s="642" t="s">
        <v>448</v>
      </c>
      <c r="X10" s="642"/>
      <c r="Y10" s="642"/>
      <c r="Z10" s="642"/>
      <c r="AA10" s="642"/>
      <c r="AB10" s="642"/>
      <c r="AC10" s="642"/>
      <c r="AD10" s="642" t="s">
        <v>449</v>
      </c>
      <c r="AE10" s="642"/>
      <c r="AF10" s="642"/>
      <c r="AG10" s="642"/>
      <c r="AH10" s="642"/>
      <c r="AI10" s="642"/>
      <c r="AJ10" s="642"/>
      <c r="AK10" s="642" t="s">
        <v>450</v>
      </c>
      <c r="AL10" s="642"/>
      <c r="AM10" s="642"/>
      <c r="AN10" s="642"/>
      <c r="AO10" s="642"/>
      <c r="AP10" s="642"/>
      <c r="AQ10" s="642"/>
      <c r="AR10" s="642" t="s">
        <v>451</v>
      </c>
      <c r="AS10" s="642"/>
      <c r="AT10" s="642"/>
      <c r="AU10" s="640"/>
      <c r="AV10" s="640"/>
      <c r="AW10" s="640"/>
      <c r="AX10" s="640"/>
      <c r="AY10" s="641"/>
      <c r="AZ10" s="641"/>
      <c r="BA10" s="641"/>
      <c r="BB10" s="641"/>
      <c r="BC10" s="641"/>
      <c r="BD10" s="641"/>
    </row>
    <row r="11" spans="1:57" ht="20.25" customHeight="1" x14ac:dyDescent="0.2">
      <c r="A11" s="281"/>
      <c r="B11" s="635"/>
      <c r="C11" s="636"/>
      <c r="D11" s="636"/>
      <c r="E11" s="637"/>
      <c r="F11" s="637"/>
      <c r="G11" s="637"/>
      <c r="H11" s="637"/>
      <c r="I11" s="637"/>
      <c r="J11" s="637"/>
      <c r="K11" s="637"/>
      <c r="L11" s="638"/>
      <c r="M11" s="638"/>
      <c r="N11" s="638"/>
      <c r="O11" s="638"/>
      <c r="P11" s="310">
        <f>DAY(DATE($X$2,$AB$2,1))</f>
        <v>1</v>
      </c>
      <c r="Q11" s="311">
        <f>DAY(DATE($X$2,$AB$2,2))</f>
        <v>2</v>
      </c>
      <c r="R11" s="311">
        <f>DAY(DATE($X$2,$AB$2,3))</f>
        <v>3</v>
      </c>
      <c r="S11" s="311">
        <f>DAY(DATE($X$2,$AB$2,4))</f>
        <v>4</v>
      </c>
      <c r="T11" s="311">
        <f>DAY(DATE($X$2,$AB$2,5))</f>
        <v>5</v>
      </c>
      <c r="U11" s="311">
        <f>DAY(DATE($X$2,$AB$2,6))</f>
        <v>6</v>
      </c>
      <c r="V11" s="312">
        <f>DAY(DATE($X$2,$AB$2,7))</f>
        <v>7</v>
      </c>
      <c r="W11" s="310">
        <f>DAY(DATE($X$2,$AB$2,8))</f>
        <v>8</v>
      </c>
      <c r="X11" s="311">
        <f>DAY(DATE($X$2,$AB$2,9))</f>
        <v>9</v>
      </c>
      <c r="Y11" s="311">
        <f>DAY(DATE($X$2,$AB$2,10))</f>
        <v>10</v>
      </c>
      <c r="Z11" s="311">
        <f>DAY(DATE($X$2,$AB$2,11))</f>
        <v>11</v>
      </c>
      <c r="AA11" s="311">
        <f>DAY(DATE($X$2,$AB$2,12))</f>
        <v>12</v>
      </c>
      <c r="AB11" s="311">
        <f>DAY(DATE($X$2,$AB$2,13))</f>
        <v>13</v>
      </c>
      <c r="AC11" s="312">
        <f>DAY(DATE($X$2,$AB$2,14))</f>
        <v>14</v>
      </c>
      <c r="AD11" s="310">
        <f>DAY(DATE($X$2,$AB$2,15))</f>
        <v>15</v>
      </c>
      <c r="AE11" s="311">
        <f>DAY(DATE($X$2,$AB$2,16))</f>
        <v>16</v>
      </c>
      <c r="AF11" s="311">
        <f>DAY(DATE($X$2,$AB$2,17))</f>
        <v>17</v>
      </c>
      <c r="AG11" s="311">
        <f>DAY(DATE($X$2,$AB$2,18))</f>
        <v>18</v>
      </c>
      <c r="AH11" s="311">
        <f>DAY(DATE($X$2,$AB$2,19))</f>
        <v>19</v>
      </c>
      <c r="AI11" s="311">
        <f>DAY(DATE($X$2,$AB$2,20))</f>
        <v>20</v>
      </c>
      <c r="AJ11" s="312">
        <f>DAY(DATE($X$2,$AB$2,21))</f>
        <v>21</v>
      </c>
      <c r="AK11" s="310">
        <f>DAY(DATE($X$2,$AB$2,22))</f>
        <v>22</v>
      </c>
      <c r="AL11" s="311">
        <f>DAY(DATE($X$2,$AB$2,23))</f>
        <v>23</v>
      </c>
      <c r="AM11" s="311">
        <f>DAY(DATE($X$2,$AB$2,24))</f>
        <v>24</v>
      </c>
      <c r="AN11" s="311">
        <f>DAY(DATE($X$2,$AB$2,25))</f>
        <v>25</v>
      </c>
      <c r="AO11" s="311">
        <f>DAY(DATE($X$2,$AB$2,26))</f>
        <v>26</v>
      </c>
      <c r="AP11" s="311">
        <f>DAY(DATE($X$2,$AB$2,27))</f>
        <v>27</v>
      </c>
      <c r="AQ11" s="312">
        <f>DAY(DATE($X$2,$AB$2,28))</f>
        <v>28</v>
      </c>
      <c r="AR11" s="310" t="str">
        <f>IF(AZ3="暦月",IF(DAY(DATE($X$2,$AB$2,29))=29,29,""),"")</f>
        <v/>
      </c>
      <c r="AS11" s="311" t="str">
        <f>IF(AZ3="暦月",IF(DAY(DATE($X$2,$AB$2,30))=30,30,""),"")</f>
        <v/>
      </c>
      <c r="AT11" s="312" t="str">
        <f>IF(AZ3="暦月",IF(DAY(DATE($X$2,$AB$2,31))=31,31,""),"")</f>
        <v/>
      </c>
      <c r="AU11" s="640"/>
      <c r="AV11" s="640"/>
      <c r="AW11" s="640"/>
      <c r="AX11" s="640"/>
      <c r="AY11" s="641"/>
      <c r="AZ11" s="641"/>
      <c r="BA11" s="641"/>
      <c r="BB11" s="641"/>
      <c r="BC11" s="641"/>
      <c r="BD11" s="641"/>
    </row>
    <row r="12" spans="1:57" ht="20.25" hidden="1" customHeight="1" x14ac:dyDescent="0.2">
      <c r="A12" s="281"/>
      <c r="B12" s="635"/>
      <c r="C12" s="636"/>
      <c r="D12" s="636"/>
      <c r="E12" s="637"/>
      <c r="F12" s="637"/>
      <c r="G12" s="637"/>
      <c r="H12" s="637"/>
      <c r="I12" s="637"/>
      <c r="J12" s="637"/>
      <c r="K12" s="637"/>
      <c r="L12" s="638"/>
      <c r="M12" s="638"/>
      <c r="N12" s="638"/>
      <c r="O12" s="638"/>
      <c r="P12" s="310">
        <f>WEEKDAY(DATE($X$2,$AB$2,1))</f>
        <v>2</v>
      </c>
      <c r="Q12" s="311">
        <f>WEEKDAY(DATE($X$2,$AB$2,2))</f>
        <v>3</v>
      </c>
      <c r="R12" s="311">
        <f>WEEKDAY(DATE($X$2,$AB$2,3))</f>
        <v>4</v>
      </c>
      <c r="S12" s="311">
        <f>WEEKDAY(DATE($X$2,$AB$2,4))</f>
        <v>5</v>
      </c>
      <c r="T12" s="311">
        <f>WEEKDAY(DATE($X$2,$AB$2,5))</f>
        <v>6</v>
      </c>
      <c r="U12" s="311">
        <f>WEEKDAY(DATE($X$2,$AB$2,6))</f>
        <v>7</v>
      </c>
      <c r="V12" s="312">
        <f>WEEKDAY(DATE($X$2,$AB$2,7))</f>
        <v>1</v>
      </c>
      <c r="W12" s="310">
        <f>WEEKDAY(DATE($X$2,$AB$2,8))</f>
        <v>2</v>
      </c>
      <c r="X12" s="311">
        <f>WEEKDAY(DATE($X$2,$AB$2,9))</f>
        <v>3</v>
      </c>
      <c r="Y12" s="311">
        <f>WEEKDAY(DATE($X$2,$AB$2,10))</f>
        <v>4</v>
      </c>
      <c r="Z12" s="311">
        <f>WEEKDAY(DATE($X$2,$AB$2,11))</f>
        <v>5</v>
      </c>
      <c r="AA12" s="311">
        <f>WEEKDAY(DATE($X$2,$AB$2,12))</f>
        <v>6</v>
      </c>
      <c r="AB12" s="311">
        <f>WEEKDAY(DATE($X$2,$AB$2,13))</f>
        <v>7</v>
      </c>
      <c r="AC12" s="312">
        <f>WEEKDAY(DATE($X$2,$AB$2,14))</f>
        <v>1</v>
      </c>
      <c r="AD12" s="310">
        <f>WEEKDAY(DATE($X$2,$AB$2,15))</f>
        <v>2</v>
      </c>
      <c r="AE12" s="311">
        <f>WEEKDAY(DATE($X$2,$AB$2,16))</f>
        <v>3</v>
      </c>
      <c r="AF12" s="311">
        <f>WEEKDAY(DATE($X$2,$AB$2,17))</f>
        <v>4</v>
      </c>
      <c r="AG12" s="311">
        <f>WEEKDAY(DATE($X$2,$AB$2,18))</f>
        <v>5</v>
      </c>
      <c r="AH12" s="311">
        <f>WEEKDAY(DATE($X$2,$AB$2,19))</f>
        <v>6</v>
      </c>
      <c r="AI12" s="311">
        <f>WEEKDAY(DATE($X$2,$AB$2,20))</f>
        <v>7</v>
      </c>
      <c r="AJ12" s="312">
        <f>WEEKDAY(DATE($X$2,$AB$2,21))</f>
        <v>1</v>
      </c>
      <c r="AK12" s="310">
        <f>WEEKDAY(DATE($X$2,$AB$2,22))</f>
        <v>2</v>
      </c>
      <c r="AL12" s="311">
        <f>WEEKDAY(DATE($X$2,$AB$2,23))</f>
        <v>3</v>
      </c>
      <c r="AM12" s="311">
        <f>WEEKDAY(DATE($X$2,$AB$2,24))</f>
        <v>4</v>
      </c>
      <c r="AN12" s="311">
        <f>WEEKDAY(DATE($X$2,$AB$2,25))</f>
        <v>5</v>
      </c>
      <c r="AO12" s="311">
        <f>WEEKDAY(DATE($X$2,$AB$2,26))</f>
        <v>6</v>
      </c>
      <c r="AP12" s="311">
        <f>WEEKDAY(DATE($X$2,$AB$2,27))</f>
        <v>7</v>
      </c>
      <c r="AQ12" s="312">
        <f>WEEKDAY(DATE($X$2,$AB$2,28))</f>
        <v>1</v>
      </c>
      <c r="AR12" s="310">
        <f>IF(AR11=29,WEEKDAY(DATE($X$2,$AB$2,29)),0)</f>
        <v>0</v>
      </c>
      <c r="AS12" s="311">
        <f>IF(AS11=30,WEEKDAY(DATE($X$2,$AB$2,30)),0)</f>
        <v>0</v>
      </c>
      <c r="AT12" s="312">
        <f>IF(AT11=31,WEEKDAY(DATE($X$2,$AB$2,31)),0)</f>
        <v>0</v>
      </c>
      <c r="AU12" s="640"/>
      <c r="AV12" s="640"/>
      <c r="AW12" s="640"/>
      <c r="AX12" s="640"/>
      <c r="AY12" s="641"/>
      <c r="AZ12" s="641"/>
      <c r="BA12" s="641"/>
      <c r="BB12" s="641"/>
      <c r="BC12" s="641"/>
      <c r="BD12" s="641"/>
    </row>
    <row r="13" spans="1:57" ht="20.25" customHeight="1" x14ac:dyDescent="0.2">
      <c r="A13" s="281"/>
      <c r="B13" s="635"/>
      <c r="C13" s="636"/>
      <c r="D13" s="636"/>
      <c r="E13" s="637"/>
      <c r="F13" s="637"/>
      <c r="G13" s="637"/>
      <c r="H13" s="637"/>
      <c r="I13" s="637"/>
      <c r="J13" s="637"/>
      <c r="K13" s="637"/>
      <c r="L13" s="638"/>
      <c r="M13" s="638"/>
      <c r="N13" s="638"/>
      <c r="O13" s="638"/>
      <c r="P13" s="314" t="str">
        <f t="shared" ref="P13:AQ13" si="0">IF(P12=1,"日",IF(P12=2,"月",IF(P12=3,"火",IF(P12=4,"水",IF(P12=5,"木",IF(P12=6,"金","土"))))))</f>
        <v>月</v>
      </c>
      <c r="Q13" s="315" t="str">
        <f t="shared" si="0"/>
        <v>火</v>
      </c>
      <c r="R13" s="315" t="str">
        <f t="shared" si="0"/>
        <v>水</v>
      </c>
      <c r="S13" s="315" t="str">
        <f t="shared" si="0"/>
        <v>木</v>
      </c>
      <c r="T13" s="315" t="str">
        <f t="shared" si="0"/>
        <v>金</v>
      </c>
      <c r="U13" s="315" t="str">
        <f t="shared" si="0"/>
        <v>土</v>
      </c>
      <c r="V13" s="316" t="str">
        <f t="shared" si="0"/>
        <v>日</v>
      </c>
      <c r="W13" s="314" t="str">
        <f t="shared" si="0"/>
        <v>月</v>
      </c>
      <c r="X13" s="315" t="str">
        <f t="shared" si="0"/>
        <v>火</v>
      </c>
      <c r="Y13" s="315" t="str">
        <f t="shared" si="0"/>
        <v>水</v>
      </c>
      <c r="Z13" s="315" t="str">
        <f t="shared" si="0"/>
        <v>木</v>
      </c>
      <c r="AA13" s="315" t="str">
        <f t="shared" si="0"/>
        <v>金</v>
      </c>
      <c r="AB13" s="315" t="str">
        <f t="shared" si="0"/>
        <v>土</v>
      </c>
      <c r="AC13" s="316" t="str">
        <f t="shared" si="0"/>
        <v>日</v>
      </c>
      <c r="AD13" s="314" t="str">
        <f t="shared" si="0"/>
        <v>月</v>
      </c>
      <c r="AE13" s="315" t="str">
        <f t="shared" si="0"/>
        <v>火</v>
      </c>
      <c r="AF13" s="315" t="str">
        <f t="shared" si="0"/>
        <v>水</v>
      </c>
      <c r="AG13" s="315" t="str">
        <f t="shared" si="0"/>
        <v>木</v>
      </c>
      <c r="AH13" s="315" t="str">
        <f t="shared" si="0"/>
        <v>金</v>
      </c>
      <c r="AI13" s="315" t="str">
        <f t="shared" si="0"/>
        <v>土</v>
      </c>
      <c r="AJ13" s="316" t="str">
        <f t="shared" si="0"/>
        <v>日</v>
      </c>
      <c r="AK13" s="314" t="str">
        <f t="shared" si="0"/>
        <v>月</v>
      </c>
      <c r="AL13" s="315" t="str">
        <f t="shared" si="0"/>
        <v>火</v>
      </c>
      <c r="AM13" s="315" t="str">
        <f t="shared" si="0"/>
        <v>水</v>
      </c>
      <c r="AN13" s="315" t="str">
        <f t="shared" si="0"/>
        <v>木</v>
      </c>
      <c r="AO13" s="315" t="str">
        <f t="shared" si="0"/>
        <v>金</v>
      </c>
      <c r="AP13" s="315" t="str">
        <f t="shared" si="0"/>
        <v>土</v>
      </c>
      <c r="AQ13" s="316" t="str">
        <f t="shared" si="0"/>
        <v>日</v>
      </c>
      <c r="AR13" s="315" t="str">
        <f>IF(AR12=1,"日",IF(AR12=2,"月",IF(AR12=3,"火",IF(AR12=4,"水",IF(AR12=5,"木",IF(AR12=6,"金",IF(AR12=0,"","土")))))))</f>
        <v/>
      </c>
      <c r="AS13" s="315" t="str">
        <f>IF(AS12=1,"日",IF(AS12=2,"月",IF(AS12=3,"火",IF(AS12=4,"水",IF(AS12=5,"木",IF(AS12=6,"金",IF(AS12=0,"","土")))))))</f>
        <v/>
      </c>
      <c r="AT13" s="315" t="str">
        <f>IF(AT12=1,"日",IF(AT12=2,"月",IF(AT12=3,"火",IF(AT12=4,"水",IF(AT12=5,"木",IF(AT12=6,"金",IF(AT12=0,"","土")))))))</f>
        <v/>
      </c>
      <c r="AU13" s="640"/>
      <c r="AV13" s="640"/>
      <c r="AW13" s="640"/>
      <c r="AX13" s="640"/>
      <c r="AY13" s="641"/>
      <c r="AZ13" s="641"/>
      <c r="BA13" s="641"/>
      <c r="BB13" s="641"/>
      <c r="BC13" s="641"/>
      <c r="BD13" s="641"/>
    </row>
    <row r="14" spans="1:57" ht="39.75" customHeight="1" x14ac:dyDescent="0.2">
      <c r="A14" s="281"/>
      <c r="B14" s="318">
        <v>1</v>
      </c>
      <c r="C14" s="626" t="s">
        <v>483</v>
      </c>
      <c r="D14" s="626"/>
      <c r="E14" s="627" t="s">
        <v>352</v>
      </c>
      <c r="F14" s="627"/>
      <c r="G14" s="628" t="s">
        <v>262</v>
      </c>
      <c r="H14" s="628"/>
      <c r="I14" s="628"/>
      <c r="J14" s="628"/>
      <c r="K14" s="628"/>
      <c r="L14" s="629" t="s">
        <v>484</v>
      </c>
      <c r="M14" s="629"/>
      <c r="N14" s="629"/>
      <c r="O14" s="629"/>
      <c r="P14" s="319">
        <v>8</v>
      </c>
      <c r="Q14" s="320">
        <v>8</v>
      </c>
      <c r="R14" s="320"/>
      <c r="S14" s="320"/>
      <c r="T14" s="320">
        <v>8</v>
      </c>
      <c r="U14" s="320">
        <v>8</v>
      </c>
      <c r="V14" s="321">
        <v>8</v>
      </c>
      <c r="W14" s="319">
        <v>8</v>
      </c>
      <c r="X14" s="320">
        <v>8</v>
      </c>
      <c r="Y14" s="320"/>
      <c r="Z14" s="320"/>
      <c r="AA14" s="320">
        <v>8</v>
      </c>
      <c r="AB14" s="320">
        <v>8</v>
      </c>
      <c r="AC14" s="321">
        <v>8</v>
      </c>
      <c r="AD14" s="319">
        <v>8</v>
      </c>
      <c r="AE14" s="320">
        <v>8</v>
      </c>
      <c r="AF14" s="320"/>
      <c r="AG14" s="320"/>
      <c r="AH14" s="320">
        <v>8</v>
      </c>
      <c r="AI14" s="320">
        <v>8</v>
      </c>
      <c r="AJ14" s="321">
        <v>8</v>
      </c>
      <c r="AK14" s="319">
        <v>8</v>
      </c>
      <c r="AL14" s="320">
        <v>8</v>
      </c>
      <c r="AM14" s="320"/>
      <c r="AN14" s="320"/>
      <c r="AO14" s="320">
        <v>8</v>
      </c>
      <c r="AP14" s="320">
        <v>8</v>
      </c>
      <c r="AQ14" s="321">
        <v>8</v>
      </c>
      <c r="AR14" s="319"/>
      <c r="AS14" s="320"/>
      <c r="AT14" s="321"/>
      <c r="AU14" s="630">
        <f t="shared" ref="AU14:AU31" si="1">IF($AZ$3="４週",SUM(P14:AQ14),IF($AZ$3="暦月",SUM(P14:AT14),""))</f>
        <v>160</v>
      </c>
      <c r="AV14" s="630"/>
      <c r="AW14" s="631">
        <f t="shared" ref="AW14:AW31" si="2">IF($AZ$3="４週",AU14/4,IF($AZ$3="暦月",AU14/($AZ$7/7),""))</f>
        <v>40</v>
      </c>
      <c r="AX14" s="631"/>
      <c r="AY14" s="632"/>
      <c r="AZ14" s="632"/>
      <c r="BA14" s="632"/>
      <c r="BB14" s="632"/>
      <c r="BC14" s="632"/>
      <c r="BD14" s="632"/>
    </row>
    <row r="15" spans="1:57" ht="39.75" customHeight="1" x14ac:dyDescent="0.2">
      <c r="A15" s="281"/>
      <c r="B15" s="322">
        <f t="shared" ref="B15:B31" si="3">B14+1</f>
        <v>2</v>
      </c>
      <c r="C15" s="612" t="s">
        <v>266</v>
      </c>
      <c r="D15" s="612"/>
      <c r="E15" s="613" t="s">
        <v>352</v>
      </c>
      <c r="F15" s="613"/>
      <c r="G15" s="614" t="s">
        <v>262</v>
      </c>
      <c r="H15" s="614"/>
      <c r="I15" s="614"/>
      <c r="J15" s="614"/>
      <c r="K15" s="614"/>
      <c r="L15" s="615" t="s">
        <v>485</v>
      </c>
      <c r="M15" s="615"/>
      <c r="N15" s="615"/>
      <c r="O15" s="615"/>
      <c r="P15" s="323">
        <v>8</v>
      </c>
      <c r="Q15" s="324">
        <v>8</v>
      </c>
      <c r="R15" s="324"/>
      <c r="S15" s="324"/>
      <c r="T15" s="324">
        <v>8</v>
      </c>
      <c r="U15" s="324">
        <v>8</v>
      </c>
      <c r="V15" s="325">
        <v>8</v>
      </c>
      <c r="W15" s="323">
        <v>8</v>
      </c>
      <c r="X15" s="324">
        <v>8</v>
      </c>
      <c r="Y15" s="324"/>
      <c r="Z15" s="324"/>
      <c r="AA15" s="324">
        <v>8</v>
      </c>
      <c r="AB15" s="324">
        <v>8</v>
      </c>
      <c r="AC15" s="325">
        <v>8</v>
      </c>
      <c r="AD15" s="323">
        <v>8</v>
      </c>
      <c r="AE15" s="324">
        <v>8</v>
      </c>
      <c r="AF15" s="324"/>
      <c r="AG15" s="324"/>
      <c r="AH15" s="324">
        <v>8</v>
      </c>
      <c r="AI15" s="324">
        <v>8</v>
      </c>
      <c r="AJ15" s="325">
        <v>8</v>
      </c>
      <c r="AK15" s="323">
        <v>8</v>
      </c>
      <c r="AL15" s="324">
        <v>8</v>
      </c>
      <c r="AM15" s="324"/>
      <c r="AN15" s="324"/>
      <c r="AO15" s="324">
        <v>8</v>
      </c>
      <c r="AP15" s="324">
        <v>8</v>
      </c>
      <c r="AQ15" s="325">
        <v>8</v>
      </c>
      <c r="AR15" s="323"/>
      <c r="AS15" s="324"/>
      <c r="AT15" s="325"/>
      <c r="AU15" s="616">
        <f t="shared" si="1"/>
        <v>160</v>
      </c>
      <c r="AV15" s="616"/>
      <c r="AW15" s="617">
        <f t="shared" si="2"/>
        <v>40</v>
      </c>
      <c r="AX15" s="617"/>
      <c r="AY15" s="618"/>
      <c r="AZ15" s="618"/>
      <c r="BA15" s="618"/>
      <c r="BB15" s="618"/>
      <c r="BC15" s="618"/>
      <c r="BD15" s="618"/>
    </row>
    <row r="16" spans="1:57" ht="39.75" customHeight="1" x14ac:dyDescent="0.2">
      <c r="A16" s="281"/>
      <c r="B16" s="322">
        <f t="shared" si="3"/>
        <v>3</v>
      </c>
      <c r="C16" s="612" t="s">
        <v>266</v>
      </c>
      <c r="D16" s="612"/>
      <c r="E16" s="613" t="s">
        <v>352</v>
      </c>
      <c r="F16" s="613"/>
      <c r="G16" s="614" t="s">
        <v>266</v>
      </c>
      <c r="H16" s="614"/>
      <c r="I16" s="614"/>
      <c r="J16" s="614"/>
      <c r="K16" s="614"/>
      <c r="L16" s="615" t="s">
        <v>486</v>
      </c>
      <c r="M16" s="615"/>
      <c r="N16" s="615"/>
      <c r="O16" s="615"/>
      <c r="P16" s="323">
        <v>8</v>
      </c>
      <c r="Q16" s="324">
        <v>8</v>
      </c>
      <c r="R16" s="324"/>
      <c r="S16" s="324"/>
      <c r="T16" s="324">
        <v>8</v>
      </c>
      <c r="U16" s="324">
        <v>8</v>
      </c>
      <c r="V16" s="325">
        <v>8</v>
      </c>
      <c r="W16" s="323">
        <v>8</v>
      </c>
      <c r="X16" s="324">
        <v>8</v>
      </c>
      <c r="Y16" s="324"/>
      <c r="Z16" s="324"/>
      <c r="AA16" s="324">
        <v>8</v>
      </c>
      <c r="AB16" s="324">
        <v>8</v>
      </c>
      <c r="AC16" s="325">
        <v>8</v>
      </c>
      <c r="AD16" s="323">
        <v>8</v>
      </c>
      <c r="AE16" s="324">
        <v>8</v>
      </c>
      <c r="AF16" s="324"/>
      <c r="AG16" s="324"/>
      <c r="AH16" s="324">
        <v>8</v>
      </c>
      <c r="AI16" s="324">
        <v>8</v>
      </c>
      <c r="AJ16" s="325">
        <v>8</v>
      </c>
      <c r="AK16" s="323">
        <v>8</v>
      </c>
      <c r="AL16" s="324">
        <v>8</v>
      </c>
      <c r="AM16" s="324"/>
      <c r="AN16" s="324"/>
      <c r="AO16" s="324">
        <v>8</v>
      </c>
      <c r="AP16" s="324">
        <v>8</v>
      </c>
      <c r="AQ16" s="325">
        <v>8</v>
      </c>
      <c r="AR16" s="323"/>
      <c r="AS16" s="324"/>
      <c r="AT16" s="325"/>
      <c r="AU16" s="616">
        <f t="shared" si="1"/>
        <v>160</v>
      </c>
      <c r="AV16" s="616"/>
      <c r="AW16" s="617">
        <f t="shared" si="2"/>
        <v>40</v>
      </c>
      <c r="AX16" s="617"/>
      <c r="AY16" s="618"/>
      <c r="AZ16" s="618"/>
      <c r="BA16" s="618"/>
      <c r="BB16" s="618"/>
      <c r="BC16" s="618"/>
      <c r="BD16" s="618"/>
    </row>
    <row r="17" spans="1:56" ht="39.75" customHeight="1" x14ac:dyDescent="0.2">
      <c r="A17" s="281"/>
      <c r="B17" s="322">
        <f t="shared" si="3"/>
        <v>4</v>
      </c>
      <c r="C17" s="612" t="s">
        <v>266</v>
      </c>
      <c r="D17" s="612"/>
      <c r="E17" s="613" t="s">
        <v>352</v>
      </c>
      <c r="F17" s="613"/>
      <c r="G17" s="614" t="s">
        <v>266</v>
      </c>
      <c r="H17" s="614"/>
      <c r="I17" s="614"/>
      <c r="J17" s="614"/>
      <c r="K17" s="614"/>
      <c r="L17" s="615" t="s">
        <v>487</v>
      </c>
      <c r="M17" s="615"/>
      <c r="N17" s="615"/>
      <c r="O17" s="615"/>
      <c r="P17" s="323">
        <v>8</v>
      </c>
      <c r="Q17" s="324">
        <v>8</v>
      </c>
      <c r="R17" s="324"/>
      <c r="S17" s="324"/>
      <c r="T17" s="324">
        <v>8</v>
      </c>
      <c r="U17" s="324">
        <v>8</v>
      </c>
      <c r="V17" s="325">
        <v>8</v>
      </c>
      <c r="W17" s="323">
        <v>8</v>
      </c>
      <c r="X17" s="324">
        <v>8</v>
      </c>
      <c r="Y17" s="324"/>
      <c r="Z17" s="324"/>
      <c r="AA17" s="324">
        <v>8</v>
      </c>
      <c r="AB17" s="324">
        <v>8</v>
      </c>
      <c r="AC17" s="325">
        <v>8</v>
      </c>
      <c r="AD17" s="323">
        <v>8</v>
      </c>
      <c r="AE17" s="324">
        <v>8</v>
      </c>
      <c r="AF17" s="324"/>
      <c r="AG17" s="324"/>
      <c r="AH17" s="324">
        <v>8</v>
      </c>
      <c r="AI17" s="324">
        <v>8</v>
      </c>
      <c r="AJ17" s="325">
        <v>8</v>
      </c>
      <c r="AK17" s="323">
        <v>8</v>
      </c>
      <c r="AL17" s="324">
        <v>8</v>
      </c>
      <c r="AM17" s="324"/>
      <c r="AN17" s="324"/>
      <c r="AO17" s="324">
        <v>8</v>
      </c>
      <c r="AP17" s="324">
        <v>8</v>
      </c>
      <c r="AQ17" s="325">
        <v>8</v>
      </c>
      <c r="AR17" s="323"/>
      <c r="AS17" s="324"/>
      <c r="AT17" s="325"/>
      <c r="AU17" s="616">
        <f t="shared" si="1"/>
        <v>160</v>
      </c>
      <c r="AV17" s="616"/>
      <c r="AW17" s="617">
        <f t="shared" si="2"/>
        <v>40</v>
      </c>
      <c r="AX17" s="617"/>
      <c r="AY17" s="618"/>
      <c r="AZ17" s="618"/>
      <c r="BA17" s="618"/>
      <c r="BB17" s="618"/>
      <c r="BC17" s="618"/>
      <c r="BD17" s="618"/>
    </row>
    <row r="18" spans="1:56" ht="39.75" customHeight="1" x14ac:dyDescent="0.2">
      <c r="A18" s="281"/>
      <c r="B18" s="322">
        <f t="shared" si="3"/>
        <v>5</v>
      </c>
      <c r="C18" s="612" t="s">
        <v>266</v>
      </c>
      <c r="D18" s="612"/>
      <c r="E18" s="613" t="s">
        <v>365</v>
      </c>
      <c r="F18" s="613"/>
      <c r="G18" s="614" t="s">
        <v>266</v>
      </c>
      <c r="H18" s="614"/>
      <c r="I18" s="614"/>
      <c r="J18" s="614"/>
      <c r="K18" s="614"/>
      <c r="L18" s="615" t="s">
        <v>488</v>
      </c>
      <c r="M18" s="615"/>
      <c r="N18" s="615"/>
      <c r="O18" s="615"/>
      <c r="P18" s="323">
        <v>4</v>
      </c>
      <c r="Q18" s="324">
        <v>4</v>
      </c>
      <c r="R18" s="324"/>
      <c r="S18" s="324"/>
      <c r="T18" s="324">
        <v>4</v>
      </c>
      <c r="U18" s="324">
        <v>4</v>
      </c>
      <c r="V18" s="325">
        <v>4</v>
      </c>
      <c r="W18" s="323">
        <v>4</v>
      </c>
      <c r="X18" s="324">
        <v>4</v>
      </c>
      <c r="Y18" s="324"/>
      <c r="Z18" s="324"/>
      <c r="AA18" s="324">
        <v>4</v>
      </c>
      <c r="AB18" s="324">
        <v>4</v>
      </c>
      <c r="AC18" s="325">
        <v>4</v>
      </c>
      <c r="AD18" s="323">
        <v>4</v>
      </c>
      <c r="AE18" s="324">
        <v>4</v>
      </c>
      <c r="AF18" s="324"/>
      <c r="AG18" s="324"/>
      <c r="AH18" s="324">
        <v>4</v>
      </c>
      <c r="AI18" s="324">
        <v>4</v>
      </c>
      <c r="AJ18" s="325">
        <v>4</v>
      </c>
      <c r="AK18" s="323">
        <v>4</v>
      </c>
      <c r="AL18" s="324">
        <v>4</v>
      </c>
      <c r="AM18" s="324"/>
      <c r="AN18" s="324"/>
      <c r="AO18" s="324">
        <v>4</v>
      </c>
      <c r="AP18" s="324">
        <v>4</v>
      </c>
      <c r="AQ18" s="325">
        <v>4</v>
      </c>
      <c r="AR18" s="323"/>
      <c r="AS18" s="324"/>
      <c r="AT18" s="325"/>
      <c r="AU18" s="616">
        <f t="shared" si="1"/>
        <v>80</v>
      </c>
      <c r="AV18" s="616"/>
      <c r="AW18" s="617">
        <f t="shared" si="2"/>
        <v>20</v>
      </c>
      <c r="AX18" s="617"/>
      <c r="AY18" s="618"/>
      <c r="AZ18" s="618"/>
      <c r="BA18" s="618"/>
      <c r="BB18" s="618"/>
      <c r="BC18" s="618"/>
      <c r="BD18" s="618"/>
    </row>
    <row r="19" spans="1:56" ht="39.75" customHeight="1" x14ac:dyDescent="0.2">
      <c r="A19" s="281"/>
      <c r="B19" s="322">
        <f t="shared" si="3"/>
        <v>6</v>
      </c>
      <c r="C19" s="612"/>
      <c r="D19" s="612"/>
      <c r="E19" s="613"/>
      <c r="F19" s="613"/>
      <c r="G19" s="614"/>
      <c r="H19" s="614"/>
      <c r="I19" s="614"/>
      <c r="J19" s="614"/>
      <c r="K19" s="614"/>
      <c r="L19" s="615"/>
      <c r="M19" s="615"/>
      <c r="N19" s="615"/>
      <c r="O19" s="615"/>
      <c r="P19" s="323"/>
      <c r="Q19" s="324"/>
      <c r="R19" s="324"/>
      <c r="S19" s="324"/>
      <c r="T19" s="324"/>
      <c r="U19" s="324"/>
      <c r="V19" s="325"/>
      <c r="W19" s="323"/>
      <c r="X19" s="324"/>
      <c r="Y19" s="324"/>
      <c r="Z19" s="324"/>
      <c r="AA19" s="324"/>
      <c r="AB19" s="324"/>
      <c r="AC19" s="325"/>
      <c r="AD19" s="323"/>
      <c r="AE19" s="324"/>
      <c r="AF19" s="324"/>
      <c r="AG19" s="324"/>
      <c r="AH19" s="324"/>
      <c r="AI19" s="324"/>
      <c r="AJ19" s="325"/>
      <c r="AK19" s="323"/>
      <c r="AL19" s="324"/>
      <c r="AM19" s="324"/>
      <c r="AN19" s="324"/>
      <c r="AO19" s="324"/>
      <c r="AP19" s="324"/>
      <c r="AQ19" s="325"/>
      <c r="AR19" s="323"/>
      <c r="AS19" s="324"/>
      <c r="AT19" s="325"/>
      <c r="AU19" s="616">
        <f t="shared" si="1"/>
        <v>0</v>
      </c>
      <c r="AV19" s="616"/>
      <c r="AW19" s="617">
        <f t="shared" si="2"/>
        <v>0</v>
      </c>
      <c r="AX19" s="617"/>
      <c r="AY19" s="618"/>
      <c r="AZ19" s="618"/>
      <c r="BA19" s="618"/>
      <c r="BB19" s="618"/>
      <c r="BC19" s="618"/>
      <c r="BD19" s="618"/>
    </row>
    <row r="20" spans="1:56" ht="39.75" customHeight="1" x14ac:dyDescent="0.2">
      <c r="A20" s="281"/>
      <c r="B20" s="322">
        <f t="shared" si="3"/>
        <v>7</v>
      </c>
      <c r="C20" s="612"/>
      <c r="D20" s="612"/>
      <c r="E20" s="613"/>
      <c r="F20" s="613"/>
      <c r="G20" s="614"/>
      <c r="H20" s="614"/>
      <c r="I20" s="614"/>
      <c r="J20" s="614"/>
      <c r="K20" s="614"/>
      <c r="L20" s="615"/>
      <c r="M20" s="615"/>
      <c r="N20" s="615"/>
      <c r="O20" s="615"/>
      <c r="P20" s="323"/>
      <c r="Q20" s="324"/>
      <c r="R20" s="324"/>
      <c r="S20" s="324"/>
      <c r="T20" s="324"/>
      <c r="U20" s="324"/>
      <c r="V20" s="325"/>
      <c r="W20" s="323"/>
      <c r="X20" s="324"/>
      <c r="Y20" s="324"/>
      <c r="Z20" s="324"/>
      <c r="AA20" s="324"/>
      <c r="AB20" s="324"/>
      <c r="AC20" s="325"/>
      <c r="AD20" s="323"/>
      <c r="AE20" s="324"/>
      <c r="AF20" s="324"/>
      <c r="AG20" s="324"/>
      <c r="AH20" s="324"/>
      <c r="AI20" s="324"/>
      <c r="AJ20" s="325"/>
      <c r="AK20" s="323"/>
      <c r="AL20" s="324"/>
      <c r="AM20" s="324"/>
      <c r="AN20" s="324"/>
      <c r="AO20" s="324"/>
      <c r="AP20" s="324"/>
      <c r="AQ20" s="325"/>
      <c r="AR20" s="323"/>
      <c r="AS20" s="324"/>
      <c r="AT20" s="325"/>
      <c r="AU20" s="616">
        <f t="shared" si="1"/>
        <v>0</v>
      </c>
      <c r="AV20" s="616"/>
      <c r="AW20" s="617">
        <f t="shared" si="2"/>
        <v>0</v>
      </c>
      <c r="AX20" s="617"/>
      <c r="AY20" s="618"/>
      <c r="AZ20" s="618"/>
      <c r="BA20" s="618"/>
      <c r="BB20" s="618"/>
      <c r="BC20" s="618"/>
      <c r="BD20" s="618"/>
    </row>
    <row r="21" spans="1:56" ht="39.75" customHeight="1" x14ac:dyDescent="0.2">
      <c r="A21" s="281"/>
      <c r="B21" s="322">
        <f t="shared" si="3"/>
        <v>8</v>
      </c>
      <c r="C21" s="612"/>
      <c r="D21" s="612"/>
      <c r="E21" s="613"/>
      <c r="F21" s="613"/>
      <c r="G21" s="614"/>
      <c r="H21" s="614"/>
      <c r="I21" s="614"/>
      <c r="J21" s="614"/>
      <c r="K21" s="614"/>
      <c r="L21" s="615"/>
      <c r="M21" s="615"/>
      <c r="N21" s="615"/>
      <c r="O21" s="615"/>
      <c r="P21" s="323"/>
      <c r="Q21" s="324"/>
      <c r="R21" s="324"/>
      <c r="S21" s="324"/>
      <c r="T21" s="324"/>
      <c r="U21" s="324"/>
      <c r="V21" s="325"/>
      <c r="W21" s="323"/>
      <c r="X21" s="324"/>
      <c r="Y21" s="324"/>
      <c r="Z21" s="324"/>
      <c r="AA21" s="324"/>
      <c r="AB21" s="324"/>
      <c r="AC21" s="325"/>
      <c r="AD21" s="323"/>
      <c r="AE21" s="324"/>
      <c r="AF21" s="324"/>
      <c r="AG21" s="324"/>
      <c r="AH21" s="324"/>
      <c r="AI21" s="324"/>
      <c r="AJ21" s="325"/>
      <c r="AK21" s="323"/>
      <c r="AL21" s="324"/>
      <c r="AM21" s="324"/>
      <c r="AN21" s="324"/>
      <c r="AO21" s="324"/>
      <c r="AP21" s="324"/>
      <c r="AQ21" s="325"/>
      <c r="AR21" s="323"/>
      <c r="AS21" s="324"/>
      <c r="AT21" s="325"/>
      <c r="AU21" s="616">
        <f t="shared" si="1"/>
        <v>0</v>
      </c>
      <c r="AV21" s="616"/>
      <c r="AW21" s="617">
        <f t="shared" si="2"/>
        <v>0</v>
      </c>
      <c r="AX21" s="617"/>
      <c r="AY21" s="618"/>
      <c r="AZ21" s="618"/>
      <c r="BA21" s="618"/>
      <c r="BB21" s="618"/>
      <c r="BC21" s="618"/>
      <c r="BD21" s="618"/>
    </row>
    <row r="22" spans="1:56" ht="39.75" customHeight="1" x14ac:dyDescent="0.2">
      <c r="A22" s="281"/>
      <c r="B22" s="322">
        <f t="shared" si="3"/>
        <v>9</v>
      </c>
      <c r="C22" s="612"/>
      <c r="D22" s="612"/>
      <c r="E22" s="613"/>
      <c r="F22" s="613"/>
      <c r="G22" s="614"/>
      <c r="H22" s="614"/>
      <c r="I22" s="614"/>
      <c r="J22" s="614"/>
      <c r="K22" s="614"/>
      <c r="L22" s="615"/>
      <c r="M22" s="615"/>
      <c r="N22" s="615"/>
      <c r="O22" s="615"/>
      <c r="P22" s="323"/>
      <c r="Q22" s="324"/>
      <c r="R22" s="324"/>
      <c r="S22" s="324"/>
      <c r="T22" s="324"/>
      <c r="U22" s="324"/>
      <c r="V22" s="325"/>
      <c r="W22" s="323"/>
      <c r="X22" s="324"/>
      <c r="Y22" s="324"/>
      <c r="Z22" s="324"/>
      <c r="AA22" s="324"/>
      <c r="AB22" s="324"/>
      <c r="AC22" s="325"/>
      <c r="AD22" s="323"/>
      <c r="AE22" s="324"/>
      <c r="AF22" s="324"/>
      <c r="AG22" s="324"/>
      <c r="AH22" s="324"/>
      <c r="AI22" s="324"/>
      <c r="AJ22" s="325"/>
      <c r="AK22" s="323"/>
      <c r="AL22" s="324"/>
      <c r="AM22" s="324"/>
      <c r="AN22" s="324"/>
      <c r="AO22" s="324"/>
      <c r="AP22" s="324"/>
      <c r="AQ22" s="325"/>
      <c r="AR22" s="323"/>
      <c r="AS22" s="324"/>
      <c r="AT22" s="325"/>
      <c r="AU22" s="616">
        <f t="shared" si="1"/>
        <v>0</v>
      </c>
      <c r="AV22" s="616"/>
      <c r="AW22" s="617">
        <f t="shared" si="2"/>
        <v>0</v>
      </c>
      <c r="AX22" s="617"/>
      <c r="AY22" s="618"/>
      <c r="AZ22" s="618"/>
      <c r="BA22" s="618"/>
      <c r="BB22" s="618"/>
      <c r="BC22" s="618"/>
      <c r="BD22" s="618"/>
    </row>
    <row r="23" spans="1:56" ht="39.75" customHeight="1" x14ac:dyDescent="0.2">
      <c r="A23" s="281"/>
      <c r="B23" s="322">
        <f t="shared" si="3"/>
        <v>10</v>
      </c>
      <c r="C23" s="612"/>
      <c r="D23" s="612"/>
      <c r="E23" s="613"/>
      <c r="F23" s="613"/>
      <c r="G23" s="614"/>
      <c r="H23" s="614"/>
      <c r="I23" s="614"/>
      <c r="J23" s="614"/>
      <c r="K23" s="614"/>
      <c r="L23" s="615"/>
      <c r="M23" s="615"/>
      <c r="N23" s="615"/>
      <c r="O23" s="615"/>
      <c r="P23" s="323"/>
      <c r="Q23" s="324"/>
      <c r="R23" s="324"/>
      <c r="S23" s="324"/>
      <c r="T23" s="324"/>
      <c r="U23" s="324"/>
      <c r="V23" s="325"/>
      <c r="W23" s="323"/>
      <c r="X23" s="324"/>
      <c r="Y23" s="324"/>
      <c r="Z23" s="324"/>
      <c r="AA23" s="324"/>
      <c r="AB23" s="324"/>
      <c r="AC23" s="325"/>
      <c r="AD23" s="323"/>
      <c r="AE23" s="324"/>
      <c r="AF23" s="324"/>
      <c r="AG23" s="324"/>
      <c r="AH23" s="324"/>
      <c r="AI23" s="324"/>
      <c r="AJ23" s="325"/>
      <c r="AK23" s="323"/>
      <c r="AL23" s="324"/>
      <c r="AM23" s="324"/>
      <c r="AN23" s="324"/>
      <c r="AO23" s="324"/>
      <c r="AP23" s="324"/>
      <c r="AQ23" s="325"/>
      <c r="AR23" s="323"/>
      <c r="AS23" s="324"/>
      <c r="AT23" s="325"/>
      <c r="AU23" s="616">
        <f t="shared" si="1"/>
        <v>0</v>
      </c>
      <c r="AV23" s="616"/>
      <c r="AW23" s="617">
        <f t="shared" si="2"/>
        <v>0</v>
      </c>
      <c r="AX23" s="617"/>
      <c r="AY23" s="618"/>
      <c r="AZ23" s="618"/>
      <c r="BA23" s="618"/>
      <c r="BB23" s="618"/>
      <c r="BC23" s="618"/>
      <c r="BD23" s="618"/>
    </row>
    <row r="24" spans="1:56" ht="39.75" customHeight="1" x14ac:dyDescent="0.2">
      <c r="A24" s="281"/>
      <c r="B24" s="322">
        <f t="shared" si="3"/>
        <v>11</v>
      </c>
      <c r="C24" s="612"/>
      <c r="D24" s="612"/>
      <c r="E24" s="613"/>
      <c r="F24" s="613"/>
      <c r="G24" s="614"/>
      <c r="H24" s="614"/>
      <c r="I24" s="614"/>
      <c r="J24" s="614"/>
      <c r="K24" s="614"/>
      <c r="L24" s="615"/>
      <c r="M24" s="615"/>
      <c r="N24" s="615"/>
      <c r="O24" s="615"/>
      <c r="P24" s="323"/>
      <c r="Q24" s="324"/>
      <c r="R24" s="324"/>
      <c r="S24" s="324"/>
      <c r="T24" s="324"/>
      <c r="U24" s="324"/>
      <c r="V24" s="325"/>
      <c r="W24" s="323"/>
      <c r="X24" s="324"/>
      <c r="Y24" s="324"/>
      <c r="Z24" s="324"/>
      <c r="AA24" s="324"/>
      <c r="AB24" s="324"/>
      <c r="AC24" s="325"/>
      <c r="AD24" s="323"/>
      <c r="AE24" s="324"/>
      <c r="AF24" s="324"/>
      <c r="AG24" s="324"/>
      <c r="AH24" s="324"/>
      <c r="AI24" s="324"/>
      <c r="AJ24" s="325"/>
      <c r="AK24" s="323"/>
      <c r="AL24" s="324"/>
      <c r="AM24" s="324"/>
      <c r="AN24" s="324"/>
      <c r="AO24" s="324"/>
      <c r="AP24" s="324"/>
      <c r="AQ24" s="325"/>
      <c r="AR24" s="323"/>
      <c r="AS24" s="324"/>
      <c r="AT24" s="325"/>
      <c r="AU24" s="616">
        <f t="shared" si="1"/>
        <v>0</v>
      </c>
      <c r="AV24" s="616"/>
      <c r="AW24" s="617">
        <f t="shared" si="2"/>
        <v>0</v>
      </c>
      <c r="AX24" s="617"/>
      <c r="AY24" s="618"/>
      <c r="AZ24" s="618"/>
      <c r="BA24" s="618"/>
      <c r="BB24" s="618"/>
      <c r="BC24" s="618"/>
      <c r="BD24" s="618"/>
    </row>
    <row r="25" spans="1:56" ht="39.75" customHeight="1" x14ac:dyDescent="0.2">
      <c r="A25" s="281"/>
      <c r="B25" s="322">
        <f t="shared" si="3"/>
        <v>12</v>
      </c>
      <c r="C25" s="612"/>
      <c r="D25" s="612"/>
      <c r="E25" s="613"/>
      <c r="F25" s="613"/>
      <c r="G25" s="614"/>
      <c r="H25" s="614"/>
      <c r="I25" s="614"/>
      <c r="J25" s="614"/>
      <c r="K25" s="614"/>
      <c r="L25" s="615"/>
      <c r="M25" s="615"/>
      <c r="N25" s="615"/>
      <c r="O25" s="615"/>
      <c r="P25" s="323"/>
      <c r="Q25" s="324"/>
      <c r="R25" s="324"/>
      <c r="S25" s="324"/>
      <c r="T25" s="324"/>
      <c r="U25" s="324"/>
      <c r="V25" s="325"/>
      <c r="W25" s="323"/>
      <c r="X25" s="324"/>
      <c r="Y25" s="324"/>
      <c r="Z25" s="324"/>
      <c r="AA25" s="324"/>
      <c r="AB25" s="324"/>
      <c r="AC25" s="325"/>
      <c r="AD25" s="323"/>
      <c r="AE25" s="324"/>
      <c r="AF25" s="324"/>
      <c r="AG25" s="324"/>
      <c r="AH25" s="324"/>
      <c r="AI25" s="324"/>
      <c r="AJ25" s="325"/>
      <c r="AK25" s="323"/>
      <c r="AL25" s="324"/>
      <c r="AM25" s="324"/>
      <c r="AN25" s="324"/>
      <c r="AO25" s="324"/>
      <c r="AP25" s="324"/>
      <c r="AQ25" s="325"/>
      <c r="AR25" s="323"/>
      <c r="AS25" s="324"/>
      <c r="AT25" s="325"/>
      <c r="AU25" s="616">
        <f t="shared" si="1"/>
        <v>0</v>
      </c>
      <c r="AV25" s="616"/>
      <c r="AW25" s="617">
        <f t="shared" si="2"/>
        <v>0</v>
      </c>
      <c r="AX25" s="617"/>
      <c r="AY25" s="618"/>
      <c r="AZ25" s="618"/>
      <c r="BA25" s="618"/>
      <c r="BB25" s="618"/>
      <c r="BC25" s="618"/>
      <c r="BD25" s="618"/>
    </row>
    <row r="26" spans="1:56" ht="39.75" customHeight="1" x14ac:dyDescent="0.2">
      <c r="A26" s="281"/>
      <c r="B26" s="322">
        <f t="shared" si="3"/>
        <v>13</v>
      </c>
      <c r="C26" s="612"/>
      <c r="D26" s="612"/>
      <c r="E26" s="613"/>
      <c r="F26" s="613"/>
      <c r="G26" s="614"/>
      <c r="H26" s="614"/>
      <c r="I26" s="614"/>
      <c r="J26" s="614"/>
      <c r="K26" s="614"/>
      <c r="L26" s="615"/>
      <c r="M26" s="615"/>
      <c r="N26" s="615"/>
      <c r="O26" s="615"/>
      <c r="P26" s="323"/>
      <c r="Q26" s="324"/>
      <c r="R26" s="324"/>
      <c r="S26" s="324"/>
      <c r="T26" s="324"/>
      <c r="U26" s="324"/>
      <c r="V26" s="325"/>
      <c r="W26" s="323"/>
      <c r="X26" s="324"/>
      <c r="Y26" s="324"/>
      <c r="Z26" s="324"/>
      <c r="AA26" s="324"/>
      <c r="AB26" s="324"/>
      <c r="AC26" s="325"/>
      <c r="AD26" s="323"/>
      <c r="AE26" s="324"/>
      <c r="AF26" s="324"/>
      <c r="AG26" s="324"/>
      <c r="AH26" s="324"/>
      <c r="AI26" s="324"/>
      <c r="AJ26" s="325"/>
      <c r="AK26" s="323"/>
      <c r="AL26" s="324"/>
      <c r="AM26" s="324"/>
      <c r="AN26" s="324"/>
      <c r="AO26" s="324"/>
      <c r="AP26" s="324"/>
      <c r="AQ26" s="325"/>
      <c r="AR26" s="323"/>
      <c r="AS26" s="324"/>
      <c r="AT26" s="325"/>
      <c r="AU26" s="616">
        <f t="shared" si="1"/>
        <v>0</v>
      </c>
      <c r="AV26" s="616"/>
      <c r="AW26" s="617">
        <f t="shared" si="2"/>
        <v>0</v>
      </c>
      <c r="AX26" s="617"/>
      <c r="AY26" s="618"/>
      <c r="AZ26" s="618"/>
      <c r="BA26" s="618"/>
      <c r="BB26" s="618"/>
      <c r="BC26" s="618"/>
      <c r="BD26" s="618"/>
    </row>
    <row r="27" spans="1:56" ht="39.75" customHeight="1" x14ac:dyDescent="0.2">
      <c r="A27" s="281"/>
      <c r="B27" s="322">
        <f t="shared" si="3"/>
        <v>14</v>
      </c>
      <c r="C27" s="612"/>
      <c r="D27" s="612"/>
      <c r="E27" s="613"/>
      <c r="F27" s="613"/>
      <c r="G27" s="614"/>
      <c r="H27" s="614"/>
      <c r="I27" s="614"/>
      <c r="J27" s="614"/>
      <c r="K27" s="614"/>
      <c r="L27" s="615"/>
      <c r="M27" s="615"/>
      <c r="N27" s="615"/>
      <c r="O27" s="615"/>
      <c r="P27" s="323"/>
      <c r="Q27" s="324"/>
      <c r="R27" s="324"/>
      <c r="S27" s="324"/>
      <c r="T27" s="324"/>
      <c r="U27" s="324"/>
      <c r="V27" s="325"/>
      <c r="W27" s="323"/>
      <c r="X27" s="324"/>
      <c r="Y27" s="324"/>
      <c r="Z27" s="324"/>
      <c r="AA27" s="324"/>
      <c r="AB27" s="324"/>
      <c r="AC27" s="325"/>
      <c r="AD27" s="323"/>
      <c r="AE27" s="324"/>
      <c r="AF27" s="324"/>
      <c r="AG27" s="324"/>
      <c r="AH27" s="324"/>
      <c r="AI27" s="324"/>
      <c r="AJ27" s="325"/>
      <c r="AK27" s="323"/>
      <c r="AL27" s="324"/>
      <c r="AM27" s="324"/>
      <c r="AN27" s="324"/>
      <c r="AO27" s="324"/>
      <c r="AP27" s="324"/>
      <c r="AQ27" s="325"/>
      <c r="AR27" s="323"/>
      <c r="AS27" s="324"/>
      <c r="AT27" s="325"/>
      <c r="AU27" s="616">
        <f t="shared" si="1"/>
        <v>0</v>
      </c>
      <c r="AV27" s="616"/>
      <c r="AW27" s="617">
        <f t="shared" si="2"/>
        <v>0</v>
      </c>
      <c r="AX27" s="617"/>
      <c r="AY27" s="618"/>
      <c r="AZ27" s="618"/>
      <c r="BA27" s="618"/>
      <c r="BB27" s="618"/>
      <c r="BC27" s="618"/>
      <c r="BD27" s="618"/>
    </row>
    <row r="28" spans="1:56" ht="39.75" customHeight="1" x14ac:dyDescent="0.2">
      <c r="A28" s="281"/>
      <c r="B28" s="322">
        <f t="shared" si="3"/>
        <v>15</v>
      </c>
      <c r="C28" s="612"/>
      <c r="D28" s="612"/>
      <c r="E28" s="613"/>
      <c r="F28" s="613"/>
      <c r="G28" s="614"/>
      <c r="H28" s="614"/>
      <c r="I28" s="614"/>
      <c r="J28" s="614"/>
      <c r="K28" s="614"/>
      <c r="L28" s="615"/>
      <c r="M28" s="615"/>
      <c r="N28" s="615"/>
      <c r="O28" s="615"/>
      <c r="P28" s="323"/>
      <c r="Q28" s="324"/>
      <c r="R28" s="324"/>
      <c r="S28" s="324"/>
      <c r="T28" s="324"/>
      <c r="U28" s="324"/>
      <c r="V28" s="325"/>
      <c r="W28" s="323"/>
      <c r="X28" s="324"/>
      <c r="Y28" s="324"/>
      <c r="Z28" s="324"/>
      <c r="AA28" s="324"/>
      <c r="AB28" s="324"/>
      <c r="AC28" s="325"/>
      <c r="AD28" s="323"/>
      <c r="AE28" s="324"/>
      <c r="AF28" s="324"/>
      <c r="AG28" s="324"/>
      <c r="AH28" s="324"/>
      <c r="AI28" s="324"/>
      <c r="AJ28" s="325"/>
      <c r="AK28" s="323"/>
      <c r="AL28" s="324"/>
      <c r="AM28" s="324"/>
      <c r="AN28" s="324"/>
      <c r="AO28" s="324"/>
      <c r="AP28" s="324"/>
      <c r="AQ28" s="325"/>
      <c r="AR28" s="323"/>
      <c r="AS28" s="324"/>
      <c r="AT28" s="325"/>
      <c r="AU28" s="616">
        <f t="shared" si="1"/>
        <v>0</v>
      </c>
      <c r="AV28" s="616"/>
      <c r="AW28" s="617">
        <f t="shared" si="2"/>
        <v>0</v>
      </c>
      <c r="AX28" s="617"/>
      <c r="AY28" s="618"/>
      <c r="AZ28" s="618"/>
      <c r="BA28" s="618"/>
      <c r="BB28" s="618"/>
      <c r="BC28" s="618"/>
      <c r="BD28" s="618"/>
    </row>
    <row r="29" spans="1:56" ht="39.75" customHeight="1" x14ac:dyDescent="0.2">
      <c r="A29" s="281"/>
      <c r="B29" s="322">
        <f t="shared" si="3"/>
        <v>16</v>
      </c>
      <c r="C29" s="612"/>
      <c r="D29" s="612"/>
      <c r="E29" s="613"/>
      <c r="F29" s="613"/>
      <c r="G29" s="614"/>
      <c r="H29" s="614"/>
      <c r="I29" s="614"/>
      <c r="J29" s="614"/>
      <c r="K29" s="614"/>
      <c r="L29" s="615"/>
      <c r="M29" s="615"/>
      <c r="N29" s="615"/>
      <c r="O29" s="615"/>
      <c r="P29" s="323"/>
      <c r="Q29" s="324"/>
      <c r="R29" s="324"/>
      <c r="S29" s="324"/>
      <c r="T29" s="324"/>
      <c r="U29" s="324"/>
      <c r="V29" s="325"/>
      <c r="W29" s="323"/>
      <c r="X29" s="324"/>
      <c r="Y29" s="324"/>
      <c r="Z29" s="324"/>
      <c r="AA29" s="324"/>
      <c r="AB29" s="324"/>
      <c r="AC29" s="325"/>
      <c r="AD29" s="323"/>
      <c r="AE29" s="324"/>
      <c r="AF29" s="324"/>
      <c r="AG29" s="324"/>
      <c r="AH29" s="324"/>
      <c r="AI29" s="324"/>
      <c r="AJ29" s="325"/>
      <c r="AK29" s="323"/>
      <c r="AL29" s="324"/>
      <c r="AM29" s="324"/>
      <c r="AN29" s="324"/>
      <c r="AO29" s="324"/>
      <c r="AP29" s="324"/>
      <c r="AQ29" s="325"/>
      <c r="AR29" s="323"/>
      <c r="AS29" s="324"/>
      <c r="AT29" s="325"/>
      <c r="AU29" s="616">
        <f t="shared" si="1"/>
        <v>0</v>
      </c>
      <c r="AV29" s="616"/>
      <c r="AW29" s="617">
        <f t="shared" si="2"/>
        <v>0</v>
      </c>
      <c r="AX29" s="617"/>
      <c r="AY29" s="618"/>
      <c r="AZ29" s="618"/>
      <c r="BA29" s="618"/>
      <c r="BB29" s="618"/>
      <c r="BC29" s="618"/>
      <c r="BD29" s="618"/>
    </row>
    <row r="30" spans="1:56" ht="39.75" customHeight="1" x14ac:dyDescent="0.2">
      <c r="A30" s="281"/>
      <c r="B30" s="322">
        <f t="shared" si="3"/>
        <v>17</v>
      </c>
      <c r="C30" s="612"/>
      <c r="D30" s="612"/>
      <c r="E30" s="613"/>
      <c r="F30" s="613"/>
      <c r="G30" s="614"/>
      <c r="H30" s="614"/>
      <c r="I30" s="614"/>
      <c r="J30" s="614"/>
      <c r="K30" s="614"/>
      <c r="L30" s="615"/>
      <c r="M30" s="615"/>
      <c r="N30" s="615"/>
      <c r="O30" s="615"/>
      <c r="P30" s="323"/>
      <c r="Q30" s="324"/>
      <c r="R30" s="324"/>
      <c r="S30" s="324"/>
      <c r="T30" s="324"/>
      <c r="U30" s="324"/>
      <c r="V30" s="325"/>
      <c r="W30" s="323"/>
      <c r="X30" s="324"/>
      <c r="Y30" s="324"/>
      <c r="Z30" s="324"/>
      <c r="AA30" s="324"/>
      <c r="AB30" s="324"/>
      <c r="AC30" s="325"/>
      <c r="AD30" s="323"/>
      <c r="AE30" s="324"/>
      <c r="AF30" s="324"/>
      <c r="AG30" s="324"/>
      <c r="AH30" s="324"/>
      <c r="AI30" s="324"/>
      <c r="AJ30" s="325"/>
      <c r="AK30" s="323"/>
      <c r="AL30" s="324"/>
      <c r="AM30" s="324"/>
      <c r="AN30" s="324"/>
      <c r="AO30" s="324"/>
      <c r="AP30" s="324"/>
      <c r="AQ30" s="325"/>
      <c r="AR30" s="323"/>
      <c r="AS30" s="324"/>
      <c r="AT30" s="325"/>
      <c r="AU30" s="616">
        <f t="shared" si="1"/>
        <v>0</v>
      </c>
      <c r="AV30" s="616"/>
      <c r="AW30" s="617">
        <f t="shared" si="2"/>
        <v>0</v>
      </c>
      <c r="AX30" s="617"/>
      <c r="AY30" s="618"/>
      <c r="AZ30" s="618"/>
      <c r="BA30" s="618"/>
      <c r="BB30" s="618"/>
      <c r="BC30" s="618"/>
      <c r="BD30" s="618"/>
    </row>
    <row r="31" spans="1:56" ht="39.75" customHeight="1" x14ac:dyDescent="0.2">
      <c r="A31" s="281"/>
      <c r="B31" s="326">
        <f t="shared" si="3"/>
        <v>18</v>
      </c>
      <c r="C31" s="619"/>
      <c r="D31" s="619"/>
      <c r="E31" s="620"/>
      <c r="F31" s="620"/>
      <c r="G31" s="621"/>
      <c r="H31" s="621"/>
      <c r="I31" s="621"/>
      <c r="J31" s="621"/>
      <c r="K31" s="621"/>
      <c r="L31" s="622"/>
      <c r="M31" s="622"/>
      <c r="N31" s="622"/>
      <c r="O31" s="622"/>
      <c r="P31" s="327"/>
      <c r="Q31" s="328"/>
      <c r="R31" s="328"/>
      <c r="S31" s="328"/>
      <c r="T31" s="328"/>
      <c r="U31" s="328"/>
      <c r="V31" s="329"/>
      <c r="W31" s="327"/>
      <c r="X31" s="328"/>
      <c r="Y31" s="328"/>
      <c r="Z31" s="328"/>
      <c r="AA31" s="328"/>
      <c r="AB31" s="328"/>
      <c r="AC31" s="329"/>
      <c r="AD31" s="327"/>
      <c r="AE31" s="328"/>
      <c r="AF31" s="328"/>
      <c r="AG31" s="328"/>
      <c r="AH31" s="328"/>
      <c r="AI31" s="328"/>
      <c r="AJ31" s="329"/>
      <c r="AK31" s="327"/>
      <c r="AL31" s="328"/>
      <c r="AM31" s="328"/>
      <c r="AN31" s="328"/>
      <c r="AO31" s="328"/>
      <c r="AP31" s="328"/>
      <c r="AQ31" s="329"/>
      <c r="AR31" s="327"/>
      <c r="AS31" s="328"/>
      <c r="AT31" s="329"/>
      <c r="AU31" s="623">
        <f t="shared" si="1"/>
        <v>0</v>
      </c>
      <c r="AV31" s="623"/>
      <c r="AW31" s="624">
        <f t="shared" si="2"/>
        <v>0</v>
      </c>
      <c r="AX31" s="624"/>
      <c r="AY31" s="625"/>
      <c r="AZ31" s="625"/>
      <c r="BA31" s="625"/>
      <c r="BB31" s="625"/>
      <c r="BC31" s="625"/>
      <c r="BD31" s="625"/>
    </row>
    <row r="32" spans="1:56" ht="20.25" customHeight="1" x14ac:dyDescent="0.2">
      <c r="A32" s="281"/>
      <c r="B32" s="281"/>
      <c r="C32" s="330"/>
      <c r="D32" s="331"/>
      <c r="E32" s="332"/>
      <c r="F32" s="281"/>
      <c r="G32" s="281"/>
      <c r="H32" s="281"/>
      <c r="I32" s="281"/>
      <c r="J32" s="281"/>
      <c r="K32" s="281"/>
      <c r="L32" s="281"/>
      <c r="M32" s="281"/>
      <c r="N32" s="281"/>
      <c r="O32" s="281"/>
      <c r="P32" s="281"/>
      <c r="Q32" s="281"/>
      <c r="R32" s="281"/>
      <c r="S32" s="281"/>
      <c r="T32" s="281"/>
      <c r="U32" s="281"/>
      <c r="V32" s="281"/>
      <c r="W32" s="281"/>
      <c r="X32" s="281"/>
      <c r="Y32" s="281"/>
      <c r="Z32" s="281"/>
      <c r="AA32" s="357"/>
      <c r="AB32" s="357"/>
      <c r="AC32" s="357"/>
      <c r="AD32" s="357"/>
      <c r="AE32" s="357"/>
      <c r="AF32" s="357"/>
      <c r="AG32" s="357"/>
      <c r="AH32" s="357"/>
      <c r="AI32" s="357"/>
      <c r="AJ32" s="357"/>
      <c r="AK32" s="357"/>
      <c r="AL32" s="357"/>
      <c r="AM32" s="357"/>
      <c r="AN32" s="357"/>
      <c r="AO32" s="357"/>
      <c r="AP32" s="357"/>
      <c r="AQ32" s="357"/>
      <c r="AR32" s="357"/>
      <c r="AS32" s="357"/>
      <c r="AT32" s="357"/>
      <c r="AU32" s="357"/>
      <c r="AV32" s="357"/>
      <c r="AW32" s="357"/>
      <c r="AX32" s="357"/>
      <c r="AY32" s="357"/>
      <c r="AZ32" s="357"/>
      <c r="BA32" s="357"/>
      <c r="BB32" s="357"/>
      <c r="BC32" s="357"/>
      <c r="BD32" s="357"/>
    </row>
    <row r="33" spans="1:56" ht="20.25" customHeight="1" x14ac:dyDescent="0.2">
      <c r="A33" s="281"/>
      <c r="B33" s="301" t="s">
        <v>452</v>
      </c>
      <c r="C33" s="301"/>
      <c r="D33" s="301"/>
      <c r="E33" s="301"/>
      <c r="F33" s="301"/>
      <c r="G33" s="301"/>
      <c r="H33" s="301"/>
      <c r="I33" s="301"/>
      <c r="J33" s="301"/>
      <c r="K33" s="301"/>
      <c r="L33" s="307"/>
      <c r="M33" s="301"/>
      <c r="N33" s="301"/>
      <c r="O33" s="301"/>
      <c r="P33" s="301"/>
      <c r="Q33" s="301"/>
      <c r="R33" s="301"/>
      <c r="S33" s="301"/>
      <c r="T33" s="301" t="s">
        <v>453</v>
      </c>
      <c r="U33" s="301"/>
      <c r="V33" s="301"/>
      <c r="W33" s="301"/>
      <c r="X33" s="301"/>
      <c r="Y33" s="301"/>
      <c r="Z33" s="333"/>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row>
    <row r="34" spans="1:56" ht="20.25" customHeight="1" x14ac:dyDescent="0.2">
      <c r="A34" s="281"/>
      <c r="B34" s="301"/>
      <c r="C34" s="597" t="s">
        <v>454</v>
      </c>
      <c r="D34" s="597"/>
      <c r="E34" s="610" t="s">
        <v>455</v>
      </c>
      <c r="F34" s="610"/>
      <c r="G34" s="610"/>
      <c r="H34" s="610"/>
      <c r="I34" s="301"/>
      <c r="J34" s="611" t="s">
        <v>456</v>
      </c>
      <c r="K34" s="611"/>
      <c r="L34" s="611"/>
      <c r="M34" s="611"/>
      <c r="N34" s="301"/>
      <c r="O34" s="301"/>
      <c r="P34" s="610" t="s">
        <v>457</v>
      </c>
      <c r="Q34" s="610"/>
      <c r="R34" s="301"/>
      <c r="S34" s="301"/>
      <c r="T34" s="599" t="s">
        <v>458</v>
      </c>
      <c r="U34" s="599"/>
      <c r="V34" s="599" t="s">
        <v>459</v>
      </c>
      <c r="W34" s="599"/>
      <c r="X34" s="599"/>
      <c r="Y34" s="599"/>
      <c r="Z34" s="333"/>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row>
    <row r="35" spans="1:56" ht="20.25" customHeight="1" x14ac:dyDescent="0.2">
      <c r="A35" s="281"/>
      <c r="B35" s="301"/>
      <c r="C35" s="597"/>
      <c r="D35" s="597"/>
      <c r="E35" s="597" t="s">
        <v>460</v>
      </c>
      <c r="F35" s="597"/>
      <c r="G35" s="597" t="s">
        <v>461</v>
      </c>
      <c r="H35" s="597"/>
      <c r="I35" s="301"/>
      <c r="J35" s="597" t="s">
        <v>460</v>
      </c>
      <c r="K35" s="597"/>
      <c r="L35" s="597" t="s">
        <v>461</v>
      </c>
      <c r="M35" s="597"/>
      <c r="N35" s="301"/>
      <c r="O35" s="301"/>
      <c r="P35" s="610" t="s">
        <v>462</v>
      </c>
      <c r="Q35" s="610"/>
      <c r="R35" s="301"/>
      <c r="S35" s="301"/>
      <c r="T35" s="599" t="s">
        <v>352</v>
      </c>
      <c r="U35" s="599"/>
      <c r="V35" s="599" t="s">
        <v>463</v>
      </c>
      <c r="W35" s="599"/>
      <c r="X35" s="599"/>
      <c r="Y35" s="599"/>
      <c r="Z35" s="334"/>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row>
    <row r="36" spans="1:56" ht="20.25" customHeight="1" x14ac:dyDescent="0.2">
      <c r="A36" s="281"/>
      <c r="B36" s="301"/>
      <c r="C36" s="599" t="s">
        <v>352</v>
      </c>
      <c r="D36" s="599"/>
      <c r="E36" s="603">
        <f>SUMIFS($AU$14:$AV$31,$C$14:$D$31,"介護支援専門員",$E$14:$F$31,"A")</f>
        <v>480</v>
      </c>
      <c r="F36" s="603"/>
      <c r="G36" s="604">
        <f>SUMIFS($AW$14:$AX$31,$C$14:$D$31,"介護支援専門員",$E$14:$F$31,"A")</f>
        <v>120</v>
      </c>
      <c r="H36" s="604"/>
      <c r="I36" s="335"/>
      <c r="J36" s="608">
        <v>0</v>
      </c>
      <c r="K36" s="608"/>
      <c r="L36" s="608">
        <v>0</v>
      </c>
      <c r="M36" s="608"/>
      <c r="N36" s="335"/>
      <c r="O36" s="335"/>
      <c r="P36" s="608">
        <v>3</v>
      </c>
      <c r="Q36" s="608"/>
      <c r="R36" s="301"/>
      <c r="S36" s="301"/>
      <c r="T36" s="599" t="s">
        <v>354</v>
      </c>
      <c r="U36" s="599"/>
      <c r="V36" s="599" t="s">
        <v>464</v>
      </c>
      <c r="W36" s="599"/>
      <c r="X36" s="599"/>
      <c r="Y36" s="599"/>
      <c r="Z36" s="300"/>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row>
    <row r="37" spans="1:56" ht="20.25" customHeight="1" x14ac:dyDescent="0.2">
      <c r="A37" s="281"/>
      <c r="B37" s="301"/>
      <c r="C37" s="599" t="s">
        <v>354</v>
      </c>
      <c r="D37" s="599"/>
      <c r="E37" s="603">
        <f>SUMIFS($AU$14:$AV$31,$C$14:$D$31,"介護支援専門員",$E$14:$F$31,"B")</f>
        <v>0</v>
      </c>
      <c r="F37" s="603"/>
      <c r="G37" s="604">
        <f>SUMIFS($AW$14:$AX$31,$C$14:$D$31,"介護支援専門員",$E$14:$F$31,"B")</f>
        <v>0</v>
      </c>
      <c r="H37" s="604"/>
      <c r="I37" s="335"/>
      <c r="J37" s="608">
        <v>0</v>
      </c>
      <c r="K37" s="608"/>
      <c r="L37" s="608">
        <v>0</v>
      </c>
      <c r="M37" s="608"/>
      <c r="N37" s="335"/>
      <c r="O37" s="335"/>
      <c r="P37" s="608">
        <v>0</v>
      </c>
      <c r="Q37" s="608"/>
      <c r="R37" s="301"/>
      <c r="S37" s="301"/>
      <c r="T37" s="599" t="s">
        <v>365</v>
      </c>
      <c r="U37" s="599"/>
      <c r="V37" s="599" t="s">
        <v>465</v>
      </c>
      <c r="W37" s="599"/>
      <c r="X37" s="599"/>
      <c r="Y37" s="599"/>
      <c r="Z37" s="300"/>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row>
    <row r="38" spans="1:56" ht="20.25" customHeight="1" x14ac:dyDescent="0.2">
      <c r="A38" s="281"/>
      <c r="B38" s="301"/>
      <c r="C38" s="599" t="s">
        <v>365</v>
      </c>
      <c r="D38" s="599"/>
      <c r="E38" s="603">
        <f>SUMIFS($AU$14:$AV$31,$C$14:$D$31,"介護支援専門員",$E$14:$F$31,"C")</f>
        <v>80</v>
      </c>
      <c r="F38" s="603"/>
      <c r="G38" s="604">
        <f>SUMIFS($AW$14:$AX$31,$C$14:$D$31,"介護支援専門員",$E$14:$F$31,"C")</f>
        <v>20</v>
      </c>
      <c r="H38" s="604"/>
      <c r="I38" s="335"/>
      <c r="J38" s="608">
        <v>80</v>
      </c>
      <c r="K38" s="608"/>
      <c r="L38" s="609">
        <v>20</v>
      </c>
      <c r="M38" s="609"/>
      <c r="N38" s="335"/>
      <c r="O38" s="335"/>
      <c r="P38" s="603" t="s">
        <v>466</v>
      </c>
      <c r="Q38" s="603"/>
      <c r="R38" s="301"/>
      <c r="S38" s="301"/>
      <c r="T38" s="599" t="s">
        <v>366</v>
      </c>
      <c r="U38" s="599"/>
      <c r="V38" s="599" t="s">
        <v>467</v>
      </c>
      <c r="W38" s="599"/>
      <c r="X38" s="599"/>
      <c r="Y38" s="599"/>
      <c r="Z38" s="336"/>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row>
    <row r="39" spans="1:56" ht="20.25" customHeight="1" x14ac:dyDescent="0.2">
      <c r="A39" s="281"/>
      <c r="B39" s="301"/>
      <c r="C39" s="599" t="s">
        <v>366</v>
      </c>
      <c r="D39" s="599"/>
      <c r="E39" s="603">
        <f>SUMIFS($AU$14:$AV$31,$C$14:$D$31,"介護支援専門員",$E$14:$F$31,"D")</f>
        <v>0</v>
      </c>
      <c r="F39" s="603"/>
      <c r="G39" s="604">
        <f>SUMIFS($AW$14:$AX$31,$C$14:$D$31,"介護支援専門員",$E$14:$F$31,"D")</f>
        <v>0</v>
      </c>
      <c r="H39" s="604"/>
      <c r="I39" s="335"/>
      <c r="J39" s="608">
        <v>0</v>
      </c>
      <c r="K39" s="608"/>
      <c r="L39" s="609">
        <v>0</v>
      </c>
      <c r="M39" s="609"/>
      <c r="N39" s="335"/>
      <c r="O39" s="335"/>
      <c r="P39" s="603" t="s">
        <v>466</v>
      </c>
      <c r="Q39" s="603"/>
      <c r="R39" s="301"/>
      <c r="S39" s="301"/>
      <c r="T39" s="301"/>
      <c r="U39" s="605"/>
      <c r="V39" s="605"/>
      <c r="W39" s="606"/>
      <c r="X39" s="606"/>
      <c r="Y39" s="337"/>
      <c r="Z39" s="337"/>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row>
    <row r="40" spans="1:56" ht="20.25" customHeight="1" x14ac:dyDescent="0.2">
      <c r="A40" s="281"/>
      <c r="B40" s="301"/>
      <c r="C40" s="599" t="s">
        <v>468</v>
      </c>
      <c r="D40" s="599"/>
      <c r="E40" s="603">
        <f>SUM(E36:F39)</f>
        <v>560</v>
      </c>
      <c r="F40" s="603"/>
      <c r="G40" s="604">
        <f>SUM(G36:H39)</f>
        <v>140</v>
      </c>
      <c r="H40" s="604"/>
      <c r="I40" s="335"/>
      <c r="J40" s="603">
        <f>SUM(J36:K39)</f>
        <v>80</v>
      </c>
      <c r="K40" s="603"/>
      <c r="L40" s="603">
        <f>SUM(L36:M39)</f>
        <v>20</v>
      </c>
      <c r="M40" s="603"/>
      <c r="N40" s="335"/>
      <c r="O40" s="335"/>
      <c r="P40" s="603">
        <f>SUM(P36:Q37)</f>
        <v>3</v>
      </c>
      <c r="Q40" s="603"/>
      <c r="R40" s="301"/>
      <c r="S40" s="301"/>
      <c r="T40" s="301"/>
      <c r="U40" s="605"/>
      <c r="V40" s="605"/>
      <c r="W40" s="606"/>
      <c r="X40" s="606"/>
      <c r="Y40" s="338"/>
      <c r="Z40" s="338"/>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row>
    <row r="41" spans="1:56" ht="20.25" customHeight="1" x14ac:dyDescent="0.2">
      <c r="A41" s="281"/>
      <c r="B41" s="301"/>
      <c r="C41" s="301"/>
      <c r="D41" s="301"/>
      <c r="E41" s="301"/>
      <c r="F41" s="301"/>
      <c r="G41" s="301"/>
      <c r="H41" s="301"/>
      <c r="I41" s="301"/>
      <c r="J41" s="301"/>
      <c r="K41" s="301"/>
      <c r="L41" s="307"/>
      <c r="M41" s="301"/>
      <c r="N41" s="301"/>
      <c r="O41" s="301"/>
      <c r="P41" s="301"/>
      <c r="Q41" s="301"/>
      <c r="R41" s="301"/>
      <c r="S41" s="301"/>
      <c r="T41" s="301"/>
      <c r="U41" s="333"/>
      <c r="V41" s="333"/>
      <c r="W41" s="333"/>
      <c r="X41" s="333"/>
      <c r="Y41" s="333"/>
      <c r="Z41" s="333"/>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row>
    <row r="42" spans="1:56" ht="20.25" customHeight="1" x14ac:dyDescent="0.2">
      <c r="A42" s="281"/>
      <c r="B42" s="301"/>
      <c r="C42" s="307" t="s">
        <v>469</v>
      </c>
      <c r="D42" s="301"/>
      <c r="E42" s="301"/>
      <c r="F42" s="301"/>
      <c r="G42" s="301"/>
      <c r="H42" s="301"/>
      <c r="I42" s="339" t="s">
        <v>470</v>
      </c>
      <c r="J42" s="607" t="s">
        <v>471</v>
      </c>
      <c r="K42" s="607"/>
      <c r="L42" s="340"/>
      <c r="M42" s="339"/>
      <c r="N42" s="301"/>
      <c r="O42" s="301"/>
      <c r="P42" s="301"/>
      <c r="Q42" s="301"/>
      <c r="R42" s="301"/>
      <c r="S42" s="301"/>
      <c r="T42" s="301"/>
      <c r="U42" s="341"/>
      <c r="V42" s="333"/>
      <c r="W42" s="333"/>
      <c r="X42" s="333"/>
      <c r="Y42" s="333"/>
      <c r="Z42" s="333"/>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row>
    <row r="43" spans="1:56" ht="20.25" customHeight="1" x14ac:dyDescent="0.2">
      <c r="A43" s="281"/>
      <c r="B43" s="301"/>
      <c r="C43" s="301" t="s">
        <v>472</v>
      </c>
      <c r="D43" s="301"/>
      <c r="E43" s="301"/>
      <c r="F43" s="301"/>
      <c r="G43" s="301"/>
      <c r="H43" s="301" t="s">
        <v>473</v>
      </c>
      <c r="I43" s="301"/>
      <c r="J43" s="301"/>
      <c r="K43" s="301"/>
      <c r="L43" s="307"/>
      <c r="M43" s="301"/>
      <c r="N43" s="301"/>
      <c r="O43" s="301"/>
      <c r="P43" s="301"/>
      <c r="Q43" s="301"/>
      <c r="R43" s="301"/>
      <c r="S43" s="301"/>
      <c r="T43" s="301"/>
      <c r="U43" s="333"/>
      <c r="V43" s="333"/>
      <c r="W43" s="333"/>
      <c r="X43" s="333"/>
      <c r="Y43" s="333"/>
      <c r="Z43" s="333"/>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row>
    <row r="44" spans="1:56" ht="20.25" customHeight="1" x14ac:dyDescent="0.2">
      <c r="A44" s="281"/>
      <c r="B44" s="301"/>
      <c r="C44" s="301" t="str">
        <f>IF($J$42="週","対象時間数（週平均）","対象時間数（当月合計）")</f>
        <v>対象時間数（週平均）</v>
      </c>
      <c r="D44" s="301"/>
      <c r="E44" s="301"/>
      <c r="F44" s="301"/>
      <c r="G44" s="301"/>
      <c r="H44" s="301" t="str">
        <f>IF($J$42="週","週に勤務すべき時間数","当月に勤務すべき時間数")</f>
        <v>週に勤務すべき時間数</v>
      </c>
      <c r="I44" s="301"/>
      <c r="J44" s="301"/>
      <c r="K44" s="301"/>
      <c r="L44" s="307"/>
      <c r="M44" s="597" t="s">
        <v>474</v>
      </c>
      <c r="N44" s="597"/>
      <c r="O44" s="597"/>
      <c r="P44" s="597"/>
      <c r="Q44" s="301"/>
      <c r="R44" s="301"/>
      <c r="S44" s="301"/>
      <c r="T44" s="301"/>
      <c r="U44" s="333"/>
      <c r="V44" s="333"/>
      <c r="W44" s="333"/>
      <c r="X44" s="333"/>
      <c r="Y44" s="333"/>
      <c r="Z44" s="333"/>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row>
    <row r="45" spans="1:56" ht="20.25" customHeight="1" x14ac:dyDescent="0.2">
      <c r="A45" s="281"/>
      <c r="B45" s="301"/>
      <c r="C45" s="598">
        <f>IF($J$42="週",L40,J40)</f>
        <v>20</v>
      </c>
      <c r="D45" s="598"/>
      <c r="E45" s="598"/>
      <c r="F45" s="598"/>
      <c r="G45" s="342" t="s">
        <v>475</v>
      </c>
      <c r="H45" s="599">
        <f>IF($J$42="週",$AV$5,$AZ$5)</f>
        <v>40</v>
      </c>
      <c r="I45" s="599"/>
      <c r="J45" s="599"/>
      <c r="K45" s="599"/>
      <c r="L45" s="342" t="s">
        <v>476</v>
      </c>
      <c r="M45" s="600">
        <f>ROUNDDOWN(C45/H45,1)</f>
        <v>0.5</v>
      </c>
      <c r="N45" s="600"/>
      <c r="O45" s="600"/>
      <c r="P45" s="600"/>
      <c r="Q45" s="301"/>
      <c r="R45" s="301"/>
      <c r="S45" s="301"/>
      <c r="T45" s="301"/>
      <c r="U45" s="601"/>
      <c r="V45" s="601"/>
      <c r="W45" s="601"/>
      <c r="X45" s="601"/>
      <c r="Y45" s="300"/>
      <c r="Z45" s="333"/>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row>
    <row r="46" spans="1:56" ht="20.25" customHeight="1" x14ac:dyDescent="0.2">
      <c r="A46" s="281"/>
      <c r="B46" s="301"/>
      <c r="C46" s="301"/>
      <c r="D46" s="301"/>
      <c r="E46" s="301"/>
      <c r="F46" s="301"/>
      <c r="G46" s="301"/>
      <c r="H46" s="301"/>
      <c r="I46" s="301"/>
      <c r="J46" s="301"/>
      <c r="K46" s="301"/>
      <c r="L46" s="307"/>
      <c r="M46" s="301" t="s">
        <v>477</v>
      </c>
      <c r="N46" s="301"/>
      <c r="O46" s="301"/>
      <c r="P46" s="301"/>
      <c r="Q46" s="301"/>
      <c r="R46" s="301"/>
      <c r="S46" s="301"/>
      <c r="T46" s="301"/>
      <c r="U46" s="333"/>
      <c r="V46" s="333"/>
      <c r="W46" s="333"/>
      <c r="X46" s="333"/>
      <c r="Y46" s="333"/>
      <c r="Z46" s="333"/>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row>
    <row r="47" spans="1:56" ht="20.25" customHeight="1" x14ac:dyDescent="0.2">
      <c r="A47" s="281"/>
      <c r="B47" s="301"/>
      <c r="C47" s="301" t="s">
        <v>478</v>
      </c>
      <c r="D47" s="301"/>
      <c r="E47" s="301"/>
      <c r="F47" s="301"/>
      <c r="G47" s="301"/>
      <c r="H47" s="301"/>
      <c r="I47" s="301"/>
      <c r="J47" s="301"/>
      <c r="K47" s="301"/>
      <c r="L47" s="307"/>
      <c r="M47" s="301"/>
      <c r="N47" s="301"/>
      <c r="O47" s="301"/>
      <c r="P47" s="301"/>
      <c r="Q47" s="301"/>
      <c r="R47" s="301"/>
      <c r="S47" s="301"/>
      <c r="T47" s="301"/>
      <c r="U47" s="301"/>
      <c r="V47" s="343"/>
      <c r="W47" s="344"/>
      <c r="X47" s="344"/>
      <c r="Y47" s="301"/>
      <c r="Z47" s="30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row>
    <row r="48" spans="1:56" ht="20.25" customHeight="1" x14ac:dyDescent="0.2">
      <c r="A48" s="281"/>
      <c r="B48" s="301"/>
      <c r="C48" s="301" t="s">
        <v>457</v>
      </c>
      <c r="D48" s="301"/>
      <c r="E48" s="301"/>
      <c r="F48" s="301"/>
      <c r="G48" s="301"/>
      <c r="H48" s="301"/>
      <c r="I48" s="301"/>
      <c r="J48" s="301"/>
      <c r="K48" s="301"/>
      <c r="L48" s="307"/>
      <c r="M48" s="342"/>
      <c r="N48" s="342"/>
      <c r="O48" s="342"/>
      <c r="P48" s="342"/>
      <c r="Q48" s="301"/>
      <c r="R48" s="301"/>
      <c r="S48" s="301"/>
      <c r="T48" s="301"/>
      <c r="U48" s="301"/>
      <c r="V48" s="343"/>
      <c r="W48" s="344"/>
      <c r="X48" s="344"/>
      <c r="Y48" s="301"/>
      <c r="Z48" s="30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row>
    <row r="49" spans="1:58" ht="20.25" customHeight="1" x14ac:dyDescent="0.2">
      <c r="A49" s="281"/>
      <c r="B49" s="301"/>
      <c r="C49" s="301" t="s">
        <v>462</v>
      </c>
      <c r="D49" s="301"/>
      <c r="E49" s="301"/>
      <c r="F49" s="301"/>
      <c r="G49" s="301"/>
      <c r="H49" s="301" t="s">
        <v>479</v>
      </c>
      <c r="I49" s="301"/>
      <c r="J49" s="301"/>
      <c r="K49" s="301"/>
      <c r="L49" s="301"/>
      <c r="M49" s="597" t="s">
        <v>468</v>
      </c>
      <c r="N49" s="597"/>
      <c r="O49" s="597"/>
      <c r="P49" s="597"/>
      <c r="Q49" s="301"/>
      <c r="R49" s="301"/>
      <c r="S49" s="301"/>
      <c r="T49" s="301"/>
      <c r="U49" s="301"/>
      <c r="V49" s="343"/>
      <c r="W49" s="344"/>
      <c r="X49" s="344"/>
      <c r="Y49" s="301"/>
      <c r="Z49" s="30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row>
    <row r="50" spans="1:58" ht="20.25" customHeight="1" x14ac:dyDescent="0.2">
      <c r="A50" s="281"/>
      <c r="B50" s="301"/>
      <c r="C50" s="599">
        <f>P40</f>
        <v>3</v>
      </c>
      <c r="D50" s="599"/>
      <c r="E50" s="599"/>
      <c r="F50" s="599"/>
      <c r="G50" s="342" t="s">
        <v>480</v>
      </c>
      <c r="H50" s="600">
        <f>M45</f>
        <v>0.5</v>
      </c>
      <c r="I50" s="600"/>
      <c r="J50" s="600"/>
      <c r="K50" s="600"/>
      <c r="L50" s="342" t="s">
        <v>476</v>
      </c>
      <c r="M50" s="602">
        <f>ROUNDDOWN(C50+H50,1)</f>
        <v>3.5</v>
      </c>
      <c r="N50" s="602"/>
      <c r="O50" s="602"/>
      <c r="P50" s="602"/>
      <c r="Q50" s="301"/>
      <c r="R50" s="301"/>
      <c r="S50" s="301"/>
      <c r="T50" s="301"/>
      <c r="U50" s="301"/>
      <c r="V50" s="343"/>
      <c r="W50" s="344"/>
      <c r="X50" s="344"/>
      <c r="Y50" s="301"/>
      <c r="Z50" s="30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row>
    <row r="51" spans="1:58" ht="20.25" customHeight="1" x14ac:dyDescent="0.2">
      <c r="A51" s="281"/>
      <c r="B51" s="301"/>
      <c r="C51" s="301"/>
      <c r="D51" s="301"/>
      <c r="E51" s="301"/>
      <c r="F51" s="301"/>
      <c r="G51" s="301"/>
      <c r="H51" s="301"/>
      <c r="I51" s="301"/>
      <c r="J51" s="301"/>
      <c r="K51" s="301"/>
      <c r="L51" s="301"/>
      <c r="M51" s="301"/>
      <c r="N51" s="307"/>
      <c r="O51" s="301"/>
      <c r="P51" s="301"/>
      <c r="Q51" s="301"/>
      <c r="R51" s="301"/>
      <c r="S51" s="301"/>
      <c r="T51" s="301"/>
      <c r="U51" s="301"/>
      <c r="V51" s="343"/>
      <c r="W51" s="344"/>
      <c r="X51" s="344"/>
      <c r="Y51" s="301"/>
      <c r="Z51" s="30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row>
    <row r="52" spans="1:58" ht="20.25" customHeight="1" x14ac:dyDescent="0.2">
      <c r="C52" s="358"/>
      <c r="D52" s="358"/>
      <c r="T52" s="358"/>
      <c r="AJ52" s="359"/>
      <c r="AK52" s="360"/>
      <c r="AL52" s="360"/>
      <c r="BE52" s="360"/>
    </row>
    <row r="53" spans="1:58" ht="20.25" customHeight="1" x14ac:dyDescent="0.2">
      <c r="C53" s="358"/>
      <c r="D53" s="358"/>
      <c r="U53" s="358"/>
      <c r="AK53" s="359"/>
      <c r="AL53" s="360"/>
      <c r="AM53" s="360"/>
      <c r="BF53" s="360"/>
    </row>
    <row r="54" spans="1:58" ht="20.25" customHeight="1" x14ac:dyDescent="0.2">
      <c r="D54" s="358"/>
      <c r="U54" s="358"/>
      <c r="AK54" s="359"/>
      <c r="AL54" s="360"/>
      <c r="AM54" s="360"/>
      <c r="BF54" s="360"/>
    </row>
    <row r="55" spans="1:58" ht="20.25" customHeight="1" x14ac:dyDescent="0.2">
      <c r="C55" s="358"/>
      <c r="D55" s="358"/>
      <c r="U55" s="358"/>
      <c r="AK55" s="359"/>
      <c r="AL55" s="360"/>
      <c r="AM55" s="360"/>
      <c r="BF55" s="360"/>
    </row>
    <row r="56" spans="1:58" ht="20.25" customHeight="1" x14ac:dyDescent="0.2">
      <c r="C56" s="359"/>
      <c r="D56" s="359"/>
      <c r="E56" s="359"/>
      <c r="F56" s="359"/>
      <c r="G56" s="359"/>
      <c r="H56" s="359"/>
      <c r="I56" s="359"/>
      <c r="J56" s="359"/>
      <c r="K56" s="359"/>
      <c r="L56" s="359"/>
      <c r="M56" s="359"/>
      <c r="N56" s="359"/>
      <c r="O56" s="359"/>
      <c r="P56" s="359"/>
      <c r="Q56" s="359"/>
      <c r="R56" s="359"/>
      <c r="S56" s="359"/>
      <c r="T56" s="359"/>
      <c r="U56" s="360"/>
      <c r="V56" s="360"/>
      <c r="W56" s="359"/>
      <c r="X56" s="359"/>
      <c r="Y56" s="359"/>
      <c r="Z56" s="359"/>
      <c r="AA56" s="359"/>
      <c r="AB56" s="359"/>
      <c r="AC56" s="359"/>
      <c r="AD56" s="359"/>
      <c r="AE56" s="359"/>
      <c r="AF56" s="359"/>
      <c r="AG56" s="359"/>
      <c r="AH56" s="359"/>
      <c r="AI56" s="359"/>
      <c r="AJ56" s="359"/>
      <c r="AK56" s="359"/>
      <c r="AL56" s="360"/>
      <c r="AM56" s="360"/>
      <c r="BF56" s="360"/>
    </row>
    <row r="57" spans="1:58" ht="20.25" customHeight="1" x14ac:dyDescent="0.2">
      <c r="C57" s="359"/>
      <c r="D57" s="359"/>
      <c r="E57" s="359"/>
      <c r="F57" s="359"/>
      <c r="G57" s="359"/>
      <c r="H57" s="359"/>
      <c r="I57" s="359"/>
      <c r="J57" s="359"/>
      <c r="K57" s="359"/>
      <c r="L57" s="359"/>
      <c r="M57" s="359"/>
      <c r="N57" s="359"/>
      <c r="O57" s="359"/>
      <c r="P57" s="359"/>
      <c r="Q57" s="359"/>
      <c r="R57" s="359"/>
      <c r="S57" s="359"/>
      <c r="T57" s="359"/>
      <c r="U57" s="360"/>
      <c r="V57" s="360"/>
      <c r="W57" s="359"/>
      <c r="X57" s="359"/>
      <c r="Y57" s="359"/>
      <c r="Z57" s="359"/>
      <c r="AA57" s="359"/>
      <c r="AB57" s="359"/>
      <c r="AC57" s="359"/>
      <c r="AD57" s="359"/>
      <c r="AE57" s="359"/>
      <c r="AF57" s="359"/>
      <c r="AG57" s="359"/>
      <c r="AH57" s="359"/>
      <c r="AI57" s="359"/>
      <c r="AJ57" s="359"/>
      <c r="AK57" s="359"/>
      <c r="AL57" s="360"/>
      <c r="AM57" s="360"/>
      <c r="BF57" s="360"/>
    </row>
  </sheetData>
  <sheetProtection algorithmName="SHA-512" hashValue="fjS8rxjb4tVu3Q/O6IQzO29EZgLVKXdnz72tRecMlshQudAssbRc167c84vp5sVFeOR7oqRqF5RohsoRnzrMRw==" saltValue="x5d889u2hyLMSI0LtNNDug==" spinCount="100000" sheet="1" selectLockedCells="1" selectUnlockedCells="1"/>
  <mergeCells count="214">
    <mergeCell ref="AM1:BA1"/>
    <mergeCell ref="U2:V2"/>
    <mergeCell ref="X2:Y2"/>
    <mergeCell ref="AB2:AC2"/>
    <mergeCell ref="AM2:BA2"/>
    <mergeCell ref="AZ3:BC3"/>
    <mergeCell ref="AZ4:BC4"/>
    <mergeCell ref="AV5:AW5"/>
    <mergeCell ref="AZ5:BA5"/>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C14:D14"/>
    <mergeCell ref="E14:F14"/>
    <mergeCell ref="G14:K14"/>
    <mergeCell ref="L14:O14"/>
    <mergeCell ref="AU14:AV14"/>
    <mergeCell ref="AW14:AX14"/>
    <mergeCell ref="AY14:BD14"/>
    <mergeCell ref="C15:D15"/>
    <mergeCell ref="E15:F15"/>
    <mergeCell ref="G15:K15"/>
    <mergeCell ref="L15:O15"/>
    <mergeCell ref="AU15:AV15"/>
    <mergeCell ref="AW15:AX15"/>
    <mergeCell ref="AY15:BD15"/>
    <mergeCell ref="C16:D16"/>
    <mergeCell ref="E16:F16"/>
    <mergeCell ref="G16:K16"/>
    <mergeCell ref="L16:O16"/>
    <mergeCell ref="AU16:AV16"/>
    <mergeCell ref="AW16:AX16"/>
    <mergeCell ref="AY16:BD16"/>
    <mergeCell ref="C17:D17"/>
    <mergeCell ref="E17:F17"/>
    <mergeCell ref="G17:K17"/>
    <mergeCell ref="L17:O17"/>
    <mergeCell ref="AU17:AV17"/>
    <mergeCell ref="AW17:AX17"/>
    <mergeCell ref="AY17:BD17"/>
    <mergeCell ref="C18:D18"/>
    <mergeCell ref="E18:F18"/>
    <mergeCell ref="G18:K18"/>
    <mergeCell ref="L18:O18"/>
    <mergeCell ref="AU18:AV18"/>
    <mergeCell ref="AW18:AX18"/>
    <mergeCell ref="AY18:BD18"/>
    <mergeCell ref="C19:D19"/>
    <mergeCell ref="E19:F19"/>
    <mergeCell ref="G19:K19"/>
    <mergeCell ref="L19:O19"/>
    <mergeCell ref="AU19:AV19"/>
    <mergeCell ref="AW19:AX19"/>
    <mergeCell ref="AY19:BD19"/>
    <mergeCell ref="C20:D20"/>
    <mergeCell ref="E20:F20"/>
    <mergeCell ref="G20:K20"/>
    <mergeCell ref="L20:O20"/>
    <mergeCell ref="AU20:AV20"/>
    <mergeCell ref="AW20:AX20"/>
    <mergeCell ref="AY20:BD20"/>
    <mergeCell ref="C21:D21"/>
    <mergeCell ref="E21:F21"/>
    <mergeCell ref="G21:K21"/>
    <mergeCell ref="L21:O21"/>
    <mergeCell ref="AU21:AV21"/>
    <mergeCell ref="AW21:AX21"/>
    <mergeCell ref="AY21:BD21"/>
    <mergeCell ref="C22:D22"/>
    <mergeCell ref="E22:F22"/>
    <mergeCell ref="G22:K22"/>
    <mergeCell ref="L22:O22"/>
    <mergeCell ref="AU22:AV22"/>
    <mergeCell ref="AW22:AX22"/>
    <mergeCell ref="AY22:BD22"/>
    <mergeCell ref="C23:D23"/>
    <mergeCell ref="E23:F23"/>
    <mergeCell ref="G23:K23"/>
    <mergeCell ref="L23:O23"/>
    <mergeCell ref="AU23:AV23"/>
    <mergeCell ref="AW23:AX23"/>
    <mergeCell ref="AY23:BD23"/>
    <mergeCell ref="C24:D24"/>
    <mergeCell ref="E24:F24"/>
    <mergeCell ref="G24:K24"/>
    <mergeCell ref="L24:O24"/>
    <mergeCell ref="AU24:AV24"/>
    <mergeCell ref="AW24:AX24"/>
    <mergeCell ref="AY24:BD24"/>
    <mergeCell ref="C25:D25"/>
    <mergeCell ref="E25:F25"/>
    <mergeCell ref="G25:K25"/>
    <mergeCell ref="L25:O25"/>
    <mergeCell ref="AU25:AV25"/>
    <mergeCell ref="AW25:AX25"/>
    <mergeCell ref="AY25:BD25"/>
    <mergeCell ref="C26:D26"/>
    <mergeCell ref="E26:F26"/>
    <mergeCell ref="G26:K26"/>
    <mergeCell ref="L26:O26"/>
    <mergeCell ref="AU26:AV26"/>
    <mergeCell ref="AW26:AX26"/>
    <mergeCell ref="AY26:BD26"/>
    <mergeCell ref="C27:D27"/>
    <mergeCell ref="E27:F27"/>
    <mergeCell ref="G27:K27"/>
    <mergeCell ref="L27:O27"/>
    <mergeCell ref="AU27:AV27"/>
    <mergeCell ref="AW27:AX27"/>
    <mergeCell ref="AY27:BD27"/>
    <mergeCell ref="C28:D28"/>
    <mergeCell ref="E28:F28"/>
    <mergeCell ref="G28:K28"/>
    <mergeCell ref="L28:O28"/>
    <mergeCell ref="AU28:AV28"/>
    <mergeCell ref="AW28:AX28"/>
    <mergeCell ref="AY28:BD28"/>
    <mergeCell ref="C29:D29"/>
    <mergeCell ref="E29:F29"/>
    <mergeCell ref="G29:K29"/>
    <mergeCell ref="L29:O29"/>
    <mergeCell ref="AU29:AV29"/>
    <mergeCell ref="AW29:AX29"/>
    <mergeCell ref="AY29:BD29"/>
    <mergeCell ref="C30:D30"/>
    <mergeCell ref="E30:F30"/>
    <mergeCell ref="G30:K30"/>
    <mergeCell ref="L30:O30"/>
    <mergeCell ref="AU30:AV30"/>
    <mergeCell ref="AW30:AX30"/>
    <mergeCell ref="AY30:BD30"/>
    <mergeCell ref="C31:D31"/>
    <mergeCell ref="E31:F31"/>
    <mergeCell ref="G31:K31"/>
    <mergeCell ref="L31:O31"/>
    <mergeCell ref="AU31:AV31"/>
    <mergeCell ref="AW31:AX31"/>
    <mergeCell ref="AY31:BD31"/>
    <mergeCell ref="C34:D35"/>
    <mergeCell ref="E34:H34"/>
    <mergeCell ref="J34:M34"/>
    <mergeCell ref="P34:Q34"/>
    <mergeCell ref="T34:U34"/>
    <mergeCell ref="V34:Y34"/>
    <mergeCell ref="E35:F35"/>
    <mergeCell ref="G35:H35"/>
    <mergeCell ref="J35:K35"/>
    <mergeCell ref="L35:M35"/>
    <mergeCell ref="P35:Q35"/>
    <mergeCell ref="T35:U35"/>
    <mergeCell ref="V35:Y35"/>
    <mergeCell ref="C36:D36"/>
    <mergeCell ref="E36:F36"/>
    <mergeCell ref="G36:H36"/>
    <mergeCell ref="J36:K36"/>
    <mergeCell ref="L36:M36"/>
    <mergeCell ref="P36:Q36"/>
    <mergeCell ref="T36:U36"/>
    <mergeCell ref="V36:Y36"/>
    <mergeCell ref="C37:D37"/>
    <mergeCell ref="E37:F37"/>
    <mergeCell ref="G37:H37"/>
    <mergeCell ref="J37:K37"/>
    <mergeCell ref="L37:M37"/>
    <mergeCell ref="P37:Q37"/>
    <mergeCell ref="T37:U37"/>
    <mergeCell ref="V37:Y37"/>
    <mergeCell ref="C38:D38"/>
    <mergeCell ref="E38:F38"/>
    <mergeCell ref="G38:H38"/>
    <mergeCell ref="J38:K38"/>
    <mergeCell ref="L38:M38"/>
    <mergeCell ref="P38:Q38"/>
    <mergeCell ref="T38:U38"/>
    <mergeCell ref="V38:Y38"/>
    <mergeCell ref="C39:D39"/>
    <mergeCell ref="E39:F39"/>
    <mergeCell ref="G39:H39"/>
    <mergeCell ref="J39:K39"/>
    <mergeCell ref="L39:M39"/>
    <mergeCell ref="P39:Q39"/>
    <mergeCell ref="U39:V39"/>
    <mergeCell ref="W39:X39"/>
    <mergeCell ref="C40:D40"/>
    <mergeCell ref="E40:F40"/>
    <mergeCell ref="G40:H40"/>
    <mergeCell ref="J40:K40"/>
    <mergeCell ref="L40:M40"/>
    <mergeCell ref="P40:Q40"/>
    <mergeCell ref="U40:V40"/>
    <mergeCell ref="W40:X40"/>
    <mergeCell ref="J42:K42"/>
    <mergeCell ref="M44:P44"/>
    <mergeCell ref="C45:F45"/>
    <mergeCell ref="H45:K45"/>
    <mergeCell ref="M45:P45"/>
    <mergeCell ref="U45:X45"/>
    <mergeCell ref="M49:P49"/>
    <mergeCell ref="C50:F50"/>
    <mergeCell ref="H50:K50"/>
    <mergeCell ref="M50:P50"/>
  </mergeCells>
  <phoneticPr fontId="9"/>
  <conditionalFormatting sqref="P14:AX31 E36:Q40 C45:F45">
    <cfRule type="expression" dxfId="0" priority="2">
      <formula>INDIRECT(ADDRESS(ROW(),COLUMN()))=TRUNC(INDIRECT(ADDRESS(ROW(),COLUMN())))</formula>
    </cfRule>
  </conditionalFormatting>
  <dataValidations count="8">
    <dataValidation allowBlank="1" showInputMessage="1" showErrorMessage="1" error="入力可能範囲　32～40" sqref="AZ6" xr:uid="{00000000-0002-0000-0B00-000000000000}">
      <formula1>0</formula1>
      <formula2>0</formula2>
    </dataValidation>
    <dataValidation type="list" allowBlank="1" showInputMessage="1" sqref="E14:F31" xr:uid="{00000000-0002-0000-0B00-000001000000}">
      <formula1>"A,B,C,D"</formula1>
      <formula2>0</formula2>
    </dataValidation>
    <dataValidation type="list" allowBlank="1" showInputMessage="1" showErrorMessage="1" sqref="AZ4:BC4" xr:uid="{00000000-0002-0000-0B00-000002000000}">
      <formula1>"予定,実績,予定・実績"</formula1>
      <formula2>0</formula2>
    </dataValidation>
    <dataValidation type="list" errorStyle="warning" allowBlank="1" showInputMessage="1" error="リストにない場合のみ、入力してください。" sqref="G14:K31" xr:uid="{00000000-0002-0000-0B00-000003000000}">
      <formula1>INDIRECT(C14)</formula1>
      <formula2>0</formula2>
    </dataValidation>
    <dataValidation type="list" allowBlank="1" showInputMessage="1" sqref="C14:D31" xr:uid="{00000000-0002-0000-0B00-000004000000}">
      <formula1>職種</formula1>
      <formula2>0</formula2>
    </dataValidation>
    <dataValidation type="decimal" allowBlank="1" showInputMessage="1" showErrorMessage="1" error="入力可能範囲　32～40" sqref="AV5" xr:uid="{00000000-0002-0000-0B00-000005000000}">
      <formula1>32</formula1>
      <formula2>40</formula2>
    </dataValidation>
    <dataValidation type="list" allowBlank="1" showInputMessage="1" showErrorMessage="1" sqref="J42:K42" xr:uid="{00000000-0002-0000-0B00-000006000000}">
      <formula1>"週,暦月"</formula1>
      <formula2>0</formula2>
    </dataValidation>
    <dataValidation type="list" allowBlank="1" showInputMessage="1" showErrorMessage="1" sqref="AZ3" xr:uid="{00000000-0002-0000-0B00-000007000000}">
      <formula1>"４週,暦月"</formula1>
      <formula2>0</formula2>
    </dataValidation>
  </dataValidations>
  <printOptions horizontalCentered="1"/>
  <pageMargins left="0.23611111111111099" right="0.23611111111111099" top="0.43333333333333302" bottom="0.27569444444444402" header="0.511811023622047" footer="0.511811023622047"/>
  <pageSetup paperSize="9" scale="40" fitToHeight="0" orientation="landscape" horizontalDpi="300" verticalDpi="300"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B00-000008000000}">
          <x14:formula1>
            <xm:f>標準様式１プルダウン・リスト!$C$4:$C$8</xm:f>
          </x14:formula1>
          <x14:formula2>
            <xm:f>0</xm:f>
          </x14:formula2>
          <xm:sqref>AM1:BA1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C71"/>
  <sheetViews>
    <sheetView view="pageBreakPreview" zoomScaleNormal="100" workbookViewId="0">
      <selection activeCell="D25" sqref="D25"/>
    </sheetView>
  </sheetViews>
  <sheetFormatPr defaultColWidth="10" defaultRowHeight="13.2" x14ac:dyDescent="0.2"/>
  <cols>
    <col min="1" max="2" width="10" style="361"/>
    <col min="3" max="3" width="49.109375" style="361" customWidth="1"/>
    <col min="4" max="16384" width="10" style="361"/>
  </cols>
  <sheetData>
    <row r="1" spans="1:10" x14ac:dyDescent="0.2">
      <c r="A1" s="361" t="s">
        <v>489</v>
      </c>
    </row>
    <row r="2" spans="1:10" s="364" customFormat="1" ht="20.25" customHeight="1" x14ac:dyDescent="0.2">
      <c r="A2" s="362" t="s">
        <v>490</v>
      </c>
      <c r="B2" s="362"/>
      <c r="C2" s="363"/>
    </row>
    <row r="3" spans="1:10" s="364" customFormat="1" ht="20.25" customHeight="1" x14ac:dyDescent="0.2">
      <c r="A3" s="363"/>
      <c r="B3" s="363"/>
      <c r="C3" s="363"/>
    </row>
    <row r="4" spans="1:10" s="364" customFormat="1" ht="20.25" customHeight="1" x14ac:dyDescent="0.2">
      <c r="A4" s="365"/>
      <c r="B4" s="363" t="s">
        <v>491</v>
      </c>
      <c r="C4" s="363"/>
      <c r="E4" s="649" t="s">
        <v>492</v>
      </c>
      <c r="F4" s="649"/>
      <c r="G4" s="649"/>
      <c r="H4" s="649"/>
      <c r="I4" s="649"/>
      <c r="J4" s="649"/>
    </row>
    <row r="5" spans="1:10" s="364" customFormat="1" ht="20.25" customHeight="1" x14ac:dyDescent="0.2">
      <c r="A5" s="366"/>
      <c r="B5" s="363" t="s">
        <v>493</v>
      </c>
      <c r="C5" s="363"/>
      <c r="E5" s="649"/>
      <c r="F5" s="649"/>
      <c r="G5" s="649"/>
      <c r="H5" s="649"/>
      <c r="I5" s="649"/>
      <c r="J5" s="649"/>
    </row>
    <row r="6" spans="1:10" s="364" customFormat="1" ht="20.25" customHeight="1" x14ac:dyDescent="0.2">
      <c r="A6" s="367" t="s">
        <v>494</v>
      </c>
      <c r="B6" s="363"/>
      <c r="C6" s="363"/>
    </row>
    <row r="7" spans="1:10" s="364" customFormat="1" ht="20.25" customHeight="1" x14ac:dyDescent="0.2">
      <c r="A7" s="367"/>
      <c r="B7" s="363"/>
      <c r="C7" s="363"/>
    </row>
    <row r="8" spans="1:10" s="364" customFormat="1" ht="20.25" customHeight="1" x14ac:dyDescent="0.2">
      <c r="A8" s="363" t="s">
        <v>495</v>
      </c>
      <c r="B8" s="363"/>
      <c r="C8" s="363"/>
    </row>
    <row r="9" spans="1:10" s="364" customFormat="1" ht="20.25" customHeight="1" x14ac:dyDescent="0.2">
      <c r="A9" s="367"/>
      <c r="B9" s="363"/>
      <c r="C9" s="363"/>
    </row>
    <row r="10" spans="1:10" s="364" customFormat="1" ht="20.25" customHeight="1" x14ac:dyDescent="0.2">
      <c r="A10" s="363" t="s">
        <v>496</v>
      </c>
      <c r="B10" s="363"/>
      <c r="C10" s="363"/>
    </row>
    <row r="11" spans="1:10" s="364" customFormat="1" ht="20.25" customHeight="1" x14ac:dyDescent="0.2">
      <c r="A11" s="363"/>
      <c r="B11" s="363"/>
      <c r="C11" s="363"/>
    </row>
    <row r="12" spans="1:10" s="364" customFormat="1" ht="20.25" customHeight="1" x14ac:dyDescent="0.2">
      <c r="A12" s="363" t="s">
        <v>497</v>
      </c>
      <c r="B12" s="363"/>
      <c r="C12" s="363"/>
    </row>
    <row r="13" spans="1:10" s="364" customFormat="1" ht="20.25" customHeight="1" x14ac:dyDescent="0.2">
      <c r="A13" s="363"/>
      <c r="B13" s="363"/>
      <c r="C13" s="363"/>
    </row>
    <row r="14" spans="1:10" s="364" customFormat="1" ht="20.25" customHeight="1" x14ac:dyDescent="0.2">
      <c r="A14" s="363" t="s">
        <v>498</v>
      </c>
      <c r="B14" s="363"/>
      <c r="C14" s="363"/>
    </row>
    <row r="15" spans="1:10" s="364" customFormat="1" ht="20.25" customHeight="1" x14ac:dyDescent="0.2">
      <c r="A15" s="363"/>
      <c r="B15" s="363"/>
      <c r="C15" s="363"/>
    </row>
    <row r="16" spans="1:10" s="364" customFormat="1" ht="20.25" customHeight="1" x14ac:dyDescent="0.2">
      <c r="A16" s="363" t="s">
        <v>499</v>
      </c>
      <c r="B16" s="363"/>
      <c r="C16" s="363"/>
    </row>
    <row r="17" spans="1:3" s="364" customFormat="1" ht="20.25" customHeight="1" x14ac:dyDescent="0.2">
      <c r="A17" s="363"/>
      <c r="B17" s="363"/>
      <c r="C17" s="363"/>
    </row>
    <row r="18" spans="1:3" s="364" customFormat="1" ht="20.25" customHeight="1" x14ac:dyDescent="0.2">
      <c r="A18" s="363" t="s">
        <v>500</v>
      </c>
      <c r="B18" s="363"/>
      <c r="C18" s="363"/>
    </row>
    <row r="19" spans="1:3" s="364" customFormat="1" ht="20.25" customHeight="1" x14ac:dyDescent="0.2">
      <c r="A19" s="363" t="s">
        <v>501</v>
      </c>
      <c r="B19" s="363"/>
      <c r="C19" s="363"/>
    </row>
    <row r="20" spans="1:3" s="364" customFormat="1" ht="20.25" customHeight="1" x14ac:dyDescent="0.2">
      <c r="A20" s="363"/>
      <c r="B20" s="363"/>
      <c r="C20" s="363"/>
    </row>
    <row r="21" spans="1:3" s="364" customFormat="1" ht="20.25" customHeight="1" x14ac:dyDescent="0.2">
      <c r="A21" s="363"/>
      <c r="B21" s="368" t="s">
        <v>439</v>
      </c>
      <c r="C21" s="368" t="s">
        <v>502</v>
      </c>
    </row>
    <row r="22" spans="1:3" s="364" customFormat="1" ht="20.25" customHeight="1" x14ac:dyDescent="0.2">
      <c r="A22" s="363"/>
      <c r="B22" s="368">
        <v>1</v>
      </c>
      <c r="C22" s="369" t="s">
        <v>483</v>
      </c>
    </row>
    <row r="23" spans="1:3" s="364" customFormat="1" ht="20.25" customHeight="1" x14ac:dyDescent="0.2">
      <c r="A23" s="363"/>
      <c r="B23" s="368">
        <v>2</v>
      </c>
      <c r="C23" s="369" t="s">
        <v>266</v>
      </c>
    </row>
    <row r="24" spans="1:3" s="364" customFormat="1" ht="20.25" customHeight="1" x14ac:dyDescent="0.2">
      <c r="A24" s="363"/>
      <c r="B24" s="368">
        <v>3</v>
      </c>
      <c r="C24" s="369" t="s">
        <v>503</v>
      </c>
    </row>
    <row r="25" spans="1:3" s="364" customFormat="1" ht="20.25" customHeight="1" x14ac:dyDescent="0.2">
      <c r="A25" s="363"/>
      <c r="B25" s="363"/>
      <c r="C25" s="363"/>
    </row>
    <row r="26" spans="1:3" s="364" customFormat="1" ht="20.25" customHeight="1" x14ac:dyDescent="0.2">
      <c r="A26" s="363" t="s">
        <v>504</v>
      </c>
      <c r="B26" s="363"/>
      <c r="C26" s="363"/>
    </row>
    <row r="27" spans="1:3" s="364" customFormat="1" ht="20.25" customHeight="1" x14ac:dyDescent="0.2">
      <c r="A27" s="363" t="s">
        <v>505</v>
      </c>
      <c r="B27" s="363"/>
      <c r="C27" s="363"/>
    </row>
    <row r="28" spans="1:3" s="364" customFormat="1" ht="20.25" customHeight="1" x14ac:dyDescent="0.2">
      <c r="A28" s="363"/>
      <c r="B28" s="363"/>
      <c r="C28" s="363"/>
    </row>
    <row r="29" spans="1:3" s="364" customFormat="1" ht="20.25" customHeight="1" x14ac:dyDescent="0.2">
      <c r="A29" s="363"/>
      <c r="B29" s="368" t="s">
        <v>458</v>
      </c>
      <c r="C29" s="368" t="s">
        <v>459</v>
      </c>
    </row>
    <row r="30" spans="1:3" s="364" customFormat="1" ht="20.25" customHeight="1" x14ac:dyDescent="0.2">
      <c r="A30" s="363"/>
      <c r="B30" s="368" t="s">
        <v>352</v>
      </c>
      <c r="C30" s="369" t="s">
        <v>463</v>
      </c>
    </row>
    <row r="31" spans="1:3" s="364" customFormat="1" ht="20.25" customHeight="1" x14ac:dyDescent="0.2">
      <c r="A31" s="363"/>
      <c r="B31" s="368" t="s">
        <v>354</v>
      </c>
      <c r="C31" s="369" t="s">
        <v>464</v>
      </c>
    </row>
    <row r="32" spans="1:3" s="364" customFormat="1" ht="20.25" customHeight="1" x14ac:dyDescent="0.2">
      <c r="A32" s="363"/>
      <c r="B32" s="368" t="s">
        <v>365</v>
      </c>
      <c r="C32" s="369" t="s">
        <v>465</v>
      </c>
    </row>
    <row r="33" spans="1:55" s="364" customFormat="1" ht="20.25" customHeight="1" x14ac:dyDescent="0.2">
      <c r="A33" s="363"/>
      <c r="B33" s="368" t="s">
        <v>366</v>
      </c>
      <c r="C33" s="369" t="s">
        <v>467</v>
      </c>
    </row>
    <row r="34" spans="1:55" s="364" customFormat="1" ht="20.25" customHeight="1" x14ac:dyDescent="0.2">
      <c r="A34" s="363"/>
      <c r="B34" s="363"/>
      <c r="C34" s="363"/>
    </row>
    <row r="35" spans="1:55" s="364" customFormat="1" ht="20.25" customHeight="1" x14ac:dyDescent="0.2">
      <c r="A35" s="363"/>
      <c r="B35" s="370" t="s">
        <v>506</v>
      </c>
      <c r="C35" s="363"/>
    </row>
    <row r="36" spans="1:55" s="364" customFormat="1" ht="20.25" customHeight="1" x14ac:dyDescent="0.2">
      <c r="B36" s="363" t="s">
        <v>507</v>
      </c>
      <c r="E36" s="370"/>
      <c r="F36" s="371"/>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c r="AG36" s="371"/>
      <c r="AH36" s="371"/>
      <c r="AI36" s="371"/>
      <c r="AJ36" s="371"/>
      <c r="AK36" s="371"/>
      <c r="AL36" s="371"/>
      <c r="AM36" s="371"/>
      <c r="AN36" s="371"/>
      <c r="AO36" s="371"/>
      <c r="AP36" s="371"/>
      <c r="AQ36" s="371"/>
      <c r="AR36" s="371"/>
      <c r="AS36" s="371"/>
      <c r="AT36" s="371"/>
      <c r="AU36" s="371"/>
      <c r="AV36" s="371"/>
      <c r="AW36" s="371"/>
      <c r="AX36" s="371"/>
      <c r="AY36" s="371"/>
      <c r="AZ36" s="371"/>
      <c r="BA36" s="371"/>
      <c r="BB36" s="371"/>
      <c r="BC36" s="371"/>
    </row>
    <row r="37" spans="1:55" s="364" customFormat="1" ht="20.25" customHeight="1" x14ac:dyDescent="0.2">
      <c r="B37" s="363" t="s">
        <v>508</v>
      </c>
      <c r="E37" s="363"/>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1"/>
      <c r="AH37" s="371"/>
      <c r="AI37" s="371"/>
      <c r="AJ37" s="371"/>
      <c r="AK37" s="371"/>
      <c r="AL37" s="371"/>
      <c r="AM37" s="371"/>
      <c r="AN37" s="371"/>
      <c r="AO37" s="371"/>
      <c r="AP37" s="371"/>
      <c r="AQ37" s="371"/>
      <c r="AR37" s="371"/>
      <c r="AS37" s="371"/>
      <c r="AT37" s="371"/>
      <c r="AU37" s="371"/>
      <c r="AV37" s="371"/>
      <c r="AW37" s="371"/>
      <c r="AX37" s="371"/>
      <c r="AY37" s="371"/>
      <c r="AZ37" s="371"/>
      <c r="BA37" s="371"/>
      <c r="BB37" s="371"/>
      <c r="BC37" s="371"/>
    </row>
    <row r="38" spans="1:55" s="364" customFormat="1" ht="20.25" customHeight="1" x14ac:dyDescent="0.2">
      <c r="E38" s="363"/>
    </row>
    <row r="39" spans="1:55" s="364" customFormat="1" ht="20.25" customHeight="1" x14ac:dyDescent="0.2">
      <c r="A39" s="363"/>
      <c r="B39" s="363"/>
      <c r="C39" s="363"/>
      <c r="D39" s="370"/>
      <c r="E39" s="372"/>
      <c r="F39" s="372"/>
      <c r="G39" s="372"/>
      <c r="J39" s="372"/>
      <c r="K39" s="372"/>
      <c r="L39" s="372"/>
      <c r="R39" s="372"/>
      <c r="S39" s="372"/>
      <c r="T39" s="372"/>
      <c r="W39" s="372"/>
      <c r="X39" s="372"/>
      <c r="Y39" s="372"/>
    </row>
    <row r="40" spans="1:55" s="364" customFormat="1" ht="20.25" customHeight="1" x14ac:dyDescent="0.2">
      <c r="A40" s="363" t="s">
        <v>509</v>
      </c>
      <c r="B40" s="363"/>
      <c r="C40" s="363"/>
    </row>
    <row r="41" spans="1:55" s="364" customFormat="1" ht="20.25" customHeight="1" x14ac:dyDescent="0.2">
      <c r="A41" s="363" t="s">
        <v>510</v>
      </c>
      <c r="B41" s="363"/>
      <c r="C41" s="363"/>
    </row>
    <row r="42" spans="1:55" s="364" customFormat="1" ht="20.25" customHeight="1" x14ac:dyDescent="0.2">
      <c r="A42" s="373" t="s">
        <v>511</v>
      </c>
      <c r="D42" s="374"/>
      <c r="E42" s="375"/>
      <c r="F42" s="372"/>
      <c r="G42" s="372"/>
      <c r="H42" s="372"/>
      <c r="I42" s="372"/>
      <c r="K42" s="372"/>
      <c r="M42" s="372"/>
      <c r="N42" s="372"/>
      <c r="O42" s="372"/>
      <c r="P42" s="372"/>
      <c r="Q42" s="372"/>
      <c r="S42" s="372"/>
      <c r="U42" s="372"/>
      <c r="V42" s="372"/>
      <c r="X42" s="372"/>
      <c r="Z42" s="372"/>
      <c r="AA42" s="372"/>
      <c r="AB42" s="372"/>
      <c r="AC42" s="372"/>
      <c r="AD42" s="372"/>
      <c r="AF42" s="370"/>
      <c r="AH42" s="372"/>
      <c r="AM42" s="372"/>
    </row>
    <row r="43" spans="1:55" s="364" customFormat="1" ht="20.25" customHeight="1" x14ac:dyDescent="0.2">
      <c r="C43" s="373"/>
      <c r="D43" s="374"/>
      <c r="E43" s="375"/>
      <c r="F43" s="372"/>
      <c r="G43" s="372"/>
      <c r="H43" s="372"/>
      <c r="I43" s="372"/>
      <c r="K43" s="372"/>
      <c r="M43" s="372"/>
      <c r="N43" s="372"/>
      <c r="O43" s="372"/>
      <c r="P43" s="372"/>
      <c r="Q43" s="372"/>
      <c r="S43" s="372"/>
      <c r="U43" s="372"/>
      <c r="V43" s="372"/>
      <c r="X43" s="372"/>
      <c r="Z43" s="372"/>
      <c r="AA43" s="372"/>
      <c r="AB43" s="372"/>
      <c r="AC43" s="372"/>
      <c r="AD43" s="372"/>
      <c r="AF43" s="370"/>
      <c r="AH43" s="372"/>
      <c r="AM43" s="372"/>
    </row>
    <row r="44" spans="1:55" s="364" customFormat="1" ht="20.25" customHeight="1" x14ac:dyDescent="0.2">
      <c r="A44" s="363" t="s">
        <v>512</v>
      </c>
      <c r="B44" s="363"/>
    </row>
    <row r="45" spans="1:55" s="364" customFormat="1" ht="20.25" customHeight="1" x14ac:dyDescent="0.2"/>
    <row r="46" spans="1:55" s="364" customFormat="1" ht="20.25" customHeight="1" x14ac:dyDescent="0.2">
      <c r="A46" s="363" t="s">
        <v>513</v>
      </c>
      <c r="B46" s="363"/>
      <c r="C46" s="363"/>
    </row>
    <row r="47" spans="1:55" s="364" customFormat="1" ht="20.25" customHeight="1" x14ac:dyDescent="0.2">
      <c r="A47" s="363" t="s">
        <v>514</v>
      </c>
      <c r="B47" s="363"/>
      <c r="C47" s="363"/>
    </row>
    <row r="48" spans="1:55" s="364" customFormat="1" ht="20.25" customHeight="1" x14ac:dyDescent="0.2"/>
    <row r="49" spans="1:55" s="364" customFormat="1" ht="20.25" customHeight="1" x14ac:dyDescent="0.2">
      <c r="A49" s="363" t="s">
        <v>515</v>
      </c>
      <c r="B49" s="363"/>
      <c r="C49" s="363"/>
    </row>
    <row r="50" spans="1:55" s="364" customFormat="1" ht="20.25" customHeight="1" x14ac:dyDescent="0.2">
      <c r="A50" s="363" t="s">
        <v>516</v>
      </c>
      <c r="B50" s="363"/>
      <c r="C50" s="363"/>
    </row>
    <row r="51" spans="1:55" s="364" customFormat="1" ht="20.25" customHeight="1" x14ac:dyDescent="0.2">
      <c r="A51" s="363"/>
      <c r="B51" s="363"/>
      <c r="C51" s="363"/>
    </row>
    <row r="52" spans="1:55" s="364" customFormat="1" ht="20.25" customHeight="1" x14ac:dyDescent="0.2">
      <c r="A52" s="363" t="s">
        <v>517</v>
      </c>
      <c r="B52" s="363"/>
      <c r="C52" s="363"/>
    </row>
    <row r="53" spans="1:55" s="364" customFormat="1" ht="20.25" customHeight="1" x14ac:dyDescent="0.2">
      <c r="A53" s="363"/>
      <c r="B53" s="363"/>
      <c r="C53" s="363"/>
    </row>
    <row r="54" spans="1:55" s="364" customFormat="1" ht="20.25" customHeight="1" x14ac:dyDescent="0.2">
      <c r="A54" s="364" t="s">
        <v>518</v>
      </c>
      <c r="D54" s="376"/>
      <c r="E54" s="376"/>
      <c r="F54" s="376"/>
      <c r="G54" s="376"/>
      <c r="H54" s="376"/>
      <c r="I54" s="376"/>
      <c r="J54" s="376"/>
      <c r="K54" s="376"/>
      <c r="L54" s="376"/>
      <c r="M54" s="376"/>
      <c r="N54" s="376"/>
      <c r="O54" s="376"/>
      <c r="P54" s="376"/>
      <c r="Q54" s="376"/>
      <c r="R54" s="376"/>
      <c r="S54" s="376"/>
      <c r="T54" s="376"/>
      <c r="U54" s="376"/>
      <c r="V54" s="376"/>
      <c r="W54" s="376"/>
      <c r="X54" s="376"/>
      <c r="Y54" s="376"/>
      <c r="Z54" s="376"/>
      <c r="AA54" s="376"/>
      <c r="AB54" s="376"/>
      <c r="AC54" s="376"/>
      <c r="AD54" s="376"/>
      <c r="AE54" s="376"/>
      <c r="AF54" s="376"/>
      <c r="AG54" s="376"/>
      <c r="AH54" s="376"/>
      <c r="AI54" s="376"/>
      <c r="AJ54" s="376"/>
      <c r="AK54" s="376"/>
      <c r="AL54" s="376"/>
      <c r="AM54" s="376"/>
      <c r="AN54" s="376"/>
      <c r="AO54" s="376"/>
      <c r="AP54" s="376"/>
      <c r="AQ54" s="376"/>
      <c r="AR54" s="376"/>
      <c r="AS54" s="376"/>
      <c r="AT54" s="376"/>
      <c r="AU54" s="376"/>
      <c r="AV54" s="376"/>
      <c r="AW54" s="376"/>
      <c r="AX54" s="376"/>
      <c r="AY54" s="376"/>
      <c r="AZ54" s="376"/>
      <c r="BA54" s="376"/>
      <c r="BB54" s="376"/>
      <c r="BC54" s="376"/>
    </row>
    <row r="55" spans="1:55" s="364" customFormat="1" ht="20.25" customHeight="1" x14ac:dyDescent="0.2">
      <c r="A55" s="364" t="s">
        <v>519</v>
      </c>
      <c r="D55" s="376"/>
      <c r="E55" s="376"/>
      <c r="F55" s="376"/>
      <c r="G55" s="376"/>
      <c r="H55" s="376"/>
      <c r="I55" s="376"/>
      <c r="J55" s="376"/>
      <c r="K55" s="376"/>
      <c r="L55" s="376"/>
      <c r="M55" s="376"/>
      <c r="N55" s="376"/>
      <c r="O55" s="376"/>
      <c r="P55" s="376"/>
      <c r="Q55" s="376"/>
      <c r="R55" s="376"/>
      <c r="S55" s="376"/>
      <c r="T55" s="376"/>
      <c r="U55" s="376"/>
      <c r="V55" s="376"/>
      <c r="W55" s="376"/>
      <c r="X55" s="376"/>
      <c r="Y55" s="376"/>
      <c r="Z55" s="376"/>
      <c r="AA55" s="376"/>
      <c r="AB55" s="376"/>
      <c r="AC55" s="376"/>
      <c r="AD55" s="376"/>
      <c r="AE55" s="376"/>
      <c r="AF55" s="376"/>
      <c r="AG55" s="376"/>
      <c r="AH55" s="376"/>
      <c r="AI55" s="376"/>
      <c r="AJ55" s="376"/>
      <c r="AK55" s="376"/>
      <c r="AL55" s="376"/>
      <c r="AM55" s="376"/>
      <c r="AN55" s="376"/>
      <c r="AO55" s="376"/>
      <c r="AP55" s="376"/>
      <c r="AQ55" s="376"/>
      <c r="AR55" s="376"/>
      <c r="AS55" s="376"/>
      <c r="AT55" s="376"/>
      <c r="AU55" s="376"/>
      <c r="AV55" s="376"/>
      <c r="AW55" s="376"/>
      <c r="AX55" s="376"/>
      <c r="AY55" s="376"/>
      <c r="AZ55" s="376"/>
      <c r="BA55" s="376"/>
      <c r="BB55" s="376"/>
      <c r="BC55" s="376"/>
    </row>
    <row r="56" spans="1:55" s="364" customFormat="1" ht="20.25" customHeight="1" x14ac:dyDescent="0.2">
      <c r="A56" s="364" t="s">
        <v>520</v>
      </c>
      <c r="D56" s="376"/>
      <c r="E56" s="376"/>
      <c r="F56" s="376"/>
      <c r="G56" s="376"/>
      <c r="H56" s="376"/>
      <c r="I56" s="376"/>
      <c r="J56" s="376"/>
      <c r="K56" s="376"/>
      <c r="L56" s="376"/>
      <c r="M56" s="376"/>
      <c r="N56" s="376"/>
      <c r="O56" s="376"/>
      <c r="P56" s="376"/>
      <c r="Q56" s="376"/>
      <c r="R56" s="376"/>
      <c r="S56" s="376"/>
      <c r="T56" s="376"/>
      <c r="U56" s="376"/>
      <c r="V56" s="376"/>
      <c r="W56" s="376"/>
      <c r="X56" s="376"/>
      <c r="Y56" s="376"/>
      <c r="Z56" s="376"/>
      <c r="AA56" s="376"/>
      <c r="AB56" s="376"/>
      <c r="AC56" s="376"/>
      <c r="AD56" s="376"/>
      <c r="AE56" s="376"/>
      <c r="AF56" s="376"/>
      <c r="AG56" s="376"/>
      <c r="AH56" s="376"/>
      <c r="AI56" s="376"/>
      <c r="AJ56" s="376"/>
      <c r="AK56" s="376"/>
      <c r="AL56" s="376"/>
      <c r="AM56" s="376"/>
      <c r="AN56" s="376"/>
      <c r="AO56" s="376"/>
      <c r="AP56" s="376"/>
      <c r="AQ56" s="376"/>
      <c r="AR56" s="376"/>
      <c r="AS56" s="376"/>
      <c r="AT56" s="376"/>
      <c r="AU56" s="376"/>
      <c r="AV56" s="376"/>
      <c r="AW56" s="376"/>
      <c r="AX56" s="376"/>
      <c r="AY56" s="376"/>
      <c r="AZ56" s="376"/>
      <c r="BA56" s="376"/>
      <c r="BB56" s="376"/>
      <c r="BC56" s="376"/>
    </row>
    <row r="57" spans="1:55" s="364" customFormat="1" ht="20.25" customHeight="1" x14ac:dyDescent="0.2">
      <c r="A57" s="363"/>
      <c r="B57" s="363"/>
      <c r="C57" s="363"/>
      <c r="D57" s="371"/>
      <c r="E57" s="371"/>
      <c r="F57" s="371"/>
      <c r="G57" s="371"/>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71"/>
      <c r="BC57" s="371"/>
    </row>
    <row r="58" spans="1:55" s="364" customFormat="1" ht="20.25" customHeight="1" x14ac:dyDescent="0.2">
      <c r="A58" s="364" t="s">
        <v>521</v>
      </c>
      <c r="C58" s="377"/>
      <c r="D58" s="370"/>
      <c r="E58" s="370"/>
    </row>
    <row r="59" spans="1:55" s="364" customFormat="1" ht="20.25" customHeight="1" x14ac:dyDescent="0.2">
      <c r="A59" s="378" t="s">
        <v>522</v>
      </c>
      <c r="B59" s="377"/>
      <c r="C59" s="377"/>
      <c r="D59" s="363"/>
      <c r="E59" s="363"/>
    </row>
    <row r="60" spans="1:55" s="364" customFormat="1" ht="20.25" customHeight="1" x14ac:dyDescent="0.2">
      <c r="A60" s="379" t="s">
        <v>523</v>
      </c>
      <c r="B60" s="377"/>
      <c r="C60" s="377"/>
      <c r="D60" s="363"/>
      <c r="E60" s="363"/>
    </row>
    <row r="61" spans="1:55" s="364" customFormat="1" ht="20.25" customHeight="1" x14ac:dyDescent="0.2">
      <c r="A61" s="378" t="s">
        <v>524</v>
      </c>
      <c r="B61" s="377"/>
      <c r="C61" s="377"/>
      <c r="D61" s="363"/>
      <c r="E61" s="363"/>
    </row>
    <row r="62" spans="1:55" s="364" customFormat="1" ht="20.25" customHeight="1" x14ac:dyDescent="0.2">
      <c r="A62" s="379" t="s">
        <v>525</v>
      </c>
      <c r="B62" s="377"/>
      <c r="C62" s="377"/>
      <c r="D62" s="363"/>
      <c r="E62" s="363"/>
    </row>
    <row r="63" spans="1:55" s="364" customFormat="1" ht="20.25" customHeight="1" x14ac:dyDescent="0.2">
      <c r="A63" s="378" t="s">
        <v>526</v>
      </c>
      <c r="B63" s="377"/>
      <c r="C63" s="377"/>
      <c r="D63" s="363"/>
      <c r="E63" s="363"/>
    </row>
    <row r="64" spans="1:55" s="364" customFormat="1" ht="20.25" customHeight="1" x14ac:dyDescent="0.2">
      <c r="A64" s="378" t="s">
        <v>527</v>
      </c>
      <c r="B64" s="377"/>
      <c r="C64" s="377"/>
      <c r="D64" s="363"/>
      <c r="E64" s="363"/>
    </row>
    <row r="65" spans="1:5" s="364" customFormat="1" ht="20.25" customHeight="1" x14ac:dyDescent="0.2">
      <c r="A65" s="378" t="s">
        <v>528</v>
      </c>
      <c r="B65" s="377"/>
      <c r="C65" s="377"/>
      <c r="D65" s="363"/>
      <c r="E65" s="363"/>
    </row>
    <row r="66" spans="1:5" s="364" customFormat="1" ht="20.25" customHeight="1" x14ac:dyDescent="0.2">
      <c r="A66" s="377"/>
      <c r="B66" s="377"/>
      <c r="C66" s="377"/>
      <c r="D66" s="363"/>
      <c r="E66" s="363"/>
    </row>
    <row r="67" spans="1:5" s="364" customFormat="1" ht="20.25" customHeight="1" x14ac:dyDescent="0.2">
      <c r="A67" s="377"/>
      <c r="B67" s="377"/>
      <c r="C67" s="377"/>
      <c r="D67" s="363"/>
      <c r="E67" s="363"/>
    </row>
    <row r="68" spans="1:5" s="364" customFormat="1" ht="20.25" customHeight="1" x14ac:dyDescent="0.2">
      <c r="A68" s="377"/>
      <c r="B68" s="377"/>
      <c r="C68" s="377"/>
      <c r="D68" s="363"/>
      <c r="E68" s="363"/>
    </row>
    <row r="69" spans="1:5" s="364" customFormat="1" ht="20.25" customHeight="1" x14ac:dyDescent="0.2">
      <c r="A69" s="377"/>
      <c r="B69" s="377"/>
      <c r="C69" s="377"/>
      <c r="D69" s="363"/>
      <c r="E69" s="363"/>
    </row>
    <row r="70" spans="1:5" ht="20.25" customHeight="1" x14ac:dyDescent="0.2"/>
    <row r="71" spans="1:5" ht="20.25" customHeight="1" x14ac:dyDescent="0.2"/>
  </sheetData>
  <sheetProtection algorithmName="SHA-512" hashValue="4TAncj0vnVjrkPRDXKnonY3cBc4cmgnhs4MCUyOl4DNppzem+QCT+Ub4dxIiiF2Xmz6Oo9NLZgDvwWvhHv64Hg==" saltValue="kb8jOnaYL/s6A+s64g0TlQ==" spinCount="100000" sheet="1" selectLockedCells="1" selectUnlockedCells="1"/>
  <mergeCells count="1">
    <mergeCell ref="E4:J5"/>
  </mergeCells>
  <phoneticPr fontId="9"/>
  <printOptions horizontalCentered="1"/>
  <pageMargins left="0.70833333333333304" right="0.70833333333333304" top="0.74791666666666701" bottom="0.15763888888888899" header="0.511811023622047" footer="0.511811023622047"/>
  <pageSetup paperSize="9" scale="44"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K45"/>
  <sheetViews>
    <sheetView view="pageBreakPreview" zoomScaleNormal="100" workbookViewId="0">
      <selection activeCell="D25" sqref="D25"/>
    </sheetView>
  </sheetViews>
  <sheetFormatPr defaultColWidth="10" defaultRowHeight="19.2" x14ac:dyDescent="0.2"/>
  <cols>
    <col min="1" max="1" width="2.21875" style="380" customWidth="1"/>
    <col min="2" max="2" width="9.44140625" style="380" customWidth="1"/>
    <col min="3" max="11" width="45.109375" style="380" customWidth="1"/>
    <col min="12" max="16384" width="10" style="380"/>
  </cols>
  <sheetData>
    <row r="1" spans="2:11" x14ac:dyDescent="0.2">
      <c r="B1" s="380" t="s">
        <v>529</v>
      </c>
    </row>
    <row r="3" spans="2:11" x14ac:dyDescent="0.2">
      <c r="B3" s="381" t="s">
        <v>439</v>
      </c>
      <c r="C3" s="381" t="s">
        <v>530</v>
      </c>
    </row>
    <row r="4" spans="2:11" x14ac:dyDescent="0.2">
      <c r="B4" s="381">
        <v>1</v>
      </c>
      <c r="C4" s="382" t="s">
        <v>71</v>
      </c>
    </row>
    <row r="5" spans="2:11" x14ac:dyDescent="0.2">
      <c r="B5" s="381">
        <v>2</v>
      </c>
      <c r="C5" s="382" t="s">
        <v>217</v>
      </c>
    </row>
    <row r="6" spans="2:11" x14ac:dyDescent="0.2">
      <c r="B6" s="381">
        <v>3</v>
      </c>
      <c r="C6" s="382"/>
    </row>
    <row r="7" spans="2:11" x14ac:dyDescent="0.2">
      <c r="B7" s="381">
        <v>4</v>
      </c>
      <c r="C7" s="382"/>
    </row>
    <row r="8" spans="2:11" x14ac:dyDescent="0.2">
      <c r="B8" s="381">
        <v>5</v>
      </c>
      <c r="C8" s="382"/>
    </row>
    <row r="9" spans="2:11" x14ac:dyDescent="0.2">
      <c r="B9" s="381">
        <v>6</v>
      </c>
      <c r="C9" s="382"/>
    </row>
    <row r="10" spans="2:11" x14ac:dyDescent="0.2">
      <c r="B10" s="381">
        <v>7</v>
      </c>
      <c r="C10" s="382"/>
    </row>
    <row r="11" spans="2:11" x14ac:dyDescent="0.2">
      <c r="B11" s="381">
        <v>8</v>
      </c>
      <c r="C11" s="382"/>
    </row>
    <row r="13" spans="2:11" x14ac:dyDescent="0.2">
      <c r="B13" s="380" t="s">
        <v>531</v>
      </c>
    </row>
    <row r="15" spans="2:11" x14ac:dyDescent="0.2">
      <c r="B15" s="383" t="s">
        <v>502</v>
      </c>
      <c r="C15" s="384" t="s">
        <v>483</v>
      </c>
      <c r="D15" s="385" t="s">
        <v>266</v>
      </c>
      <c r="E15" s="386" t="s">
        <v>503</v>
      </c>
      <c r="F15" s="387" t="s">
        <v>171</v>
      </c>
      <c r="G15" s="387" t="s">
        <v>171</v>
      </c>
      <c r="H15" s="387" t="s">
        <v>171</v>
      </c>
      <c r="I15" s="387" t="s">
        <v>171</v>
      </c>
      <c r="J15" s="387" t="s">
        <v>171</v>
      </c>
      <c r="K15" s="388" t="s">
        <v>171</v>
      </c>
    </row>
    <row r="16" spans="2:11" x14ac:dyDescent="0.2">
      <c r="B16" s="650" t="s">
        <v>532</v>
      </c>
      <c r="C16" s="389" t="s">
        <v>262</v>
      </c>
      <c r="D16" s="390" t="s">
        <v>262</v>
      </c>
      <c r="E16" s="390" t="s">
        <v>533</v>
      </c>
      <c r="F16" s="390"/>
      <c r="G16" s="390"/>
      <c r="H16" s="390"/>
      <c r="I16" s="391"/>
      <c r="J16" s="391"/>
      <c r="K16" s="392"/>
    </row>
    <row r="17" spans="2:11" x14ac:dyDescent="0.2">
      <c r="B17" s="650"/>
      <c r="C17" s="393" t="s">
        <v>171</v>
      </c>
      <c r="D17" s="390" t="s">
        <v>266</v>
      </c>
      <c r="E17" s="390" t="s">
        <v>266</v>
      </c>
      <c r="F17" s="390"/>
      <c r="G17" s="390"/>
      <c r="H17" s="390"/>
      <c r="I17" s="394"/>
      <c r="J17" s="394"/>
      <c r="K17" s="395"/>
    </row>
    <row r="18" spans="2:11" x14ac:dyDescent="0.2">
      <c r="B18" s="650"/>
      <c r="C18" s="393" t="s">
        <v>171</v>
      </c>
      <c r="D18" s="390" t="s">
        <v>171</v>
      </c>
      <c r="E18" s="390" t="s">
        <v>534</v>
      </c>
      <c r="F18" s="390"/>
      <c r="G18" s="390"/>
      <c r="H18" s="390"/>
      <c r="I18" s="394"/>
      <c r="J18" s="394"/>
      <c r="K18" s="395"/>
    </row>
    <row r="19" spans="2:11" x14ac:dyDescent="0.2">
      <c r="B19" s="650"/>
      <c r="C19" s="393" t="s">
        <v>171</v>
      </c>
      <c r="D19" s="390" t="s">
        <v>171</v>
      </c>
      <c r="E19" s="390" t="s">
        <v>535</v>
      </c>
      <c r="F19" s="390"/>
      <c r="G19" s="390"/>
      <c r="H19" s="390"/>
      <c r="I19" s="394"/>
      <c r="J19" s="394"/>
      <c r="K19" s="395"/>
    </row>
    <row r="20" spans="2:11" x14ac:dyDescent="0.2">
      <c r="B20" s="650"/>
      <c r="C20" s="393" t="s">
        <v>171</v>
      </c>
      <c r="D20" s="390" t="s">
        <v>171</v>
      </c>
      <c r="E20" s="390" t="s">
        <v>536</v>
      </c>
      <c r="F20" s="390"/>
      <c r="G20" s="390"/>
      <c r="H20" s="390"/>
      <c r="I20" s="394"/>
      <c r="J20" s="394"/>
      <c r="K20" s="395"/>
    </row>
    <row r="21" spans="2:11" x14ac:dyDescent="0.2">
      <c r="B21" s="650"/>
      <c r="C21" s="393" t="s">
        <v>171</v>
      </c>
      <c r="D21" s="390" t="s">
        <v>171</v>
      </c>
      <c r="E21" s="390" t="s">
        <v>171</v>
      </c>
      <c r="F21" s="390"/>
      <c r="G21" s="390"/>
      <c r="H21" s="390"/>
      <c r="I21" s="394"/>
      <c r="J21" s="394"/>
      <c r="K21" s="395"/>
    </row>
    <row r="22" spans="2:11" x14ac:dyDescent="0.2">
      <c r="B22" s="650"/>
      <c r="C22" s="393" t="s">
        <v>171</v>
      </c>
      <c r="D22" s="390" t="s">
        <v>171</v>
      </c>
      <c r="E22" s="390" t="s">
        <v>171</v>
      </c>
      <c r="F22" s="390"/>
      <c r="G22" s="390"/>
      <c r="H22" s="390"/>
      <c r="I22" s="394"/>
      <c r="J22" s="394"/>
      <c r="K22" s="395"/>
    </row>
    <row r="23" spans="2:11" x14ac:dyDescent="0.2">
      <c r="B23" s="650"/>
      <c r="C23" s="393" t="s">
        <v>171</v>
      </c>
      <c r="D23" s="390" t="s">
        <v>171</v>
      </c>
      <c r="E23" s="390" t="s">
        <v>171</v>
      </c>
      <c r="F23" s="390"/>
      <c r="G23" s="390"/>
      <c r="H23" s="390"/>
      <c r="I23" s="394"/>
      <c r="J23" s="394"/>
      <c r="K23" s="395"/>
    </row>
    <row r="24" spans="2:11" x14ac:dyDescent="0.2">
      <c r="B24" s="650"/>
      <c r="C24" s="393" t="s">
        <v>171</v>
      </c>
      <c r="D24" s="390" t="s">
        <v>171</v>
      </c>
      <c r="E24" s="390" t="s">
        <v>171</v>
      </c>
      <c r="F24" s="390"/>
      <c r="G24" s="390"/>
      <c r="H24" s="390"/>
      <c r="I24" s="394"/>
      <c r="J24" s="394"/>
      <c r="K24" s="395"/>
    </row>
    <row r="25" spans="2:11" x14ac:dyDescent="0.2">
      <c r="B25" s="650"/>
      <c r="C25" s="393" t="s">
        <v>171</v>
      </c>
      <c r="D25" s="396" t="s">
        <v>171</v>
      </c>
      <c r="E25" s="396" t="s">
        <v>171</v>
      </c>
      <c r="F25" s="396"/>
      <c r="G25" s="396"/>
      <c r="H25" s="396"/>
      <c r="I25" s="394"/>
      <c r="J25" s="394"/>
      <c r="K25" s="395"/>
    </row>
    <row r="26" spans="2:11" x14ac:dyDescent="0.2">
      <c r="B26" s="650"/>
      <c r="C26" s="393" t="s">
        <v>171</v>
      </c>
      <c r="D26" s="396" t="s">
        <v>171</v>
      </c>
      <c r="E26" s="396" t="s">
        <v>171</v>
      </c>
      <c r="F26" s="396"/>
      <c r="G26" s="396"/>
      <c r="H26" s="396"/>
      <c r="I26" s="394"/>
      <c r="J26" s="394"/>
      <c r="K26" s="395"/>
    </row>
    <row r="27" spans="2:11" x14ac:dyDescent="0.2">
      <c r="B27" s="650"/>
      <c r="C27" s="393" t="s">
        <v>171</v>
      </c>
      <c r="D27" s="396" t="s">
        <v>171</v>
      </c>
      <c r="E27" s="396" t="s">
        <v>171</v>
      </c>
      <c r="F27" s="396"/>
      <c r="G27" s="396"/>
      <c r="H27" s="396"/>
      <c r="I27" s="394"/>
      <c r="J27" s="394"/>
      <c r="K27" s="395"/>
    </row>
    <row r="28" spans="2:11" x14ac:dyDescent="0.2">
      <c r="B28" s="650"/>
      <c r="C28" s="397" t="s">
        <v>171</v>
      </c>
      <c r="D28" s="398" t="s">
        <v>171</v>
      </c>
      <c r="E28" s="398" t="s">
        <v>171</v>
      </c>
      <c r="F28" s="398"/>
      <c r="G28" s="398"/>
      <c r="H28" s="398"/>
      <c r="I28" s="398"/>
      <c r="J28" s="398"/>
      <c r="K28" s="399"/>
    </row>
    <row r="31" spans="2:11" x14ac:dyDescent="0.2">
      <c r="C31" s="380" t="s">
        <v>537</v>
      </c>
    </row>
    <row r="32" spans="2:11" x14ac:dyDescent="0.2">
      <c r="C32" s="380" t="s">
        <v>538</v>
      </c>
    </row>
    <row r="33" spans="3:3" x14ac:dyDescent="0.2">
      <c r="C33" s="380" t="s">
        <v>539</v>
      </c>
    </row>
    <row r="34" spans="3:3" x14ac:dyDescent="0.2">
      <c r="C34" s="380" t="s">
        <v>540</v>
      </c>
    </row>
    <row r="35" spans="3:3" x14ac:dyDescent="0.2">
      <c r="C35" s="380" t="s">
        <v>541</v>
      </c>
    </row>
    <row r="36" spans="3:3" x14ac:dyDescent="0.2">
      <c r="C36" s="380" t="s">
        <v>542</v>
      </c>
    </row>
    <row r="37" spans="3:3" x14ac:dyDescent="0.2">
      <c r="C37" s="380" t="s">
        <v>543</v>
      </c>
    </row>
    <row r="38" spans="3:3" x14ac:dyDescent="0.2">
      <c r="C38" s="380" t="s">
        <v>544</v>
      </c>
    </row>
    <row r="40" spans="3:3" x14ac:dyDescent="0.2">
      <c r="C40" s="380" t="s">
        <v>545</v>
      </c>
    </row>
    <row r="41" spans="3:3" x14ac:dyDescent="0.2">
      <c r="C41" s="380" t="s">
        <v>546</v>
      </c>
    </row>
    <row r="42" spans="3:3" x14ac:dyDescent="0.2">
      <c r="C42" s="380" t="s">
        <v>547</v>
      </c>
    </row>
    <row r="43" spans="3:3" x14ac:dyDescent="0.2">
      <c r="C43" s="380" t="s">
        <v>548</v>
      </c>
    </row>
    <row r="44" spans="3:3" x14ac:dyDescent="0.2">
      <c r="C44" s="380" t="s">
        <v>549</v>
      </c>
    </row>
    <row r="45" spans="3:3" x14ac:dyDescent="0.2">
      <c r="C45" s="380" t="s">
        <v>550</v>
      </c>
    </row>
  </sheetData>
  <sheetProtection algorithmName="SHA-512" hashValue="mlMYPFUZp13UOT9162qy68cmg5alB/c6wXEnkifP4lnzxfmkYi+gbRhefGI850Y46hhNIpWusmAu4IcsE3ld4Q==" saltValue="VpdQpPlMHsvWezCRtr67cA==" spinCount="100000" sheet="1" selectLockedCells="1" selectUnlockedCells="1"/>
  <mergeCells count="1">
    <mergeCell ref="B16:B28"/>
  </mergeCells>
  <phoneticPr fontId="9"/>
  <pageMargins left="0.70833333333333304" right="0.70833333333333304" top="0.74791666666666701" bottom="0.74791666666666701" header="0.511811023622047" footer="0.511811023622047"/>
  <pageSetup paperSize="9" scale="2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B1:AO130"/>
  <sheetViews>
    <sheetView view="pageBreakPreview" zoomScaleNormal="100" workbookViewId="0"/>
  </sheetViews>
  <sheetFormatPr defaultColWidth="9" defaultRowHeight="13.2" x14ac:dyDescent="0.2"/>
  <cols>
    <col min="1" max="1" width="3.109375" style="130" customWidth="1"/>
    <col min="2" max="2" width="4.21875" style="130" customWidth="1"/>
    <col min="3" max="3" width="3.33203125" style="130" customWidth="1"/>
    <col min="4" max="4" width="0.44140625" style="130" customWidth="1"/>
    <col min="5" max="39" width="3.109375" style="130" customWidth="1"/>
    <col min="40" max="40" width="9" style="144"/>
    <col min="41" max="16384" width="9" style="130"/>
  </cols>
  <sheetData>
    <row r="1" spans="2:40" s="131" customFormat="1" x14ac:dyDescent="0.2">
      <c r="AN1" s="62"/>
    </row>
    <row r="2" spans="2:40" s="131" customFormat="1" x14ac:dyDescent="0.2">
      <c r="B2" s="62" t="s">
        <v>551</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row>
    <row r="3" spans="2:40" s="131" customFormat="1" ht="14.25" customHeight="1" x14ac:dyDescent="0.2">
      <c r="Z3" s="502" t="s">
        <v>154</v>
      </c>
      <c r="AA3" s="502"/>
      <c r="AB3" s="502"/>
      <c r="AC3" s="502"/>
      <c r="AD3" s="502"/>
      <c r="AE3" s="529"/>
      <c r="AF3" s="529"/>
      <c r="AG3" s="529"/>
      <c r="AH3" s="529"/>
      <c r="AI3" s="529"/>
      <c r="AJ3" s="529"/>
      <c r="AK3" s="529"/>
      <c r="AL3" s="529"/>
      <c r="AM3" s="400"/>
      <c r="AN3" s="62"/>
    </row>
    <row r="4" spans="2:40" s="131" customFormat="1" x14ac:dyDescent="0.2">
      <c r="AN4" s="401"/>
    </row>
    <row r="5" spans="2:40" s="131" customFormat="1" x14ac:dyDescent="0.2">
      <c r="B5" s="551" t="s">
        <v>552</v>
      </c>
      <c r="C5" s="551"/>
      <c r="D5" s="551"/>
      <c r="E5" s="551"/>
      <c r="F5" s="551"/>
      <c r="G5" s="551"/>
      <c r="H5" s="551"/>
      <c r="I5" s="551"/>
      <c r="J5" s="551"/>
      <c r="K5" s="551"/>
      <c r="L5" s="551"/>
      <c r="M5" s="551"/>
      <c r="N5" s="551"/>
      <c r="O5" s="551"/>
      <c r="P5" s="551"/>
      <c r="Q5" s="551"/>
      <c r="R5" s="551"/>
      <c r="S5" s="551"/>
      <c r="T5" s="551"/>
      <c r="U5" s="551"/>
      <c r="V5" s="551"/>
      <c r="W5" s="551"/>
      <c r="X5" s="551"/>
      <c r="Y5" s="551"/>
      <c r="Z5" s="551"/>
      <c r="AA5" s="551"/>
      <c r="AB5" s="551"/>
      <c r="AC5" s="551"/>
      <c r="AD5" s="551"/>
      <c r="AE5" s="551"/>
      <c r="AF5" s="551"/>
      <c r="AG5" s="551"/>
      <c r="AH5" s="551"/>
      <c r="AI5" s="551"/>
      <c r="AJ5" s="551"/>
      <c r="AK5" s="551"/>
      <c r="AL5" s="551"/>
    </row>
    <row r="6" spans="2:40" s="131" customFormat="1" ht="13.5" customHeight="1" x14ac:dyDescent="0.2">
      <c r="AC6" s="62"/>
      <c r="AD6" s="133"/>
      <c r="AE6" s="133" t="s">
        <v>553</v>
      </c>
      <c r="AH6" s="131" t="s">
        <v>158</v>
      </c>
      <c r="AJ6" s="131" t="s">
        <v>159</v>
      </c>
      <c r="AL6" s="131" t="s">
        <v>160</v>
      </c>
    </row>
    <row r="7" spans="2:40" s="131" customFormat="1" x14ac:dyDescent="0.2">
      <c r="B7" s="551" t="s">
        <v>554</v>
      </c>
      <c r="C7" s="551"/>
      <c r="D7" s="551"/>
      <c r="E7" s="551"/>
      <c r="F7" s="551"/>
      <c r="G7" s="551"/>
      <c r="H7" s="551"/>
      <c r="I7" s="551"/>
      <c r="J7" s="551"/>
      <c r="K7" s="104"/>
      <c r="L7" s="104"/>
      <c r="M7" s="104"/>
      <c r="N7" s="104"/>
      <c r="O7" s="104"/>
      <c r="P7" s="104"/>
      <c r="Q7" s="104"/>
      <c r="R7" s="104"/>
      <c r="S7" s="104"/>
      <c r="T7" s="104"/>
    </row>
    <row r="8" spans="2:40" s="131" customFormat="1" x14ac:dyDescent="0.2">
      <c r="AC8" s="62" t="s">
        <v>555</v>
      </c>
    </row>
    <row r="9" spans="2:40" s="131" customFormat="1" x14ac:dyDescent="0.2">
      <c r="C9" s="62" t="s">
        <v>556</v>
      </c>
      <c r="D9" s="62"/>
    </row>
    <row r="10" spans="2:40" s="131" customFormat="1" ht="6.75" customHeight="1" x14ac:dyDescent="0.2">
      <c r="C10" s="62"/>
      <c r="D10" s="62"/>
    </row>
    <row r="11" spans="2:40" s="131" customFormat="1" ht="14.25" customHeight="1" x14ac:dyDescent="0.2">
      <c r="B11" s="510" t="s">
        <v>166</v>
      </c>
      <c r="C11" s="553" t="s">
        <v>167</v>
      </c>
      <c r="D11" s="553"/>
      <c r="E11" s="553"/>
      <c r="F11" s="553"/>
      <c r="G11" s="553"/>
      <c r="H11" s="553"/>
      <c r="I11" s="553"/>
      <c r="J11" s="553"/>
      <c r="K11" s="553"/>
      <c r="L11" s="40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3"/>
    </row>
    <row r="12" spans="2:40" s="131" customFormat="1" ht="14.25" customHeight="1" x14ac:dyDescent="0.2">
      <c r="B12" s="510"/>
      <c r="C12" s="663" t="s">
        <v>168</v>
      </c>
      <c r="D12" s="663"/>
      <c r="E12" s="663"/>
      <c r="F12" s="663"/>
      <c r="G12" s="663"/>
      <c r="H12" s="663"/>
      <c r="I12" s="663"/>
      <c r="J12" s="663"/>
      <c r="K12" s="663"/>
      <c r="L12" s="403"/>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5"/>
    </row>
    <row r="13" spans="2:40" s="131" customFormat="1" ht="13.5" customHeight="1" x14ac:dyDescent="0.2">
      <c r="B13" s="510"/>
      <c r="C13" s="533" t="s">
        <v>169</v>
      </c>
      <c r="D13" s="533"/>
      <c r="E13" s="533"/>
      <c r="F13" s="533"/>
      <c r="G13" s="533"/>
      <c r="H13" s="533"/>
      <c r="I13" s="533"/>
      <c r="J13" s="533"/>
      <c r="K13" s="533"/>
      <c r="L13" s="658" t="s">
        <v>557</v>
      </c>
      <c r="M13" s="658"/>
      <c r="N13" s="658"/>
      <c r="O13" s="658"/>
      <c r="P13" s="658"/>
      <c r="Q13" s="658"/>
      <c r="R13" s="658"/>
      <c r="S13" s="658"/>
      <c r="T13" s="658"/>
      <c r="U13" s="658"/>
      <c r="V13" s="658"/>
      <c r="W13" s="658"/>
      <c r="X13" s="658"/>
      <c r="Y13" s="658"/>
      <c r="Z13" s="658"/>
      <c r="AA13" s="658"/>
      <c r="AB13" s="658"/>
      <c r="AC13" s="658"/>
      <c r="AD13" s="658"/>
      <c r="AE13" s="658"/>
      <c r="AF13" s="658"/>
      <c r="AG13" s="658"/>
      <c r="AH13" s="658"/>
      <c r="AI13" s="658"/>
      <c r="AJ13" s="658"/>
      <c r="AK13" s="658"/>
      <c r="AL13" s="658"/>
    </row>
    <row r="14" spans="2:40" s="131" customFormat="1" ht="13.5" customHeight="1" x14ac:dyDescent="0.2">
      <c r="B14" s="510"/>
      <c r="C14" s="533"/>
      <c r="D14" s="533"/>
      <c r="E14" s="533"/>
      <c r="F14" s="533"/>
      <c r="G14" s="533"/>
      <c r="H14" s="533"/>
      <c r="I14" s="533"/>
      <c r="J14" s="533"/>
      <c r="K14" s="533"/>
      <c r="L14" s="659" t="s">
        <v>558</v>
      </c>
      <c r="M14" s="659"/>
      <c r="N14" s="659"/>
      <c r="O14" s="659"/>
      <c r="P14" s="659"/>
      <c r="Q14" s="659"/>
      <c r="R14" s="659"/>
      <c r="S14" s="659"/>
      <c r="T14" s="659"/>
      <c r="U14" s="659"/>
      <c r="V14" s="659"/>
      <c r="W14" s="659"/>
      <c r="X14" s="659"/>
      <c r="Y14" s="659"/>
      <c r="Z14" s="659"/>
      <c r="AA14" s="659"/>
      <c r="AB14" s="659"/>
      <c r="AC14" s="659"/>
      <c r="AD14" s="659"/>
      <c r="AE14" s="659"/>
      <c r="AF14" s="659"/>
      <c r="AG14" s="659"/>
      <c r="AH14" s="659"/>
      <c r="AI14" s="659"/>
      <c r="AJ14" s="659"/>
      <c r="AK14" s="659"/>
      <c r="AL14" s="659"/>
    </row>
    <row r="15" spans="2:40" s="131" customFormat="1" ht="13.5" customHeight="1" x14ac:dyDescent="0.2">
      <c r="B15" s="510"/>
      <c r="C15" s="533"/>
      <c r="D15" s="533"/>
      <c r="E15" s="533"/>
      <c r="F15" s="533"/>
      <c r="G15" s="533"/>
      <c r="H15" s="533"/>
      <c r="I15" s="533"/>
      <c r="J15" s="533"/>
      <c r="K15" s="533"/>
      <c r="L15" s="664" t="s">
        <v>176</v>
      </c>
      <c r="M15" s="664"/>
      <c r="N15" s="664"/>
      <c r="O15" s="664"/>
      <c r="P15" s="664"/>
      <c r="Q15" s="664"/>
      <c r="R15" s="664"/>
      <c r="S15" s="664"/>
      <c r="T15" s="664"/>
      <c r="U15" s="664"/>
      <c r="V15" s="664"/>
      <c r="W15" s="664"/>
      <c r="X15" s="664"/>
      <c r="Y15" s="664"/>
      <c r="Z15" s="664"/>
      <c r="AA15" s="664"/>
      <c r="AB15" s="664"/>
      <c r="AC15" s="664"/>
      <c r="AD15" s="664"/>
      <c r="AE15" s="664"/>
      <c r="AF15" s="664"/>
      <c r="AG15" s="664"/>
      <c r="AH15" s="664"/>
      <c r="AI15" s="664"/>
      <c r="AJ15" s="664"/>
      <c r="AK15" s="664"/>
      <c r="AL15" s="664"/>
    </row>
    <row r="16" spans="2:40" s="131" customFormat="1" ht="14.25" customHeight="1" x14ac:dyDescent="0.2">
      <c r="B16" s="510"/>
      <c r="C16" s="533" t="s">
        <v>177</v>
      </c>
      <c r="D16" s="533"/>
      <c r="E16" s="533"/>
      <c r="F16" s="533"/>
      <c r="G16" s="533"/>
      <c r="H16" s="533"/>
      <c r="I16" s="533"/>
      <c r="J16" s="533"/>
      <c r="K16" s="533"/>
      <c r="L16" s="502" t="s">
        <v>3</v>
      </c>
      <c r="M16" s="502"/>
      <c r="N16" s="502"/>
      <c r="O16" s="502"/>
      <c r="P16" s="502"/>
      <c r="Q16" s="406"/>
      <c r="R16" s="407"/>
      <c r="S16" s="407"/>
      <c r="T16" s="407"/>
      <c r="U16" s="407"/>
      <c r="V16" s="407"/>
      <c r="W16" s="407"/>
      <c r="X16" s="407"/>
      <c r="Y16" s="408"/>
      <c r="Z16" s="541" t="s">
        <v>178</v>
      </c>
      <c r="AA16" s="541"/>
      <c r="AB16" s="541"/>
      <c r="AC16" s="541"/>
      <c r="AD16" s="541"/>
      <c r="AE16" s="409"/>
      <c r="AF16" s="410"/>
      <c r="AG16" s="152"/>
      <c r="AH16" s="152"/>
      <c r="AI16" s="152"/>
      <c r="AJ16" s="661"/>
      <c r="AK16" s="661"/>
      <c r="AL16" s="661"/>
    </row>
    <row r="17" spans="2:38" s="130" customFormat="1" ht="14.25" customHeight="1" x14ac:dyDescent="0.2">
      <c r="B17" s="510"/>
      <c r="C17" s="548" t="s">
        <v>179</v>
      </c>
      <c r="D17" s="548"/>
      <c r="E17" s="548"/>
      <c r="F17" s="548"/>
      <c r="G17" s="548"/>
      <c r="H17" s="548"/>
      <c r="I17" s="548"/>
      <c r="J17" s="548"/>
      <c r="K17" s="548"/>
      <c r="L17" s="411"/>
      <c r="M17" s="411"/>
      <c r="N17" s="411"/>
      <c r="O17" s="411"/>
      <c r="P17" s="411"/>
      <c r="Q17" s="411"/>
      <c r="R17" s="411"/>
      <c r="S17" s="411"/>
      <c r="U17" s="502" t="s">
        <v>180</v>
      </c>
      <c r="V17" s="502"/>
      <c r="W17" s="502"/>
      <c r="X17" s="502"/>
      <c r="Y17" s="502"/>
      <c r="Z17" s="412"/>
      <c r="AA17" s="413"/>
      <c r="AB17" s="413"/>
      <c r="AC17" s="413"/>
      <c r="AD17" s="413"/>
      <c r="AE17" s="662"/>
      <c r="AF17" s="662"/>
      <c r="AG17" s="662"/>
      <c r="AH17" s="662"/>
      <c r="AI17" s="662"/>
      <c r="AJ17" s="662"/>
      <c r="AK17" s="662"/>
      <c r="AL17" s="414"/>
    </row>
    <row r="18" spans="2:38" s="130" customFormat="1" ht="14.25" customHeight="1" x14ac:dyDescent="0.2">
      <c r="B18" s="510"/>
      <c r="C18" s="504" t="s">
        <v>181</v>
      </c>
      <c r="D18" s="504"/>
      <c r="E18" s="504"/>
      <c r="F18" s="504"/>
      <c r="G18" s="504"/>
      <c r="H18" s="504"/>
      <c r="I18" s="504"/>
      <c r="J18" s="504"/>
      <c r="K18" s="504"/>
      <c r="L18" s="502" t="s">
        <v>182</v>
      </c>
      <c r="M18" s="502"/>
      <c r="N18" s="502"/>
      <c r="O18" s="502"/>
      <c r="P18" s="502"/>
      <c r="Q18" s="415"/>
      <c r="R18" s="416"/>
      <c r="S18" s="416"/>
      <c r="T18" s="416"/>
      <c r="U18" s="416"/>
      <c r="V18" s="416"/>
      <c r="W18" s="416"/>
      <c r="X18" s="416"/>
      <c r="Y18" s="417"/>
      <c r="Z18" s="549" t="s">
        <v>183</v>
      </c>
      <c r="AA18" s="549"/>
      <c r="AB18" s="549"/>
      <c r="AC18" s="549"/>
      <c r="AD18" s="549"/>
      <c r="AE18" s="418"/>
      <c r="AF18" s="419"/>
      <c r="AG18" s="419"/>
      <c r="AH18" s="419"/>
      <c r="AI18" s="419"/>
      <c r="AJ18" s="419"/>
      <c r="AK18" s="419"/>
      <c r="AL18" s="414"/>
    </row>
    <row r="19" spans="2:38" s="130" customFormat="1" ht="13.5" customHeight="1" x14ac:dyDescent="0.2">
      <c r="B19" s="510"/>
      <c r="C19" s="543" t="s">
        <v>184</v>
      </c>
      <c r="D19" s="543"/>
      <c r="E19" s="543"/>
      <c r="F19" s="543"/>
      <c r="G19" s="543"/>
      <c r="H19" s="543"/>
      <c r="I19" s="543"/>
      <c r="J19" s="543"/>
      <c r="K19" s="543"/>
      <c r="L19" s="658" t="s">
        <v>557</v>
      </c>
      <c r="M19" s="658"/>
      <c r="N19" s="658"/>
      <c r="O19" s="658"/>
      <c r="P19" s="658"/>
      <c r="Q19" s="658"/>
      <c r="R19" s="658"/>
      <c r="S19" s="658"/>
      <c r="T19" s="658"/>
      <c r="U19" s="658"/>
      <c r="V19" s="658"/>
      <c r="W19" s="658"/>
      <c r="X19" s="658"/>
      <c r="Y19" s="658"/>
      <c r="Z19" s="658"/>
      <c r="AA19" s="658"/>
      <c r="AB19" s="658"/>
      <c r="AC19" s="658"/>
      <c r="AD19" s="658"/>
      <c r="AE19" s="658"/>
      <c r="AF19" s="658"/>
      <c r="AG19" s="658"/>
      <c r="AH19" s="658"/>
      <c r="AI19" s="658"/>
      <c r="AJ19" s="658"/>
      <c r="AK19" s="658"/>
      <c r="AL19" s="658"/>
    </row>
    <row r="20" spans="2:38" s="130" customFormat="1" ht="14.25" customHeight="1" x14ac:dyDescent="0.2">
      <c r="B20" s="510"/>
      <c r="C20" s="543"/>
      <c r="D20" s="543"/>
      <c r="E20" s="543"/>
      <c r="F20" s="543"/>
      <c r="G20" s="543"/>
      <c r="H20" s="543"/>
      <c r="I20" s="543"/>
      <c r="J20" s="543"/>
      <c r="K20" s="543"/>
      <c r="L20" s="659" t="s">
        <v>558</v>
      </c>
      <c r="M20" s="659"/>
      <c r="N20" s="659"/>
      <c r="O20" s="659"/>
      <c r="P20" s="659"/>
      <c r="Q20" s="659"/>
      <c r="R20" s="659"/>
      <c r="S20" s="659"/>
      <c r="T20" s="659"/>
      <c r="U20" s="659"/>
      <c r="V20" s="659"/>
      <c r="W20" s="659"/>
      <c r="X20" s="659"/>
      <c r="Y20" s="659"/>
      <c r="Z20" s="659"/>
      <c r="AA20" s="659"/>
      <c r="AB20" s="659"/>
      <c r="AC20" s="659"/>
      <c r="AD20" s="659"/>
      <c r="AE20" s="659"/>
      <c r="AF20" s="659"/>
      <c r="AG20" s="659"/>
      <c r="AH20" s="659"/>
      <c r="AI20" s="659"/>
      <c r="AJ20" s="659"/>
      <c r="AK20" s="659"/>
      <c r="AL20" s="659"/>
    </row>
    <row r="21" spans="2:38" s="130" customFormat="1" x14ac:dyDescent="0.2">
      <c r="B21" s="510"/>
      <c r="C21" s="543"/>
      <c r="D21" s="543"/>
      <c r="E21" s="543"/>
      <c r="F21" s="543"/>
      <c r="G21" s="543"/>
      <c r="H21" s="543"/>
      <c r="I21" s="543"/>
      <c r="J21" s="543"/>
      <c r="K21" s="543"/>
      <c r="L21" s="660"/>
      <c r="M21" s="660"/>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0"/>
    </row>
    <row r="22" spans="2:38" s="130" customFormat="1" ht="13.5" customHeight="1" x14ac:dyDescent="0.2">
      <c r="B22" s="542" t="s">
        <v>185</v>
      </c>
      <c r="C22" s="533" t="s">
        <v>187</v>
      </c>
      <c r="D22" s="533"/>
      <c r="E22" s="533"/>
      <c r="F22" s="533"/>
      <c r="G22" s="533"/>
      <c r="H22" s="533"/>
      <c r="I22" s="533"/>
      <c r="J22" s="533"/>
      <c r="K22" s="533"/>
      <c r="L22" s="658" t="s">
        <v>557</v>
      </c>
      <c r="M22" s="658"/>
      <c r="N22" s="658"/>
      <c r="O22" s="658"/>
      <c r="P22" s="658"/>
      <c r="Q22" s="658"/>
      <c r="R22" s="658"/>
      <c r="S22" s="658"/>
      <c r="T22" s="658"/>
      <c r="U22" s="658"/>
      <c r="V22" s="658"/>
      <c r="W22" s="658"/>
      <c r="X22" s="658"/>
      <c r="Y22" s="658"/>
      <c r="Z22" s="658"/>
      <c r="AA22" s="658"/>
      <c r="AB22" s="658"/>
      <c r="AC22" s="658"/>
      <c r="AD22" s="658"/>
      <c r="AE22" s="658"/>
      <c r="AF22" s="658"/>
      <c r="AG22" s="658"/>
      <c r="AH22" s="658"/>
      <c r="AI22" s="658"/>
      <c r="AJ22" s="658"/>
      <c r="AK22" s="658"/>
      <c r="AL22" s="658"/>
    </row>
    <row r="23" spans="2:38" s="130" customFormat="1" ht="14.25" customHeight="1" x14ac:dyDescent="0.2">
      <c r="B23" s="542"/>
      <c r="C23" s="533"/>
      <c r="D23" s="533"/>
      <c r="E23" s="533"/>
      <c r="F23" s="533"/>
      <c r="G23" s="533"/>
      <c r="H23" s="533"/>
      <c r="I23" s="533"/>
      <c r="J23" s="533"/>
      <c r="K23" s="533"/>
      <c r="L23" s="659" t="s">
        <v>558</v>
      </c>
      <c r="M23" s="659"/>
      <c r="N23" s="659"/>
      <c r="O23" s="659"/>
      <c r="P23" s="659"/>
      <c r="Q23" s="659"/>
      <c r="R23" s="659"/>
      <c r="S23" s="659"/>
      <c r="T23" s="659"/>
      <c r="U23" s="659"/>
      <c r="V23" s="659"/>
      <c r="W23" s="659"/>
      <c r="X23" s="659"/>
      <c r="Y23" s="659"/>
      <c r="Z23" s="659"/>
      <c r="AA23" s="659"/>
      <c r="AB23" s="659"/>
      <c r="AC23" s="659"/>
      <c r="AD23" s="659"/>
      <c r="AE23" s="659"/>
      <c r="AF23" s="659"/>
      <c r="AG23" s="659"/>
      <c r="AH23" s="659"/>
      <c r="AI23" s="659"/>
      <c r="AJ23" s="659"/>
      <c r="AK23" s="659"/>
      <c r="AL23" s="659"/>
    </row>
    <row r="24" spans="2:38" s="130" customFormat="1" x14ac:dyDescent="0.2">
      <c r="B24" s="542"/>
      <c r="C24" s="533"/>
      <c r="D24" s="533"/>
      <c r="E24" s="533"/>
      <c r="F24" s="533"/>
      <c r="G24" s="533"/>
      <c r="H24" s="533"/>
      <c r="I24" s="533"/>
      <c r="J24" s="533"/>
      <c r="K24" s="533"/>
      <c r="L24" s="660"/>
      <c r="M24" s="660"/>
      <c r="N24" s="660"/>
      <c r="O24" s="660"/>
      <c r="P24" s="660"/>
      <c r="Q24" s="660"/>
      <c r="R24" s="660"/>
      <c r="S24" s="660"/>
      <c r="T24" s="660"/>
      <c r="U24" s="660"/>
      <c r="V24" s="660"/>
      <c r="W24" s="660"/>
      <c r="X24" s="660"/>
      <c r="Y24" s="660"/>
      <c r="Z24" s="660"/>
      <c r="AA24" s="660"/>
      <c r="AB24" s="660"/>
      <c r="AC24" s="660"/>
      <c r="AD24" s="660"/>
      <c r="AE24" s="660"/>
      <c r="AF24" s="660"/>
      <c r="AG24" s="660"/>
      <c r="AH24" s="660"/>
      <c r="AI24" s="660"/>
      <c r="AJ24" s="660"/>
      <c r="AK24" s="660"/>
      <c r="AL24" s="660"/>
    </row>
    <row r="25" spans="2:38" s="130" customFormat="1" ht="14.25" customHeight="1" x14ac:dyDescent="0.2">
      <c r="B25" s="542"/>
      <c r="C25" s="533" t="s">
        <v>177</v>
      </c>
      <c r="D25" s="533"/>
      <c r="E25" s="533"/>
      <c r="F25" s="533"/>
      <c r="G25" s="533"/>
      <c r="H25" s="533"/>
      <c r="I25" s="533"/>
      <c r="J25" s="533"/>
      <c r="K25" s="533"/>
      <c r="L25" s="502" t="s">
        <v>3</v>
      </c>
      <c r="M25" s="502"/>
      <c r="N25" s="502"/>
      <c r="O25" s="502"/>
      <c r="P25" s="502"/>
      <c r="Q25" s="406"/>
      <c r="R25" s="407"/>
      <c r="S25" s="407"/>
      <c r="T25" s="407"/>
      <c r="U25" s="407"/>
      <c r="V25" s="407"/>
      <c r="W25" s="407"/>
      <c r="X25" s="407"/>
      <c r="Y25" s="408"/>
      <c r="Z25" s="541" t="s">
        <v>178</v>
      </c>
      <c r="AA25" s="541"/>
      <c r="AB25" s="541"/>
      <c r="AC25" s="541"/>
      <c r="AD25" s="541"/>
      <c r="AE25" s="409"/>
      <c r="AF25" s="410"/>
      <c r="AG25" s="152"/>
      <c r="AH25" s="152"/>
      <c r="AI25" s="152"/>
      <c r="AJ25" s="661"/>
      <c r="AK25" s="661"/>
      <c r="AL25" s="661"/>
    </row>
    <row r="26" spans="2:38" s="130" customFormat="1" ht="13.5" customHeight="1" x14ac:dyDescent="0.2">
      <c r="B26" s="542"/>
      <c r="C26" s="547" t="s">
        <v>188</v>
      </c>
      <c r="D26" s="547"/>
      <c r="E26" s="547"/>
      <c r="F26" s="547"/>
      <c r="G26" s="547"/>
      <c r="H26" s="547"/>
      <c r="I26" s="547"/>
      <c r="J26" s="547"/>
      <c r="K26" s="547"/>
      <c r="L26" s="658" t="s">
        <v>557</v>
      </c>
      <c r="M26" s="658"/>
      <c r="N26" s="658"/>
      <c r="O26" s="658"/>
      <c r="P26" s="658"/>
      <c r="Q26" s="658"/>
      <c r="R26" s="658"/>
      <c r="S26" s="658"/>
      <c r="T26" s="658"/>
      <c r="U26" s="658"/>
      <c r="V26" s="658"/>
      <c r="W26" s="658"/>
      <c r="X26" s="658"/>
      <c r="Y26" s="658"/>
      <c r="Z26" s="658"/>
      <c r="AA26" s="658"/>
      <c r="AB26" s="658"/>
      <c r="AC26" s="658"/>
      <c r="AD26" s="658"/>
      <c r="AE26" s="658"/>
      <c r="AF26" s="658"/>
      <c r="AG26" s="658"/>
      <c r="AH26" s="658"/>
      <c r="AI26" s="658"/>
      <c r="AJ26" s="658"/>
      <c r="AK26" s="658"/>
      <c r="AL26" s="658"/>
    </row>
    <row r="27" spans="2:38" s="130" customFormat="1" ht="14.25" customHeight="1" x14ac:dyDescent="0.2">
      <c r="B27" s="542"/>
      <c r="C27" s="547"/>
      <c r="D27" s="547"/>
      <c r="E27" s="547"/>
      <c r="F27" s="547"/>
      <c r="G27" s="547"/>
      <c r="H27" s="547"/>
      <c r="I27" s="547"/>
      <c r="J27" s="547"/>
      <c r="K27" s="547"/>
      <c r="L27" s="659" t="s">
        <v>558</v>
      </c>
      <c r="M27" s="659"/>
      <c r="N27" s="659"/>
      <c r="O27" s="659"/>
      <c r="P27" s="659"/>
      <c r="Q27" s="659"/>
      <c r="R27" s="659"/>
      <c r="S27" s="659"/>
      <c r="T27" s="659"/>
      <c r="U27" s="659"/>
      <c r="V27" s="659"/>
      <c r="W27" s="659"/>
      <c r="X27" s="659"/>
      <c r="Y27" s="659"/>
      <c r="Z27" s="659"/>
      <c r="AA27" s="659"/>
      <c r="AB27" s="659"/>
      <c r="AC27" s="659"/>
      <c r="AD27" s="659"/>
      <c r="AE27" s="659"/>
      <c r="AF27" s="659"/>
      <c r="AG27" s="659"/>
      <c r="AH27" s="659"/>
      <c r="AI27" s="659"/>
      <c r="AJ27" s="659"/>
      <c r="AK27" s="659"/>
      <c r="AL27" s="659"/>
    </row>
    <row r="28" spans="2:38" s="130" customFormat="1" x14ac:dyDescent="0.2">
      <c r="B28" s="542"/>
      <c r="C28" s="547"/>
      <c r="D28" s="547"/>
      <c r="E28" s="547"/>
      <c r="F28" s="547"/>
      <c r="G28" s="547"/>
      <c r="H28" s="547"/>
      <c r="I28" s="547"/>
      <c r="J28" s="547"/>
      <c r="K28" s="547"/>
      <c r="L28" s="660"/>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row>
    <row r="29" spans="2:38" s="130" customFormat="1" ht="14.25" customHeight="1" x14ac:dyDescent="0.2">
      <c r="B29" s="542"/>
      <c r="C29" s="533" t="s">
        <v>177</v>
      </c>
      <c r="D29" s="533"/>
      <c r="E29" s="533"/>
      <c r="F29" s="533"/>
      <c r="G29" s="533"/>
      <c r="H29" s="533"/>
      <c r="I29" s="533"/>
      <c r="J29" s="533"/>
      <c r="K29" s="533"/>
      <c r="L29" s="502" t="s">
        <v>3</v>
      </c>
      <c r="M29" s="502"/>
      <c r="N29" s="502"/>
      <c r="O29" s="502"/>
      <c r="P29" s="502"/>
      <c r="Q29" s="409"/>
      <c r="R29" s="410"/>
      <c r="S29" s="410"/>
      <c r="T29" s="410"/>
      <c r="U29" s="410"/>
      <c r="V29" s="410"/>
      <c r="W29" s="410"/>
      <c r="X29" s="410"/>
      <c r="Y29" s="420"/>
      <c r="Z29" s="541" t="s">
        <v>178</v>
      </c>
      <c r="AA29" s="541"/>
      <c r="AB29" s="541"/>
      <c r="AC29" s="541"/>
      <c r="AD29" s="541"/>
      <c r="AE29" s="409"/>
      <c r="AF29" s="410"/>
      <c r="AG29" s="152"/>
      <c r="AH29" s="152"/>
      <c r="AI29" s="152"/>
      <c r="AJ29" s="661"/>
      <c r="AK29" s="661"/>
      <c r="AL29" s="661"/>
    </row>
    <row r="30" spans="2:38" s="130" customFormat="1" ht="14.25" customHeight="1" x14ac:dyDescent="0.2">
      <c r="B30" s="542"/>
      <c r="C30" s="533" t="s">
        <v>189</v>
      </c>
      <c r="D30" s="533"/>
      <c r="E30" s="533"/>
      <c r="F30" s="533"/>
      <c r="G30" s="533"/>
      <c r="H30" s="533"/>
      <c r="I30" s="533"/>
      <c r="J30" s="533"/>
      <c r="K30" s="533"/>
      <c r="L30" s="505"/>
      <c r="M30" s="505"/>
      <c r="N30" s="505"/>
      <c r="O30" s="505"/>
      <c r="P30" s="505"/>
      <c r="Q30" s="505"/>
      <c r="R30" s="505"/>
      <c r="S30" s="505"/>
      <c r="T30" s="505"/>
      <c r="U30" s="505"/>
      <c r="V30" s="505"/>
      <c r="W30" s="505"/>
      <c r="X30" s="505"/>
      <c r="Y30" s="505"/>
      <c r="Z30" s="505"/>
      <c r="AA30" s="505"/>
      <c r="AB30" s="505"/>
      <c r="AC30" s="505"/>
      <c r="AD30" s="505"/>
      <c r="AE30" s="505"/>
      <c r="AF30" s="505"/>
      <c r="AG30" s="505"/>
      <c r="AH30" s="505"/>
      <c r="AI30" s="505"/>
      <c r="AJ30" s="505"/>
      <c r="AK30" s="505"/>
      <c r="AL30" s="505"/>
    </row>
    <row r="31" spans="2:38" s="130" customFormat="1" ht="13.5" customHeight="1" x14ac:dyDescent="0.2">
      <c r="B31" s="542"/>
      <c r="C31" s="533" t="s">
        <v>190</v>
      </c>
      <c r="D31" s="533"/>
      <c r="E31" s="533"/>
      <c r="F31" s="533"/>
      <c r="G31" s="533"/>
      <c r="H31" s="533"/>
      <c r="I31" s="533"/>
      <c r="J31" s="533"/>
      <c r="K31" s="533"/>
      <c r="L31" s="658" t="s">
        <v>557</v>
      </c>
      <c r="M31" s="658"/>
      <c r="N31" s="658"/>
      <c r="O31" s="658"/>
      <c r="P31" s="658"/>
      <c r="Q31" s="658"/>
      <c r="R31" s="658"/>
      <c r="S31" s="658"/>
      <c r="T31" s="658"/>
      <c r="U31" s="658"/>
      <c r="V31" s="658"/>
      <c r="W31" s="658"/>
      <c r="X31" s="658"/>
      <c r="Y31" s="658"/>
      <c r="Z31" s="658"/>
      <c r="AA31" s="658"/>
      <c r="AB31" s="658"/>
      <c r="AC31" s="658"/>
      <c r="AD31" s="658"/>
      <c r="AE31" s="658"/>
      <c r="AF31" s="658"/>
      <c r="AG31" s="658"/>
      <c r="AH31" s="658"/>
      <c r="AI31" s="658"/>
      <c r="AJ31" s="658"/>
      <c r="AK31" s="658"/>
      <c r="AL31" s="658"/>
    </row>
    <row r="32" spans="2:38" s="130" customFormat="1" ht="14.25" customHeight="1" x14ac:dyDescent="0.2">
      <c r="B32" s="542"/>
      <c r="C32" s="533"/>
      <c r="D32" s="533"/>
      <c r="E32" s="533"/>
      <c r="F32" s="533"/>
      <c r="G32" s="533"/>
      <c r="H32" s="533"/>
      <c r="I32" s="533"/>
      <c r="J32" s="533"/>
      <c r="K32" s="533"/>
      <c r="L32" s="659" t="s">
        <v>558</v>
      </c>
      <c r="M32" s="659"/>
      <c r="N32" s="659"/>
      <c r="O32" s="659"/>
      <c r="P32" s="659"/>
      <c r="Q32" s="659"/>
      <c r="R32" s="659"/>
      <c r="S32" s="659"/>
      <c r="T32" s="659"/>
      <c r="U32" s="659"/>
      <c r="V32" s="659"/>
      <c r="W32" s="659"/>
      <c r="X32" s="659"/>
      <c r="Y32" s="659"/>
      <c r="Z32" s="659"/>
      <c r="AA32" s="659"/>
      <c r="AB32" s="659"/>
      <c r="AC32" s="659"/>
      <c r="AD32" s="659"/>
      <c r="AE32" s="659"/>
      <c r="AF32" s="659"/>
      <c r="AG32" s="659"/>
      <c r="AH32" s="659"/>
      <c r="AI32" s="659"/>
      <c r="AJ32" s="659"/>
      <c r="AK32" s="659"/>
      <c r="AL32" s="659"/>
    </row>
    <row r="33" spans="2:38" s="130" customFormat="1" x14ac:dyDescent="0.2">
      <c r="B33" s="542"/>
      <c r="C33" s="533"/>
      <c r="D33" s="533"/>
      <c r="E33" s="533"/>
      <c r="F33" s="533"/>
      <c r="G33" s="533"/>
      <c r="H33" s="533"/>
      <c r="I33" s="533"/>
      <c r="J33" s="533"/>
      <c r="K33" s="533"/>
      <c r="L33" s="660"/>
      <c r="M33" s="660"/>
      <c r="N33" s="660"/>
      <c r="O33" s="660"/>
      <c r="P33" s="660"/>
      <c r="Q33" s="660"/>
      <c r="R33" s="660"/>
      <c r="S33" s="660"/>
      <c r="T33" s="660"/>
      <c r="U33" s="660"/>
      <c r="V33" s="660"/>
      <c r="W33" s="660"/>
      <c r="X33" s="660"/>
      <c r="Y33" s="660"/>
      <c r="Z33" s="660"/>
      <c r="AA33" s="660"/>
      <c r="AB33" s="660"/>
      <c r="AC33" s="660"/>
      <c r="AD33" s="660"/>
      <c r="AE33" s="660"/>
      <c r="AF33" s="660"/>
      <c r="AG33" s="660"/>
      <c r="AH33" s="660"/>
      <c r="AI33" s="660"/>
      <c r="AJ33" s="660"/>
      <c r="AK33" s="660"/>
      <c r="AL33" s="660"/>
    </row>
    <row r="34" spans="2:38" s="130" customFormat="1" ht="13.5" customHeight="1" x14ac:dyDescent="0.2">
      <c r="B34" s="542" t="s">
        <v>191</v>
      </c>
      <c r="C34" s="526" t="s">
        <v>192</v>
      </c>
      <c r="D34" s="526"/>
      <c r="E34" s="526"/>
      <c r="F34" s="526"/>
      <c r="G34" s="526"/>
      <c r="H34" s="526"/>
      <c r="I34" s="526"/>
      <c r="J34" s="526"/>
      <c r="K34" s="526"/>
      <c r="L34" s="526"/>
      <c r="M34" s="527" t="s">
        <v>193</v>
      </c>
      <c r="N34" s="527"/>
      <c r="O34" s="421" t="s">
        <v>559</v>
      </c>
      <c r="P34" s="422"/>
      <c r="Q34" s="423"/>
      <c r="R34" s="529" t="s">
        <v>195</v>
      </c>
      <c r="S34" s="529"/>
      <c r="T34" s="529"/>
      <c r="U34" s="529"/>
      <c r="V34" s="529"/>
      <c r="W34" s="529"/>
      <c r="X34" s="529"/>
      <c r="Y34" s="656" t="s">
        <v>196</v>
      </c>
      <c r="Z34" s="656"/>
      <c r="AA34" s="656"/>
      <c r="AB34" s="656"/>
      <c r="AC34" s="528" t="s">
        <v>197</v>
      </c>
      <c r="AD34" s="528"/>
      <c r="AE34" s="528"/>
      <c r="AF34" s="528"/>
      <c r="AG34" s="528"/>
      <c r="AH34" s="652" t="s">
        <v>560</v>
      </c>
      <c r="AI34" s="652"/>
      <c r="AJ34" s="652"/>
      <c r="AK34" s="652"/>
      <c r="AL34" s="652"/>
    </row>
    <row r="35" spans="2:38" s="130" customFormat="1" ht="14.25" customHeight="1" x14ac:dyDescent="0.2">
      <c r="B35" s="542"/>
      <c r="C35" s="526"/>
      <c r="D35" s="526"/>
      <c r="E35" s="526"/>
      <c r="F35" s="526"/>
      <c r="G35" s="526"/>
      <c r="H35" s="526"/>
      <c r="I35" s="526"/>
      <c r="J35" s="526"/>
      <c r="K35" s="526"/>
      <c r="L35" s="526"/>
      <c r="M35" s="527"/>
      <c r="N35" s="527"/>
      <c r="O35" s="424" t="s">
        <v>561</v>
      </c>
      <c r="P35" s="425"/>
      <c r="Q35" s="426"/>
      <c r="R35" s="529"/>
      <c r="S35" s="529"/>
      <c r="T35" s="529"/>
      <c r="U35" s="529"/>
      <c r="V35" s="529"/>
      <c r="W35" s="529"/>
      <c r="X35" s="529"/>
      <c r="Y35" s="427" t="s">
        <v>198</v>
      </c>
      <c r="Z35" s="144"/>
      <c r="AA35" s="144"/>
      <c r="AB35" s="144"/>
      <c r="AC35" s="530" t="s">
        <v>199</v>
      </c>
      <c r="AD35" s="530"/>
      <c r="AE35" s="530"/>
      <c r="AF35" s="530"/>
      <c r="AG35" s="530"/>
      <c r="AH35" s="531" t="s">
        <v>562</v>
      </c>
      <c r="AI35" s="531"/>
      <c r="AJ35" s="531"/>
      <c r="AK35" s="531"/>
      <c r="AL35" s="531"/>
    </row>
    <row r="36" spans="2:38" s="130" customFormat="1" ht="14.25" customHeight="1" x14ac:dyDescent="0.2">
      <c r="B36" s="542"/>
      <c r="C36" s="653"/>
      <c r="D36" s="137"/>
      <c r="E36" s="654" t="s">
        <v>350</v>
      </c>
      <c r="F36" s="654"/>
      <c r="G36" s="654"/>
      <c r="H36" s="654"/>
      <c r="I36" s="654"/>
      <c r="J36" s="654"/>
      <c r="K36" s="654"/>
      <c r="L36" s="654"/>
      <c r="M36" s="428"/>
      <c r="N36" s="429"/>
      <c r="O36" s="412"/>
      <c r="P36" s="413"/>
      <c r="Q36" s="429"/>
      <c r="R36" s="430" t="s">
        <v>563</v>
      </c>
      <c r="S36" s="148"/>
      <c r="T36" s="148"/>
      <c r="U36" s="148"/>
      <c r="V36" s="148"/>
      <c r="W36" s="148"/>
      <c r="X36" s="148"/>
      <c r="Y36" s="163"/>
      <c r="Z36" s="416"/>
      <c r="AA36" s="416"/>
      <c r="AB36" s="416"/>
      <c r="AC36" s="418"/>
      <c r="AD36" s="419"/>
      <c r="AE36" s="419"/>
      <c r="AF36" s="419"/>
      <c r="AG36" s="414"/>
      <c r="AH36" s="418"/>
      <c r="AI36" s="419"/>
      <c r="AJ36" s="419"/>
      <c r="AK36" s="419"/>
      <c r="AL36" s="414" t="s">
        <v>564</v>
      </c>
    </row>
    <row r="37" spans="2:38" s="130" customFormat="1" ht="14.25" customHeight="1" x14ac:dyDescent="0.2">
      <c r="B37" s="542"/>
      <c r="C37" s="653"/>
      <c r="D37" s="137"/>
      <c r="E37" s="654" t="s">
        <v>565</v>
      </c>
      <c r="F37" s="654"/>
      <c r="G37" s="654"/>
      <c r="H37" s="654"/>
      <c r="I37" s="654"/>
      <c r="J37" s="654"/>
      <c r="K37" s="654"/>
      <c r="L37" s="654"/>
      <c r="M37" s="428"/>
      <c r="N37" s="429"/>
      <c r="O37" s="412"/>
      <c r="P37" s="413"/>
      <c r="Q37" s="429"/>
      <c r="R37" s="430" t="s">
        <v>563</v>
      </c>
      <c r="S37" s="148"/>
      <c r="T37" s="148"/>
      <c r="U37" s="148"/>
      <c r="V37" s="148"/>
      <c r="W37" s="148"/>
      <c r="X37" s="148"/>
      <c r="Y37" s="163"/>
      <c r="Z37" s="416"/>
      <c r="AA37" s="416"/>
      <c r="AB37" s="416"/>
      <c r="AC37" s="418"/>
      <c r="AD37" s="419"/>
      <c r="AE37" s="419"/>
      <c r="AF37" s="419"/>
      <c r="AG37" s="414"/>
      <c r="AH37" s="418"/>
      <c r="AI37" s="419"/>
      <c r="AJ37" s="419"/>
      <c r="AK37" s="419"/>
      <c r="AL37" s="414" t="s">
        <v>564</v>
      </c>
    </row>
    <row r="38" spans="2:38" s="130" customFormat="1" ht="14.25" customHeight="1" x14ac:dyDescent="0.2">
      <c r="B38" s="542"/>
      <c r="C38" s="653"/>
      <c r="D38" s="137"/>
      <c r="E38" s="654" t="s">
        <v>364</v>
      </c>
      <c r="F38" s="654"/>
      <c r="G38" s="654"/>
      <c r="H38" s="654"/>
      <c r="I38" s="654"/>
      <c r="J38" s="654"/>
      <c r="K38" s="654"/>
      <c r="L38" s="654"/>
      <c r="M38" s="428"/>
      <c r="N38" s="429"/>
      <c r="O38" s="412"/>
      <c r="P38" s="413"/>
      <c r="Q38" s="429"/>
      <c r="R38" s="430" t="s">
        <v>563</v>
      </c>
      <c r="S38" s="148"/>
      <c r="T38" s="148"/>
      <c r="U38" s="148"/>
      <c r="V38" s="148"/>
      <c r="W38" s="148"/>
      <c r="X38" s="148"/>
      <c r="Y38" s="163"/>
      <c r="Z38" s="416"/>
      <c r="AA38" s="416"/>
      <c r="AB38" s="416"/>
      <c r="AC38" s="418"/>
      <c r="AD38" s="419"/>
      <c r="AE38" s="419"/>
      <c r="AF38" s="419"/>
      <c r="AG38" s="414"/>
      <c r="AH38" s="418"/>
      <c r="AI38" s="419"/>
      <c r="AJ38" s="419"/>
      <c r="AK38" s="419"/>
      <c r="AL38" s="414" t="s">
        <v>564</v>
      </c>
    </row>
    <row r="39" spans="2:38" s="130" customFormat="1" ht="14.25" customHeight="1" x14ac:dyDescent="0.2">
      <c r="B39" s="542"/>
      <c r="C39" s="653"/>
      <c r="D39" s="137"/>
      <c r="E39" s="654" t="s">
        <v>566</v>
      </c>
      <c r="F39" s="654"/>
      <c r="G39" s="654"/>
      <c r="H39" s="654"/>
      <c r="I39" s="654"/>
      <c r="J39" s="654"/>
      <c r="K39" s="654"/>
      <c r="L39" s="654"/>
      <c r="M39" s="428"/>
      <c r="N39" s="429"/>
      <c r="O39" s="412"/>
      <c r="P39" s="413"/>
      <c r="Q39" s="429"/>
      <c r="R39" s="430" t="s">
        <v>563</v>
      </c>
      <c r="S39" s="148"/>
      <c r="T39" s="148"/>
      <c r="U39" s="148"/>
      <c r="V39" s="148"/>
      <c r="W39" s="148"/>
      <c r="X39" s="148"/>
      <c r="Y39" s="163"/>
      <c r="Z39" s="416"/>
      <c r="AA39" s="416"/>
      <c r="AB39" s="416"/>
      <c r="AC39" s="418"/>
      <c r="AD39" s="419"/>
      <c r="AE39" s="419"/>
      <c r="AF39" s="419"/>
      <c r="AG39" s="414"/>
      <c r="AH39" s="418"/>
      <c r="AI39" s="419"/>
      <c r="AJ39" s="419"/>
      <c r="AK39" s="419"/>
      <c r="AL39" s="414" t="s">
        <v>564</v>
      </c>
    </row>
    <row r="40" spans="2:38" s="130" customFormat="1" ht="14.25" customHeight="1" x14ac:dyDescent="0.2">
      <c r="B40" s="542"/>
      <c r="C40" s="653"/>
      <c r="D40" s="137"/>
      <c r="E40" s="654" t="s">
        <v>371</v>
      </c>
      <c r="F40" s="654"/>
      <c r="G40" s="654"/>
      <c r="H40" s="654"/>
      <c r="I40" s="654"/>
      <c r="J40" s="654"/>
      <c r="K40" s="654"/>
      <c r="L40" s="654"/>
      <c r="M40" s="428"/>
      <c r="N40" s="429"/>
      <c r="O40" s="412"/>
      <c r="P40" s="413"/>
      <c r="Q40" s="429"/>
      <c r="R40" s="430" t="s">
        <v>563</v>
      </c>
      <c r="S40" s="148"/>
      <c r="T40" s="148"/>
      <c r="U40" s="148"/>
      <c r="V40" s="148"/>
      <c r="W40" s="148"/>
      <c r="X40" s="148"/>
      <c r="Y40" s="163"/>
      <c r="Z40" s="416"/>
      <c r="AA40" s="416"/>
      <c r="AB40" s="416"/>
      <c r="AC40" s="418"/>
      <c r="AD40" s="419"/>
      <c r="AE40" s="419"/>
      <c r="AF40" s="419"/>
      <c r="AG40" s="414"/>
      <c r="AH40" s="418"/>
      <c r="AI40" s="419"/>
      <c r="AJ40" s="419"/>
      <c r="AK40" s="419"/>
      <c r="AL40" s="414" t="s">
        <v>564</v>
      </c>
    </row>
    <row r="41" spans="2:38" s="130" customFormat="1" ht="14.25" customHeight="1" x14ac:dyDescent="0.2">
      <c r="B41" s="542"/>
      <c r="C41" s="653"/>
      <c r="D41" s="140"/>
      <c r="E41" s="655" t="s">
        <v>71</v>
      </c>
      <c r="F41" s="655"/>
      <c r="G41" s="655"/>
      <c r="H41" s="655"/>
      <c r="I41" s="655"/>
      <c r="J41" s="655"/>
      <c r="K41" s="655"/>
      <c r="L41" s="655"/>
      <c r="M41" s="431"/>
      <c r="N41" s="432"/>
      <c r="O41" s="433"/>
      <c r="P41" s="434"/>
      <c r="Q41" s="432"/>
      <c r="R41" s="159" t="s">
        <v>563</v>
      </c>
      <c r="S41" s="143"/>
      <c r="T41" s="143"/>
      <c r="U41" s="143"/>
      <c r="V41" s="143"/>
      <c r="W41" s="143"/>
      <c r="X41" s="143"/>
      <c r="Y41" s="158"/>
      <c r="Z41" s="435"/>
      <c r="AA41" s="435"/>
      <c r="AB41" s="435"/>
      <c r="AC41" s="436"/>
      <c r="AD41" s="437"/>
      <c r="AE41" s="437"/>
      <c r="AF41" s="437"/>
      <c r="AG41" s="438"/>
      <c r="AH41" s="436"/>
      <c r="AI41" s="437"/>
      <c r="AJ41" s="437"/>
      <c r="AK41" s="437"/>
      <c r="AL41" s="438" t="s">
        <v>564</v>
      </c>
    </row>
    <row r="42" spans="2:38" s="130" customFormat="1" ht="14.25" customHeight="1" x14ac:dyDescent="0.2">
      <c r="B42" s="542"/>
      <c r="C42" s="653"/>
      <c r="D42" s="141"/>
      <c r="E42" s="657" t="s">
        <v>567</v>
      </c>
      <c r="F42" s="657"/>
      <c r="G42" s="657"/>
      <c r="H42" s="657"/>
      <c r="I42" s="657"/>
      <c r="J42" s="657"/>
      <c r="K42" s="657"/>
      <c r="L42" s="657"/>
      <c r="M42" s="439"/>
      <c r="N42" s="440"/>
      <c r="O42" s="441"/>
      <c r="P42" s="442"/>
      <c r="Q42" s="440"/>
      <c r="R42" s="443" t="s">
        <v>563</v>
      </c>
      <c r="S42" s="444"/>
      <c r="T42" s="444"/>
      <c r="U42" s="444"/>
      <c r="V42" s="444"/>
      <c r="W42" s="444"/>
      <c r="X42" s="444"/>
      <c r="Y42" s="445"/>
      <c r="Z42" s="446"/>
      <c r="AA42" s="446"/>
      <c r="AB42" s="446"/>
      <c r="AC42" s="447"/>
      <c r="AD42" s="448"/>
      <c r="AE42" s="448"/>
      <c r="AF42" s="448"/>
      <c r="AG42" s="449"/>
      <c r="AH42" s="447"/>
      <c r="AI42" s="448"/>
      <c r="AJ42" s="448"/>
      <c r="AK42" s="448"/>
      <c r="AL42" s="449" t="s">
        <v>564</v>
      </c>
    </row>
    <row r="43" spans="2:38" s="130" customFormat="1" ht="14.25" customHeight="1" x14ac:dyDescent="0.2">
      <c r="B43" s="542"/>
      <c r="C43" s="653"/>
      <c r="D43" s="137"/>
      <c r="E43" s="654" t="s">
        <v>568</v>
      </c>
      <c r="F43" s="654"/>
      <c r="G43" s="654"/>
      <c r="H43" s="654"/>
      <c r="I43" s="654"/>
      <c r="J43" s="654"/>
      <c r="K43" s="654"/>
      <c r="L43" s="654"/>
      <c r="M43" s="428"/>
      <c r="N43" s="429"/>
      <c r="O43" s="412"/>
      <c r="P43" s="413"/>
      <c r="Q43" s="429"/>
      <c r="R43" s="430" t="s">
        <v>563</v>
      </c>
      <c r="S43" s="148"/>
      <c r="T43" s="148"/>
      <c r="U43" s="148"/>
      <c r="V43" s="148"/>
      <c r="W43" s="148"/>
      <c r="X43" s="148"/>
      <c r="Y43" s="163"/>
      <c r="Z43" s="416"/>
      <c r="AA43" s="416"/>
      <c r="AB43" s="416"/>
      <c r="AC43" s="418"/>
      <c r="AD43" s="419"/>
      <c r="AE43" s="419"/>
      <c r="AF43" s="419"/>
      <c r="AG43" s="414"/>
      <c r="AH43" s="418"/>
      <c r="AI43" s="419"/>
      <c r="AJ43" s="419"/>
      <c r="AK43" s="419"/>
      <c r="AL43" s="414" t="s">
        <v>564</v>
      </c>
    </row>
    <row r="44" spans="2:38" s="130" customFormat="1" ht="14.25" customHeight="1" x14ac:dyDescent="0.2">
      <c r="B44" s="542"/>
      <c r="C44" s="653"/>
      <c r="D44" s="137"/>
      <c r="E44" s="654" t="s">
        <v>569</v>
      </c>
      <c r="F44" s="654"/>
      <c r="G44" s="654"/>
      <c r="H44" s="654"/>
      <c r="I44" s="654"/>
      <c r="J44" s="654"/>
      <c r="K44" s="654"/>
      <c r="L44" s="654"/>
      <c r="M44" s="428"/>
      <c r="N44" s="429"/>
      <c r="O44" s="412"/>
      <c r="P44" s="413"/>
      <c r="Q44" s="429"/>
      <c r="R44" s="430" t="s">
        <v>563</v>
      </c>
      <c r="S44" s="148"/>
      <c r="T44" s="148"/>
      <c r="U44" s="148"/>
      <c r="V44" s="148"/>
      <c r="W44" s="148"/>
      <c r="X44" s="148"/>
      <c r="Y44" s="163"/>
      <c r="Z44" s="416"/>
      <c r="AA44" s="416"/>
      <c r="AB44" s="416"/>
      <c r="AC44" s="418"/>
      <c r="AD44" s="419"/>
      <c r="AE44" s="419"/>
      <c r="AF44" s="419"/>
      <c r="AG44" s="414"/>
      <c r="AH44" s="418"/>
      <c r="AI44" s="419"/>
      <c r="AJ44" s="419"/>
      <c r="AK44" s="419"/>
      <c r="AL44" s="414" t="s">
        <v>564</v>
      </c>
    </row>
    <row r="45" spans="2:38" s="130" customFormat="1" ht="14.25" customHeight="1" x14ac:dyDescent="0.2">
      <c r="B45" s="542"/>
      <c r="C45" s="653"/>
      <c r="D45" s="137"/>
      <c r="E45" s="654" t="s">
        <v>570</v>
      </c>
      <c r="F45" s="654"/>
      <c r="G45" s="654"/>
      <c r="H45" s="654"/>
      <c r="I45" s="654"/>
      <c r="J45" s="654"/>
      <c r="K45" s="654"/>
      <c r="L45" s="654"/>
      <c r="M45" s="428"/>
      <c r="N45" s="429"/>
      <c r="O45" s="412"/>
      <c r="P45" s="413"/>
      <c r="Q45" s="429"/>
      <c r="R45" s="430" t="s">
        <v>563</v>
      </c>
      <c r="S45" s="148"/>
      <c r="T45" s="148"/>
      <c r="U45" s="148"/>
      <c r="V45" s="148"/>
      <c r="W45" s="148"/>
      <c r="X45" s="148"/>
      <c r="Y45" s="163"/>
      <c r="Z45" s="416"/>
      <c r="AA45" s="416"/>
      <c r="AB45" s="416"/>
      <c r="AC45" s="418"/>
      <c r="AD45" s="419"/>
      <c r="AE45" s="419"/>
      <c r="AF45" s="419"/>
      <c r="AG45" s="414"/>
      <c r="AH45" s="418"/>
      <c r="AI45" s="419"/>
      <c r="AJ45" s="419"/>
      <c r="AK45" s="419"/>
      <c r="AL45" s="414" t="s">
        <v>564</v>
      </c>
    </row>
    <row r="46" spans="2:38" s="130" customFormat="1" ht="14.25" customHeight="1" x14ac:dyDescent="0.2">
      <c r="B46" s="542"/>
      <c r="C46" s="653"/>
      <c r="D46" s="137"/>
      <c r="E46" s="654" t="s">
        <v>571</v>
      </c>
      <c r="F46" s="654"/>
      <c r="G46" s="654"/>
      <c r="H46" s="654"/>
      <c r="I46" s="654"/>
      <c r="J46" s="654"/>
      <c r="K46" s="654"/>
      <c r="L46" s="654"/>
      <c r="M46" s="428"/>
      <c r="N46" s="429"/>
      <c r="O46" s="412"/>
      <c r="P46" s="413"/>
      <c r="Q46" s="429"/>
      <c r="R46" s="430" t="s">
        <v>563</v>
      </c>
      <c r="S46" s="148"/>
      <c r="T46" s="148"/>
      <c r="U46" s="148"/>
      <c r="V46" s="148"/>
      <c r="W46" s="148"/>
      <c r="X46" s="148"/>
      <c r="Y46" s="163"/>
      <c r="Z46" s="416"/>
      <c r="AA46" s="416"/>
      <c r="AB46" s="416"/>
      <c r="AC46" s="418"/>
      <c r="AD46" s="419"/>
      <c r="AE46" s="419"/>
      <c r="AF46" s="419"/>
      <c r="AG46" s="414"/>
      <c r="AH46" s="418"/>
      <c r="AI46" s="419"/>
      <c r="AJ46" s="419"/>
      <c r="AK46" s="419"/>
      <c r="AL46" s="414" t="s">
        <v>564</v>
      </c>
    </row>
    <row r="47" spans="2:38" s="130" customFormat="1" ht="14.25" customHeight="1" x14ac:dyDescent="0.2">
      <c r="B47" s="542"/>
      <c r="C47" s="653"/>
      <c r="D47" s="137"/>
      <c r="E47" s="654" t="s">
        <v>217</v>
      </c>
      <c r="F47" s="654"/>
      <c r="G47" s="654"/>
      <c r="H47" s="654"/>
      <c r="I47" s="654"/>
      <c r="J47" s="654"/>
      <c r="K47" s="654"/>
      <c r="L47" s="654"/>
      <c r="M47" s="428"/>
      <c r="N47" s="429"/>
      <c r="O47" s="412"/>
      <c r="P47" s="413"/>
      <c r="Q47" s="429"/>
      <c r="R47" s="430" t="s">
        <v>563</v>
      </c>
      <c r="S47" s="148"/>
      <c r="T47" s="148"/>
      <c r="U47" s="148"/>
      <c r="V47" s="148"/>
      <c r="W47" s="148"/>
      <c r="X47" s="148"/>
      <c r="Y47" s="163"/>
      <c r="Z47" s="416"/>
      <c r="AA47" s="416"/>
      <c r="AB47" s="416"/>
      <c r="AC47" s="418"/>
      <c r="AD47" s="419"/>
      <c r="AE47" s="419"/>
      <c r="AF47" s="419"/>
      <c r="AG47" s="414"/>
      <c r="AH47" s="418"/>
      <c r="AI47" s="419"/>
      <c r="AJ47" s="419"/>
      <c r="AK47" s="419"/>
      <c r="AL47" s="414" t="s">
        <v>564</v>
      </c>
    </row>
    <row r="48" spans="2:38" s="130" customFormat="1" ht="14.25" customHeight="1" x14ac:dyDescent="0.2">
      <c r="B48" s="559" t="s">
        <v>572</v>
      </c>
      <c r="C48" s="559"/>
      <c r="D48" s="559"/>
      <c r="E48" s="559"/>
      <c r="F48" s="559"/>
      <c r="G48" s="559"/>
      <c r="H48" s="559"/>
      <c r="I48" s="559"/>
      <c r="J48" s="559"/>
      <c r="K48" s="559"/>
      <c r="L48" s="450"/>
      <c r="M48" s="451"/>
      <c r="N48" s="451"/>
      <c r="O48" s="451"/>
      <c r="P48" s="451"/>
      <c r="Q48" s="451"/>
      <c r="R48" s="452"/>
      <c r="S48" s="452"/>
      <c r="T48" s="452"/>
      <c r="U48" s="453"/>
      <c r="V48" s="163"/>
      <c r="W48" s="164"/>
      <c r="X48" s="430"/>
      <c r="Y48" s="164"/>
      <c r="Z48" s="416"/>
      <c r="AA48" s="416"/>
      <c r="AB48" s="416"/>
      <c r="AC48" s="419"/>
      <c r="AD48" s="419"/>
      <c r="AE48" s="419"/>
      <c r="AF48" s="419"/>
      <c r="AG48" s="419"/>
      <c r="AH48" s="454"/>
      <c r="AI48" s="419"/>
      <c r="AJ48" s="419"/>
      <c r="AK48" s="419"/>
      <c r="AL48" s="414"/>
    </row>
    <row r="49" spans="2:38" s="130" customFormat="1" ht="14.25" customHeight="1" x14ac:dyDescent="0.2">
      <c r="B49" s="651" t="s">
        <v>573</v>
      </c>
      <c r="C49" s="651"/>
      <c r="D49" s="651"/>
      <c r="E49" s="651"/>
      <c r="F49" s="651"/>
      <c r="G49" s="651"/>
      <c r="H49" s="651"/>
      <c r="I49" s="651"/>
      <c r="J49" s="651"/>
      <c r="K49" s="651"/>
      <c r="L49" s="455"/>
      <c r="M49" s="413"/>
      <c r="N49" s="413"/>
      <c r="O49" s="413"/>
      <c r="P49" s="413"/>
      <c r="Q49" s="413"/>
      <c r="R49" s="164"/>
      <c r="S49" s="164"/>
      <c r="T49" s="164"/>
      <c r="U49" s="164"/>
      <c r="V49" s="121"/>
      <c r="W49" s="121"/>
      <c r="X49" s="121"/>
      <c r="Y49" s="121"/>
      <c r="Z49" s="456"/>
      <c r="AA49" s="456"/>
      <c r="AB49" s="456"/>
      <c r="AC49" s="146"/>
      <c r="AD49" s="146"/>
      <c r="AE49" s="146"/>
      <c r="AF49" s="146"/>
      <c r="AG49" s="146"/>
      <c r="AH49" s="425"/>
      <c r="AI49" s="146"/>
      <c r="AJ49" s="146"/>
      <c r="AK49" s="146"/>
      <c r="AL49" s="457"/>
    </row>
    <row r="50" spans="2:38" s="130" customFormat="1" ht="14.25" customHeight="1" x14ac:dyDescent="0.2">
      <c r="B50" s="503" t="s">
        <v>218</v>
      </c>
      <c r="C50" s="503"/>
      <c r="D50" s="503"/>
      <c r="E50" s="503"/>
      <c r="F50" s="503"/>
      <c r="G50" s="503"/>
      <c r="H50" s="503"/>
      <c r="I50" s="503"/>
      <c r="J50" s="503"/>
      <c r="K50" s="503"/>
      <c r="L50" s="450"/>
      <c r="M50" s="451"/>
      <c r="N50" s="451"/>
      <c r="O50" s="451"/>
      <c r="P50" s="451"/>
      <c r="Q50" s="451"/>
      <c r="R50" s="452"/>
      <c r="S50" s="452"/>
      <c r="T50" s="452"/>
      <c r="U50" s="453"/>
      <c r="V50" s="163" t="s">
        <v>574</v>
      </c>
      <c r="W50" s="164"/>
      <c r="X50" s="164"/>
      <c r="Y50" s="164"/>
      <c r="Z50" s="416"/>
      <c r="AA50" s="416"/>
      <c r="AB50" s="416"/>
      <c r="AC50" s="419"/>
      <c r="AD50" s="419"/>
      <c r="AE50" s="419"/>
      <c r="AF50" s="419"/>
      <c r="AG50" s="419"/>
      <c r="AH50" s="454"/>
      <c r="AI50" s="419"/>
      <c r="AJ50" s="419"/>
      <c r="AK50" s="419"/>
      <c r="AL50" s="414"/>
    </row>
    <row r="51" spans="2:38" s="130" customFormat="1" ht="14.25" customHeight="1" x14ac:dyDescent="0.2">
      <c r="B51" s="548" t="s">
        <v>575</v>
      </c>
      <c r="C51" s="548"/>
      <c r="D51" s="548"/>
      <c r="E51" s="548"/>
      <c r="F51" s="548"/>
      <c r="G51" s="548"/>
      <c r="H51" s="548"/>
      <c r="I51" s="548"/>
      <c r="J51" s="548"/>
      <c r="K51" s="548"/>
      <c r="L51" s="458"/>
      <c r="M51" s="413"/>
      <c r="N51" s="413"/>
      <c r="O51" s="413"/>
      <c r="P51" s="413"/>
      <c r="Q51" s="413"/>
      <c r="R51" s="164"/>
      <c r="S51" s="164"/>
      <c r="T51" s="164"/>
      <c r="U51" s="164"/>
      <c r="V51" s="164"/>
      <c r="W51" s="122"/>
      <c r="X51" s="122"/>
      <c r="Y51" s="122"/>
      <c r="Z51" s="435"/>
      <c r="AA51" s="435"/>
      <c r="AB51" s="435"/>
      <c r="AC51" s="437"/>
      <c r="AD51" s="437"/>
      <c r="AE51" s="437"/>
      <c r="AF51" s="437"/>
      <c r="AG51" s="437"/>
      <c r="AH51" s="422"/>
      <c r="AI51" s="437"/>
      <c r="AJ51" s="437"/>
      <c r="AK51" s="437"/>
      <c r="AL51" s="438"/>
    </row>
    <row r="52" spans="2:38" s="130" customFormat="1" ht="14.25" customHeight="1" x14ac:dyDescent="0.2">
      <c r="B52" s="507" t="s">
        <v>219</v>
      </c>
      <c r="C52" s="507"/>
      <c r="D52" s="507"/>
      <c r="E52" s="507"/>
      <c r="F52" s="507"/>
      <c r="G52" s="507"/>
      <c r="H52" s="507"/>
      <c r="I52" s="507"/>
      <c r="J52" s="507"/>
      <c r="K52" s="507"/>
      <c r="L52" s="507"/>
      <c r="M52" s="507"/>
      <c r="N52" s="507"/>
      <c r="O52" s="459"/>
      <c r="P52" s="460"/>
      <c r="Q52" s="461"/>
      <c r="R52" s="461"/>
      <c r="S52" s="461"/>
      <c r="T52" s="461"/>
      <c r="U52" s="462"/>
      <c r="V52" s="163"/>
      <c r="W52" s="164"/>
      <c r="X52" s="164"/>
      <c r="Y52" s="164"/>
      <c r="Z52" s="416"/>
      <c r="AA52" s="416"/>
      <c r="AB52" s="416"/>
      <c r="AC52" s="419"/>
      <c r="AD52" s="419"/>
      <c r="AE52" s="419"/>
      <c r="AF52" s="419"/>
      <c r="AG52" s="419"/>
      <c r="AH52" s="454"/>
      <c r="AI52" s="419"/>
      <c r="AJ52" s="419"/>
      <c r="AK52" s="419"/>
      <c r="AL52" s="414"/>
    </row>
    <row r="53" spans="2:38" s="130" customFormat="1" ht="14.25" customHeight="1" x14ac:dyDescent="0.2">
      <c r="B53" s="510" t="s">
        <v>220</v>
      </c>
      <c r="C53" s="505" t="s">
        <v>221</v>
      </c>
      <c r="D53" s="505"/>
      <c r="E53" s="505"/>
      <c r="F53" s="505"/>
      <c r="G53" s="505"/>
      <c r="H53" s="505"/>
      <c r="I53" s="505"/>
      <c r="J53" s="505"/>
      <c r="K53" s="505"/>
      <c r="L53" s="505"/>
      <c r="M53" s="505"/>
      <c r="N53" s="505"/>
      <c r="O53" s="505"/>
      <c r="P53" s="505"/>
      <c r="Q53" s="505"/>
      <c r="R53" s="505"/>
      <c r="S53" s="505"/>
      <c r="T53" s="505"/>
      <c r="U53" s="505" t="s">
        <v>222</v>
      </c>
      <c r="V53" s="505"/>
      <c r="W53" s="505"/>
      <c r="X53" s="505"/>
      <c r="Y53" s="505"/>
      <c r="Z53" s="505"/>
      <c r="AA53" s="505"/>
      <c r="AB53" s="505"/>
      <c r="AC53" s="505"/>
      <c r="AD53" s="505"/>
      <c r="AE53" s="505"/>
      <c r="AF53" s="505"/>
      <c r="AG53" s="505"/>
      <c r="AH53" s="505"/>
      <c r="AI53" s="505"/>
      <c r="AJ53" s="505"/>
      <c r="AK53" s="505"/>
      <c r="AL53" s="505"/>
    </row>
    <row r="54" spans="2:38" s="130" customFormat="1" x14ac:dyDescent="0.2">
      <c r="B54" s="510"/>
      <c r="C54" s="505"/>
      <c r="D54" s="505"/>
      <c r="E54" s="505"/>
      <c r="F54" s="505"/>
      <c r="G54" s="505"/>
      <c r="H54" s="505"/>
      <c r="I54" s="505"/>
      <c r="J54" s="505"/>
      <c r="K54" s="505"/>
      <c r="L54" s="505"/>
      <c r="M54" s="505"/>
      <c r="N54" s="505"/>
      <c r="O54" s="505"/>
      <c r="P54" s="505"/>
      <c r="Q54" s="505"/>
      <c r="R54" s="505"/>
      <c r="S54" s="505"/>
      <c r="T54" s="505"/>
      <c r="U54" s="505"/>
      <c r="V54" s="505"/>
      <c r="W54" s="505"/>
      <c r="X54" s="505"/>
      <c r="Y54" s="505"/>
      <c r="Z54" s="505"/>
      <c r="AA54" s="505"/>
      <c r="AB54" s="505"/>
      <c r="AC54" s="505"/>
      <c r="AD54" s="505"/>
      <c r="AE54" s="505"/>
      <c r="AF54" s="505"/>
      <c r="AG54" s="505"/>
      <c r="AH54" s="505"/>
      <c r="AI54" s="505"/>
      <c r="AJ54" s="505"/>
      <c r="AK54" s="505"/>
      <c r="AL54" s="505"/>
    </row>
    <row r="55" spans="2:38" s="130" customFormat="1" x14ac:dyDescent="0.2">
      <c r="B55" s="510"/>
      <c r="C55" s="505"/>
      <c r="D55" s="505"/>
      <c r="E55" s="505"/>
      <c r="F55" s="505"/>
      <c r="G55" s="505"/>
      <c r="H55" s="505"/>
      <c r="I55" s="505"/>
      <c r="J55" s="505"/>
      <c r="K55" s="505"/>
      <c r="L55" s="505"/>
      <c r="M55" s="505"/>
      <c r="N55" s="505"/>
      <c r="O55" s="505"/>
      <c r="P55" s="505"/>
      <c r="Q55" s="505"/>
      <c r="R55" s="505"/>
      <c r="S55" s="505"/>
      <c r="T55" s="505"/>
      <c r="U55" s="505"/>
      <c r="V55" s="505"/>
      <c r="W55" s="505"/>
      <c r="X55" s="505"/>
      <c r="Y55" s="505"/>
      <c r="Z55" s="505"/>
      <c r="AA55" s="505"/>
      <c r="AB55" s="505"/>
      <c r="AC55" s="505"/>
      <c r="AD55" s="505"/>
      <c r="AE55" s="505"/>
      <c r="AF55" s="505"/>
      <c r="AG55" s="505"/>
      <c r="AH55" s="505"/>
      <c r="AI55" s="505"/>
      <c r="AJ55" s="505"/>
      <c r="AK55" s="505"/>
      <c r="AL55" s="505"/>
    </row>
    <row r="56" spans="2:38" s="130" customFormat="1" x14ac:dyDescent="0.2">
      <c r="B56" s="510"/>
      <c r="C56" s="505"/>
      <c r="D56" s="505"/>
      <c r="E56" s="505"/>
      <c r="F56" s="505"/>
      <c r="G56" s="505"/>
      <c r="H56" s="505"/>
      <c r="I56" s="505"/>
      <c r="J56" s="505"/>
      <c r="K56" s="505"/>
      <c r="L56" s="505"/>
      <c r="M56" s="505"/>
      <c r="N56" s="505"/>
      <c r="O56" s="505"/>
      <c r="P56" s="505"/>
      <c r="Q56" s="505"/>
      <c r="R56" s="505"/>
      <c r="S56" s="505"/>
      <c r="T56" s="505"/>
      <c r="U56" s="505"/>
      <c r="V56" s="505"/>
      <c r="W56" s="505"/>
      <c r="X56" s="505"/>
      <c r="Y56" s="505"/>
      <c r="Z56" s="505"/>
      <c r="AA56" s="505"/>
      <c r="AB56" s="505"/>
      <c r="AC56" s="505"/>
      <c r="AD56" s="505"/>
      <c r="AE56" s="505"/>
      <c r="AF56" s="505"/>
      <c r="AG56" s="505"/>
      <c r="AH56" s="505"/>
      <c r="AI56" s="505"/>
      <c r="AJ56" s="505"/>
      <c r="AK56" s="505"/>
      <c r="AL56" s="505"/>
    </row>
    <row r="57" spans="2:38" s="130" customFormat="1" x14ac:dyDescent="0.2">
      <c r="B57" s="510"/>
      <c r="C57" s="505"/>
      <c r="D57" s="505"/>
      <c r="E57" s="505"/>
      <c r="F57" s="505"/>
      <c r="G57" s="505"/>
      <c r="H57" s="505"/>
      <c r="I57" s="505"/>
      <c r="J57" s="505"/>
      <c r="K57" s="505"/>
      <c r="L57" s="505"/>
      <c r="M57" s="505"/>
      <c r="N57" s="505"/>
      <c r="O57" s="505"/>
      <c r="P57" s="505"/>
      <c r="Q57" s="505"/>
      <c r="R57" s="505"/>
      <c r="S57" s="505"/>
      <c r="T57" s="505"/>
      <c r="U57" s="505"/>
      <c r="V57" s="505"/>
      <c r="W57" s="505"/>
      <c r="X57" s="505"/>
      <c r="Y57" s="505"/>
      <c r="Z57" s="505"/>
      <c r="AA57" s="505"/>
      <c r="AB57" s="505"/>
      <c r="AC57" s="505"/>
      <c r="AD57" s="505"/>
      <c r="AE57" s="505"/>
      <c r="AF57" s="505"/>
      <c r="AG57" s="505"/>
      <c r="AH57" s="505"/>
      <c r="AI57" s="505"/>
      <c r="AJ57" s="505"/>
      <c r="AK57" s="505"/>
      <c r="AL57" s="505"/>
    </row>
    <row r="58" spans="2:38" s="130" customFormat="1" ht="14.25" customHeight="1" x14ac:dyDescent="0.2">
      <c r="B58" s="502" t="s">
        <v>223</v>
      </c>
      <c r="C58" s="502"/>
      <c r="D58" s="502"/>
      <c r="E58" s="502"/>
      <c r="F58" s="502"/>
      <c r="G58" s="503" t="s">
        <v>224</v>
      </c>
      <c r="H58" s="503"/>
      <c r="I58" s="503"/>
      <c r="J58" s="503"/>
      <c r="K58" s="503"/>
      <c r="L58" s="503"/>
      <c r="M58" s="503"/>
      <c r="N58" s="503"/>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c r="AL58" s="503"/>
    </row>
    <row r="60" spans="2:38" x14ac:dyDescent="0.2">
      <c r="B60" s="144" t="s">
        <v>225</v>
      </c>
    </row>
    <row r="61" spans="2:38" x14ac:dyDescent="0.2">
      <c r="B61" s="144" t="s">
        <v>226</v>
      </c>
    </row>
    <row r="62" spans="2:38" x14ac:dyDescent="0.2">
      <c r="B62" s="144" t="s">
        <v>227</v>
      </c>
    </row>
    <row r="63" spans="2:38" x14ac:dyDescent="0.2">
      <c r="B63" s="144" t="s">
        <v>576</v>
      </c>
    </row>
    <row r="64" spans="2:38" x14ac:dyDescent="0.2">
      <c r="B64" s="144" t="s">
        <v>229</v>
      </c>
    </row>
    <row r="65" spans="2:41" x14ac:dyDescent="0.2">
      <c r="B65" s="144" t="s">
        <v>577</v>
      </c>
    </row>
    <row r="66" spans="2:41" x14ac:dyDescent="0.2">
      <c r="B66" s="144" t="s">
        <v>578</v>
      </c>
      <c r="AN66" s="130"/>
      <c r="AO66" s="144"/>
    </row>
    <row r="67" spans="2:41" x14ac:dyDescent="0.2">
      <c r="B67" s="144" t="s">
        <v>579</v>
      </c>
    </row>
    <row r="68" spans="2:41" x14ac:dyDescent="0.2">
      <c r="B68" s="144" t="s">
        <v>580</v>
      </c>
    </row>
    <row r="69" spans="2:41" x14ac:dyDescent="0.2">
      <c r="B69" s="144" t="s">
        <v>581</v>
      </c>
    </row>
    <row r="70" spans="2:41" x14ac:dyDescent="0.2">
      <c r="B70" s="144" t="s">
        <v>582</v>
      </c>
    </row>
    <row r="84" spans="2:2" ht="12.75" customHeight="1" x14ac:dyDescent="0.2">
      <c r="B84" s="145"/>
    </row>
    <row r="85" spans="2:2" ht="12.75" customHeight="1" x14ac:dyDescent="0.2">
      <c r="B85" s="145" t="s">
        <v>236</v>
      </c>
    </row>
    <row r="86" spans="2:2" ht="12.75" customHeight="1" x14ac:dyDescent="0.2">
      <c r="B86" s="145" t="s">
        <v>237</v>
      </c>
    </row>
    <row r="87" spans="2:2" ht="12.75" customHeight="1" x14ac:dyDescent="0.2">
      <c r="B87" s="145" t="s">
        <v>238</v>
      </c>
    </row>
    <row r="88" spans="2:2" ht="12.75" customHeight="1" x14ac:dyDescent="0.2">
      <c r="B88" s="145" t="s">
        <v>239</v>
      </c>
    </row>
    <row r="89" spans="2:2" ht="12.75" customHeight="1" x14ac:dyDescent="0.2">
      <c r="B89" s="145" t="s">
        <v>240</v>
      </c>
    </row>
    <row r="90" spans="2:2" ht="12.75" customHeight="1" x14ac:dyDescent="0.2">
      <c r="B90" s="145" t="s">
        <v>241</v>
      </c>
    </row>
    <row r="91" spans="2:2" ht="12.75" customHeight="1" x14ac:dyDescent="0.2">
      <c r="B91" s="145" t="s">
        <v>242</v>
      </c>
    </row>
    <row r="92" spans="2:2" ht="12.75" customHeight="1" x14ac:dyDescent="0.2">
      <c r="B92" s="145" t="s">
        <v>243</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B34:B47"/>
    <mergeCell ref="C34:L35"/>
    <mergeCell ref="M34:N35"/>
    <mergeCell ref="R34:X35"/>
    <mergeCell ref="Y34:AB34"/>
    <mergeCell ref="C42:C47"/>
    <mergeCell ref="E42:L42"/>
    <mergeCell ref="E43:L43"/>
    <mergeCell ref="E44:L44"/>
    <mergeCell ref="E45:L45"/>
    <mergeCell ref="E46:L46"/>
    <mergeCell ref="E47:L47"/>
    <mergeCell ref="AC34:AG34"/>
    <mergeCell ref="AH34:AL34"/>
    <mergeCell ref="AC35:AG35"/>
    <mergeCell ref="AH35:AL35"/>
    <mergeCell ref="C36:C41"/>
    <mergeCell ref="E36:L36"/>
    <mergeCell ref="E37:L37"/>
    <mergeCell ref="E38:L38"/>
    <mergeCell ref="E39:L39"/>
    <mergeCell ref="E40:L40"/>
    <mergeCell ref="E41:L41"/>
    <mergeCell ref="B48:K48"/>
    <mergeCell ref="B49:K49"/>
    <mergeCell ref="B50:K50"/>
    <mergeCell ref="B51:K51"/>
    <mergeCell ref="B52:N52"/>
    <mergeCell ref="B58:F58"/>
    <mergeCell ref="G58:AL58"/>
    <mergeCell ref="B53:B57"/>
    <mergeCell ref="C53:T53"/>
    <mergeCell ref="U53:AL53"/>
    <mergeCell ref="C54:T57"/>
    <mergeCell ref="U54:AL57"/>
  </mergeCells>
  <phoneticPr fontId="9"/>
  <pageMargins left="0.39374999999999999" right="0" top="0.59027777777777801" bottom="0" header="0.511811023622047" footer="0.511811023622047"/>
  <pageSetup paperSize="9" scale="8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61"/>
  <sheetViews>
    <sheetView view="pageBreakPreview" zoomScale="115" zoomScaleNormal="85" zoomScalePageLayoutView="115" workbookViewId="0">
      <selection activeCell="G2" sqref="G2"/>
    </sheetView>
  </sheetViews>
  <sheetFormatPr defaultColWidth="9" defaultRowHeight="13.2" x14ac:dyDescent="0.2"/>
  <cols>
    <col min="1" max="1" width="1.44140625" style="130" customWidth="1"/>
    <col min="2" max="2" width="4.21875" style="130" customWidth="1"/>
    <col min="3" max="3" width="3.33203125" style="130" customWidth="1"/>
    <col min="4" max="4" width="0.44140625" style="130" customWidth="1"/>
    <col min="5" max="36" width="3.109375" style="130" customWidth="1"/>
    <col min="37" max="37" width="3" style="130" customWidth="1"/>
    <col min="38" max="16384" width="9" style="130"/>
  </cols>
  <sheetData>
    <row r="1" spans="2:38" s="131" customFormat="1" x14ac:dyDescent="0.2"/>
    <row r="2" spans="2:38" s="131" customFormat="1" x14ac:dyDescent="0.2">
      <c r="B2" s="62" t="s">
        <v>153</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row>
    <row r="3" spans="2:38" s="131" customFormat="1" ht="14.25" customHeight="1" x14ac:dyDescent="0.2">
      <c r="AB3" s="502" t="s">
        <v>154</v>
      </c>
      <c r="AC3" s="502"/>
      <c r="AD3" s="502"/>
      <c r="AE3" s="502"/>
      <c r="AF3" s="502"/>
      <c r="AG3" s="529"/>
      <c r="AH3" s="529"/>
      <c r="AI3" s="529"/>
      <c r="AJ3" s="529"/>
      <c r="AK3" s="529"/>
      <c r="AL3" s="132"/>
    </row>
    <row r="4" spans="2:38" s="131" customFormat="1" x14ac:dyDescent="0.2"/>
    <row r="5" spans="2:38" s="131" customFormat="1" x14ac:dyDescent="0.2">
      <c r="B5" s="551" t="s">
        <v>155</v>
      </c>
      <c r="C5" s="551"/>
      <c r="D5" s="551"/>
      <c r="E5" s="551"/>
      <c r="F5" s="551"/>
      <c r="G5" s="551"/>
      <c r="H5" s="551"/>
      <c r="I5" s="551"/>
      <c r="J5" s="551"/>
      <c r="K5" s="551"/>
      <c r="L5" s="551"/>
      <c r="M5" s="551"/>
      <c r="N5" s="551"/>
      <c r="O5" s="551"/>
      <c r="P5" s="551"/>
      <c r="Q5" s="551"/>
      <c r="R5" s="551"/>
      <c r="S5" s="551"/>
      <c r="T5" s="551"/>
      <c r="U5" s="551"/>
      <c r="V5" s="551"/>
      <c r="W5" s="551"/>
      <c r="X5" s="551"/>
      <c r="Y5" s="551"/>
      <c r="Z5" s="551"/>
      <c r="AA5" s="551"/>
      <c r="AB5" s="551"/>
      <c r="AC5" s="551"/>
      <c r="AD5" s="551"/>
      <c r="AE5" s="551"/>
      <c r="AF5" s="551"/>
      <c r="AG5" s="551"/>
      <c r="AH5" s="551"/>
      <c r="AI5" s="551"/>
      <c r="AJ5" s="551"/>
      <c r="AK5" s="551"/>
    </row>
    <row r="6" spans="2:38" s="131" customFormat="1" x14ac:dyDescent="0.2">
      <c r="B6" s="551" t="s">
        <v>156</v>
      </c>
      <c r="C6" s="551"/>
      <c r="D6" s="551"/>
      <c r="E6" s="551"/>
      <c r="F6" s="551"/>
      <c r="G6" s="551"/>
      <c r="H6" s="551"/>
      <c r="I6" s="551"/>
      <c r="J6" s="551"/>
      <c r="K6" s="551"/>
      <c r="L6" s="551"/>
      <c r="M6" s="551"/>
      <c r="N6" s="551"/>
      <c r="O6" s="551"/>
      <c r="P6" s="551"/>
      <c r="Q6" s="551"/>
      <c r="R6" s="551"/>
      <c r="S6" s="551"/>
      <c r="T6" s="551"/>
      <c r="U6" s="551"/>
      <c r="V6" s="551"/>
      <c r="W6" s="551"/>
      <c r="X6" s="551"/>
      <c r="Y6" s="551"/>
      <c r="Z6" s="551"/>
      <c r="AA6" s="551"/>
      <c r="AB6" s="551"/>
      <c r="AC6" s="551"/>
      <c r="AD6" s="551"/>
      <c r="AE6" s="551"/>
      <c r="AF6" s="551"/>
      <c r="AG6" s="551"/>
      <c r="AH6" s="551"/>
      <c r="AI6" s="551"/>
      <c r="AJ6" s="551"/>
      <c r="AK6" s="551"/>
    </row>
    <row r="7" spans="2:38" s="131" customFormat="1" ht="13.5" customHeight="1" x14ac:dyDescent="0.2">
      <c r="AA7" s="551" t="s">
        <v>157</v>
      </c>
      <c r="AB7" s="551"/>
      <c r="AC7" s="551"/>
      <c r="AD7" s="551"/>
      <c r="AE7" s="133" t="s">
        <v>158</v>
      </c>
      <c r="AF7" s="551"/>
      <c r="AG7" s="551"/>
      <c r="AH7" s="131" t="s">
        <v>159</v>
      </c>
      <c r="AI7" s="551"/>
      <c r="AJ7" s="551"/>
      <c r="AK7" s="131" t="s">
        <v>160</v>
      </c>
    </row>
    <row r="8" spans="2:38" s="131" customFormat="1" x14ac:dyDescent="0.2">
      <c r="B8" s="551" t="s">
        <v>161</v>
      </c>
      <c r="C8" s="551"/>
      <c r="D8" s="551"/>
      <c r="E8" s="551"/>
      <c r="F8" s="551"/>
      <c r="G8" s="551"/>
      <c r="H8" s="551"/>
      <c r="I8" s="551"/>
      <c r="J8" s="551"/>
      <c r="K8" s="551"/>
      <c r="L8" s="104"/>
      <c r="M8" s="104"/>
      <c r="N8" s="104"/>
      <c r="O8" s="104"/>
      <c r="P8" s="104"/>
      <c r="Q8" s="104"/>
      <c r="R8" s="104"/>
      <c r="S8" s="104"/>
      <c r="T8" s="104"/>
    </row>
    <row r="9" spans="2:38" customFormat="1" x14ac:dyDescent="0.2">
      <c r="U9" s="550" t="s">
        <v>162</v>
      </c>
      <c r="V9" s="550"/>
      <c r="W9" s="550"/>
      <c r="X9" s="550"/>
      <c r="Y9" s="550"/>
      <c r="Z9" s="550"/>
      <c r="AA9" s="550"/>
      <c r="AB9" s="550"/>
      <c r="AC9" s="550"/>
      <c r="AD9" s="550"/>
      <c r="AE9" s="550"/>
      <c r="AF9" s="550"/>
      <c r="AG9" s="550"/>
      <c r="AH9" s="550"/>
      <c r="AI9" s="550"/>
      <c r="AJ9" s="550"/>
    </row>
    <row r="10" spans="2:38" customFormat="1" x14ac:dyDescent="0.2">
      <c r="X10" s="551"/>
      <c r="Y10" s="551"/>
      <c r="Z10" s="551"/>
      <c r="AA10" s="551"/>
      <c r="AB10" s="551"/>
      <c r="AC10" s="551"/>
      <c r="AD10" s="551"/>
      <c r="AE10" s="551"/>
      <c r="AF10" s="551"/>
      <c r="AG10" s="551"/>
      <c r="AH10" s="551"/>
      <c r="AI10" s="551"/>
      <c r="AJ10" s="551"/>
    </row>
    <row r="11" spans="2:38" customFormat="1" x14ac:dyDescent="0.2">
      <c r="U11" s="551" t="s">
        <v>163</v>
      </c>
      <c r="V11" s="551"/>
      <c r="W11" s="551"/>
      <c r="X11" s="551"/>
      <c r="Y11" s="551"/>
      <c r="Z11" s="551"/>
      <c r="AA11" s="551"/>
      <c r="AB11" s="551"/>
      <c r="AC11" s="551"/>
      <c r="AD11" s="551"/>
      <c r="AE11" s="551"/>
      <c r="AF11" s="551"/>
      <c r="AG11" s="551"/>
      <c r="AH11" s="551"/>
      <c r="AI11" s="551"/>
      <c r="AJ11" s="551"/>
    </row>
    <row r="12" spans="2:38" s="131" customFormat="1" x14ac:dyDescent="0.2">
      <c r="AA12" s="133"/>
      <c r="AB12" s="62"/>
      <c r="AC12" s="62"/>
      <c r="AD12" s="62"/>
      <c r="AE12" s="62"/>
      <c r="AF12" s="62"/>
      <c r="AG12" s="62"/>
      <c r="AH12" s="62"/>
      <c r="AI12" s="62"/>
      <c r="AJ12" s="62"/>
      <c r="AK12" s="62"/>
    </row>
    <row r="13" spans="2:38" s="131" customFormat="1" x14ac:dyDescent="0.2">
      <c r="C13" s="62" t="s">
        <v>164</v>
      </c>
      <c r="D13" s="62"/>
    </row>
    <row r="14" spans="2:38" customFormat="1" ht="12.75" customHeight="1" x14ac:dyDescent="0.2">
      <c r="M14" s="552"/>
      <c r="N14" s="552"/>
      <c r="Y14" s="502" t="s">
        <v>165</v>
      </c>
      <c r="Z14" s="502"/>
      <c r="AA14" s="502"/>
      <c r="AB14" s="502"/>
      <c r="AC14" s="502"/>
      <c r="AD14" s="502"/>
      <c r="AE14" s="502"/>
      <c r="AF14" s="502"/>
      <c r="AG14" s="502"/>
      <c r="AH14" s="502"/>
      <c r="AI14" s="502"/>
      <c r="AJ14" s="502"/>
      <c r="AK14" s="502"/>
    </row>
    <row r="15" spans="2:38" s="131" customFormat="1" ht="14.25" customHeight="1" x14ac:dyDescent="0.2">
      <c r="B15" s="510" t="s">
        <v>166</v>
      </c>
      <c r="C15" s="553" t="s">
        <v>167</v>
      </c>
      <c r="D15" s="553"/>
      <c r="E15" s="553"/>
      <c r="F15" s="553"/>
      <c r="G15" s="553"/>
      <c r="H15" s="553"/>
      <c r="I15" s="553"/>
      <c r="J15" s="553"/>
      <c r="K15" s="553"/>
      <c r="L15" s="553"/>
      <c r="M15" s="554"/>
      <c r="N15" s="554"/>
      <c r="O15" s="554"/>
      <c r="P15" s="554"/>
      <c r="Q15" s="554"/>
      <c r="R15" s="554"/>
      <c r="S15" s="554"/>
      <c r="T15" s="554"/>
      <c r="U15" s="554"/>
      <c r="V15" s="554"/>
      <c r="W15" s="554"/>
      <c r="X15" s="554"/>
      <c r="Y15" s="554"/>
      <c r="Z15" s="554"/>
      <c r="AA15" s="554"/>
      <c r="AB15" s="554"/>
      <c r="AC15" s="554"/>
      <c r="AD15" s="554"/>
      <c r="AE15" s="554"/>
      <c r="AF15" s="554"/>
      <c r="AG15" s="554"/>
      <c r="AH15" s="554"/>
      <c r="AI15" s="554"/>
      <c r="AJ15" s="554"/>
      <c r="AK15" s="554"/>
    </row>
    <row r="16" spans="2:38" s="131" customFormat="1" ht="14.25" customHeight="1" x14ac:dyDescent="0.2">
      <c r="B16" s="510"/>
      <c r="C16" s="533" t="s">
        <v>168</v>
      </c>
      <c r="D16" s="533"/>
      <c r="E16" s="533"/>
      <c r="F16" s="533"/>
      <c r="G16" s="533"/>
      <c r="H16" s="533"/>
      <c r="I16" s="533"/>
      <c r="J16" s="533"/>
      <c r="K16" s="533"/>
      <c r="L16" s="533"/>
      <c r="M16" s="546"/>
      <c r="N16" s="546"/>
      <c r="O16" s="546"/>
      <c r="P16" s="546"/>
      <c r="Q16" s="546"/>
      <c r="R16" s="546"/>
      <c r="S16" s="546"/>
      <c r="T16" s="546"/>
      <c r="U16" s="546"/>
      <c r="V16" s="546"/>
      <c r="W16" s="546"/>
      <c r="X16" s="546"/>
      <c r="Y16" s="546"/>
      <c r="Z16" s="546"/>
      <c r="AA16" s="546"/>
      <c r="AB16" s="546"/>
      <c r="AC16" s="546"/>
      <c r="AD16" s="546"/>
      <c r="AE16" s="546"/>
      <c r="AF16" s="546"/>
      <c r="AG16" s="546"/>
      <c r="AH16" s="546"/>
      <c r="AI16" s="546"/>
      <c r="AJ16" s="546"/>
      <c r="AK16" s="546"/>
    </row>
    <row r="17" spans="2:37" s="131" customFormat="1" ht="13.5" customHeight="1" x14ac:dyDescent="0.2">
      <c r="B17" s="510"/>
      <c r="C17" s="533" t="s">
        <v>169</v>
      </c>
      <c r="D17" s="533"/>
      <c r="E17" s="533"/>
      <c r="F17" s="533"/>
      <c r="G17" s="533"/>
      <c r="H17" s="533"/>
      <c r="I17" s="533"/>
      <c r="J17" s="533"/>
      <c r="K17" s="533"/>
      <c r="L17" s="533"/>
      <c r="M17" s="535" t="s">
        <v>170</v>
      </c>
      <c r="N17" s="535"/>
      <c r="O17" s="535"/>
      <c r="P17" s="535"/>
      <c r="Q17" s="535"/>
      <c r="R17" s="535"/>
      <c r="S17" s="535"/>
      <c r="T17" s="134" t="s">
        <v>171</v>
      </c>
      <c r="U17" s="535"/>
      <c r="V17" s="535"/>
      <c r="W17" s="535"/>
      <c r="X17" s="134" t="s">
        <v>172</v>
      </c>
      <c r="Y17" s="536"/>
      <c r="Z17" s="536"/>
      <c r="AA17" s="536"/>
      <c r="AB17" s="536"/>
      <c r="AC17" s="536"/>
      <c r="AD17" s="536"/>
      <c r="AE17" s="536"/>
      <c r="AF17" s="536"/>
      <c r="AG17" s="536"/>
      <c r="AH17" s="536"/>
      <c r="AI17" s="536"/>
      <c r="AJ17" s="536"/>
      <c r="AK17" s="536"/>
    </row>
    <row r="18" spans="2:37" s="131" customFormat="1" ht="13.5" customHeight="1" x14ac:dyDescent="0.2">
      <c r="B18" s="510"/>
      <c r="C18" s="533"/>
      <c r="D18" s="533"/>
      <c r="E18" s="533"/>
      <c r="F18" s="533"/>
      <c r="G18" s="533"/>
      <c r="H18" s="533"/>
      <c r="I18" s="533"/>
      <c r="J18" s="533"/>
      <c r="K18" s="533"/>
      <c r="L18" s="533"/>
      <c r="M18" s="537" t="s">
        <v>173</v>
      </c>
      <c r="N18" s="537"/>
      <c r="O18" s="537"/>
      <c r="P18" s="537"/>
      <c r="Q18" s="135" t="s">
        <v>174</v>
      </c>
      <c r="R18" s="537"/>
      <c r="S18" s="537"/>
      <c r="T18" s="537"/>
      <c r="U18" s="537"/>
      <c r="V18" s="537" t="s">
        <v>175</v>
      </c>
      <c r="W18" s="537"/>
      <c r="X18" s="538"/>
      <c r="Y18" s="538"/>
      <c r="Z18" s="538"/>
      <c r="AA18" s="538"/>
      <c r="AB18" s="538"/>
      <c r="AC18" s="538"/>
      <c r="AD18" s="538"/>
      <c r="AE18" s="538"/>
      <c r="AF18" s="538"/>
      <c r="AG18" s="538"/>
      <c r="AH18" s="538"/>
      <c r="AI18" s="538"/>
      <c r="AJ18" s="538"/>
      <c r="AK18" s="538"/>
    </row>
    <row r="19" spans="2:37" s="131" customFormat="1" ht="13.5" customHeight="1" x14ac:dyDescent="0.2">
      <c r="B19" s="510"/>
      <c r="C19" s="533"/>
      <c r="D19" s="533"/>
      <c r="E19" s="533"/>
      <c r="F19" s="533"/>
      <c r="G19" s="533"/>
      <c r="H19" s="533"/>
      <c r="I19" s="533"/>
      <c r="J19" s="533"/>
      <c r="K19" s="533"/>
      <c r="L19" s="533"/>
      <c r="M19" s="539" t="s">
        <v>176</v>
      </c>
      <c r="N19" s="539"/>
      <c r="O19" s="539"/>
      <c r="P19" s="539"/>
      <c r="Q19" s="539"/>
      <c r="R19" s="539"/>
      <c r="S19" s="539"/>
      <c r="T19" s="539"/>
      <c r="U19" s="539"/>
      <c r="V19" s="539"/>
      <c r="W19" s="539"/>
      <c r="X19" s="539"/>
      <c r="Y19" s="539"/>
      <c r="Z19" s="539"/>
      <c r="AA19" s="539"/>
      <c r="AB19" s="539"/>
      <c r="AC19" s="539"/>
      <c r="AD19" s="539"/>
      <c r="AE19" s="539"/>
      <c r="AF19" s="539"/>
      <c r="AG19" s="539"/>
      <c r="AH19" s="539"/>
      <c r="AI19" s="539"/>
      <c r="AJ19" s="539"/>
      <c r="AK19" s="539"/>
    </row>
    <row r="20" spans="2:37" s="131" customFormat="1" ht="14.25" customHeight="1" x14ac:dyDescent="0.2">
      <c r="B20" s="510"/>
      <c r="C20" s="533" t="s">
        <v>177</v>
      </c>
      <c r="D20" s="533"/>
      <c r="E20" s="533"/>
      <c r="F20" s="533"/>
      <c r="G20" s="533"/>
      <c r="H20" s="533"/>
      <c r="I20" s="533"/>
      <c r="J20" s="533"/>
      <c r="K20" s="533"/>
      <c r="L20" s="533"/>
      <c r="M20" s="540" t="s">
        <v>3</v>
      </c>
      <c r="N20" s="540"/>
      <c r="O20" s="540"/>
      <c r="P20" s="540"/>
      <c r="Q20" s="540"/>
      <c r="R20" s="529"/>
      <c r="S20" s="529"/>
      <c r="T20" s="529"/>
      <c r="U20" s="529"/>
      <c r="V20" s="529"/>
      <c r="W20" s="529"/>
      <c r="X20" s="529"/>
      <c r="Y20" s="529"/>
      <c r="Z20" s="529"/>
      <c r="AA20" s="529"/>
      <c r="AB20" s="541" t="s">
        <v>178</v>
      </c>
      <c r="AC20" s="541"/>
      <c r="AD20" s="541"/>
      <c r="AE20" s="541"/>
      <c r="AF20" s="541"/>
      <c r="AG20" s="529"/>
      <c r="AH20" s="529"/>
      <c r="AI20" s="529"/>
      <c r="AJ20" s="529"/>
      <c r="AK20" s="529"/>
    </row>
    <row r="21" spans="2:37" ht="14.25" customHeight="1" x14ac:dyDescent="0.2">
      <c r="B21" s="510"/>
      <c r="C21" s="548" t="s">
        <v>179</v>
      </c>
      <c r="D21" s="548"/>
      <c r="E21" s="548"/>
      <c r="F21" s="548"/>
      <c r="G21" s="548"/>
      <c r="H21" s="548"/>
      <c r="I21" s="548"/>
      <c r="J21" s="548"/>
      <c r="K21" s="548"/>
      <c r="L21" s="548"/>
      <c r="M21" s="549"/>
      <c r="N21" s="549"/>
      <c r="O21" s="549"/>
      <c r="P21" s="549"/>
      <c r="Q21" s="549"/>
      <c r="R21" s="549"/>
      <c r="S21" s="549"/>
      <c r="T21" s="549"/>
      <c r="U21" s="549"/>
      <c r="V21" s="502" t="s">
        <v>180</v>
      </c>
      <c r="W21" s="502"/>
      <c r="X21" s="502"/>
      <c r="Y21" s="502"/>
      <c r="Z21" s="502"/>
      <c r="AA21" s="502"/>
      <c r="AB21" s="505"/>
      <c r="AC21" s="505"/>
      <c r="AD21" s="505"/>
      <c r="AE21" s="505"/>
      <c r="AF21" s="505"/>
      <c r="AG21" s="505"/>
      <c r="AH21" s="505"/>
      <c r="AI21" s="505"/>
      <c r="AJ21" s="505"/>
      <c r="AK21" s="505"/>
    </row>
    <row r="22" spans="2:37" ht="14.25" customHeight="1" x14ac:dyDescent="0.2">
      <c r="B22" s="510"/>
      <c r="C22" s="503" t="s">
        <v>181</v>
      </c>
      <c r="D22" s="503"/>
      <c r="E22" s="503"/>
      <c r="F22" s="503"/>
      <c r="G22" s="503"/>
      <c r="H22" s="503"/>
      <c r="I22" s="503"/>
      <c r="J22" s="503"/>
      <c r="K22" s="503"/>
      <c r="L22" s="503"/>
      <c r="M22" s="540" t="s">
        <v>182</v>
      </c>
      <c r="N22" s="540"/>
      <c r="O22" s="540"/>
      <c r="P22" s="540"/>
      <c r="Q22" s="540"/>
      <c r="R22" s="508"/>
      <c r="S22" s="508"/>
      <c r="T22" s="508"/>
      <c r="U22" s="508"/>
      <c r="V22" s="508"/>
      <c r="W22" s="508"/>
      <c r="X22" s="508"/>
      <c r="Y22" s="508"/>
      <c r="Z22" s="508"/>
      <c r="AA22" s="508"/>
      <c r="AB22" s="549" t="s">
        <v>183</v>
      </c>
      <c r="AC22" s="549"/>
      <c r="AD22" s="549"/>
      <c r="AE22" s="549"/>
      <c r="AF22" s="549"/>
      <c r="AG22" s="508"/>
      <c r="AH22" s="508"/>
      <c r="AI22" s="508"/>
      <c r="AJ22" s="508"/>
      <c r="AK22" s="508"/>
    </row>
    <row r="23" spans="2:37" ht="13.5" customHeight="1" x14ac:dyDescent="0.2">
      <c r="B23" s="510"/>
      <c r="C23" s="533" t="s">
        <v>184</v>
      </c>
      <c r="D23" s="533"/>
      <c r="E23" s="533"/>
      <c r="F23" s="533"/>
      <c r="G23" s="533"/>
      <c r="H23" s="533"/>
      <c r="I23" s="533"/>
      <c r="J23" s="533"/>
      <c r="K23" s="533"/>
      <c r="L23" s="533"/>
      <c r="M23" s="535" t="s">
        <v>170</v>
      </c>
      <c r="N23" s="535"/>
      <c r="O23" s="535"/>
      <c r="P23" s="535"/>
      <c r="Q23" s="535"/>
      <c r="R23" s="535"/>
      <c r="S23" s="535"/>
      <c r="T23" s="134" t="s">
        <v>171</v>
      </c>
      <c r="U23" s="535"/>
      <c r="V23" s="535"/>
      <c r="W23" s="535"/>
      <c r="X23" s="134" t="s">
        <v>172</v>
      </c>
      <c r="Y23" s="536"/>
      <c r="Z23" s="536"/>
      <c r="AA23" s="536"/>
      <c r="AB23" s="536"/>
      <c r="AC23" s="536"/>
      <c r="AD23" s="536"/>
      <c r="AE23" s="536"/>
      <c r="AF23" s="536"/>
      <c r="AG23" s="536"/>
      <c r="AH23" s="536"/>
      <c r="AI23" s="536"/>
      <c r="AJ23" s="536"/>
      <c r="AK23" s="536"/>
    </row>
    <row r="24" spans="2:37" ht="14.25" customHeight="1" x14ac:dyDescent="0.2">
      <c r="B24" s="510"/>
      <c r="C24" s="533"/>
      <c r="D24" s="533"/>
      <c r="E24" s="533"/>
      <c r="F24" s="533"/>
      <c r="G24" s="533"/>
      <c r="H24" s="533"/>
      <c r="I24" s="533"/>
      <c r="J24" s="533"/>
      <c r="K24" s="533"/>
      <c r="L24" s="533"/>
      <c r="M24" s="537" t="s">
        <v>173</v>
      </c>
      <c r="N24" s="537"/>
      <c r="O24" s="537"/>
      <c r="P24" s="537"/>
      <c r="Q24" s="135" t="s">
        <v>174</v>
      </c>
      <c r="R24" s="537"/>
      <c r="S24" s="537"/>
      <c r="T24" s="537"/>
      <c r="U24" s="537"/>
      <c r="V24" s="537" t="s">
        <v>175</v>
      </c>
      <c r="W24" s="537"/>
      <c r="X24" s="538"/>
      <c r="Y24" s="538"/>
      <c r="Z24" s="538"/>
      <c r="AA24" s="538"/>
      <c r="AB24" s="538"/>
      <c r="AC24" s="538"/>
      <c r="AD24" s="538"/>
      <c r="AE24" s="538"/>
      <c r="AF24" s="538"/>
      <c r="AG24" s="538"/>
      <c r="AH24" s="538"/>
      <c r="AI24" s="538"/>
      <c r="AJ24" s="538"/>
      <c r="AK24" s="538"/>
    </row>
    <row r="25" spans="2:37" x14ac:dyDescent="0.2">
      <c r="B25" s="510"/>
      <c r="C25" s="533"/>
      <c r="D25" s="533"/>
      <c r="E25" s="533"/>
      <c r="F25" s="533"/>
      <c r="G25" s="533"/>
      <c r="H25" s="533"/>
      <c r="I25" s="533"/>
      <c r="J25" s="533"/>
      <c r="K25" s="533"/>
      <c r="L25" s="533"/>
      <c r="M25" s="539"/>
      <c r="N25" s="539"/>
      <c r="O25" s="539"/>
      <c r="P25" s="539"/>
      <c r="Q25" s="539"/>
      <c r="R25" s="539"/>
      <c r="S25" s="539"/>
      <c r="T25" s="539"/>
      <c r="U25" s="539"/>
      <c r="V25" s="539"/>
      <c r="W25" s="539"/>
      <c r="X25" s="539"/>
      <c r="Y25" s="539"/>
      <c r="Z25" s="539"/>
      <c r="AA25" s="539"/>
      <c r="AB25" s="539"/>
      <c r="AC25" s="539"/>
      <c r="AD25" s="539"/>
      <c r="AE25" s="539"/>
      <c r="AF25" s="539"/>
      <c r="AG25" s="539"/>
      <c r="AH25" s="539"/>
      <c r="AI25" s="539"/>
      <c r="AJ25" s="539"/>
      <c r="AK25" s="539"/>
    </row>
    <row r="26" spans="2:37" ht="13.5" customHeight="1" x14ac:dyDescent="0.2">
      <c r="B26" s="542" t="s">
        <v>185</v>
      </c>
      <c r="C26" s="543" t="s">
        <v>167</v>
      </c>
      <c r="D26" s="543"/>
      <c r="E26" s="543"/>
      <c r="F26" s="543"/>
      <c r="G26" s="543"/>
      <c r="H26" s="543"/>
      <c r="I26" s="543"/>
      <c r="J26" s="543"/>
      <c r="K26" s="543"/>
      <c r="L26" s="543"/>
      <c r="M26" s="544"/>
      <c r="N26" s="544"/>
      <c r="O26" s="544"/>
      <c r="P26" s="544"/>
      <c r="Q26" s="544"/>
      <c r="R26" s="544"/>
      <c r="S26" s="544"/>
      <c r="T26" s="544"/>
      <c r="U26" s="544"/>
      <c r="V26" s="544"/>
      <c r="W26" s="544"/>
      <c r="X26" s="544"/>
      <c r="Y26" s="544"/>
      <c r="Z26" s="544"/>
      <c r="AA26" s="544"/>
      <c r="AB26" s="544"/>
      <c r="AC26" s="544"/>
      <c r="AD26" s="544"/>
      <c r="AE26" s="544"/>
      <c r="AF26" s="544"/>
      <c r="AG26" s="544"/>
      <c r="AH26" s="544"/>
      <c r="AI26" s="544"/>
      <c r="AJ26" s="544"/>
      <c r="AK26" s="544"/>
    </row>
    <row r="27" spans="2:37" ht="13.5" customHeight="1" x14ac:dyDescent="0.2">
      <c r="B27" s="542"/>
      <c r="C27" s="545" t="s">
        <v>186</v>
      </c>
      <c r="D27" s="545"/>
      <c r="E27" s="545"/>
      <c r="F27" s="545"/>
      <c r="G27" s="545"/>
      <c r="H27" s="545"/>
      <c r="I27" s="545"/>
      <c r="J27" s="545"/>
      <c r="K27" s="545"/>
      <c r="L27" s="545"/>
      <c r="M27" s="546"/>
      <c r="N27" s="546"/>
      <c r="O27" s="546"/>
      <c r="P27" s="546"/>
      <c r="Q27" s="546"/>
      <c r="R27" s="546"/>
      <c r="S27" s="546"/>
      <c r="T27" s="546"/>
      <c r="U27" s="546"/>
      <c r="V27" s="546"/>
      <c r="W27" s="546"/>
      <c r="X27" s="546"/>
      <c r="Y27" s="546"/>
      <c r="Z27" s="546"/>
      <c r="AA27" s="546"/>
      <c r="AB27" s="546"/>
      <c r="AC27" s="546"/>
      <c r="AD27" s="546"/>
      <c r="AE27" s="546"/>
      <c r="AF27" s="546"/>
      <c r="AG27" s="546"/>
      <c r="AH27" s="546"/>
      <c r="AI27" s="546"/>
      <c r="AJ27" s="546"/>
      <c r="AK27" s="546"/>
    </row>
    <row r="28" spans="2:37" ht="13.5" customHeight="1" x14ac:dyDescent="0.2">
      <c r="B28" s="542"/>
      <c r="C28" s="533" t="s">
        <v>187</v>
      </c>
      <c r="D28" s="533"/>
      <c r="E28" s="533"/>
      <c r="F28" s="533"/>
      <c r="G28" s="533"/>
      <c r="H28" s="533"/>
      <c r="I28" s="533"/>
      <c r="J28" s="533"/>
      <c r="K28" s="533"/>
      <c r="L28" s="533"/>
      <c r="M28" s="535" t="s">
        <v>170</v>
      </c>
      <c r="N28" s="535"/>
      <c r="O28" s="535"/>
      <c r="P28" s="535"/>
      <c r="Q28" s="535"/>
      <c r="R28" s="535"/>
      <c r="S28" s="535"/>
      <c r="T28" s="134" t="s">
        <v>171</v>
      </c>
      <c r="U28" s="535"/>
      <c r="V28" s="535"/>
      <c r="W28" s="535"/>
      <c r="X28" s="134" t="s">
        <v>172</v>
      </c>
      <c r="Y28" s="536"/>
      <c r="Z28" s="536"/>
      <c r="AA28" s="536"/>
      <c r="AB28" s="536"/>
      <c r="AC28" s="536"/>
      <c r="AD28" s="536"/>
      <c r="AE28" s="536"/>
      <c r="AF28" s="536"/>
      <c r="AG28" s="536"/>
      <c r="AH28" s="536"/>
      <c r="AI28" s="536"/>
      <c r="AJ28" s="536"/>
      <c r="AK28" s="536"/>
    </row>
    <row r="29" spans="2:37" ht="14.25" customHeight="1" x14ac:dyDescent="0.2">
      <c r="B29" s="542"/>
      <c r="C29" s="533"/>
      <c r="D29" s="533"/>
      <c r="E29" s="533"/>
      <c r="F29" s="533"/>
      <c r="G29" s="533"/>
      <c r="H29" s="533"/>
      <c r="I29" s="533"/>
      <c r="J29" s="533"/>
      <c r="K29" s="533"/>
      <c r="L29" s="533"/>
      <c r="M29" s="537" t="s">
        <v>173</v>
      </c>
      <c r="N29" s="537"/>
      <c r="O29" s="537"/>
      <c r="P29" s="537"/>
      <c r="Q29" s="135" t="s">
        <v>174</v>
      </c>
      <c r="R29" s="537"/>
      <c r="S29" s="537"/>
      <c r="T29" s="537"/>
      <c r="U29" s="537"/>
      <c r="V29" s="537" t="s">
        <v>175</v>
      </c>
      <c r="W29" s="537"/>
      <c r="X29" s="538"/>
      <c r="Y29" s="538"/>
      <c r="Z29" s="538"/>
      <c r="AA29" s="538"/>
      <c r="AB29" s="538"/>
      <c r="AC29" s="538"/>
      <c r="AD29" s="538"/>
      <c r="AE29" s="538"/>
      <c r="AF29" s="538"/>
      <c r="AG29" s="538"/>
      <c r="AH29" s="538"/>
      <c r="AI29" s="538"/>
      <c r="AJ29" s="538"/>
      <c r="AK29" s="538"/>
    </row>
    <row r="30" spans="2:37" x14ac:dyDescent="0.2">
      <c r="B30" s="542"/>
      <c r="C30" s="533"/>
      <c r="D30" s="533"/>
      <c r="E30" s="533"/>
      <c r="F30" s="533"/>
      <c r="G30" s="533"/>
      <c r="H30" s="533"/>
      <c r="I30" s="533"/>
      <c r="J30" s="533"/>
      <c r="K30" s="533"/>
      <c r="L30" s="533"/>
      <c r="M30" s="539"/>
      <c r="N30" s="539"/>
      <c r="O30" s="539"/>
      <c r="P30" s="539"/>
      <c r="Q30" s="539"/>
      <c r="R30" s="539"/>
      <c r="S30" s="539"/>
      <c r="T30" s="539"/>
      <c r="U30" s="539"/>
      <c r="V30" s="539"/>
      <c r="W30" s="539"/>
      <c r="X30" s="539"/>
      <c r="Y30" s="539"/>
      <c r="Z30" s="539"/>
      <c r="AA30" s="539"/>
      <c r="AB30" s="539"/>
      <c r="AC30" s="539"/>
      <c r="AD30" s="539"/>
      <c r="AE30" s="539"/>
      <c r="AF30" s="539"/>
      <c r="AG30" s="539"/>
      <c r="AH30" s="539"/>
      <c r="AI30" s="539"/>
      <c r="AJ30" s="539"/>
      <c r="AK30" s="539"/>
    </row>
    <row r="31" spans="2:37" ht="14.25" customHeight="1" x14ac:dyDescent="0.2">
      <c r="B31" s="542"/>
      <c r="C31" s="533" t="s">
        <v>177</v>
      </c>
      <c r="D31" s="533"/>
      <c r="E31" s="533"/>
      <c r="F31" s="533"/>
      <c r="G31" s="533"/>
      <c r="H31" s="533"/>
      <c r="I31" s="533"/>
      <c r="J31" s="533"/>
      <c r="K31" s="533"/>
      <c r="L31" s="533"/>
      <c r="M31" s="540" t="s">
        <v>3</v>
      </c>
      <c r="N31" s="540"/>
      <c r="O31" s="540"/>
      <c r="P31" s="540"/>
      <c r="Q31" s="540"/>
      <c r="R31" s="529"/>
      <c r="S31" s="529"/>
      <c r="T31" s="529"/>
      <c r="U31" s="529"/>
      <c r="V31" s="529"/>
      <c r="W31" s="529"/>
      <c r="X31" s="529"/>
      <c r="Y31" s="529"/>
      <c r="Z31" s="529"/>
      <c r="AA31" s="529"/>
      <c r="AB31" s="541" t="s">
        <v>178</v>
      </c>
      <c r="AC31" s="541"/>
      <c r="AD31" s="541"/>
      <c r="AE31" s="541"/>
      <c r="AF31" s="541"/>
      <c r="AG31" s="529"/>
      <c r="AH31" s="529"/>
      <c r="AI31" s="529"/>
      <c r="AJ31" s="529"/>
      <c r="AK31" s="529"/>
    </row>
    <row r="32" spans="2:37" ht="13.5" customHeight="1" x14ac:dyDescent="0.2">
      <c r="B32" s="542"/>
      <c r="C32" s="547" t="s">
        <v>188</v>
      </c>
      <c r="D32" s="547"/>
      <c r="E32" s="547"/>
      <c r="F32" s="547"/>
      <c r="G32" s="547"/>
      <c r="H32" s="547"/>
      <c r="I32" s="547"/>
      <c r="J32" s="547"/>
      <c r="K32" s="547"/>
      <c r="L32" s="547"/>
      <c r="M32" s="535" t="s">
        <v>170</v>
      </c>
      <c r="N32" s="535"/>
      <c r="O32" s="535"/>
      <c r="P32" s="535"/>
      <c r="Q32" s="535"/>
      <c r="R32" s="535"/>
      <c r="S32" s="535"/>
      <c r="T32" s="134" t="s">
        <v>171</v>
      </c>
      <c r="U32" s="535"/>
      <c r="V32" s="535"/>
      <c r="W32" s="535"/>
      <c r="X32" s="134" t="s">
        <v>172</v>
      </c>
      <c r="Y32" s="536"/>
      <c r="Z32" s="536"/>
      <c r="AA32" s="536"/>
      <c r="AB32" s="536"/>
      <c r="AC32" s="536"/>
      <c r="AD32" s="536"/>
      <c r="AE32" s="536"/>
      <c r="AF32" s="536"/>
      <c r="AG32" s="536"/>
      <c r="AH32" s="536"/>
      <c r="AI32" s="536"/>
      <c r="AJ32" s="536"/>
      <c r="AK32" s="536"/>
    </row>
    <row r="33" spans="1:37" ht="14.25" customHeight="1" x14ac:dyDescent="0.2">
      <c r="B33" s="542"/>
      <c r="C33" s="547"/>
      <c r="D33" s="547"/>
      <c r="E33" s="547"/>
      <c r="F33" s="547"/>
      <c r="G33" s="547"/>
      <c r="H33" s="547"/>
      <c r="I33" s="547"/>
      <c r="J33" s="547"/>
      <c r="K33" s="547"/>
      <c r="L33" s="547"/>
      <c r="M33" s="537" t="s">
        <v>173</v>
      </c>
      <c r="N33" s="537"/>
      <c r="O33" s="537"/>
      <c r="P33" s="537"/>
      <c r="Q33" s="135" t="s">
        <v>174</v>
      </c>
      <c r="R33" s="537"/>
      <c r="S33" s="537"/>
      <c r="T33" s="537"/>
      <c r="U33" s="537"/>
      <c r="V33" s="537" t="s">
        <v>175</v>
      </c>
      <c r="W33" s="537"/>
      <c r="X33" s="538"/>
      <c r="Y33" s="538"/>
      <c r="Z33" s="538"/>
      <c r="AA33" s="538"/>
      <c r="AB33" s="538"/>
      <c r="AC33" s="538"/>
      <c r="AD33" s="538"/>
      <c r="AE33" s="538"/>
      <c r="AF33" s="538"/>
      <c r="AG33" s="538"/>
      <c r="AH33" s="538"/>
      <c r="AI33" s="538"/>
      <c r="AJ33" s="538"/>
      <c r="AK33" s="538"/>
    </row>
    <row r="34" spans="1:37" x14ac:dyDescent="0.2">
      <c r="B34" s="542"/>
      <c r="C34" s="547"/>
      <c r="D34" s="547"/>
      <c r="E34" s="547"/>
      <c r="F34" s="547"/>
      <c r="G34" s="547"/>
      <c r="H34" s="547"/>
      <c r="I34" s="547"/>
      <c r="J34" s="547"/>
      <c r="K34" s="547"/>
      <c r="L34" s="547"/>
      <c r="M34" s="539"/>
      <c r="N34" s="539"/>
      <c r="O34" s="539"/>
      <c r="P34" s="539"/>
      <c r="Q34" s="539"/>
      <c r="R34" s="539"/>
      <c r="S34" s="539"/>
      <c r="T34" s="539"/>
      <c r="U34" s="539"/>
      <c r="V34" s="539"/>
      <c r="W34" s="539"/>
      <c r="X34" s="539"/>
      <c r="Y34" s="539"/>
      <c r="Z34" s="539"/>
      <c r="AA34" s="539"/>
      <c r="AB34" s="539"/>
      <c r="AC34" s="539"/>
      <c r="AD34" s="539"/>
      <c r="AE34" s="539"/>
      <c r="AF34" s="539"/>
      <c r="AG34" s="539"/>
      <c r="AH34" s="539"/>
      <c r="AI34" s="539"/>
      <c r="AJ34" s="539"/>
      <c r="AK34" s="539"/>
    </row>
    <row r="35" spans="1:37" ht="14.25" customHeight="1" x14ac:dyDescent="0.2">
      <c r="B35" s="542"/>
      <c r="C35" s="533" t="s">
        <v>177</v>
      </c>
      <c r="D35" s="533"/>
      <c r="E35" s="533"/>
      <c r="F35" s="533"/>
      <c r="G35" s="533"/>
      <c r="H35" s="533"/>
      <c r="I35" s="533"/>
      <c r="J35" s="533"/>
      <c r="K35" s="533"/>
      <c r="L35" s="533"/>
      <c r="M35" s="540" t="s">
        <v>3</v>
      </c>
      <c r="N35" s="540"/>
      <c r="O35" s="540"/>
      <c r="P35" s="540"/>
      <c r="Q35" s="540"/>
      <c r="R35" s="529"/>
      <c r="S35" s="529"/>
      <c r="T35" s="529"/>
      <c r="U35" s="529"/>
      <c r="V35" s="529"/>
      <c r="W35" s="529"/>
      <c r="X35" s="529"/>
      <c r="Y35" s="529"/>
      <c r="Z35" s="529"/>
      <c r="AA35" s="529"/>
      <c r="AB35" s="541" t="s">
        <v>178</v>
      </c>
      <c r="AC35" s="541"/>
      <c r="AD35" s="541"/>
      <c r="AE35" s="541"/>
      <c r="AF35" s="541"/>
      <c r="AG35" s="529"/>
      <c r="AH35" s="529"/>
      <c r="AI35" s="529"/>
      <c r="AJ35" s="529"/>
      <c r="AK35" s="529"/>
    </row>
    <row r="36" spans="1:37" ht="14.25" customHeight="1" x14ac:dyDescent="0.2">
      <c r="B36" s="542"/>
      <c r="C36" s="533" t="s">
        <v>189</v>
      </c>
      <c r="D36" s="533"/>
      <c r="E36" s="533"/>
      <c r="F36" s="533"/>
      <c r="G36" s="533"/>
      <c r="H36" s="533"/>
      <c r="I36" s="533"/>
      <c r="J36" s="533"/>
      <c r="K36" s="533"/>
      <c r="L36" s="533"/>
      <c r="M36" s="534"/>
      <c r="N36" s="534"/>
      <c r="O36" s="534"/>
      <c r="P36" s="534"/>
      <c r="Q36" s="534"/>
      <c r="R36" s="534"/>
      <c r="S36" s="534"/>
      <c r="T36" s="534"/>
      <c r="U36" s="534"/>
      <c r="V36" s="534"/>
      <c r="W36" s="534"/>
      <c r="X36" s="534"/>
      <c r="Y36" s="534"/>
      <c r="Z36" s="534"/>
      <c r="AA36" s="534"/>
      <c r="AB36" s="534"/>
      <c r="AC36" s="534"/>
      <c r="AD36" s="534"/>
      <c r="AE36" s="534"/>
      <c r="AF36" s="534"/>
      <c r="AG36" s="534"/>
      <c r="AH36" s="534"/>
      <c r="AI36" s="534"/>
      <c r="AJ36" s="534"/>
      <c r="AK36" s="534"/>
    </row>
    <row r="37" spans="1:37" ht="13.5" customHeight="1" x14ac:dyDescent="0.2">
      <c r="B37" s="542"/>
      <c r="C37" s="533" t="s">
        <v>190</v>
      </c>
      <c r="D37" s="533"/>
      <c r="E37" s="533"/>
      <c r="F37" s="533"/>
      <c r="G37" s="533"/>
      <c r="H37" s="533"/>
      <c r="I37" s="533"/>
      <c r="J37" s="533"/>
      <c r="K37" s="533"/>
      <c r="L37" s="533"/>
      <c r="M37" s="535" t="s">
        <v>170</v>
      </c>
      <c r="N37" s="535"/>
      <c r="O37" s="535"/>
      <c r="P37" s="535"/>
      <c r="Q37" s="535"/>
      <c r="R37" s="535"/>
      <c r="S37" s="535"/>
      <c r="T37" s="134" t="s">
        <v>171</v>
      </c>
      <c r="U37" s="535"/>
      <c r="V37" s="535"/>
      <c r="W37" s="535"/>
      <c r="X37" s="134" t="s">
        <v>172</v>
      </c>
      <c r="Y37" s="536"/>
      <c r="Z37" s="536"/>
      <c r="AA37" s="536"/>
      <c r="AB37" s="536"/>
      <c r="AC37" s="536"/>
      <c r="AD37" s="536"/>
      <c r="AE37" s="536"/>
      <c r="AF37" s="536"/>
      <c r="AG37" s="536"/>
      <c r="AH37" s="536"/>
      <c r="AI37" s="536"/>
      <c r="AJ37" s="536"/>
      <c r="AK37" s="536"/>
    </row>
    <row r="38" spans="1:37" ht="14.25" customHeight="1" x14ac:dyDescent="0.2">
      <c r="B38" s="542"/>
      <c r="C38" s="533"/>
      <c r="D38" s="533"/>
      <c r="E38" s="533"/>
      <c r="F38" s="533"/>
      <c r="G38" s="533"/>
      <c r="H38" s="533"/>
      <c r="I38" s="533"/>
      <c r="J38" s="533"/>
      <c r="K38" s="533"/>
      <c r="L38" s="533"/>
      <c r="M38" s="537" t="s">
        <v>173</v>
      </c>
      <c r="N38" s="537"/>
      <c r="O38" s="537"/>
      <c r="P38" s="537"/>
      <c r="Q38" s="135" t="s">
        <v>174</v>
      </c>
      <c r="R38" s="537"/>
      <c r="S38" s="537"/>
      <c r="T38" s="537"/>
      <c r="U38" s="537"/>
      <c r="V38" s="537" t="s">
        <v>175</v>
      </c>
      <c r="W38" s="537"/>
      <c r="X38" s="538"/>
      <c r="Y38" s="538"/>
      <c r="Z38" s="538"/>
      <c r="AA38" s="538"/>
      <c r="AB38" s="538"/>
      <c r="AC38" s="538"/>
      <c r="AD38" s="538"/>
      <c r="AE38" s="538"/>
      <c r="AF38" s="538"/>
      <c r="AG38" s="538"/>
      <c r="AH38" s="538"/>
      <c r="AI38" s="538"/>
      <c r="AJ38" s="538"/>
      <c r="AK38" s="538"/>
    </row>
    <row r="39" spans="1:37" x14ac:dyDescent="0.2">
      <c r="B39" s="542"/>
      <c r="C39" s="533"/>
      <c r="D39" s="533"/>
      <c r="E39" s="533"/>
      <c r="F39" s="533"/>
      <c r="G39" s="533"/>
      <c r="H39" s="533"/>
      <c r="I39" s="533"/>
      <c r="J39" s="533"/>
      <c r="K39" s="533"/>
      <c r="L39" s="533"/>
      <c r="M39" s="539"/>
      <c r="N39" s="539"/>
      <c r="O39" s="539"/>
      <c r="P39" s="539"/>
      <c r="Q39" s="539"/>
      <c r="R39" s="539"/>
      <c r="S39" s="539"/>
      <c r="T39" s="539"/>
      <c r="U39" s="539"/>
      <c r="V39" s="539"/>
      <c r="W39" s="539"/>
      <c r="X39" s="539"/>
      <c r="Y39" s="539"/>
      <c r="Z39" s="539"/>
      <c r="AA39" s="539"/>
      <c r="AB39" s="539"/>
      <c r="AC39" s="539"/>
      <c r="AD39" s="539"/>
      <c r="AE39" s="539"/>
      <c r="AF39" s="539"/>
      <c r="AG39" s="539"/>
      <c r="AH39" s="539"/>
      <c r="AI39" s="539"/>
      <c r="AJ39" s="539"/>
      <c r="AK39" s="539"/>
    </row>
    <row r="40" spans="1:37" ht="13.5" customHeight="1" x14ac:dyDescent="0.2">
      <c r="B40" s="525" t="s">
        <v>191</v>
      </c>
      <c r="C40" s="526" t="s">
        <v>192</v>
      </c>
      <c r="D40" s="526"/>
      <c r="E40" s="526"/>
      <c r="F40" s="526"/>
      <c r="G40" s="526"/>
      <c r="H40" s="526"/>
      <c r="I40" s="526"/>
      <c r="J40" s="526"/>
      <c r="K40" s="526"/>
      <c r="L40" s="526"/>
      <c r="M40" s="527" t="s">
        <v>193</v>
      </c>
      <c r="N40" s="527"/>
      <c r="O40" s="528" t="s">
        <v>194</v>
      </c>
      <c r="P40" s="528"/>
      <c r="Q40" s="528"/>
      <c r="R40" s="529" t="s">
        <v>195</v>
      </c>
      <c r="S40" s="529"/>
      <c r="T40" s="529"/>
      <c r="U40" s="529"/>
      <c r="V40" s="529"/>
      <c r="W40" s="529"/>
      <c r="X40" s="529"/>
      <c r="Y40" s="529"/>
      <c r="Z40" s="529"/>
      <c r="AA40" s="528" t="s">
        <v>196</v>
      </c>
      <c r="AB40" s="528"/>
      <c r="AC40" s="528"/>
      <c r="AD40" s="528"/>
      <c r="AE40" s="528"/>
      <c r="AF40" s="528"/>
      <c r="AG40" s="528" t="s">
        <v>197</v>
      </c>
      <c r="AH40" s="528"/>
      <c r="AI40" s="528"/>
      <c r="AJ40" s="528"/>
      <c r="AK40" s="528"/>
    </row>
    <row r="41" spans="1:37" ht="14.25" customHeight="1" x14ac:dyDescent="0.2">
      <c r="A41" s="136"/>
      <c r="B41" s="525"/>
      <c r="C41" s="526"/>
      <c r="D41" s="526"/>
      <c r="E41" s="526"/>
      <c r="F41" s="526"/>
      <c r="G41" s="526"/>
      <c r="H41" s="526"/>
      <c r="I41" s="526"/>
      <c r="J41" s="526"/>
      <c r="K41" s="526"/>
      <c r="L41" s="526"/>
      <c r="M41" s="527"/>
      <c r="N41" s="527"/>
      <c r="O41" s="530" t="s">
        <v>198</v>
      </c>
      <c r="P41" s="530"/>
      <c r="Q41" s="530"/>
      <c r="R41" s="529"/>
      <c r="S41" s="529"/>
      <c r="T41" s="529"/>
      <c r="U41" s="529"/>
      <c r="V41" s="529"/>
      <c r="W41" s="529"/>
      <c r="X41" s="529"/>
      <c r="Y41" s="529"/>
      <c r="Z41" s="529"/>
      <c r="AA41" s="530" t="s">
        <v>198</v>
      </c>
      <c r="AB41" s="530"/>
      <c r="AC41" s="530"/>
      <c r="AD41" s="530"/>
      <c r="AE41" s="530"/>
      <c r="AF41" s="530"/>
      <c r="AG41" s="531" t="s">
        <v>199</v>
      </c>
      <c r="AH41" s="531"/>
      <c r="AI41" s="531"/>
      <c r="AJ41" s="531"/>
      <c r="AK41" s="531"/>
    </row>
    <row r="42" spans="1:37" ht="14.25" customHeight="1" x14ac:dyDescent="0.2">
      <c r="B42" s="525"/>
      <c r="C42" s="532" t="s">
        <v>200</v>
      </c>
      <c r="D42" s="137"/>
      <c r="E42" s="524" t="s">
        <v>201</v>
      </c>
      <c r="F42" s="524"/>
      <c r="G42" s="524"/>
      <c r="H42" s="524"/>
      <c r="I42" s="524"/>
      <c r="J42" s="524"/>
      <c r="K42" s="524"/>
      <c r="L42" s="524"/>
      <c r="M42" s="514"/>
      <c r="N42" s="514"/>
      <c r="O42" s="515"/>
      <c r="P42" s="515"/>
      <c r="Q42" s="515"/>
      <c r="R42" s="138" t="s">
        <v>10</v>
      </c>
      <c r="S42" s="516" t="s">
        <v>202</v>
      </c>
      <c r="T42" s="516"/>
      <c r="U42" s="139" t="s">
        <v>10</v>
      </c>
      <c r="V42" s="516" t="s">
        <v>203</v>
      </c>
      <c r="W42" s="516"/>
      <c r="X42" s="139" t="s">
        <v>10</v>
      </c>
      <c r="Y42" s="516" t="s">
        <v>204</v>
      </c>
      <c r="Z42" s="516"/>
      <c r="AA42" s="517"/>
      <c r="AB42" s="517"/>
      <c r="AC42" s="517"/>
      <c r="AD42" s="517"/>
      <c r="AE42" s="517"/>
      <c r="AF42" s="517"/>
      <c r="AG42" s="518"/>
      <c r="AH42" s="518"/>
      <c r="AI42" s="518"/>
      <c r="AJ42" s="518"/>
      <c r="AK42" s="518"/>
    </row>
    <row r="43" spans="1:37" ht="14.25" customHeight="1" x14ac:dyDescent="0.2">
      <c r="B43" s="525"/>
      <c r="C43" s="532"/>
      <c r="D43" s="137"/>
      <c r="E43" s="524" t="s">
        <v>205</v>
      </c>
      <c r="F43" s="524"/>
      <c r="G43" s="524"/>
      <c r="H43" s="524"/>
      <c r="I43" s="524"/>
      <c r="J43" s="524"/>
      <c r="K43" s="524"/>
      <c r="L43" s="524"/>
      <c r="M43" s="514"/>
      <c r="N43" s="514"/>
      <c r="O43" s="515"/>
      <c r="P43" s="515"/>
      <c r="Q43" s="515"/>
      <c r="R43" s="138" t="s">
        <v>10</v>
      </c>
      <c r="S43" s="516" t="s">
        <v>202</v>
      </c>
      <c r="T43" s="516"/>
      <c r="U43" s="139" t="s">
        <v>10</v>
      </c>
      <c r="V43" s="516" t="s">
        <v>203</v>
      </c>
      <c r="W43" s="516"/>
      <c r="X43" s="139" t="s">
        <v>10</v>
      </c>
      <c r="Y43" s="516" t="s">
        <v>204</v>
      </c>
      <c r="Z43" s="516"/>
      <c r="AA43" s="517"/>
      <c r="AB43" s="517"/>
      <c r="AC43" s="517"/>
      <c r="AD43" s="517"/>
      <c r="AE43" s="517"/>
      <c r="AF43" s="517"/>
      <c r="AG43" s="518"/>
      <c r="AH43" s="518"/>
      <c r="AI43" s="518"/>
      <c r="AJ43" s="518"/>
      <c r="AK43" s="518"/>
    </row>
    <row r="44" spans="1:37" ht="14.25" customHeight="1" x14ac:dyDescent="0.2">
      <c r="B44" s="525"/>
      <c r="C44" s="532"/>
      <c r="D44" s="137"/>
      <c r="E44" s="524" t="s">
        <v>206</v>
      </c>
      <c r="F44" s="524"/>
      <c r="G44" s="524"/>
      <c r="H44" s="524"/>
      <c r="I44" s="524"/>
      <c r="J44" s="524"/>
      <c r="K44" s="524"/>
      <c r="L44" s="524"/>
      <c r="M44" s="514"/>
      <c r="N44" s="514"/>
      <c r="O44" s="515"/>
      <c r="P44" s="515"/>
      <c r="Q44" s="515"/>
      <c r="R44" s="138" t="s">
        <v>10</v>
      </c>
      <c r="S44" s="516" t="s">
        <v>202</v>
      </c>
      <c r="T44" s="516"/>
      <c r="U44" s="139" t="s">
        <v>10</v>
      </c>
      <c r="V44" s="516" t="s">
        <v>203</v>
      </c>
      <c r="W44" s="516"/>
      <c r="X44" s="139" t="s">
        <v>10</v>
      </c>
      <c r="Y44" s="516" t="s">
        <v>204</v>
      </c>
      <c r="Z44" s="516"/>
      <c r="AA44" s="517"/>
      <c r="AB44" s="517"/>
      <c r="AC44" s="517"/>
      <c r="AD44" s="517"/>
      <c r="AE44" s="517"/>
      <c r="AF44" s="517"/>
      <c r="AG44" s="518"/>
      <c r="AH44" s="518"/>
      <c r="AI44" s="518"/>
      <c r="AJ44" s="518"/>
      <c r="AK44" s="518"/>
    </row>
    <row r="45" spans="1:37" ht="14.25" customHeight="1" x14ac:dyDescent="0.2">
      <c r="B45" s="525"/>
      <c r="C45" s="532"/>
      <c r="D45" s="137"/>
      <c r="E45" s="524" t="s">
        <v>207</v>
      </c>
      <c r="F45" s="524"/>
      <c r="G45" s="524"/>
      <c r="H45" s="524"/>
      <c r="I45" s="524"/>
      <c r="J45" s="524"/>
      <c r="K45" s="524"/>
      <c r="L45" s="524"/>
      <c r="M45" s="514"/>
      <c r="N45" s="514"/>
      <c r="O45" s="515"/>
      <c r="P45" s="515"/>
      <c r="Q45" s="515"/>
      <c r="R45" s="138" t="s">
        <v>10</v>
      </c>
      <c r="S45" s="516" t="s">
        <v>202</v>
      </c>
      <c r="T45" s="516"/>
      <c r="U45" s="139" t="s">
        <v>10</v>
      </c>
      <c r="V45" s="516" t="s">
        <v>203</v>
      </c>
      <c r="W45" s="516"/>
      <c r="X45" s="139" t="s">
        <v>10</v>
      </c>
      <c r="Y45" s="516" t="s">
        <v>204</v>
      </c>
      <c r="Z45" s="516"/>
      <c r="AA45" s="517"/>
      <c r="AB45" s="517"/>
      <c r="AC45" s="517"/>
      <c r="AD45" s="517"/>
      <c r="AE45" s="517"/>
      <c r="AF45" s="517"/>
      <c r="AG45" s="518"/>
      <c r="AH45" s="518"/>
      <c r="AI45" s="518"/>
      <c r="AJ45" s="518"/>
      <c r="AK45" s="518"/>
    </row>
    <row r="46" spans="1:37" ht="14.25" customHeight="1" x14ac:dyDescent="0.2">
      <c r="B46" s="525"/>
      <c r="C46" s="532"/>
      <c r="D46" s="137"/>
      <c r="E46" s="524" t="s">
        <v>208</v>
      </c>
      <c r="F46" s="524"/>
      <c r="G46" s="524"/>
      <c r="H46" s="524"/>
      <c r="I46" s="524"/>
      <c r="J46" s="524"/>
      <c r="K46" s="524"/>
      <c r="L46" s="524"/>
      <c r="M46" s="514"/>
      <c r="N46" s="514"/>
      <c r="O46" s="515"/>
      <c r="P46" s="515"/>
      <c r="Q46" s="515"/>
      <c r="R46" s="138" t="s">
        <v>10</v>
      </c>
      <c r="S46" s="516" t="s">
        <v>202</v>
      </c>
      <c r="T46" s="516"/>
      <c r="U46" s="139" t="s">
        <v>10</v>
      </c>
      <c r="V46" s="516" t="s">
        <v>203</v>
      </c>
      <c r="W46" s="516"/>
      <c r="X46" s="139" t="s">
        <v>10</v>
      </c>
      <c r="Y46" s="516" t="s">
        <v>204</v>
      </c>
      <c r="Z46" s="516"/>
      <c r="AA46" s="517"/>
      <c r="AB46" s="517"/>
      <c r="AC46" s="517"/>
      <c r="AD46" s="517"/>
      <c r="AE46" s="517"/>
      <c r="AF46" s="517"/>
      <c r="AG46" s="518"/>
      <c r="AH46" s="518"/>
      <c r="AI46" s="518"/>
      <c r="AJ46" s="518"/>
      <c r="AK46" s="518"/>
    </row>
    <row r="47" spans="1:37" ht="14.25" customHeight="1" x14ac:dyDescent="0.2">
      <c r="B47" s="525"/>
      <c r="C47" s="532"/>
      <c r="D47" s="137"/>
      <c r="E47" s="519" t="s">
        <v>209</v>
      </c>
      <c r="F47" s="519"/>
      <c r="G47" s="519"/>
      <c r="H47" s="519"/>
      <c r="I47" s="519"/>
      <c r="J47" s="519"/>
      <c r="K47" s="519"/>
      <c r="L47" s="519"/>
      <c r="M47" s="514"/>
      <c r="N47" s="514"/>
      <c r="O47" s="515"/>
      <c r="P47" s="515"/>
      <c r="Q47" s="515"/>
      <c r="R47" s="138" t="s">
        <v>10</v>
      </c>
      <c r="S47" s="516" t="s">
        <v>202</v>
      </c>
      <c r="T47" s="516"/>
      <c r="U47" s="139" t="s">
        <v>10</v>
      </c>
      <c r="V47" s="516" t="s">
        <v>203</v>
      </c>
      <c r="W47" s="516"/>
      <c r="X47" s="139" t="s">
        <v>10</v>
      </c>
      <c r="Y47" s="516" t="s">
        <v>204</v>
      </c>
      <c r="Z47" s="516"/>
      <c r="AA47" s="517"/>
      <c r="AB47" s="517"/>
      <c r="AC47" s="517"/>
      <c r="AD47" s="517"/>
      <c r="AE47" s="517"/>
      <c r="AF47" s="517"/>
      <c r="AG47" s="518"/>
      <c r="AH47" s="518"/>
      <c r="AI47" s="518"/>
      <c r="AJ47" s="518"/>
      <c r="AK47" s="518"/>
    </row>
    <row r="48" spans="1:37" ht="14.25" customHeight="1" x14ac:dyDescent="0.2">
      <c r="B48" s="525"/>
      <c r="C48" s="532"/>
      <c r="D48" s="137"/>
      <c r="E48" s="522" t="s">
        <v>210</v>
      </c>
      <c r="F48" s="522"/>
      <c r="G48" s="522"/>
      <c r="H48" s="522"/>
      <c r="I48" s="522"/>
      <c r="J48" s="522"/>
      <c r="K48" s="522"/>
      <c r="L48" s="522"/>
      <c r="M48" s="514"/>
      <c r="N48" s="514"/>
      <c r="O48" s="515"/>
      <c r="P48" s="515"/>
      <c r="Q48" s="515"/>
      <c r="R48" s="138" t="s">
        <v>10</v>
      </c>
      <c r="S48" s="516" t="s">
        <v>202</v>
      </c>
      <c r="T48" s="516"/>
      <c r="U48" s="139" t="s">
        <v>10</v>
      </c>
      <c r="V48" s="516" t="s">
        <v>203</v>
      </c>
      <c r="W48" s="516"/>
      <c r="X48" s="139" t="s">
        <v>10</v>
      </c>
      <c r="Y48" s="516" t="s">
        <v>204</v>
      </c>
      <c r="Z48" s="516"/>
      <c r="AA48" s="517"/>
      <c r="AB48" s="517"/>
      <c r="AC48" s="517"/>
      <c r="AD48" s="517"/>
      <c r="AE48" s="517"/>
      <c r="AF48" s="517"/>
      <c r="AG48" s="518"/>
      <c r="AH48" s="518"/>
      <c r="AI48" s="518"/>
      <c r="AJ48" s="518"/>
      <c r="AK48" s="518"/>
    </row>
    <row r="49" spans="2:37" ht="14.25" customHeight="1" x14ac:dyDescent="0.2">
      <c r="B49" s="525"/>
      <c r="C49" s="532"/>
      <c r="D49" s="140"/>
      <c r="E49" s="522" t="s">
        <v>211</v>
      </c>
      <c r="F49" s="522"/>
      <c r="G49" s="522"/>
      <c r="H49" s="522"/>
      <c r="I49" s="522"/>
      <c r="J49" s="522"/>
      <c r="K49" s="522"/>
      <c r="L49" s="522"/>
      <c r="M49" s="514"/>
      <c r="N49" s="514"/>
      <c r="O49" s="515"/>
      <c r="P49" s="515"/>
      <c r="Q49" s="515"/>
      <c r="R49" s="138" t="s">
        <v>10</v>
      </c>
      <c r="S49" s="516" t="s">
        <v>202</v>
      </c>
      <c r="T49" s="516"/>
      <c r="U49" s="139" t="s">
        <v>10</v>
      </c>
      <c r="V49" s="516" t="s">
        <v>203</v>
      </c>
      <c r="W49" s="516"/>
      <c r="X49" s="139" t="s">
        <v>10</v>
      </c>
      <c r="Y49" s="516" t="s">
        <v>204</v>
      </c>
      <c r="Z49" s="516"/>
      <c r="AA49" s="517"/>
      <c r="AB49" s="517"/>
      <c r="AC49" s="517"/>
      <c r="AD49" s="517"/>
      <c r="AE49" s="517"/>
      <c r="AF49" s="517"/>
      <c r="AG49" s="518"/>
      <c r="AH49" s="518"/>
      <c r="AI49" s="518"/>
      <c r="AJ49" s="518"/>
      <c r="AK49" s="518"/>
    </row>
    <row r="50" spans="2:37" ht="14.25" customHeight="1" x14ac:dyDescent="0.2">
      <c r="B50" s="525"/>
      <c r="C50" s="532"/>
      <c r="D50" s="140"/>
      <c r="E50" s="523" t="s">
        <v>212</v>
      </c>
      <c r="F50" s="523"/>
      <c r="G50" s="523"/>
      <c r="H50" s="523"/>
      <c r="I50" s="523"/>
      <c r="J50" s="523"/>
      <c r="K50" s="523"/>
      <c r="L50" s="523"/>
      <c r="M50" s="514"/>
      <c r="N50" s="514"/>
      <c r="O50" s="515"/>
      <c r="P50" s="515"/>
      <c r="Q50" s="515"/>
      <c r="R50" s="138" t="s">
        <v>10</v>
      </c>
      <c r="S50" s="516" t="s">
        <v>202</v>
      </c>
      <c r="T50" s="516"/>
      <c r="U50" s="139" t="s">
        <v>10</v>
      </c>
      <c r="V50" s="516" t="s">
        <v>203</v>
      </c>
      <c r="W50" s="516"/>
      <c r="X50" s="139" t="s">
        <v>10</v>
      </c>
      <c r="Y50" s="516" t="s">
        <v>204</v>
      </c>
      <c r="Z50" s="516"/>
      <c r="AA50" s="517"/>
      <c r="AB50" s="517"/>
      <c r="AC50" s="517"/>
      <c r="AD50" s="517"/>
      <c r="AE50" s="517"/>
      <c r="AF50" s="517"/>
      <c r="AG50" s="518"/>
      <c r="AH50" s="518"/>
      <c r="AI50" s="518"/>
      <c r="AJ50" s="518"/>
      <c r="AK50" s="518"/>
    </row>
    <row r="51" spans="2:37" ht="14.25" customHeight="1" x14ac:dyDescent="0.2">
      <c r="B51" s="525"/>
      <c r="C51" s="532"/>
      <c r="D51" s="140"/>
      <c r="E51" s="520" t="s">
        <v>213</v>
      </c>
      <c r="F51" s="520"/>
      <c r="G51" s="520"/>
      <c r="H51" s="520"/>
      <c r="I51" s="520"/>
      <c r="J51" s="520"/>
      <c r="K51" s="520"/>
      <c r="L51" s="520"/>
      <c r="M51" s="514"/>
      <c r="N51" s="514"/>
      <c r="O51" s="515"/>
      <c r="P51" s="515"/>
      <c r="Q51" s="515"/>
      <c r="R51" s="138" t="s">
        <v>10</v>
      </c>
      <c r="S51" s="516" t="s">
        <v>202</v>
      </c>
      <c r="T51" s="516"/>
      <c r="U51" s="139" t="s">
        <v>10</v>
      </c>
      <c r="V51" s="516" t="s">
        <v>203</v>
      </c>
      <c r="W51" s="516"/>
      <c r="X51" s="139" t="s">
        <v>10</v>
      </c>
      <c r="Y51" s="516" t="s">
        <v>204</v>
      </c>
      <c r="Z51" s="516"/>
      <c r="AA51" s="517"/>
      <c r="AB51" s="517"/>
      <c r="AC51" s="517"/>
      <c r="AD51" s="517"/>
      <c r="AE51" s="517"/>
      <c r="AF51" s="517"/>
      <c r="AG51" s="518"/>
      <c r="AH51" s="518"/>
      <c r="AI51" s="518"/>
      <c r="AJ51" s="518"/>
      <c r="AK51" s="518"/>
    </row>
    <row r="52" spans="2:37" ht="14.25" customHeight="1" x14ac:dyDescent="0.2">
      <c r="B52" s="525"/>
      <c r="C52" s="532"/>
      <c r="D52" s="141"/>
      <c r="E52" s="521" t="s">
        <v>214</v>
      </c>
      <c r="F52" s="521"/>
      <c r="G52" s="521"/>
      <c r="H52" s="521"/>
      <c r="I52" s="521"/>
      <c r="J52" s="521"/>
      <c r="K52" s="521"/>
      <c r="L52" s="521"/>
      <c r="M52" s="514"/>
      <c r="N52" s="514"/>
      <c r="O52" s="515"/>
      <c r="P52" s="515"/>
      <c r="Q52" s="515"/>
      <c r="R52" s="138" t="s">
        <v>10</v>
      </c>
      <c r="S52" s="516" t="s">
        <v>202</v>
      </c>
      <c r="T52" s="516"/>
      <c r="U52" s="139" t="s">
        <v>10</v>
      </c>
      <c r="V52" s="516" t="s">
        <v>203</v>
      </c>
      <c r="W52" s="516"/>
      <c r="X52" s="139" t="s">
        <v>10</v>
      </c>
      <c r="Y52" s="516" t="s">
        <v>204</v>
      </c>
      <c r="Z52" s="516"/>
      <c r="AA52" s="517"/>
      <c r="AB52" s="517"/>
      <c r="AC52" s="517"/>
      <c r="AD52" s="517"/>
      <c r="AE52" s="517"/>
      <c r="AF52" s="517"/>
      <c r="AG52" s="518"/>
      <c r="AH52" s="518"/>
      <c r="AI52" s="518"/>
      <c r="AJ52" s="518"/>
      <c r="AK52" s="518"/>
    </row>
    <row r="53" spans="2:37" ht="14.25" customHeight="1" x14ac:dyDescent="0.2">
      <c r="B53" s="525"/>
      <c r="C53" s="532"/>
      <c r="D53" s="137"/>
      <c r="E53" s="519" t="s">
        <v>215</v>
      </c>
      <c r="F53" s="519"/>
      <c r="G53" s="519"/>
      <c r="H53" s="519"/>
      <c r="I53" s="519"/>
      <c r="J53" s="519"/>
      <c r="K53" s="519"/>
      <c r="L53" s="519"/>
      <c r="M53" s="514"/>
      <c r="N53" s="514"/>
      <c r="O53" s="515"/>
      <c r="P53" s="515"/>
      <c r="Q53" s="515"/>
      <c r="R53" s="138" t="s">
        <v>10</v>
      </c>
      <c r="S53" s="516" t="s">
        <v>202</v>
      </c>
      <c r="T53" s="516"/>
      <c r="U53" s="139" t="s">
        <v>10</v>
      </c>
      <c r="V53" s="516" t="s">
        <v>203</v>
      </c>
      <c r="W53" s="516"/>
      <c r="X53" s="139" t="s">
        <v>10</v>
      </c>
      <c r="Y53" s="516" t="s">
        <v>204</v>
      </c>
      <c r="Z53" s="516"/>
      <c r="AA53" s="517"/>
      <c r="AB53" s="517"/>
      <c r="AC53" s="517"/>
      <c r="AD53" s="517"/>
      <c r="AE53" s="517"/>
      <c r="AF53" s="517"/>
      <c r="AG53" s="518"/>
      <c r="AH53" s="518"/>
      <c r="AI53" s="518"/>
      <c r="AJ53" s="518"/>
      <c r="AK53" s="518"/>
    </row>
    <row r="54" spans="2:37" ht="14.25" customHeight="1" x14ac:dyDescent="0.2">
      <c r="B54" s="525"/>
      <c r="C54" s="532"/>
      <c r="D54" s="137"/>
      <c r="E54" s="519" t="s">
        <v>216</v>
      </c>
      <c r="F54" s="519"/>
      <c r="G54" s="519"/>
      <c r="H54" s="519"/>
      <c r="I54" s="519"/>
      <c r="J54" s="519"/>
      <c r="K54" s="519"/>
      <c r="L54" s="519"/>
      <c r="M54" s="514"/>
      <c r="N54" s="514"/>
      <c r="O54" s="515"/>
      <c r="P54" s="515"/>
      <c r="Q54" s="515"/>
      <c r="R54" s="138" t="s">
        <v>10</v>
      </c>
      <c r="S54" s="516" t="s">
        <v>202</v>
      </c>
      <c r="T54" s="516"/>
      <c r="U54" s="139" t="s">
        <v>10</v>
      </c>
      <c r="V54" s="516" t="s">
        <v>203</v>
      </c>
      <c r="W54" s="516"/>
      <c r="X54" s="139" t="s">
        <v>10</v>
      </c>
      <c r="Y54" s="516" t="s">
        <v>204</v>
      </c>
      <c r="Z54" s="516"/>
      <c r="AA54" s="517"/>
      <c r="AB54" s="517"/>
      <c r="AC54" s="517"/>
      <c r="AD54" s="517"/>
      <c r="AE54" s="517"/>
      <c r="AF54" s="517"/>
      <c r="AG54" s="518"/>
      <c r="AH54" s="518"/>
      <c r="AI54" s="518"/>
      <c r="AJ54" s="518"/>
      <c r="AK54" s="518"/>
    </row>
    <row r="55" spans="2:37" ht="14.25" customHeight="1" x14ac:dyDescent="0.2">
      <c r="B55" s="142"/>
      <c r="C55" s="504" t="s">
        <v>71</v>
      </c>
      <c r="D55" s="504"/>
      <c r="E55" s="504"/>
      <c r="F55" s="504"/>
      <c r="G55" s="504"/>
      <c r="H55" s="504"/>
      <c r="I55" s="504"/>
      <c r="J55" s="504"/>
      <c r="K55" s="504"/>
      <c r="L55" s="504"/>
      <c r="M55" s="514"/>
      <c r="N55" s="514"/>
      <c r="O55" s="515"/>
      <c r="P55" s="515"/>
      <c r="Q55" s="515"/>
      <c r="R55" s="138" t="s">
        <v>10</v>
      </c>
      <c r="S55" s="516" t="s">
        <v>202</v>
      </c>
      <c r="T55" s="516"/>
      <c r="U55" s="139" t="s">
        <v>10</v>
      </c>
      <c r="V55" s="516" t="s">
        <v>203</v>
      </c>
      <c r="W55" s="516"/>
      <c r="X55" s="139" t="s">
        <v>10</v>
      </c>
      <c r="Y55" s="516" t="s">
        <v>204</v>
      </c>
      <c r="Z55" s="516"/>
      <c r="AA55" s="517"/>
      <c r="AB55" s="517"/>
      <c r="AC55" s="517"/>
      <c r="AD55" s="517"/>
      <c r="AE55" s="517"/>
      <c r="AF55" s="517"/>
      <c r="AG55" s="518"/>
      <c r="AH55" s="518"/>
      <c r="AI55" s="518"/>
      <c r="AJ55" s="518"/>
      <c r="AK55" s="518"/>
    </row>
    <row r="56" spans="2:37" ht="14.25" customHeight="1" x14ac:dyDescent="0.2">
      <c r="B56" s="142"/>
      <c r="C56" s="504" t="s">
        <v>217</v>
      </c>
      <c r="D56" s="504"/>
      <c r="E56" s="504"/>
      <c r="F56" s="504"/>
      <c r="G56" s="504"/>
      <c r="H56" s="504"/>
      <c r="I56" s="504"/>
      <c r="J56" s="504"/>
      <c r="K56" s="504"/>
      <c r="L56" s="504"/>
      <c r="M56" s="514"/>
      <c r="N56" s="514"/>
      <c r="O56" s="515"/>
      <c r="P56" s="515"/>
      <c r="Q56" s="515"/>
      <c r="R56" s="138" t="s">
        <v>10</v>
      </c>
      <c r="S56" s="516" t="s">
        <v>202</v>
      </c>
      <c r="T56" s="516"/>
      <c r="U56" s="139" t="s">
        <v>10</v>
      </c>
      <c r="V56" s="516" t="s">
        <v>203</v>
      </c>
      <c r="W56" s="516"/>
      <c r="X56" s="139" t="s">
        <v>10</v>
      </c>
      <c r="Y56" s="516" t="s">
        <v>204</v>
      </c>
      <c r="Z56" s="516"/>
      <c r="AA56" s="517"/>
      <c r="AB56" s="517"/>
      <c r="AC56" s="517"/>
      <c r="AD56" s="517"/>
      <c r="AE56" s="517"/>
      <c r="AF56" s="517"/>
      <c r="AG56" s="518"/>
      <c r="AH56" s="518"/>
      <c r="AI56" s="518"/>
      <c r="AJ56" s="518"/>
      <c r="AK56" s="518"/>
    </row>
    <row r="57" spans="2:37" ht="14.25" customHeight="1" x14ac:dyDescent="0.2">
      <c r="B57" s="504" t="s">
        <v>218</v>
      </c>
      <c r="C57" s="504"/>
      <c r="D57" s="504"/>
      <c r="E57" s="504"/>
      <c r="F57" s="504"/>
      <c r="G57" s="504"/>
      <c r="H57" s="504"/>
      <c r="I57" s="504"/>
      <c r="J57" s="504"/>
      <c r="K57" s="505"/>
      <c r="L57" s="505"/>
      <c r="M57" s="505"/>
      <c r="N57" s="505"/>
      <c r="O57" s="505"/>
      <c r="P57" s="505"/>
      <c r="Q57" s="505"/>
      <c r="R57" s="505"/>
      <c r="S57" s="505"/>
      <c r="T57" s="505"/>
      <c r="U57" s="506"/>
      <c r="V57" s="506"/>
      <c r="W57" s="506"/>
      <c r="X57" s="506"/>
      <c r="Y57" s="506"/>
      <c r="Z57" s="506"/>
      <c r="AA57" s="506"/>
      <c r="AB57" s="506"/>
      <c r="AC57" s="506"/>
      <c r="AD57" s="506"/>
      <c r="AE57" s="506"/>
      <c r="AF57" s="506"/>
      <c r="AG57" s="506"/>
      <c r="AH57" s="506"/>
      <c r="AI57" s="506"/>
      <c r="AJ57" s="506"/>
      <c r="AK57" s="506"/>
    </row>
    <row r="58" spans="2:37" ht="14.25" customHeight="1" x14ac:dyDescent="0.2">
      <c r="B58" s="507" t="s">
        <v>219</v>
      </c>
      <c r="C58" s="507"/>
      <c r="D58" s="507"/>
      <c r="E58" s="507"/>
      <c r="F58" s="507"/>
      <c r="G58" s="507"/>
      <c r="H58" s="507"/>
      <c r="I58" s="507"/>
      <c r="J58" s="507"/>
      <c r="K58" s="508"/>
      <c r="L58" s="508"/>
      <c r="M58" s="508"/>
      <c r="N58" s="508"/>
      <c r="O58" s="508"/>
      <c r="P58" s="508"/>
      <c r="Q58" s="508"/>
      <c r="R58" s="508"/>
      <c r="S58" s="508"/>
      <c r="T58" s="508"/>
      <c r="U58" s="509"/>
      <c r="V58" s="509"/>
      <c r="W58" s="509"/>
      <c r="X58" s="509"/>
      <c r="Y58" s="509"/>
      <c r="Z58" s="509"/>
      <c r="AA58" s="509"/>
      <c r="AB58" s="509"/>
      <c r="AC58" s="509"/>
      <c r="AD58" s="509"/>
      <c r="AE58" s="509"/>
      <c r="AF58" s="509"/>
      <c r="AG58" s="509"/>
      <c r="AH58" s="509"/>
      <c r="AI58" s="509"/>
      <c r="AJ58" s="509"/>
      <c r="AK58" s="509"/>
    </row>
    <row r="59" spans="2:37" ht="14.25" customHeight="1" x14ac:dyDescent="0.2">
      <c r="B59" s="510" t="s">
        <v>220</v>
      </c>
      <c r="C59" s="511" t="s">
        <v>221</v>
      </c>
      <c r="D59" s="511"/>
      <c r="E59" s="511"/>
      <c r="F59" s="511"/>
      <c r="G59" s="511"/>
      <c r="H59" s="511"/>
      <c r="I59" s="511"/>
      <c r="J59" s="511"/>
      <c r="K59" s="511"/>
      <c r="L59" s="511"/>
      <c r="M59" s="511"/>
      <c r="N59" s="511"/>
      <c r="O59" s="511"/>
      <c r="P59" s="511"/>
      <c r="Q59" s="511"/>
      <c r="R59" s="511"/>
      <c r="S59" s="511"/>
      <c r="T59" s="511"/>
      <c r="U59" s="505" t="s">
        <v>222</v>
      </c>
      <c r="V59" s="505"/>
      <c r="W59" s="505"/>
      <c r="X59" s="505"/>
      <c r="Y59" s="505"/>
      <c r="Z59" s="505"/>
      <c r="AA59" s="505"/>
      <c r="AB59" s="505"/>
      <c r="AC59" s="505"/>
      <c r="AD59" s="505"/>
      <c r="AE59" s="505"/>
      <c r="AF59" s="505"/>
      <c r="AG59" s="505"/>
      <c r="AH59" s="505"/>
      <c r="AI59" s="505"/>
      <c r="AJ59" s="505"/>
      <c r="AK59" s="505"/>
    </row>
    <row r="60" spans="2:37" x14ac:dyDescent="0.2">
      <c r="B60" s="510"/>
      <c r="C60" s="512"/>
      <c r="D60" s="512"/>
      <c r="E60" s="512"/>
      <c r="F60" s="512"/>
      <c r="G60" s="512"/>
      <c r="H60" s="512"/>
      <c r="I60" s="512"/>
      <c r="J60" s="512"/>
      <c r="K60" s="512"/>
      <c r="L60" s="512"/>
      <c r="M60" s="512"/>
      <c r="N60" s="512"/>
      <c r="O60" s="512"/>
      <c r="P60" s="512"/>
      <c r="Q60" s="512"/>
      <c r="R60" s="512"/>
      <c r="S60" s="512"/>
      <c r="T60" s="512"/>
      <c r="U60" s="513"/>
      <c r="V60" s="513"/>
      <c r="W60" s="513"/>
      <c r="X60" s="513"/>
      <c r="Y60" s="513"/>
      <c r="Z60" s="513"/>
      <c r="AA60" s="513"/>
      <c r="AB60" s="513"/>
      <c r="AC60" s="513"/>
      <c r="AD60" s="513"/>
      <c r="AE60" s="513"/>
      <c r="AF60" s="513"/>
      <c r="AG60" s="513"/>
      <c r="AH60" s="513"/>
      <c r="AI60" s="513"/>
      <c r="AJ60" s="513"/>
      <c r="AK60" s="513"/>
    </row>
    <row r="61" spans="2:37" x14ac:dyDescent="0.2">
      <c r="B61" s="510"/>
      <c r="C61" s="512"/>
      <c r="D61" s="512"/>
      <c r="E61" s="512"/>
      <c r="F61" s="512"/>
      <c r="G61" s="512"/>
      <c r="H61" s="512"/>
      <c r="I61" s="512"/>
      <c r="J61" s="512"/>
      <c r="K61" s="512"/>
      <c r="L61" s="512"/>
      <c r="M61" s="512"/>
      <c r="N61" s="512"/>
      <c r="O61" s="512"/>
      <c r="P61" s="512"/>
      <c r="Q61" s="512"/>
      <c r="R61" s="512"/>
      <c r="S61" s="512"/>
      <c r="T61" s="512"/>
      <c r="U61" s="513"/>
      <c r="V61" s="513"/>
      <c r="W61" s="513"/>
      <c r="X61" s="513"/>
      <c r="Y61" s="513"/>
      <c r="Z61" s="513"/>
      <c r="AA61" s="513"/>
      <c r="AB61" s="513"/>
      <c r="AC61" s="513"/>
      <c r="AD61" s="513"/>
      <c r="AE61" s="513"/>
      <c r="AF61" s="513"/>
      <c r="AG61" s="513"/>
      <c r="AH61" s="513"/>
      <c r="AI61" s="513"/>
      <c r="AJ61" s="513"/>
      <c r="AK61" s="513"/>
    </row>
    <row r="62" spans="2:37" x14ac:dyDescent="0.2">
      <c r="B62" s="510"/>
      <c r="C62" s="512"/>
      <c r="D62" s="512"/>
      <c r="E62" s="512"/>
      <c r="F62" s="512"/>
      <c r="G62" s="512"/>
      <c r="H62" s="512"/>
      <c r="I62" s="512"/>
      <c r="J62" s="512"/>
      <c r="K62" s="512"/>
      <c r="L62" s="512"/>
      <c r="M62" s="512"/>
      <c r="N62" s="512"/>
      <c r="O62" s="512"/>
      <c r="P62" s="512"/>
      <c r="Q62" s="512"/>
      <c r="R62" s="512"/>
      <c r="S62" s="512"/>
      <c r="T62" s="512"/>
      <c r="U62" s="513"/>
      <c r="V62" s="513"/>
      <c r="W62" s="513"/>
      <c r="X62" s="513"/>
      <c r="Y62" s="513"/>
      <c r="Z62" s="513"/>
      <c r="AA62" s="513"/>
      <c r="AB62" s="513"/>
      <c r="AC62" s="513"/>
      <c r="AD62" s="513"/>
      <c r="AE62" s="513"/>
      <c r="AF62" s="513"/>
      <c r="AG62" s="513"/>
      <c r="AH62" s="513"/>
      <c r="AI62" s="513"/>
      <c r="AJ62" s="513"/>
      <c r="AK62" s="513"/>
    </row>
    <row r="63" spans="2:37" x14ac:dyDescent="0.2">
      <c r="B63" s="510"/>
      <c r="C63" s="512"/>
      <c r="D63" s="512"/>
      <c r="E63" s="512"/>
      <c r="F63" s="512"/>
      <c r="G63" s="512"/>
      <c r="H63" s="512"/>
      <c r="I63" s="512"/>
      <c r="J63" s="512"/>
      <c r="K63" s="512"/>
      <c r="L63" s="512"/>
      <c r="M63" s="512"/>
      <c r="N63" s="512"/>
      <c r="O63" s="512"/>
      <c r="P63" s="512"/>
      <c r="Q63" s="512"/>
      <c r="R63" s="512"/>
      <c r="S63" s="512"/>
      <c r="T63" s="512"/>
      <c r="U63" s="513"/>
      <c r="V63" s="513"/>
      <c r="W63" s="513"/>
      <c r="X63" s="513"/>
      <c r="Y63" s="513"/>
      <c r="Z63" s="513"/>
      <c r="AA63" s="513"/>
      <c r="AB63" s="513"/>
      <c r="AC63" s="513"/>
      <c r="AD63" s="513"/>
      <c r="AE63" s="513"/>
      <c r="AF63" s="513"/>
      <c r="AG63" s="513"/>
      <c r="AH63" s="513"/>
      <c r="AI63" s="513"/>
      <c r="AJ63" s="513"/>
      <c r="AK63" s="513"/>
    </row>
    <row r="64" spans="2:37" ht="14.25" customHeight="1" x14ac:dyDescent="0.2">
      <c r="B64" s="502" t="s">
        <v>223</v>
      </c>
      <c r="C64" s="502"/>
      <c r="D64" s="502"/>
      <c r="E64" s="502"/>
      <c r="F64" s="502"/>
      <c r="G64" s="503" t="s">
        <v>224</v>
      </c>
      <c r="H64" s="503"/>
      <c r="I64" s="503"/>
      <c r="J64" s="503"/>
      <c r="K64" s="503"/>
      <c r="L64" s="503"/>
      <c r="M64" s="503"/>
      <c r="N64" s="503"/>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row>
    <row r="66" spans="2:5" x14ac:dyDescent="0.2">
      <c r="B66" s="144" t="s">
        <v>225</v>
      </c>
    </row>
    <row r="67" spans="2:5" x14ac:dyDescent="0.2">
      <c r="B67" s="144" t="s">
        <v>226</v>
      </c>
    </row>
    <row r="68" spans="2:5" x14ac:dyDescent="0.2">
      <c r="B68" s="144" t="s">
        <v>227</v>
      </c>
    </row>
    <row r="69" spans="2:5" x14ac:dyDescent="0.2">
      <c r="B69" s="144" t="s">
        <v>228</v>
      </c>
    </row>
    <row r="70" spans="2:5" x14ac:dyDescent="0.2">
      <c r="B70" s="144" t="s">
        <v>229</v>
      </c>
    </row>
    <row r="71" spans="2:5" x14ac:dyDescent="0.2">
      <c r="B71" s="144" t="s">
        <v>230</v>
      </c>
    </row>
    <row r="72" spans="2:5" x14ac:dyDescent="0.2">
      <c r="B72" s="144" t="s">
        <v>231</v>
      </c>
    </row>
    <row r="73" spans="2:5" x14ac:dyDescent="0.2">
      <c r="B73" s="144"/>
      <c r="E73" s="130" t="s">
        <v>232</v>
      </c>
    </row>
    <row r="74" spans="2:5" x14ac:dyDescent="0.2">
      <c r="B74" s="144" t="s">
        <v>233</v>
      </c>
    </row>
    <row r="75" spans="2:5" x14ac:dyDescent="0.2">
      <c r="B75" s="144" t="s">
        <v>234</v>
      </c>
    </row>
    <row r="76" spans="2:5" x14ac:dyDescent="0.2">
      <c r="E76" s="144" t="s">
        <v>235</v>
      </c>
    </row>
    <row r="87" spans="2:2" ht="12.75" customHeight="1" x14ac:dyDescent="0.2">
      <c r="B87" s="145"/>
    </row>
    <row r="88" spans="2:2" ht="12.75" customHeight="1" x14ac:dyDescent="0.2">
      <c r="B88" s="145" t="s">
        <v>236</v>
      </c>
    </row>
    <row r="89" spans="2:2" ht="12.75" customHeight="1" x14ac:dyDescent="0.2">
      <c r="B89" s="145" t="s">
        <v>237</v>
      </c>
    </row>
    <row r="90" spans="2:2" ht="12.75" customHeight="1" x14ac:dyDescent="0.2">
      <c r="B90" s="145" t="s">
        <v>238</v>
      </c>
    </row>
    <row r="91" spans="2:2" ht="12.75" customHeight="1" x14ac:dyDescent="0.2">
      <c r="B91" s="145" t="s">
        <v>239</v>
      </c>
    </row>
    <row r="92" spans="2:2" ht="12.75" customHeight="1" x14ac:dyDescent="0.2">
      <c r="B92" s="145" t="s">
        <v>240</v>
      </c>
    </row>
    <row r="93" spans="2:2" ht="12.75" customHeight="1" x14ac:dyDescent="0.2">
      <c r="B93" s="145" t="s">
        <v>241</v>
      </c>
    </row>
    <row r="94" spans="2:2" ht="12.75" customHeight="1" x14ac:dyDescent="0.2">
      <c r="B94" s="145" t="s">
        <v>242</v>
      </c>
    </row>
    <row r="95" spans="2:2" ht="12.75" customHeight="1" x14ac:dyDescent="0.2">
      <c r="B95" s="145" t="s">
        <v>243</v>
      </c>
    </row>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43" spans="1:1" x14ac:dyDescent="0.2">
      <c r="A143" s="146"/>
    </row>
    <row r="179" spans="1:1" x14ac:dyDescent="0.2">
      <c r="A179" s="147"/>
    </row>
    <row r="230" spans="1:1" x14ac:dyDescent="0.2">
      <c r="A230" s="147"/>
    </row>
    <row r="279" spans="1:1" x14ac:dyDescent="0.2">
      <c r="A279" s="147"/>
    </row>
    <row r="306" spans="1:1" x14ac:dyDescent="0.2">
      <c r="A306" s="146"/>
    </row>
    <row r="356" spans="1:1" x14ac:dyDescent="0.2">
      <c r="A356" s="147"/>
    </row>
    <row r="380" spans="1:1" x14ac:dyDescent="0.2">
      <c r="A380" s="146"/>
    </row>
    <row r="408" spans="1:1" x14ac:dyDescent="0.2">
      <c r="A408" s="146"/>
    </row>
    <row r="436" spans="1:1" x14ac:dyDescent="0.2">
      <c r="A436" s="146"/>
    </row>
    <row r="460" spans="1:1" x14ac:dyDescent="0.2">
      <c r="A460" s="146"/>
    </row>
    <row r="489" spans="1:1" x14ac:dyDescent="0.2">
      <c r="A489" s="146"/>
    </row>
    <row r="518" spans="1:1" x14ac:dyDescent="0.2">
      <c r="A518" s="146"/>
    </row>
    <row r="567" spans="1:1" x14ac:dyDescent="0.2">
      <c r="A567" s="147"/>
    </row>
    <row r="598" spans="1:1" x14ac:dyDescent="0.2">
      <c r="A598" s="147"/>
    </row>
    <row r="642" spans="1:1" x14ac:dyDescent="0.2">
      <c r="A642" s="147"/>
    </row>
    <row r="678" spans="1:1" x14ac:dyDescent="0.2">
      <c r="A678" s="146"/>
    </row>
    <row r="717" spans="1:1" x14ac:dyDescent="0.2">
      <c r="A717" s="147"/>
    </row>
    <row r="746" spans="1:1" x14ac:dyDescent="0.2">
      <c r="A746" s="147"/>
    </row>
    <row r="785" spans="1:1" x14ac:dyDescent="0.2">
      <c r="A785" s="147"/>
    </row>
    <row r="824" spans="1:1" x14ac:dyDescent="0.2">
      <c r="A824" s="147"/>
    </row>
    <row r="852" spans="1:1" x14ac:dyDescent="0.2">
      <c r="A852" s="147"/>
    </row>
    <row r="892" spans="1:1" x14ac:dyDescent="0.2">
      <c r="A892" s="147"/>
    </row>
    <row r="932" spans="1:1" x14ac:dyDescent="0.2">
      <c r="A932" s="147"/>
    </row>
    <row r="961" spans="1:1" x14ac:dyDescent="0.2">
      <c r="A961" s="147"/>
    </row>
  </sheetData>
  <mergeCells count="247">
    <mergeCell ref="AB3:AF3"/>
    <mergeCell ref="AG3:AK3"/>
    <mergeCell ref="B5:AK5"/>
    <mergeCell ref="B6:AK6"/>
    <mergeCell ref="AA7:AB7"/>
    <mergeCell ref="AC7:AD7"/>
    <mergeCell ref="AF7:AG7"/>
    <mergeCell ref="AI7:AJ7"/>
    <mergeCell ref="B8:K8"/>
    <mergeCell ref="U9:W9"/>
    <mergeCell ref="X9:AJ9"/>
    <mergeCell ref="X10:AJ10"/>
    <mergeCell ref="U11:W11"/>
    <mergeCell ref="X11:AJ11"/>
    <mergeCell ref="M14:N14"/>
    <mergeCell ref="Y14:AF14"/>
    <mergeCell ref="AG14:AK14"/>
    <mergeCell ref="B15:B25"/>
    <mergeCell ref="C15:L15"/>
    <mergeCell ref="M15:AK15"/>
    <mergeCell ref="C16:L16"/>
    <mergeCell ref="M16:AK16"/>
    <mergeCell ref="C17:L19"/>
    <mergeCell ref="M17:P17"/>
    <mergeCell ref="Q17:S17"/>
    <mergeCell ref="U17:W17"/>
    <mergeCell ref="Y17:AK17"/>
    <mergeCell ref="M18:P18"/>
    <mergeCell ref="R18:U18"/>
    <mergeCell ref="V18:W18"/>
    <mergeCell ref="X18:AK18"/>
    <mergeCell ref="M19:AK19"/>
    <mergeCell ref="C20:L20"/>
    <mergeCell ref="M20:Q20"/>
    <mergeCell ref="R20:AA20"/>
    <mergeCell ref="AB20:AF20"/>
    <mergeCell ref="AG20:AK20"/>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2:L34"/>
    <mergeCell ref="M32:P32"/>
    <mergeCell ref="Q32:S32"/>
    <mergeCell ref="U32:W32"/>
    <mergeCell ref="Y32:AK32"/>
    <mergeCell ref="M33:P33"/>
    <mergeCell ref="R33:U33"/>
    <mergeCell ref="V33:W33"/>
    <mergeCell ref="X33:AK33"/>
    <mergeCell ref="M34:AK34"/>
    <mergeCell ref="C35:L35"/>
    <mergeCell ref="M35:Q35"/>
    <mergeCell ref="R35:AA35"/>
    <mergeCell ref="AB35:AF35"/>
    <mergeCell ref="AG35:AK35"/>
    <mergeCell ref="C36:L36"/>
    <mergeCell ref="M36:AK36"/>
    <mergeCell ref="C37:L39"/>
    <mergeCell ref="M37:P37"/>
    <mergeCell ref="Q37:S37"/>
    <mergeCell ref="U37:W37"/>
    <mergeCell ref="Y37:AK37"/>
    <mergeCell ref="M38:P38"/>
    <mergeCell ref="R38:U38"/>
    <mergeCell ref="V38:W38"/>
    <mergeCell ref="X38:AK38"/>
    <mergeCell ref="M39:AK39"/>
    <mergeCell ref="B40:B54"/>
    <mergeCell ref="C40:L41"/>
    <mergeCell ref="M40:N41"/>
    <mergeCell ref="O40:Q40"/>
    <mergeCell ref="R40:Z41"/>
    <mergeCell ref="AA40:AF40"/>
    <mergeCell ref="AG40:AK40"/>
    <mergeCell ref="O41:Q41"/>
    <mergeCell ref="AA41:AF41"/>
    <mergeCell ref="AG41:AK41"/>
    <mergeCell ref="C42:C54"/>
    <mergeCell ref="E42:L42"/>
    <mergeCell ref="M42:N42"/>
    <mergeCell ref="O42:Q42"/>
    <mergeCell ref="S42:T42"/>
    <mergeCell ref="V42:W42"/>
    <mergeCell ref="Y42:Z42"/>
    <mergeCell ref="AA42:AF42"/>
    <mergeCell ref="AG42:AK42"/>
    <mergeCell ref="E43:L43"/>
    <mergeCell ref="M43:N43"/>
    <mergeCell ref="O43:Q43"/>
    <mergeCell ref="S43:T43"/>
    <mergeCell ref="V43:W43"/>
    <mergeCell ref="Y43:Z43"/>
    <mergeCell ref="AA43:AF43"/>
    <mergeCell ref="AG43:AK43"/>
    <mergeCell ref="E44:L44"/>
    <mergeCell ref="M44:N44"/>
    <mergeCell ref="O44:Q44"/>
    <mergeCell ref="S44:T44"/>
    <mergeCell ref="V44:W44"/>
    <mergeCell ref="Y44:Z44"/>
    <mergeCell ref="AA44:AF44"/>
    <mergeCell ref="AG44:AK44"/>
    <mergeCell ref="E45:L45"/>
    <mergeCell ref="M45:N45"/>
    <mergeCell ref="O45:Q45"/>
    <mergeCell ref="S45:T45"/>
    <mergeCell ref="V45:W45"/>
    <mergeCell ref="Y45:Z45"/>
    <mergeCell ref="AA45:AF45"/>
    <mergeCell ref="AG45:AK45"/>
    <mergeCell ref="E46:L46"/>
    <mergeCell ref="M46:N46"/>
    <mergeCell ref="O46:Q46"/>
    <mergeCell ref="S46:T46"/>
    <mergeCell ref="V46:W46"/>
    <mergeCell ref="Y46:Z46"/>
    <mergeCell ref="AA46:AF46"/>
    <mergeCell ref="AG46:AK46"/>
    <mergeCell ref="E47:L47"/>
    <mergeCell ref="M47:N47"/>
    <mergeCell ref="O47:Q47"/>
    <mergeCell ref="S47:T47"/>
    <mergeCell ref="V47:W47"/>
    <mergeCell ref="Y47:Z47"/>
    <mergeCell ref="AA47:AF47"/>
    <mergeCell ref="AG47:AK47"/>
    <mergeCell ref="E48:L48"/>
    <mergeCell ref="M48:N48"/>
    <mergeCell ref="O48:Q48"/>
    <mergeCell ref="S48:T48"/>
    <mergeCell ref="V48:W48"/>
    <mergeCell ref="Y48:Z48"/>
    <mergeCell ref="AA48:AF48"/>
    <mergeCell ref="AG48:AK48"/>
    <mergeCell ref="E49:L49"/>
    <mergeCell ref="M49:N49"/>
    <mergeCell ref="O49:Q49"/>
    <mergeCell ref="S49:T49"/>
    <mergeCell ref="V49:W49"/>
    <mergeCell ref="Y49:Z49"/>
    <mergeCell ref="AA49:AF49"/>
    <mergeCell ref="AG49:AK49"/>
    <mergeCell ref="E50:L50"/>
    <mergeCell ref="M50:N50"/>
    <mergeCell ref="O50:Q50"/>
    <mergeCell ref="S50:T50"/>
    <mergeCell ref="V50:W50"/>
    <mergeCell ref="Y50:Z50"/>
    <mergeCell ref="AA50:AF50"/>
    <mergeCell ref="AG50:AK50"/>
    <mergeCell ref="E51:L51"/>
    <mergeCell ref="M51:N51"/>
    <mergeCell ref="O51:Q51"/>
    <mergeCell ref="S51:T51"/>
    <mergeCell ref="V51:W51"/>
    <mergeCell ref="Y51:Z51"/>
    <mergeCell ref="AA51:AF51"/>
    <mergeCell ref="AG51:AK51"/>
    <mergeCell ref="E52:L52"/>
    <mergeCell ref="M52:N52"/>
    <mergeCell ref="O52:Q52"/>
    <mergeCell ref="S52:T52"/>
    <mergeCell ref="V52:W52"/>
    <mergeCell ref="Y52:Z52"/>
    <mergeCell ref="AA52:AF52"/>
    <mergeCell ref="AG52:AK52"/>
    <mergeCell ref="E53:L53"/>
    <mergeCell ref="M53:N53"/>
    <mergeCell ref="O53:Q53"/>
    <mergeCell ref="S53:T53"/>
    <mergeCell ref="V53:W53"/>
    <mergeCell ref="Y53:Z53"/>
    <mergeCell ref="AA53:AF53"/>
    <mergeCell ref="AG53:AK53"/>
    <mergeCell ref="E54:L54"/>
    <mergeCell ref="M54:N54"/>
    <mergeCell ref="O54:Q54"/>
    <mergeCell ref="S54:T54"/>
    <mergeCell ref="V54:W54"/>
    <mergeCell ref="Y54:Z54"/>
    <mergeCell ref="AA54:AF54"/>
    <mergeCell ref="AG54:AK54"/>
    <mergeCell ref="C55:L55"/>
    <mergeCell ref="M55:N55"/>
    <mergeCell ref="O55:Q55"/>
    <mergeCell ref="S55:T55"/>
    <mergeCell ref="V55:W55"/>
    <mergeCell ref="Y55:Z55"/>
    <mergeCell ref="AA55:AF55"/>
    <mergeCell ref="AG55:AK55"/>
    <mergeCell ref="C56:L56"/>
    <mergeCell ref="M56:N56"/>
    <mergeCell ref="O56:Q56"/>
    <mergeCell ref="S56:T56"/>
    <mergeCell ref="V56:W56"/>
    <mergeCell ref="Y56:Z56"/>
    <mergeCell ref="AA56:AF56"/>
    <mergeCell ref="AG56:AK56"/>
    <mergeCell ref="B64:F64"/>
    <mergeCell ref="G64:AK64"/>
    <mergeCell ref="B57:J57"/>
    <mergeCell ref="K57:T57"/>
    <mergeCell ref="U57:AK57"/>
    <mergeCell ref="B58:J58"/>
    <mergeCell ref="K58:T58"/>
    <mergeCell ref="U58:AK58"/>
    <mergeCell ref="B59:B63"/>
    <mergeCell ref="C59:T59"/>
    <mergeCell ref="U59:AK59"/>
    <mergeCell ref="C60:T63"/>
    <mergeCell ref="U60:AK63"/>
  </mergeCells>
  <phoneticPr fontId="9"/>
  <dataValidations count="2">
    <dataValidation type="list" allowBlank="1" showInputMessage="1" showErrorMessage="1" sqref="M42:N56" xr:uid="{00000000-0002-0000-0300-000000000000}">
      <formula1>"○"</formula1>
      <formula2>0</formula2>
    </dataValidation>
    <dataValidation type="list" allowBlank="1" showInputMessage="1" showErrorMessage="1" sqref="R42:R56 U42:U56 X42:X56" xr:uid="{00000000-0002-0000-0300-000001000000}">
      <formula1>"□,■"</formula1>
      <formula2>0</formula2>
    </dataValidation>
  </dataValidations>
  <pageMargins left="0.7" right="0.7" top="0.75" bottom="0.75" header="0.511811023622047" footer="0.511811023622047"/>
  <pageSetup paperSize="9" scale="72"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F20"/>
  <sheetViews>
    <sheetView view="pageBreakPreview" zoomScale="70" zoomScaleNormal="70" zoomScaleSheetLayoutView="70" zoomScalePageLayoutView="85" workbookViewId="0">
      <selection activeCell="G2" sqref="G2"/>
    </sheetView>
  </sheetViews>
  <sheetFormatPr defaultColWidth="9" defaultRowHeight="13.2" x14ac:dyDescent="0.2"/>
  <cols>
    <col min="1" max="2" width="4.21875" style="39" customWidth="1"/>
    <col min="3" max="3" width="25" style="40" customWidth="1"/>
    <col min="4" max="4" width="4.88671875" style="40" customWidth="1"/>
    <col min="5" max="5" width="41.6640625" style="40" customWidth="1"/>
    <col min="6" max="6" width="4.88671875" style="40" customWidth="1"/>
    <col min="7" max="7" width="19.6640625" style="40" customWidth="1"/>
    <col min="8" max="8" width="33.88671875" style="40" customWidth="1"/>
    <col min="9" max="14" width="4.88671875" style="40" customWidth="1"/>
    <col min="15" max="15" width="5.88671875" style="40" customWidth="1"/>
    <col min="16" max="18" width="4.88671875" style="40" customWidth="1"/>
    <col min="19" max="19" width="5.6640625" style="40" customWidth="1"/>
    <col min="20" max="23" width="4.88671875" style="40" customWidth="1"/>
    <col min="24" max="24" width="5" style="40" customWidth="1"/>
    <col min="25" max="32" width="4.88671875" style="40" customWidth="1"/>
    <col min="33" max="16384" width="9" style="40"/>
  </cols>
  <sheetData>
    <row r="2" spans="1:32" ht="20.25" customHeight="1" x14ac:dyDescent="0.2">
      <c r="A2" s="41" t="s">
        <v>48</v>
      </c>
      <c r="B2" s="42"/>
    </row>
    <row r="3" spans="1:32" ht="20.25" customHeight="1" x14ac:dyDescent="0.2">
      <c r="A3" s="498" t="s">
        <v>49</v>
      </c>
      <c r="B3" s="498"/>
      <c r="C3" s="498"/>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c r="AF3" s="498"/>
    </row>
    <row r="4" spans="1:32" ht="20.25" customHeight="1" x14ac:dyDescent="0.2"/>
    <row r="5" spans="1:32" ht="30" customHeight="1" x14ac:dyDescent="0.2">
      <c r="S5" s="496" t="s">
        <v>50</v>
      </c>
      <c r="T5" s="496"/>
      <c r="U5" s="496"/>
      <c r="V5" s="496"/>
      <c r="W5" s="496"/>
      <c r="X5" s="496"/>
      <c r="Y5" s="496"/>
      <c r="Z5" s="496"/>
      <c r="AA5" s="496"/>
      <c r="AB5" s="496"/>
      <c r="AC5" s="496"/>
      <c r="AD5" s="496"/>
      <c r="AE5" s="496"/>
      <c r="AF5" s="496"/>
    </row>
    <row r="6" spans="1:32" ht="20.25" customHeight="1" x14ac:dyDescent="0.2"/>
    <row r="7" spans="1:32" ht="17.25" customHeight="1" x14ac:dyDescent="0.2">
      <c r="A7" s="496" t="s">
        <v>51</v>
      </c>
      <c r="B7" s="496"/>
      <c r="C7" s="496"/>
      <c r="D7" s="496" t="s">
        <v>52</v>
      </c>
      <c r="E7" s="496"/>
      <c r="F7" s="496" t="s">
        <v>53</v>
      </c>
      <c r="G7" s="496"/>
      <c r="H7" s="496" t="s">
        <v>54</v>
      </c>
      <c r="I7" s="496"/>
      <c r="J7" s="496"/>
      <c r="K7" s="496"/>
      <c r="L7" s="496"/>
      <c r="M7" s="496"/>
      <c r="N7" s="496"/>
      <c r="O7" s="496"/>
      <c r="P7" s="496"/>
      <c r="Q7" s="496"/>
      <c r="R7" s="496"/>
      <c r="S7" s="496"/>
      <c r="T7" s="496"/>
      <c r="U7" s="496"/>
      <c r="V7" s="496"/>
      <c r="W7" s="496"/>
      <c r="X7" s="496"/>
      <c r="Y7" s="496" t="s">
        <v>55</v>
      </c>
      <c r="Z7" s="496"/>
      <c r="AA7" s="496"/>
      <c r="AB7" s="496"/>
      <c r="AC7" s="496" t="s">
        <v>56</v>
      </c>
      <c r="AD7" s="496"/>
      <c r="AE7" s="496"/>
      <c r="AF7" s="496"/>
    </row>
    <row r="8" spans="1:32" ht="18.75" customHeight="1" x14ac:dyDescent="0.2">
      <c r="A8" s="496" t="s">
        <v>57</v>
      </c>
      <c r="B8" s="496"/>
      <c r="C8" s="496"/>
      <c r="D8" s="496"/>
      <c r="E8" s="496"/>
      <c r="F8" s="496"/>
      <c r="G8" s="496"/>
      <c r="H8" s="497" t="s">
        <v>58</v>
      </c>
      <c r="I8" s="43" t="s">
        <v>10</v>
      </c>
      <c r="J8" s="44" t="s">
        <v>59</v>
      </c>
      <c r="K8" s="45"/>
      <c r="L8" s="45"/>
      <c r="M8" s="43" t="s">
        <v>10</v>
      </c>
      <c r="N8" s="44" t="s">
        <v>60</v>
      </c>
      <c r="O8" s="45"/>
      <c r="P8" s="45"/>
      <c r="Q8" s="43" t="s">
        <v>10</v>
      </c>
      <c r="R8" s="44" t="s">
        <v>61</v>
      </c>
      <c r="S8" s="45"/>
      <c r="T8" s="45"/>
      <c r="U8" s="43" t="s">
        <v>10</v>
      </c>
      <c r="V8" s="44" t="s">
        <v>62</v>
      </c>
      <c r="W8" s="45"/>
      <c r="X8" s="46"/>
      <c r="Y8" s="487"/>
      <c r="Z8" s="487"/>
      <c r="AA8" s="487"/>
      <c r="AB8" s="487"/>
      <c r="AC8" s="487"/>
      <c r="AD8" s="487"/>
      <c r="AE8" s="487"/>
      <c r="AF8" s="487"/>
    </row>
    <row r="9" spans="1:32" ht="18.75" customHeight="1" x14ac:dyDescent="0.2">
      <c r="A9" s="496"/>
      <c r="B9" s="496"/>
      <c r="C9" s="496"/>
      <c r="D9" s="496"/>
      <c r="E9" s="496"/>
      <c r="F9" s="496"/>
      <c r="G9" s="496"/>
      <c r="H9" s="497"/>
      <c r="I9" s="47" t="s">
        <v>10</v>
      </c>
      <c r="J9" s="48" t="s">
        <v>63</v>
      </c>
      <c r="K9" s="49"/>
      <c r="L9" s="49"/>
      <c r="M9" s="50" t="s">
        <v>10</v>
      </c>
      <c r="N9" s="48" t="s">
        <v>64</v>
      </c>
      <c r="O9" s="49"/>
      <c r="P9" s="49"/>
      <c r="Q9" s="50" t="s">
        <v>10</v>
      </c>
      <c r="R9" s="48" t="s">
        <v>65</v>
      </c>
      <c r="S9" s="49"/>
      <c r="T9" s="49"/>
      <c r="U9" s="50" t="s">
        <v>10</v>
      </c>
      <c r="V9" s="48" t="s">
        <v>66</v>
      </c>
      <c r="W9" s="49"/>
      <c r="X9" s="51"/>
      <c r="Y9" s="487"/>
      <c r="Z9" s="487"/>
      <c r="AA9" s="487"/>
      <c r="AB9" s="487"/>
      <c r="AC9" s="487"/>
      <c r="AD9" s="487"/>
      <c r="AE9" s="487"/>
      <c r="AF9" s="487"/>
    </row>
    <row r="10" spans="1:32" s="62" customFormat="1" ht="18.75" customHeight="1" x14ac:dyDescent="0.2">
      <c r="A10" s="52"/>
      <c r="B10" s="53"/>
      <c r="C10" s="54"/>
      <c r="D10" s="55"/>
      <c r="E10" s="46"/>
      <c r="F10" s="56"/>
      <c r="G10" s="57"/>
      <c r="H10" s="488" t="s">
        <v>44</v>
      </c>
      <c r="I10" s="489" t="s">
        <v>10</v>
      </c>
      <c r="J10" s="490" t="s">
        <v>67</v>
      </c>
      <c r="K10" s="490"/>
      <c r="L10" s="491" t="s">
        <v>10</v>
      </c>
      <c r="M10" s="490" t="s">
        <v>68</v>
      </c>
      <c r="N10" s="490"/>
      <c r="O10" s="490"/>
      <c r="P10" s="59"/>
      <c r="Q10" s="59"/>
      <c r="R10" s="59"/>
      <c r="S10" s="59"/>
      <c r="T10" s="59"/>
      <c r="U10" s="59"/>
      <c r="V10" s="59"/>
      <c r="W10" s="59"/>
      <c r="X10" s="60"/>
      <c r="Y10" s="58" t="s">
        <v>10</v>
      </c>
      <c r="Z10" s="44" t="s">
        <v>69</v>
      </c>
      <c r="AA10" s="44"/>
      <c r="AB10" s="61"/>
      <c r="AC10" s="492"/>
      <c r="AD10" s="492"/>
      <c r="AE10" s="492"/>
      <c r="AF10" s="492"/>
    </row>
    <row r="11" spans="1:32" s="62" customFormat="1" ht="18.75" customHeight="1" x14ac:dyDescent="0.2">
      <c r="A11" s="63"/>
      <c r="B11" s="64"/>
      <c r="C11" s="65"/>
      <c r="D11" s="66"/>
      <c r="E11" s="67"/>
      <c r="F11" s="68"/>
      <c r="G11" s="69"/>
      <c r="H11" s="488"/>
      <c r="I11" s="489"/>
      <c r="J11" s="490"/>
      <c r="K11" s="490"/>
      <c r="L11" s="491"/>
      <c r="M11" s="490"/>
      <c r="N11" s="490"/>
      <c r="O11" s="490"/>
      <c r="P11" s="70"/>
      <c r="Q11" s="70"/>
      <c r="R11" s="70"/>
      <c r="S11" s="70"/>
      <c r="T11" s="70"/>
      <c r="U11" s="70"/>
      <c r="V11" s="70"/>
      <c r="W11" s="70"/>
      <c r="X11" s="71"/>
      <c r="Y11" s="72" t="s">
        <v>10</v>
      </c>
      <c r="Z11" s="73" t="s">
        <v>70</v>
      </c>
      <c r="AA11" s="73"/>
      <c r="AB11" s="74"/>
      <c r="AC11" s="492"/>
      <c r="AD11" s="492"/>
      <c r="AE11" s="492"/>
      <c r="AF11" s="492"/>
    </row>
    <row r="12" spans="1:32" s="62" customFormat="1" ht="18.75" customHeight="1" x14ac:dyDescent="0.2">
      <c r="A12" s="63"/>
      <c r="B12" s="64"/>
      <c r="C12" s="65"/>
      <c r="D12" s="66"/>
      <c r="E12" s="67"/>
      <c r="F12" s="68"/>
      <c r="G12" s="71"/>
      <c r="H12" s="75" t="s">
        <v>21</v>
      </c>
      <c r="I12" s="76" t="s">
        <v>10</v>
      </c>
      <c r="J12" s="77" t="s">
        <v>67</v>
      </c>
      <c r="K12" s="78"/>
      <c r="L12" s="79" t="s">
        <v>10</v>
      </c>
      <c r="M12" s="77" t="s">
        <v>68</v>
      </c>
      <c r="N12" s="78"/>
      <c r="O12" s="78"/>
      <c r="P12" s="78"/>
      <c r="Q12" s="78"/>
      <c r="R12" s="78"/>
      <c r="S12" s="78"/>
      <c r="T12" s="78"/>
      <c r="U12" s="78"/>
      <c r="V12" s="78"/>
      <c r="W12" s="78"/>
      <c r="X12" s="80"/>
      <c r="Y12" s="81"/>
      <c r="Z12" s="73"/>
      <c r="AA12" s="81"/>
      <c r="AB12" s="74"/>
      <c r="AC12" s="492"/>
      <c r="AD12" s="492"/>
      <c r="AE12" s="492"/>
      <c r="AF12" s="492"/>
    </row>
    <row r="13" spans="1:32" s="62" customFormat="1" ht="18.75" customHeight="1" x14ac:dyDescent="0.2">
      <c r="A13" s="72" t="s">
        <v>10</v>
      </c>
      <c r="B13" s="64">
        <v>43</v>
      </c>
      <c r="C13" s="65" t="s">
        <v>71</v>
      </c>
      <c r="D13" s="66"/>
      <c r="E13" s="67"/>
      <c r="F13" s="68"/>
      <c r="G13" s="71"/>
      <c r="H13" s="493" t="s">
        <v>72</v>
      </c>
      <c r="I13" s="494" t="s">
        <v>10</v>
      </c>
      <c r="J13" s="486" t="s">
        <v>73</v>
      </c>
      <c r="K13" s="486"/>
      <c r="L13" s="486"/>
      <c r="M13" s="494" t="s">
        <v>10</v>
      </c>
      <c r="N13" s="486" t="s">
        <v>74</v>
      </c>
      <c r="O13" s="486"/>
      <c r="P13" s="486"/>
      <c r="Q13" s="84"/>
      <c r="R13" s="84"/>
      <c r="S13" s="84"/>
      <c r="T13" s="84"/>
      <c r="U13" s="84"/>
      <c r="V13" s="84"/>
      <c r="W13" s="84"/>
      <c r="X13" s="85"/>
      <c r="Y13" s="81"/>
      <c r="Z13" s="73"/>
      <c r="AA13" s="81"/>
      <c r="AB13" s="74"/>
      <c r="AC13" s="492"/>
      <c r="AD13" s="492"/>
      <c r="AE13" s="492"/>
      <c r="AF13" s="492"/>
    </row>
    <row r="14" spans="1:32" s="62" customFormat="1" ht="18.75" customHeight="1" x14ac:dyDescent="0.2">
      <c r="A14" s="63"/>
      <c r="B14" s="64"/>
      <c r="C14" s="65"/>
      <c r="D14" s="66"/>
      <c r="E14" s="67"/>
      <c r="F14" s="68"/>
      <c r="G14" s="71"/>
      <c r="H14" s="493"/>
      <c r="I14" s="494"/>
      <c r="J14" s="486"/>
      <c r="K14" s="486"/>
      <c r="L14" s="486"/>
      <c r="M14" s="494"/>
      <c r="N14" s="486"/>
      <c r="O14" s="486"/>
      <c r="P14" s="486"/>
      <c r="Q14" s="86"/>
      <c r="R14" s="86"/>
      <c r="S14" s="86"/>
      <c r="T14" s="86"/>
      <c r="U14" s="86"/>
      <c r="V14" s="86"/>
      <c r="W14" s="86"/>
      <c r="X14" s="87"/>
      <c r="Y14" s="88"/>
      <c r="Z14" s="81"/>
      <c r="AA14" s="81"/>
      <c r="AB14" s="74"/>
      <c r="AC14" s="492"/>
      <c r="AD14" s="492"/>
      <c r="AE14" s="492"/>
      <c r="AF14" s="492"/>
    </row>
    <row r="15" spans="1:32" s="62" customFormat="1" ht="18.75" customHeight="1" x14ac:dyDescent="0.2">
      <c r="A15" s="72"/>
      <c r="B15" s="64"/>
      <c r="C15" s="65"/>
      <c r="D15" s="66"/>
      <c r="E15" s="67"/>
      <c r="F15" s="68"/>
      <c r="G15" s="71"/>
      <c r="H15" s="493" t="s">
        <v>75</v>
      </c>
      <c r="I15" s="495" t="s">
        <v>10</v>
      </c>
      <c r="J15" s="486" t="s">
        <v>73</v>
      </c>
      <c r="K15" s="486"/>
      <c r="L15" s="486"/>
      <c r="M15" s="494" t="s">
        <v>10</v>
      </c>
      <c r="N15" s="486" t="s">
        <v>74</v>
      </c>
      <c r="O15" s="486"/>
      <c r="P15" s="486"/>
      <c r="Q15" s="84"/>
      <c r="R15" s="84"/>
      <c r="S15" s="84"/>
      <c r="T15" s="84"/>
      <c r="U15" s="84"/>
      <c r="V15" s="84"/>
      <c r="W15" s="84"/>
      <c r="X15" s="85"/>
      <c r="Y15" s="88"/>
      <c r="Z15" s="81"/>
      <c r="AA15" s="81"/>
      <c r="AB15" s="74"/>
      <c r="AC15" s="492"/>
      <c r="AD15" s="492"/>
      <c r="AE15" s="492"/>
      <c r="AF15" s="492"/>
    </row>
    <row r="16" spans="1:32" s="62" customFormat="1" ht="18.75" customHeight="1" x14ac:dyDescent="0.2">
      <c r="A16" s="63"/>
      <c r="B16" s="64"/>
      <c r="C16" s="65"/>
      <c r="D16" s="66"/>
      <c r="E16" s="67"/>
      <c r="F16" s="68"/>
      <c r="G16" s="71"/>
      <c r="H16" s="493"/>
      <c r="I16" s="495"/>
      <c r="J16" s="486"/>
      <c r="K16" s="486"/>
      <c r="L16" s="486"/>
      <c r="M16" s="494"/>
      <c r="N16" s="486"/>
      <c r="O16" s="486"/>
      <c r="P16" s="486"/>
      <c r="Q16" s="86"/>
      <c r="R16" s="86"/>
      <c r="S16" s="86"/>
      <c r="T16" s="86"/>
      <c r="U16" s="86"/>
      <c r="V16" s="86"/>
      <c r="W16" s="86"/>
      <c r="X16" s="87"/>
      <c r="Y16" s="88"/>
      <c r="Z16" s="81"/>
      <c r="AA16" s="81"/>
      <c r="AB16" s="74"/>
      <c r="AC16" s="492"/>
      <c r="AD16" s="492"/>
      <c r="AE16" s="492"/>
      <c r="AF16" s="492"/>
    </row>
    <row r="17" spans="1:32" s="62" customFormat="1" ht="18.75" customHeight="1" x14ac:dyDescent="0.2">
      <c r="A17" s="63"/>
      <c r="B17" s="64"/>
      <c r="C17" s="65"/>
      <c r="D17" s="66"/>
      <c r="E17" s="67"/>
      <c r="F17" s="68"/>
      <c r="G17" s="71"/>
      <c r="H17" s="75" t="s">
        <v>76</v>
      </c>
      <c r="I17" s="76" t="s">
        <v>10</v>
      </c>
      <c r="J17" s="77" t="s">
        <v>67</v>
      </c>
      <c r="K17" s="78"/>
      <c r="L17" s="79" t="s">
        <v>10</v>
      </c>
      <c r="M17" s="77" t="s">
        <v>68</v>
      </c>
      <c r="N17" s="78"/>
      <c r="O17" s="78"/>
      <c r="P17" s="78"/>
      <c r="Q17" s="78"/>
      <c r="R17" s="78"/>
      <c r="S17" s="78"/>
      <c r="T17" s="78"/>
      <c r="U17" s="78"/>
      <c r="V17" s="78"/>
      <c r="W17" s="78"/>
      <c r="X17" s="80"/>
      <c r="Y17" s="88"/>
      <c r="Z17" s="81"/>
      <c r="AA17" s="81"/>
      <c r="AB17" s="74"/>
      <c r="AC17" s="492"/>
      <c r="AD17" s="492"/>
      <c r="AE17" s="492"/>
      <c r="AF17" s="492"/>
    </row>
    <row r="18" spans="1:32" s="62" customFormat="1" ht="18.75" customHeight="1" x14ac:dyDescent="0.2">
      <c r="A18" s="63"/>
      <c r="B18" s="64"/>
      <c r="C18" s="65"/>
      <c r="D18" s="66"/>
      <c r="E18" s="67"/>
      <c r="F18" s="68"/>
      <c r="G18" s="71"/>
      <c r="H18" s="75" t="s">
        <v>77</v>
      </c>
      <c r="I18" s="76" t="s">
        <v>10</v>
      </c>
      <c r="J18" s="77" t="s">
        <v>67</v>
      </c>
      <c r="K18" s="77"/>
      <c r="L18" s="79" t="s">
        <v>10</v>
      </c>
      <c r="M18" s="77" t="s">
        <v>78</v>
      </c>
      <c r="N18" s="77"/>
      <c r="O18" s="79" t="s">
        <v>10</v>
      </c>
      <c r="P18" s="77" t="s">
        <v>79</v>
      </c>
      <c r="Q18" s="83"/>
      <c r="R18" s="79" t="s">
        <v>10</v>
      </c>
      <c r="S18" s="77" t="s">
        <v>80</v>
      </c>
      <c r="T18" s="78"/>
      <c r="U18" s="79" t="s">
        <v>10</v>
      </c>
      <c r="V18" s="77" t="s">
        <v>81</v>
      </c>
      <c r="W18" s="78"/>
      <c r="X18" s="80"/>
      <c r="Y18" s="88"/>
      <c r="Z18" s="81"/>
      <c r="AA18" s="81"/>
      <c r="AB18" s="74"/>
      <c r="AC18" s="492"/>
      <c r="AD18" s="492"/>
      <c r="AE18" s="492"/>
      <c r="AF18" s="492"/>
    </row>
    <row r="19" spans="1:32" s="62" customFormat="1" ht="18.75" customHeight="1" x14ac:dyDescent="0.2">
      <c r="A19" s="63"/>
      <c r="B19" s="64"/>
      <c r="C19" s="65"/>
      <c r="D19" s="66"/>
      <c r="E19" s="67"/>
      <c r="F19" s="68"/>
      <c r="G19" s="71"/>
      <c r="H19" s="82" t="s">
        <v>38</v>
      </c>
      <c r="I19" s="76" t="s">
        <v>10</v>
      </c>
      <c r="J19" s="77" t="s">
        <v>67</v>
      </c>
      <c r="K19" s="78"/>
      <c r="L19" s="79" t="s">
        <v>10</v>
      </c>
      <c r="M19" s="77" t="s">
        <v>68</v>
      </c>
      <c r="N19" s="78"/>
      <c r="O19" s="78"/>
      <c r="P19" s="78"/>
      <c r="Q19" s="78"/>
      <c r="R19" s="78"/>
      <c r="S19" s="78"/>
      <c r="T19" s="78"/>
      <c r="U19" s="78"/>
      <c r="V19" s="78"/>
      <c r="W19" s="78"/>
      <c r="X19" s="80"/>
      <c r="Y19" s="88"/>
      <c r="Z19" s="81"/>
      <c r="AA19" s="81"/>
      <c r="AB19" s="74"/>
      <c r="AC19" s="492"/>
      <c r="AD19" s="492"/>
      <c r="AE19" s="492"/>
      <c r="AF19" s="492"/>
    </row>
    <row r="20" spans="1:32" s="62" customFormat="1" ht="18.75" customHeight="1" x14ac:dyDescent="0.2">
      <c r="A20" s="89"/>
      <c r="B20" s="90"/>
      <c r="C20" s="91"/>
      <c r="D20" s="92"/>
      <c r="E20" s="51"/>
      <c r="F20" s="93"/>
      <c r="G20" s="94"/>
      <c r="H20" s="95" t="s">
        <v>43</v>
      </c>
      <c r="I20" s="96" t="s">
        <v>10</v>
      </c>
      <c r="J20" s="97" t="s">
        <v>67</v>
      </c>
      <c r="K20" s="98"/>
      <c r="L20" s="99" t="s">
        <v>10</v>
      </c>
      <c r="M20" s="97" t="s">
        <v>68</v>
      </c>
      <c r="N20" s="98"/>
      <c r="O20" s="98"/>
      <c r="P20" s="98"/>
      <c r="Q20" s="98"/>
      <c r="R20" s="98"/>
      <c r="S20" s="98"/>
      <c r="T20" s="98"/>
      <c r="U20" s="98"/>
      <c r="V20" s="98"/>
      <c r="W20" s="98"/>
      <c r="X20" s="100"/>
      <c r="Y20" s="101"/>
      <c r="Z20" s="102"/>
      <c r="AA20" s="102"/>
      <c r="AB20" s="103"/>
      <c r="AC20" s="492"/>
      <c r="AD20" s="492"/>
      <c r="AE20" s="492"/>
      <c r="AF20" s="492"/>
    </row>
  </sheetData>
  <mergeCells count="31">
    <mergeCell ref="Y8:AB9"/>
    <mergeCell ref="A3:AF3"/>
    <mergeCell ref="S5:V5"/>
    <mergeCell ref="W5:AF5"/>
    <mergeCell ref="A7:C7"/>
    <mergeCell ref="D7:E7"/>
    <mergeCell ref="F7:G7"/>
    <mergeCell ref="H7:X7"/>
    <mergeCell ref="Y7:AB7"/>
    <mergeCell ref="AC7:AF7"/>
    <mergeCell ref="M15:M16"/>
    <mergeCell ref="A8:C9"/>
    <mergeCell ref="D8:E9"/>
    <mergeCell ref="F8:G9"/>
    <mergeCell ref="H8:H9"/>
    <mergeCell ref="N15:P16"/>
    <mergeCell ref="AC8:AF9"/>
    <mergeCell ref="H10:H11"/>
    <mergeCell ref="I10:I11"/>
    <mergeCell ref="J10:K11"/>
    <mergeCell ref="L10:L11"/>
    <mergeCell ref="M10:O11"/>
    <mergeCell ref="AC10:AF20"/>
    <mergeCell ref="H13:H14"/>
    <mergeCell ref="I13:I14"/>
    <mergeCell ref="J13:L14"/>
    <mergeCell ref="M13:M14"/>
    <mergeCell ref="N13:P14"/>
    <mergeCell ref="H15:H16"/>
    <mergeCell ref="I15:I16"/>
    <mergeCell ref="J15:L16"/>
  </mergeCells>
  <phoneticPr fontId="9"/>
  <dataValidations count="1">
    <dataValidation type="list" allowBlank="1" showInputMessage="1" showErrorMessage="1" sqref="I8:I9 M8:M9 Q8:Q9 U8:U9 L12 A13 M13:M16 A15 L17:L19 O18 R18 U18 L20" xr:uid="{00000000-0002-0000-0100-000000000000}">
      <formula1>"□,■"</formula1>
      <formula2>0</formula2>
    </dataValidation>
  </dataValidations>
  <pageMargins left="0.7" right="0.7" top="0.75" bottom="0.75" header="0.511811023622047" footer="0.511811023622047"/>
  <pageSetup paperSize="9" scale="49"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969"/>
  <sheetViews>
    <sheetView view="pageBreakPreview" zoomScale="70" zoomScaleNormal="100" zoomScalePageLayoutView="70" workbookViewId="0">
      <selection activeCell="B1" sqref="B1"/>
    </sheetView>
  </sheetViews>
  <sheetFormatPr defaultColWidth="9" defaultRowHeight="20.25" customHeight="1" x14ac:dyDescent="0.2"/>
  <cols>
    <col min="1" max="1" width="2.33203125" style="104" customWidth="1"/>
    <col min="2" max="2" width="25" style="62" customWidth="1"/>
    <col min="3" max="3" width="41.77734375" style="62" customWidth="1"/>
    <col min="4" max="4" width="15.21875" style="62" customWidth="1"/>
    <col min="5" max="5" width="44.21875" style="62" customWidth="1"/>
    <col min="6" max="6" width="42" style="62" customWidth="1"/>
    <col min="7" max="7" width="22.44140625" style="62" customWidth="1"/>
    <col min="8" max="12" width="5.33203125" style="62" customWidth="1"/>
    <col min="13" max="13" width="6.44140625" style="62" customWidth="1"/>
    <col min="14" max="17" width="5.33203125" style="62" customWidth="1"/>
    <col min="18" max="16384" width="9" style="62"/>
  </cols>
  <sheetData>
    <row r="1" spans="1:17" ht="20.25" customHeight="1" x14ac:dyDescent="0.2">
      <c r="A1" s="105"/>
      <c r="B1" s="106" t="s">
        <v>82</v>
      </c>
      <c r="C1" s="105"/>
      <c r="D1" s="105"/>
      <c r="E1" s="105"/>
      <c r="F1" s="105"/>
      <c r="G1" s="105"/>
      <c r="H1" s="105"/>
      <c r="I1" s="105"/>
      <c r="J1" s="105"/>
      <c r="K1" s="105"/>
      <c r="L1" s="40"/>
      <c r="M1" s="40"/>
      <c r="N1" s="40"/>
      <c r="O1" s="40"/>
      <c r="P1" s="40"/>
      <c r="Q1" s="40"/>
    </row>
    <row r="2" spans="1:17" ht="20.25" customHeight="1" x14ac:dyDescent="0.2">
      <c r="A2" s="39"/>
      <c r="B2" s="40"/>
      <c r="C2" s="40"/>
      <c r="D2" s="40"/>
      <c r="E2" s="40"/>
      <c r="F2" s="40"/>
      <c r="G2" s="40"/>
      <c r="H2" s="40"/>
      <c r="I2" s="40"/>
      <c r="J2" s="40"/>
      <c r="K2" s="40"/>
      <c r="L2" s="40"/>
      <c r="M2" s="40"/>
      <c r="N2" s="40"/>
      <c r="O2" s="40"/>
      <c r="P2" s="40"/>
      <c r="Q2" s="40"/>
    </row>
    <row r="3" spans="1:17" ht="20.25" customHeight="1" x14ac:dyDescent="0.2">
      <c r="A3" s="107"/>
      <c r="B3" s="73" t="s">
        <v>83</v>
      </c>
      <c r="C3" s="108"/>
      <c r="D3" s="108"/>
      <c r="E3" s="108"/>
      <c r="F3" s="108"/>
      <c r="G3" s="108"/>
      <c r="H3" s="108"/>
      <c r="I3" s="108"/>
      <c r="J3" s="108"/>
      <c r="K3" s="108"/>
      <c r="L3" s="40"/>
      <c r="M3" s="40"/>
      <c r="N3" s="40"/>
      <c r="O3" s="40"/>
      <c r="P3" s="40"/>
      <c r="Q3" s="40"/>
    </row>
    <row r="4" spans="1:17" ht="20.25" customHeight="1" x14ac:dyDescent="0.2">
      <c r="A4" s="107"/>
      <c r="B4" s="73" t="s">
        <v>84</v>
      </c>
      <c r="C4" s="108"/>
      <c r="D4" s="108"/>
      <c r="E4" s="108"/>
      <c r="F4" s="108"/>
      <c r="G4" s="108"/>
      <c r="H4" s="108"/>
      <c r="I4" s="108"/>
      <c r="J4" s="108"/>
      <c r="K4" s="108"/>
      <c r="L4" s="40"/>
      <c r="M4" s="40"/>
      <c r="N4" s="40"/>
      <c r="O4" s="40"/>
      <c r="P4" s="40"/>
      <c r="Q4" s="40"/>
    </row>
    <row r="5" spans="1:17" ht="20.25" customHeight="1" x14ac:dyDescent="0.2">
      <c r="A5" s="107"/>
      <c r="B5" s="73" t="s">
        <v>85</v>
      </c>
      <c r="C5" s="108"/>
      <c r="D5" s="108"/>
      <c r="E5" s="108"/>
      <c r="F5" s="108"/>
      <c r="G5" s="108"/>
      <c r="H5" s="108"/>
      <c r="I5" s="108"/>
      <c r="J5" s="108"/>
      <c r="K5" s="108"/>
      <c r="L5" s="40"/>
      <c r="M5" s="40"/>
      <c r="N5" s="40"/>
      <c r="O5" s="40"/>
      <c r="P5" s="40"/>
      <c r="Q5" s="40"/>
    </row>
    <row r="6" spans="1:17" ht="20.25" customHeight="1" x14ac:dyDescent="0.2">
      <c r="A6" s="107"/>
      <c r="B6" s="73" t="s">
        <v>86</v>
      </c>
      <c r="C6" s="108"/>
      <c r="D6" s="108"/>
      <c r="E6" s="108"/>
      <c r="F6" s="108"/>
      <c r="G6" s="108"/>
      <c r="H6" s="108"/>
      <c r="I6" s="108"/>
      <c r="J6" s="108"/>
      <c r="K6" s="108"/>
      <c r="L6" s="40"/>
      <c r="M6" s="40"/>
      <c r="N6" s="40"/>
      <c r="O6" s="40"/>
      <c r="P6" s="40"/>
      <c r="Q6" s="40"/>
    </row>
    <row r="7" spans="1:17" ht="20.25" customHeight="1" x14ac:dyDescent="0.2">
      <c r="A7" s="107"/>
      <c r="B7" s="73" t="s">
        <v>87</v>
      </c>
      <c r="C7" s="108"/>
      <c r="D7" s="108"/>
      <c r="E7" s="108"/>
      <c r="F7" s="108"/>
      <c r="G7" s="108"/>
      <c r="H7" s="108"/>
      <c r="I7" s="108"/>
      <c r="J7" s="108"/>
      <c r="K7" s="108"/>
      <c r="L7" s="40"/>
      <c r="M7" s="40"/>
      <c r="N7" s="40"/>
      <c r="O7" s="40"/>
      <c r="P7" s="40"/>
      <c r="Q7" s="40"/>
    </row>
    <row r="8" spans="1:17" ht="20.25" customHeight="1" x14ac:dyDescent="0.2">
      <c r="A8" s="107"/>
      <c r="B8" s="73" t="s">
        <v>88</v>
      </c>
      <c r="C8" s="108"/>
      <c r="D8" s="108"/>
      <c r="E8" s="108"/>
      <c r="F8" s="108"/>
      <c r="G8" s="108"/>
      <c r="H8" s="108"/>
      <c r="I8" s="108"/>
      <c r="J8" s="108"/>
      <c r="K8" s="108"/>
      <c r="L8" s="40"/>
      <c r="M8" s="40"/>
      <c r="N8" s="40"/>
      <c r="O8" s="40"/>
      <c r="P8" s="40"/>
      <c r="Q8" s="40"/>
    </row>
    <row r="9" spans="1:17" ht="20.25" customHeight="1" x14ac:dyDescent="0.2">
      <c r="A9" s="107"/>
      <c r="B9" s="73" t="s">
        <v>89</v>
      </c>
      <c r="C9" s="73"/>
      <c r="D9" s="73"/>
      <c r="E9" s="73"/>
      <c r="F9" s="73"/>
      <c r="G9" s="73"/>
      <c r="H9" s="73"/>
      <c r="I9" s="73"/>
      <c r="J9" s="73"/>
      <c r="K9" s="108"/>
      <c r="L9" s="40"/>
      <c r="M9" s="40"/>
      <c r="N9" s="40"/>
      <c r="O9" s="40"/>
      <c r="P9" s="40"/>
      <c r="Q9" s="40"/>
    </row>
    <row r="10" spans="1:17" ht="20.25" customHeight="1" x14ac:dyDescent="0.2">
      <c r="A10" s="107"/>
      <c r="B10" s="73" t="s">
        <v>90</v>
      </c>
      <c r="C10" s="108"/>
      <c r="D10" s="108"/>
      <c r="E10" s="108"/>
      <c r="F10" s="108"/>
      <c r="G10" s="108"/>
      <c r="H10" s="108"/>
      <c r="I10" s="108"/>
      <c r="J10" s="108"/>
      <c r="K10" s="108"/>
      <c r="L10" s="40"/>
      <c r="M10" s="40"/>
      <c r="N10" s="40"/>
      <c r="O10" s="40"/>
      <c r="P10" s="40"/>
      <c r="Q10" s="40"/>
    </row>
    <row r="11" spans="1:17" ht="20.25" customHeight="1" x14ac:dyDescent="0.2">
      <c r="A11" s="107"/>
      <c r="B11" s="73" t="s">
        <v>91</v>
      </c>
      <c r="C11" s="108"/>
      <c r="D11" s="108"/>
      <c r="E11" s="108"/>
      <c r="F11" s="108"/>
      <c r="G11" s="108"/>
      <c r="H11" s="108"/>
      <c r="I11" s="108"/>
      <c r="J11" s="108"/>
      <c r="K11" s="108"/>
      <c r="L11" s="40"/>
      <c r="M11" s="40"/>
      <c r="N11" s="40"/>
      <c r="O11" s="40"/>
      <c r="P11" s="40"/>
      <c r="Q11" s="40"/>
    </row>
    <row r="12" spans="1:17" ht="20.25" customHeight="1" x14ac:dyDescent="0.2">
      <c r="A12" s="107"/>
      <c r="B12" s="73" t="s">
        <v>92</v>
      </c>
      <c r="C12" s="108"/>
      <c r="D12" s="108"/>
      <c r="E12" s="108"/>
      <c r="F12" s="108"/>
      <c r="G12" s="108"/>
      <c r="H12" s="108"/>
      <c r="I12" s="108"/>
      <c r="J12" s="108"/>
      <c r="K12" s="108"/>
      <c r="L12" s="40"/>
      <c r="M12" s="40"/>
      <c r="N12" s="40"/>
      <c r="O12" s="40"/>
      <c r="P12" s="40"/>
      <c r="Q12" s="40"/>
    </row>
    <row r="13" spans="1:17" ht="20.25" customHeight="1" x14ac:dyDescent="0.2">
      <c r="A13" s="105"/>
      <c r="B13" s="73" t="s">
        <v>93</v>
      </c>
      <c r="C13" s="105"/>
      <c r="D13" s="105"/>
      <c r="E13" s="105"/>
      <c r="F13" s="105"/>
      <c r="G13" s="105"/>
      <c r="H13" s="105"/>
      <c r="I13" s="105"/>
      <c r="J13" s="105"/>
      <c r="K13" s="105"/>
      <c r="L13" s="40"/>
      <c r="M13" s="40"/>
      <c r="N13" s="40"/>
      <c r="O13" s="40"/>
      <c r="P13" s="40"/>
      <c r="Q13" s="40"/>
    </row>
    <row r="14" spans="1:17" ht="48" customHeight="1" x14ac:dyDescent="0.2">
      <c r="A14" s="105"/>
      <c r="B14" s="499" t="s">
        <v>94</v>
      </c>
      <c r="C14" s="499"/>
      <c r="D14" s="499"/>
      <c r="E14" s="499"/>
      <c r="F14" s="499"/>
      <c r="G14" s="499"/>
      <c r="H14" s="499"/>
      <c r="I14" s="499"/>
      <c r="J14" s="499"/>
      <c r="K14" s="499"/>
      <c r="L14" s="40"/>
      <c r="M14" s="40"/>
      <c r="N14" s="40"/>
      <c r="O14" s="40"/>
      <c r="P14" s="40"/>
      <c r="Q14" s="40"/>
    </row>
    <row r="15" spans="1:17" ht="21" customHeight="1" x14ac:dyDescent="0.2">
      <c r="A15" s="105"/>
      <c r="B15" s="499" t="s">
        <v>95</v>
      </c>
      <c r="C15" s="499"/>
      <c r="D15" s="499"/>
      <c r="E15" s="499"/>
      <c r="F15" s="499"/>
      <c r="G15" s="499"/>
      <c r="H15" s="40"/>
      <c r="I15" s="40"/>
      <c r="J15" s="40"/>
      <c r="K15" s="40"/>
      <c r="L15" s="40"/>
      <c r="M15" s="40"/>
      <c r="N15" s="40"/>
      <c r="O15" s="40"/>
      <c r="P15" s="40"/>
      <c r="Q15" s="40"/>
    </row>
    <row r="16" spans="1:17" ht="20.25" customHeight="1" x14ac:dyDescent="0.2">
      <c r="A16" s="105"/>
      <c r="B16" s="73" t="s">
        <v>96</v>
      </c>
      <c r="C16" s="105"/>
      <c r="D16" s="105"/>
      <c r="E16" s="105"/>
      <c r="F16" s="105"/>
      <c r="G16" s="105"/>
      <c r="H16" s="105"/>
      <c r="I16" s="105"/>
      <c r="J16" s="105"/>
      <c r="K16" s="105"/>
      <c r="L16" s="40"/>
      <c r="M16" s="40"/>
      <c r="N16" s="40"/>
      <c r="O16" s="40"/>
      <c r="P16" s="40"/>
      <c r="Q16" s="40"/>
    </row>
    <row r="17" spans="1:19" ht="20.25" customHeight="1" x14ac:dyDescent="0.2">
      <c r="A17" s="105"/>
      <c r="B17" s="73" t="s">
        <v>97</v>
      </c>
      <c r="C17" s="105"/>
      <c r="D17" s="105"/>
      <c r="E17" s="105"/>
      <c r="F17" s="105"/>
      <c r="G17" s="105"/>
      <c r="H17" s="105"/>
      <c r="I17" s="105"/>
      <c r="J17" s="105"/>
      <c r="K17" s="105"/>
      <c r="L17" s="40"/>
      <c r="M17" s="40"/>
      <c r="N17" s="40"/>
      <c r="O17" s="40"/>
      <c r="P17" s="40"/>
      <c r="Q17" s="40"/>
    </row>
    <row r="18" spans="1:19" ht="20.25" customHeight="1" x14ac:dyDescent="0.2">
      <c r="A18" s="105"/>
      <c r="B18" s="73" t="s">
        <v>98</v>
      </c>
      <c r="C18" s="105"/>
      <c r="D18" s="105"/>
      <c r="E18" s="105"/>
      <c r="F18" s="105"/>
      <c r="G18" s="105"/>
      <c r="H18" s="105"/>
      <c r="I18" s="105"/>
      <c r="J18" s="105"/>
      <c r="K18" s="105"/>
      <c r="L18" s="40"/>
      <c r="M18" s="40"/>
      <c r="N18" s="40"/>
      <c r="O18" s="40"/>
      <c r="P18" s="40"/>
      <c r="Q18" s="40"/>
    </row>
    <row r="19" spans="1:19" ht="20.25" customHeight="1" x14ac:dyDescent="0.2">
      <c r="A19" s="105"/>
      <c r="B19" s="73" t="s">
        <v>99</v>
      </c>
      <c r="C19" s="105"/>
      <c r="D19" s="105"/>
      <c r="E19" s="105"/>
      <c r="F19" s="105"/>
      <c r="G19" s="105"/>
      <c r="H19" s="105"/>
      <c r="I19" s="105"/>
      <c r="J19" s="105"/>
      <c r="K19" s="105"/>
      <c r="L19" s="40"/>
      <c r="M19" s="40"/>
      <c r="N19" s="40"/>
      <c r="O19" s="40"/>
      <c r="P19" s="40"/>
      <c r="Q19" s="40"/>
    </row>
    <row r="20" spans="1:19" ht="20.25" customHeight="1" x14ac:dyDescent="0.2">
      <c r="A20" s="105"/>
      <c r="B20" s="73" t="s">
        <v>100</v>
      </c>
      <c r="C20" s="105"/>
      <c r="D20" s="105"/>
      <c r="E20" s="105"/>
      <c r="F20" s="105"/>
      <c r="G20" s="105"/>
      <c r="H20" s="40"/>
      <c r="I20" s="40"/>
      <c r="J20" s="40"/>
      <c r="K20" s="40"/>
      <c r="L20" s="40"/>
      <c r="M20" s="40"/>
      <c r="N20" s="40"/>
      <c r="O20" s="40"/>
      <c r="P20" s="40"/>
      <c r="Q20" s="40"/>
    </row>
    <row r="21" spans="1:19" ht="20.25" customHeight="1" x14ac:dyDescent="0.2">
      <c r="A21" s="105"/>
      <c r="B21" s="73" t="s">
        <v>101</v>
      </c>
      <c r="C21" s="105"/>
      <c r="D21" s="105"/>
      <c r="E21" s="105"/>
      <c r="F21" s="105"/>
      <c r="G21" s="105"/>
      <c r="H21" s="40"/>
      <c r="I21" s="40"/>
      <c r="J21" s="40"/>
      <c r="K21" s="40"/>
      <c r="L21" s="40"/>
      <c r="M21" s="40"/>
      <c r="N21" s="40"/>
      <c r="O21" s="40"/>
      <c r="P21" s="40"/>
      <c r="Q21" s="40"/>
    </row>
    <row r="22" spans="1:19" ht="20.25" customHeight="1" x14ac:dyDescent="0.2">
      <c r="A22" s="105"/>
      <c r="B22" s="73" t="s">
        <v>102</v>
      </c>
      <c r="C22" s="105"/>
      <c r="D22" s="105"/>
      <c r="E22" s="105"/>
      <c r="F22" s="105"/>
      <c r="G22" s="105"/>
      <c r="H22" s="40"/>
      <c r="I22" s="40"/>
      <c r="J22" s="40"/>
      <c r="K22" s="40"/>
      <c r="L22" s="40"/>
      <c r="M22" s="40"/>
      <c r="N22" s="40"/>
      <c r="O22" s="40"/>
      <c r="P22" s="40"/>
      <c r="Q22" s="40"/>
    </row>
    <row r="23" spans="1:19" ht="20.25" customHeight="1" x14ac:dyDescent="0.2">
      <c r="A23" s="105"/>
      <c r="B23" s="73" t="s">
        <v>103</v>
      </c>
      <c r="C23" s="105"/>
      <c r="D23" s="105"/>
      <c r="E23" s="105"/>
      <c r="F23" s="105"/>
      <c r="G23" s="105"/>
      <c r="H23" s="40"/>
      <c r="I23" s="40"/>
      <c r="J23" s="40"/>
      <c r="K23" s="40"/>
      <c r="L23" s="40"/>
      <c r="M23" s="40"/>
      <c r="N23" s="40"/>
      <c r="O23" s="40"/>
      <c r="P23" s="40"/>
      <c r="Q23" s="40"/>
    </row>
    <row r="24" spans="1:19" ht="20.25" customHeight="1" x14ac:dyDescent="0.2">
      <c r="A24" s="105"/>
      <c r="B24" s="73" t="s">
        <v>104</v>
      </c>
      <c r="C24" s="105"/>
      <c r="D24" s="105"/>
      <c r="E24" s="105"/>
      <c r="F24" s="105"/>
      <c r="G24" s="105"/>
      <c r="H24" s="40"/>
      <c r="I24" s="40"/>
      <c r="J24" s="40"/>
      <c r="K24" s="40"/>
      <c r="L24" s="40"/>
      <c r="M24" s="40"/>
      <c r="N24" s="40"/>
      <c r="O24" s="40"/>
      <c r="P24" s="40"/>
      <c r="Q24" s="40"/>
    </row>
    <row r="25" spans="1:19" ht="20.25" customHeight="1" x14ac:dyDescent="0.2">
      <c r="A25" s="105"/>
      <c r="B25" s="73" t="s">
        <v>105</v>
      </c>
      <c r="C25" s="105"/>
      <c r="D25" s="105"/>
      <c r="E25" s="105"/>
      <c r="F25" s="105"/>
      <c r="G25" s="105"/>
      <c r="H25" s="40"/>
      <c r="I25" s="40"/>
      <c r="J25" s="40"/>
      <c r="K25" s="40"/>
      <c r="L25" s="40"/>
      <c r="M25" s="40"/>
      <c r="N25" s="40"/>
      <c r="O25" s="40"/>
      <c r="P25" s="40"/>
      <c r="Q25" s="40"/>
    </row>
    <row r="26" spans="1:19" ht="20.25" customHeight="1" x14ac:dyDescent="0.2">
      <c r="A26" s="105"/>
      <c r="B26" s="73" t="s">
        <v>106</v>
      </c>
      <c r="C26" s="105"/>
      <c r="D26" s="105"/>
      <c r="E26" s="105"/>
      <c r="F26" s="73"/>
      <c r="G26" s="73"/>
      <c r="H26" s="40"/>
      <c r="I26" s="40"/>
      <c r="J26" s="40"/>
      <c r="K26" s="40"/>
      <c r="L26" s="40"/>
      <c r="M26" s="40"/>
      <c r="N26" s="40"/>
      <c r="O26" s="40"/>
      <c r="P26" s="40"/>
      <c r="Q26" s="40"/>
      <c r="S26" s="109"/>
    </row>
    <row r="27" spans="1:19" ht="20.25" customHeight="1" x14ac:dyDescent="0.2">
      <c r="A27" s="105"/>
      <c r="B27" s="73" t="s">
        <v>107</v>
      </c>
      <c r="C27" s="105"/>
      <c r="D27" s="105"/>
      <c r="E27" s="105"/>
      <c r="F27" s="105"/>
      <c r="G27" s="105"/>
      <c r="H27" s="40"/>
      <c r="I27" s="40"/>
      <c r="J27" s="40"/>
      <c r="K27" s="40"/>
      <c r="L27" s="40"/>
      <c r="M27" s="40"/>
      <c r="N27" s="40"/>
      <c r="O27" s="40"/>
      <c r="P27" s="40"/>
      <c r="Q27" s="40"/>
      <c r="S27" s="109"/>
    </row>
    <row r="28" spans="1:19" ht="20.25" customHeight="1" x14ac:dyDescent="0.2">
      <c r="A28" s="105"/>
      <c r="B28" s="73" t="s">
        <v>108</v>
      </c>
      <c r="C28" s="105"/>
      <c r="D28" s="105"/>
      <c r="E28" s="105"/>
      <c r="F28" s="105"/>
      <c r="G28" s="105"/>
      <c r="H28" s="40"/>
      <c r="I28" s="40"/>
      <c r="J28" s="40"/>
      <c r="K28" s="40"/>
      <c r="L28" s="40"/>
      <c r="M28" s="40"/>
      <c r="N28" s="40"/>
      <c r="O28" s="40"/>
      <c r="P28" s="40"/>
      <c r="Q28" s="40"/>
      <c r="S28" s="109"/>
    </row>
    <row r="29" spans="1:19" s="112" customFormat="1" ht="19.5" customHeight="1" x14ac:dyDescent="0.2">
      <c r="A29" s="110"/>
      <c r="B29" s="73" t="s">
        <v>109</v>
      </c>
      <c r="C29" s="111"/>
      <c r="D29" s="111"/>
      <c r="E29" s="111"/>
      <c r="F29" s="111"/>
      <c r="G29" s="111"/>
      <c r="H29" s="111"/>
      <c r="I29" s="111"/>
      <c r="J29" s="111"/>
      <c r="K29" s="111"/>
      <c r="L29" s="111"/>
      <c r="M29" s="111"/>
      <c r="N29" s="111"/>
      <c r="O29" s="111"/>
      <c r="P29" s="111"/>
      <c r="Q29" s="111"/>
      <c r="S29" s="109"/>
    </row>
    <row r="30" spans="1:19" s="112" customFormat="1" ht="19.5" customHeight="1" x14ac:dyDescent="0.2">
      <c r="A30" s="110"/>
      <c r="B30" s="73" t="s">
        <v>110</v>
      </c>
      <c r="C30" s="111"/>
      <c r="D30" s="111"/>
      <c r="E30" s="111"/>
      <c r="F30" s="111"/>
      <c r="G30" s="111"/>
      <c r="H30" s="111"/>
      <c r="I30" s="111"/>
      <c r="J30" s="111"/>
      <c r="K30" s="111"/>
      <c r="L30" s="111"/>
      <c r="M30" s="111"/>
      <c r="N30" s="111"/>
      <c r="O30" s="111"/>
      <c r="P30" s="111"/>
      <c r="Q30" s="111"/>
    </row>
    <row r="31" spans="1:19" s="112" customFormat="1" ht="19.5" customHeight="1" x14ac:dyDescent="0.2">
      <c r="A31" s="110"/>
      <c r="B31" s="73" t="s">
        <v>111</v>
      </c>
      <c r="C31" s="111"/>
      <c r="D31" s="111"/>
      <c r="E31" s="111"/>
      <c r="F31" s="111"/>
      <c r="G31" s="111"/>
      <c r="H31" s="111"/>
      <c r="I31" s="111"/>
      <c r="J31" s="111"/>
      <c r="K31" s="113"/>
      <c r="L31" s="113"/>
      <c r="M31" s="113"/>
      <c r="N31" s="113"/>
      <c r="O31" s="111"/>
      <c r="P31" s="111"/>
      <c r="Q31" s="111"/>
    </row>
    <row r="32" spans="1:19" s="112" customFormat="1" ht="19.5" customHeight="1" x14ac:dyDescent="0.2">
      <c r="A32" s="110"/>
      <c r="B32" s="501" t="s">
        <v>112</v>
      </c>
      <c r="C32" s="501"/>
      <c r="D32" s="501"/>
      <c r="E32" s="501"/>
      <c r="F32" s="501"/>
      <c r="G32" s="501"/>
      <c r="H32" s="111"/>
      <c r="I32" s="111"/>
      <c r="J32" s="111"/>
      <c r="K32" s="111"/>
      <c r="L32" s="111"/>
      <c r="M32" s="111"/>
      <c r="N32" s="111"/>
      <c r="O32" s="111"/>
      <c r="P32" s="111"/>
      <c r="Q32" s="111"/>
      <c r="S32" s="109"/>
    </row>
    <row r="33" spans="1:19" s="112" customFormat="1" ht="19.5" customHeight="1" x14ac:dyDescent="0.2">
      <c r="A33" s="110"/>
      <c r="B33" s="73" t="s">
        <v>113</v>
      </c>
      <c r="C33" s="111"/>
      <c r="D33" s="111"/>
      <c r="E33" s="111"/>
      <c r="F33" s="111"/>
      <c r="G33" s="111"/>
      <c r="H33" s="111"/>
      <c r="I33" s="111"/>
      <c r="J33" s="111"/>
      <c r="K33" s="111"/>
      <c r="L33" s="111"/>
      <c r="M33" s="111"/>
      <c r="N33" s="111"/>
      <c r="O33" s="111"/>
      <c r="P33" s="111"/>
      <c r="Q33" s="111"/>
      <c r="S33" s="109"/>
    </row>
    <row r="34" spans="1:19" s="112" customFormat="1" ht="41.25" customHeight="1" x14ac:dyDescent="0.2">
      <c r="A34" s="110"/>
      <c r="B34" s="499" t="s">
        <v>114</v>
      </c>
      <c r="C34" s="499"/>
      <c r="D34" s="499"/>
      <c r="E34" s="499"/>
      <c r="F34" s="499"/>
      <c r="G34" s="499"/>
      <c r="H34" s="499"/>
      <c r="I34" s="499"/>
      <c r="J34" s="499"/>
      <c r="K34" s="499"/>
      <c r="L34" s="114"/>
      <c r="M34" s="114"/>
      <c r="N34" s="114"/>
      <c r="O34" s="114"/>
      <c r="P34" s="111"/>
      <c r="Q34" s="111"/>
      <c r="S34" s="109"/>
    </row>
    <row r="35" spans="1:19" s="112" customFormat="1" ht="19.5" customHeight="1" x14ac:dyDescent="0.2">
      <c r="A35" s="110"/>
      <c r="B35" s="73" t="s">
        <v>115</v>
      </c>
      <c r="C35" s="111"/>
      <c r="D35" s="111"/>
      <c r="E35" s="111"/>
      <c r="F35" s="111"/>
      <c r="G35" s="111"/>
      <c r="H35" s="111"/>
      <c r="I35" s="111"/>
      <c r="J35" s="111"/>
      <c r="K35" s="111"/>
      <c r="L35" s="111"/>
      <c r="M35" s="111"/>
      <c r="N35" s="111"/>
      <c r="O35" s="111"/>
      <c r="P35" s="111"/>
      <c r="Q35" s="111"/>
      <c r="S35" s="109"/>
    </row>
    <row r="36" spans="1:19" s="109" customFormat="1" ht="20.25" customHeight="1" x14ac:dyDescent="0.2">
      <c r="A36" s="115"/>
      <c r="B36" s="73" t="s">
        <v>116</v>
      </c>
      <c r="C36" s="113"/>
      <c r="D36" s="113"/>
      <c r="E36" s="113"/>
      <c r="F36" s="113"/>
      <c r="G36" s="113"/>
      <c r="H36" s="113"/>
      <c r="I36" s="113"/>
      <c r="J36" s="113"/>
      <c r="K36" s="113"/>
      <c r="L36" s="113"/>
      <c r="M36" s="113"/>
      <c r="N36" s="113"/>
      <c r="O36" s="113"/>
      <c r="P36" s="113"/>
      <c r="Q36" s="113"/>
    </row>
    <row r="37" spans="1:19" ht="20.25" customHeight="1" x14ac:dyDescent="0.2">
      <c r="A37" s="40"/>
      <c r="B37" s="73" t="s">
        <v>117</v>
      </c>
      <c r="C37" s="105"/>
      <c r="D37" s="105"/>
      <c r="E37" s="105"/>
      <c r="F37" s="105"/>
      <c r="G37" s="105"/>
      <c r="H37" s="40"/>
      <c r="I37" s="40"/>
      <c r="J37" s="40"/>
      <c r="K37" s="40"/>
      <c r="L37" s="40"/>
      <c r="M37" s="40"/>
      <c r="N37" s="40"/>
      <c r="O37" s="40"/>
      <c r="P37" s="40"/>
      <c r="Q37" s="40"/>
      <c r="S37" s="109"/>
    </row>
    <row r="38" spans="1:19" ht="20.25" customHeight="1" x14ac:dyDescent="0.2">
      <c r="A38" s="40"/>
      <c r="B38" s="73" t="s">
        <v>118</v>
      </c>
      <c r="C38" s="105"/>
      <c r="D38" s="105"/>
      <c r="E38" s="105"/>
      <c r="F38" s="105"/>
      <c r="G38" s="105"/>
      <c r="H38" s="40"/>
      <c r="I38" s="40"/>
      <c r="J38" s="40"/>
      <c r="K38" s="40"/>
      <c r="L38" s="40"/>
      <c r="M38" s="40"/>
      <c r="N38" s="40"/>
      <c r="O38" s="40"/>
      <c r="P38" s="40"/>
      <c r="Q38" s="116"/>
      <c r="S38" s="109"/>
    </row>
    <row r="39" spans="1:19" ht="20.25" customHeight="1" x14ac:dyDescent="0.2">
      <c r="A39" s="40"/>
      <c r="B39" s="73" t="s">
        <v>119</v>
      </c>
      <c r="C39" s="105"/>
      <c r="D39" s="105"/>
      <c r="E39" s="105"/>
      <c r="F39" s="105"/>
      <c r="G39" s="105"/>
      <c r="H39" s="40"/>
      <c r="I39" s="40"/>
      <c r="J39" s="40"/>
      <c r="K39" s="40"/>
      <c r="L39" s="40"/>
      <c r="M39" s="40"/>
      <c r="N39" s="40"/>
      <c r="O39" s="40"/>
      <c r="P39" s="40"/>
      <c r="Q39" s="116"/>
    </row>
    <row r="40" spans="1:19" ht="20.25" customHeight="1" x14ac:dyDescent="0.2">
      <c r="A40" s="40"/>
      <c r="B40" s="73" t="s">
        <v>120</v>
      </c>
      <c r="C40" s="105"/>
      <c r="D40" s="105"/>
      <c r="E40" s="105"/>
      <c r="F40" s="105"/>
      <c r="G40" s="105"/>
      <c r="H40" s="40"/>
      <c r="I40" s="40"/>
      <c r="J40" s="40"/>
      <c r="K40" s="40"/>
      <c r="L40" s="40"/>
      <c r="M40" s="40"/>
      <c r="N40" s="40"/>
      <c r="O40" s="40"/>
      <c r="P40" s="40"/>
      <c r="Q40" s="116"/>
    </row>
    <row r="41" spans="1:19" s="117" customFormat="1" ht="20.25" customHeight="1" x14ac:dyDescent="0.2">
      <c r="A41" s="81"/>
      <c r="B41" s="73" t="s">
        <v>121</v>
      </c>
      <c r="C41" s="81"/>
      <c r="D41" s="81"/>
      <c r="E41" s="81"/>
      <c r="F41" s="81"/>
      <c r="G41" s="81"/>
      <c r="H41" s="81"/>
      <c r="I41" s="81"/>
      <c r="J41" s="81"/>
      <c r="K41" s="81"/>
      <c r="L41" s="81"/>
      <c r="M41" s="81"/>
      <c r="N41" s="81"/>
      <c r="O41" s="81"/>
      <c r="P41" s="81"/>
      <c r="Q41" s="74"/>
    </row>
    <row r="42" spans="1:19" s="117" customFormat="1" ht="20.25" customHeight="1" x14ac:dyDescent="0.2">
      <c r="A42" s="81"/>
      <c r="B42" s="73" t="s">
        <v>122</v>
      </c>
      <c r="C42" s="81"/>
      <c r="D42" s="81"/>
      <c r="E42" s="81"/>
      <c r="F42" s="81"/>
      <c r="G42" s="81"/>
      <c r="H42" s="81"/>
      <c r="I42" s="81"/>
      <c r="J42" s="81"/>
      <c r="K42" s="81"/>
      <c r="L42" s="81"/>
      <c r="M42" s="81"/>
      <c r="N42" s="81"/>
      <c r="O42" s="81"/>
      <c r="P42" s="81"/>
      <c r="Q42" s="74"/>
    </row>
    <row r="43" spans="1:19" s="117" customFormat="1" ht="20.25" customHeight="1" x14ac:dyDescent="0.2">
      <c r="A43" s="81"/>
      <c r="B43" s="73"/>
      <c r="C43" s="81"/>
      <c r="D43" s="81"/>
      <c r="E43" s="81"/>
      <c r="F43" s="81"/>
      <c r="G43" s="81"/>
      <c r="H43" s="81"/>
      <c r="I43" s="81"/>
      <c r="J43" s="81"/>
      <c r="K43" s="81"/>
      <c r="L43" s="81"/>
      <c r="M43" s="81"/>
      <c r="N43" s="81"/>
      <c r="O43" s="81"/>
      <c r="P43" s="81"/>
      <c r="Q43" s="74"/>
    </row>
    <row r="44" spans="1:19" s="117" customFormat="1" ht="20.25" customHeight="1" x14ac:dyDescent="0.2">
      <c r="A44" s="81"/>
      <c r="B44" s="73" t="s">
        <v>123</v>
      </c>
      <c r="C44" s="81"/>
      <c r="D44" s="81"/>
      <c r="E44" s="81"/>
      <c r="F44" s="81"/>
      <c r="G44" s="81"/>
      <c r="H44" s="81"/>
      <c r="I44" s="81"/>
      <c r="J44" s="81"/>
      <c r="K44" s="81"/>
      <c r="L44" s="81"/>
      <c r="M44" s="81"/>
      <c r="N44" s="81"/>
      <c r="O44" s="81"/>
      <c r="P44" s="81"/>
      <c r="Q44" s="74"/>
    </row>
    <row r="45" spans="1:19" s="117" customFormat="1" ht="20.25" customHeight="1" x14ac:dyDescent="0.2">
      <c r="A45" s="81"/>
      <c r="B45" s="73" t="s">
        <v>124</v>
      </c>
      <c r="C45" s="81"/>
      <c r="D45" s="81"/>
      <c r="E45" s="81"/>
      <c r="F45" s="81"/>
      <c r="G45" s="81"/>
      <c r="H45" s="81"/>
      <c r="I45" s="81"/>
      <c r="J45" s="81"/>
      <c r="K45" s="81"/>
      <c r="L45" s="81"/>
      <c r="M45" s="81"/>
      <c r="N45" s="81"/>
      <c r="O45" s="81"/>
      <c r="P45" s="81"/>
      <c r="Q45" s="74"/>
    </row>
    <row r="46" spans="1:19" s="117" customFormat="1" ht="20.25" customHeight="1" x14ac:dyDescent="0.2">
      <c r="A46" s="81"/>
      <c r="B46" s="73" t="s">
        <v>125</v>
      </c>
      <c r="C46" s="81"/>
      <c r="D46" s="81"/>
      <c r="E46" s="81"/>
      <c r="F46" s="81"/>
      <c r="G46" s="81"/>
      <c r="H46" s="81"/>
      <c r="I46" s="81"/>
      <c r="J46" s="81"/>
      <c r="K46" s="81"/>
      <c r="L46" s="81"/>
      <c r="M46" s="81"/>
      <c r="N46" s="81"/>
      <c r="O46" s="81"/>
      <c r="P46" s="81"/>
      <c r="Q46" s="74"/>
    </row>
    <row r="47" spans="1:19" s="117" customFormat="1" ht="20.25" customHeight="1" x14ac:dyDescent="0.2">
      <c r="A47" s="81"/>
      <c r="B47" s="73" t="s">
        <v>126</v>
      </c>
      <c r="C47" s="81"/>
      <c r="D47" s="81"/>
      <c r="E47" s="81"/>
      <c r="F47" s="81"/>
      <c r="G47" s="81"/>
      <c r="H47" s="81"/>
      <c r="I47" s="81"/>
      <c r="J47" s="81"/>
      <c r="K47" s="81"/>
      <c r="L47" s="81"/>
      <c r="M47" s="81"/>
      <c r="N47" s="81"/>
      <c r="O47" s="81"/>
      <c r="P47" s="81"/>
      <c r="Q47" s="81"/>
    </row>
    <row r="48" spans="1:19" s="117" customFormat="1" ht="20.25" customHeight="1" x14ac:dyDescent="0.2">
      <c r="A48" s="81"/>
      <c r="B48" s="73" t="s">
        <v>127</v>
      </c>
      <c r="C48" s="81"/>
      <c r="D48" s="81"/>
      <c r="E48" s="81"/>
      <c r="F48" s="81"/>
      <c r="G48" s="81"/>
      <c r="H48" s="81"/>
      <c r="I48" s="81"/>
      <c r="J48" s="81"/>
      <c r="K48" s="81"/>
      <c r="L48" s="81"/>
      <c r="M48" s="81"/>
      <c r="N48" s="81"/>
      <c r="O48" s="81"/>
      <c r="P48" s="81"/>
      <c r="Q48" s="81"/>
    </row>
    <row r="49" spans="1:19" s="117" customFormat="1" ht="20.25" customHeight="1" x14ac:dyDescent="0.2">
      <c r="A49" s="81"/>
      <c r="B49" s="73" t="s">
        <v>128</v>
      </c>
      <c r="C49" s="81"/>
      <c r="D49" s="81"/>
      <c r="E49" s="81"/>
      <c r="F49" s="81"/>
      <c r="G49" s="81"/>
      <c r="H49" s="81"/>
      <c r="I49" s="81"/>
      <c r="J49" s="81"/>
      <c r="K49" s="81"/>
      <c r="L49" s="81"/>
      <c r="M49" s="81"/>
      <c r="N49" s="81"/>
      <c r="O49" s="81"/>
      <c r="P49" s="81"/>
      <c r="Q49" s="81"/>
    </row>
    <row r="50" spans="1:19" s="117" customFormat="1" ht="20.25" customHeight="1" x14ac:dyDescent="0.2">
      <c r="A50" s="81"/>
      <c r="B50" s="81"/>
      <c r="C50" s="81"/>
      <c r="D50" s="81"/>
      <c r="E50" s="81"/>
      <c r="F50" s="81"/>
      <c r="G50" s="81"/>
      <c r="H50" s="81"/>
      <c r="I50" s="81"/>
      <c r="J50" s="81"/>
      <c r="K50" s="81"/>
      <c r="L50" s="81"/>
      <c r="M50" s="81"/>
      <c r="N50" s="81"/>
      <c r="O50" s="81"/>
      <c r="P50" s="81"/>
      <c r="Q50" s="81"/>
    </row>
    <row r="51" spans="1:19" s="117" customFormat="1" ht="20.25" customHeight="1" x14ac:dyDescent="0.2">
      <c r="A51" s="81"/>
      <c r="B51" s="73" t="s">
        <v>129</v>
      </c>
      <c r="C51" s="81"/>
      <c r="D51" s="81"/>
      <c r="E51" s="81"/>
      <c r="F51" s="81"/>
      <c r="G51" s="81"/>
      <c r="H51" s="81"/>
      <c r="I51" s="81"/>
      <c r="J51" s="81"/>
      <c r="K51" s="81"/>
      <c r="L51" s="81"/>
      <c r="M51" s="81"/>
      <c r="N51" s="81"/>
      <c r="O51" s="81"/>
      <c r="P51" s="81"/>
      <c r="Q51" s="81"/>
    </row>
    <row r="52" spans="1:19" s="117" customFormat="1" ht="20.25" customHeight="1" x14ac:dyDescent="0.2">
      <c r="A52" s="81"/>
      <c r="B52" s="73" t="s">
        <v>130</v>
      </c>
      <c r="C52" s="81"/>
      <c r="D52" s="81"/>
      <c r="E52" s="81"/>
      <c r="F52" s="81"/>
      <c r="G52" s="81"/>
      <c r="H52" s="81"/>
      <c r="I52" s="81"/>
      <c r="J52" s="81"/>
      <c r="K52" s="81"/>
      <c r="L52" s="81"/>
      <c r="M52" s="81"/>
      <c r="N52" s="81"/>
      <c r="O52" s="81"/>
      <c r="P52" s="81"/>
      <c r="Q52" s="81"/>
    </row>
    <row r="53" spans="1:19" s="117" customFormat="1" ht="20.25" customHeight="1" x14ac:dyDescent="0.2">
      <c r="A53" s="81"/>
      <c r="B53" s="73" t="s">
        <v>131</v>
      </c>
      <c r="C53" s="81"/>
      <c r="D53" s="81"/>
      <c r="E53" s="81"/>
      <c r="F53" s="81"/>
      <c r="G53" s="81"/>
      <c r="H53" s="81"/>
      <c r="I53" s="81"/>
      <c r="J53" s="81"/>
      <c r="K53" s="81"/>
      <c r="L53" s="81"/>
      <c r="M53" s="81"/>
      <c r="N53" s="81"/>
      <c r="O53" s="81"/>
      <c r="P53" s="81"/>
      <c r="Q53" s="81"/>
    </row>
    <row r="54" spans="1:19" s="117" customFormat="1" ht="45.75" customHeight="1" x14ac:dyDescent="0.2">
      <c r="A54" s="81"/>
      <c r="B54" s="500" t="s">
        <v>132</v>
      </c>
      <c r="C54" s="500"/>
      <c r="D54" s="500"/>
      <c r="E54" s="500"/>
      <c r="F54" s="500"/>
      <c r="G54" s="500"/>
      <c r="H54" s="500"/>
      <c r="I54" s="500"/>
      <c r="J54" s="500"/>
      <c r="K54" s="500"/>
      <c r="L54" s="500"/>
      <c r="M54" s="500"/>
      <c r="N54" s="500"/>
      <c r="O54" s="500"/>
      <c r="P54" s="500"/>
      <c r="Q54" s="500"/>
      <c r="S54" s="118"/>
    </row>
    <row r="55" spans="1:19" s="117" customFormat="1" ht="20.25" customHeight="1" x14ac:dyDescent="0.2">
      <c r="A55" s="81"/>
      <c r="B55" s="499" t="s">
        <v>133</v>
      </c>
      <c r="C55" s="499"/>
      <c r="D55" s="499"/>
      <c r="E55" s="499"/>
      <c r="F55" s="499"/>
      <c r="G55" s="499"/>
      <c r="H55" s="81"/>
      <c r="I55" s="81"/>
      <c r="J55" s="81"/>
      <c r="K55" s="81"/>
      <c r="L55" s="81"/>
      <c r="M55" s="81"/>
      <c r="N55" s="81"/>
      <c r="O55" s="81"/>
      <c r="P55" s="81"/>
      <c r="Q55" s="81"/>
      <c r="S55" s="118"/>
    </row>
    <row r="56" spans="1:19" s="117" customFormat="1" ht="20.25" customHeight="1" x14ac:dyDescent="0.2">
      <c r="A56" s="81"/>
      <c r="B56" s="73" t="s">
        <v>134</v>
      </c>
      <c r="C56" s="111"/>
      <c r="D56" s="111"/>
      <c r="E56" s="111"/>
      <c r="F56" s="81"/>
      <c r="G56" s="81"/>
      <c r="H56" s="81"/>
      <c r="I56" s="81"/>
      <c r="J56" s="81"/>
      <c r="K56" s="81"/>
      <c r="L56" s="81"/>
      <c r="M56" s="81"/>
      <c r="N56" s="81"/>
      <c r="O56" s="81"/>
      <c r="P56" s="81"/>
      <c r="Q56" s="81"/>
      <c r="S56" s="118"/>
    </row>
    <row r="57" spans="1:19" s="117" customFormat="1" ht="20.25" customHeight="1" x14ac:dyDescent="0.2">
      <c r="A57" s="81"/>
      <c r="B57" s="73" t="s">
        <v>135</v>
      </c>
      <c r="C57" s="111"/>
      <c r="D57" s="111"/>
      <c r="E57" s="111"/>
      <c r="F57" s="81"/>
      <c r="G57" s="81"/>
      <c r="H57" s="81"/>
      <c r="I57" s="81"/>
      <c r="J57" s="81"/>
      <c r="K57" s="81"/>
      <c r="L57" s="81"/>
      <c r="M57" s="81"/>
      <c r="N57" s="81"/>
      <c r="O57" s="81"/>
      <c r="P57" s="81"/>
      <c r="Q57" s="81"/>
      <c r="S57" s="118"/>
    </row>
    <row r="58" spans="1:19" s="117" customFormat="1" ht="35.25" customHeight="1" x14ac:dyDescent="0.2">
      <c r="A58" s="81"/>
      <c r="B58" s="500" t="s">
        <v>136</v>
      </c>
      <c r="C58" s="500"/>
      <c r="D58" s="500"/>
      <c r="E58" s="500"/>
      <c r="F58" s="500"/>
      <c r="G58" s="500"/>
      <c r="H58" s="500"/>
      <c r="I58" s="500"/>
      <c r="J58" s="500"/>
      <c r="K58" s="500"/>
      <c r="L58" s="500"/>
      <c r="M58" s="500"/>
      <c r="N58" s="500"/>
      <c r="O58" s="500"/>
      <c r="P58" s="500"/>
      <c r="Q58" s="500"/>
      <c r="S58" s="118"/>
    </row>
    <row r="59" spans="1:19" s="117" customFormat="1" ht="20.25" customHeight="1" x14ac:dyDescent="0.2">
      <c r="A59" s="81"/>
      <c r="B59" s="501" t="s">
        <v>137</v>
      </c>
      <c r="C59" s="501"/>
      <c r="D59" s="501"/>
      <c r="E59" s="501"/>
      <c r="F59" s="501"/>
      <c r="G59" s="501"/>
      <c r="H59" s="501"/>
      <c r="I59" s="501"/>
      <c r="J59" s="501"/>
      <c r="K59" s="501"/>
      <c r="L59" s="501"/>
      <c r="M59" s="501"/>
      <c r="N59" s="81"/>
      <c r="O59" s="81"/>
      <c r="P59" s="81"/>
      <c r="Q59" s="81"/>
      <c r="S59" s="118"/>
    </row>
    <row r="60" spans="1:19" s="117" customFormat="1" ht="20.25" customHeight="1" x14ac:dyDescent="0.2">
      <c r="A60" s="81"/>
      <c r="B60" s="499" t="s">
        <v>138</v>
      </c>
      <c r="C60" s="499"/>
      <c r="D60" s="499"/>
      <c r="E60" s="499"/>
      <c r="F60" s="499"/>
      <c r="G60" s="499"/>
      <c r="H60" s="81"/>
      <c r="I60" s="81"/>
      <c r="J60" s="81"/>
      <c r="K60" s="81"/>
      <c r="L60" s="81"/>
      <c r="M60" s="81"/>
      <c r="N60" s="81"/>
      <c r="O60" s="81"/>
      <c r="P60" s="81"/>
      <c r="Q60" s="81"/>
      <c r="S60" s="118"/>
    </row>
    <row r="61" spans="1:19" ht="20.25" customHeight="1" x14ac:dyDescent="0.2">
      <c r="A61" s="107"/>
      <c r="B61" s="73" t="s">
        <v>139</v>
      </c>
      <c r="C61" s="108"/>
      <c r="D61" s="108"/>
      <c r="E61" s="108"/>
      <c r="F61" s="108"/>
      <c r="G61" s="108"/>
      <c r="H61" s="108"/>
      <c r="I61" s="108"/>
      <c r="J61" s="108"/>
      <c r="K61" s="108"/>
      <c r="L61" s="40"/>
      <c r="M61" s="40"/>
      <c r="N61" s="40"/>
      <c r="O61" s="40"/>
      <c r="P61" s="40"/>
      <c r="Q61" s="40"/>
    </row>
    <row r="62" spans="1:19" s="117" customFormat="1" ht="20.25" customHeight="1" x14ac:dyDescent="0.2">
      <c r="A62" s="81"/>
      <c r="B62" s="499" t="s">
        <v>140</v>
      </c>
      <c r="C62" s="499"/>
      <c r="D62" s="499"/>
      <c r="E62" s="499"/>
      <c r="F62" s="499"/>
      <c r="G62" s="499"/>
      <c r="H62" s="81"/>
      <c r="I62" s="81"/>
      <c r="J62" s="81"/>
      <c r="K62" s="81"/>
      <c r="L62" s="81"/>
      <c r="M62" s="81"/>
      <c r="N62" s="81"/>
      <c r="O62" s="81"/>
      <c r="P62" s="81"/>
      <c r="Q62" s="81"/>
      <c r="S62" s="118"/>
    </row>
    <row r="63" spans="1:19" s="117" customFormat="1" ht="20.25" customHeight="1" x14ac:dyDescent="0.2">
      <c r="A63" s="81"/>
      <c r="B63" s="499" t="s">
        <v>141</v>
      </c>
      <c r="C63" s="499"/>
      <c r="D63" s="499"/>
      <c r="E63" s="499"/>
      <c r="F63" s="499"/>
      <c r="G63" s="499"/>
      <c r="H63" s="81"/>
      <c r="I63" s="81"/>
      <c r="J63" s="81"/>
      <c r="K63" s="81"/>
      <c r="L63" s="81"/>
      <c r="M63" s="81"/>
      <c r="N63" s="81"/>
      <c r="O63" s="81"/>
      <c r="P63" s="81"/>
      <c r="Q63" s="81"/>
      <c r="S63" s="118"/>
    </row>
    <row r="64" spans="1:19" s="117" customFormat="1" ht="20.25" customHeight="1" x14ac:dyDescent="0.2">
      <c r="A64" s="81"/>
      <c r="B64" s="499" t="s">
        <v>142</v>
      </c>
      <c r="C64" s="499"/>
      <c r="D64" s="499"/>
      <c r="E64" s="499"/>
      <c r="F64" s="499"/>
      <c r="G64" s="499"/>
      <c r="H64" s="81"/>
      <c r="I64" s="81"/>
      <c r="J64" s="81"/>
      <c r="K64" s="81"/>
      <c r="L64" s="81"/>
      <c r="M64" s="81"/>
      <c r="N64" s="81"/>
      <c r="O64" s="81"/>
      <c r="P64" s="81"/>
      <c r="Q64" s="81"/>
      <c r="S64" s="118"/>
    </row>
    <row r="65" spans="1:19" s="117" customFormat="1" ht="20.25" customHeight="1" x14ac:dyDescent="0.2">
      <c r="A65" s="81"/>
      <c r="B65" s="499" t="s">
        <v>143</v>
      </c>
      <c r="C65" s="499"/>
      <c r="D65" s="499"/>
      <c r="E65" s="499"/>
      <c r="F65" s="499"/>
      <c r="G65" s="499"/>
      <c r="H65" s="81"/>
      <c r="I65" s="81"/>
      <c r="J65" s="81"/>
      <c r="K65" s="81"/>
      <c r="L65" s="81"/>
      <c r="M65" s="81"/>
      <c r="N65" s="81"/>
      <c r="O65" s="81"/>
      <c r="P65" s="81"/>
      <c r="Q65" s="81"/>
      <c r="S65" s="118"/>
    </row>
    <row r="66" spans="1:19" s="117" customFormat="1" ht="20.25" customHeight="1" x14ac:dyDescent="0.2">
      <c r="A66" s="81"/>
      <c r="B66" s="499" t="s">
        <v>144</v>
      </c>
      <c r="C66" s="499"/>
      <c r="D66" s="499"/>
      <c r="E66" s="499"/>
      <c r="F66" s="499"/>
      <c r="G66" s="499"/>
      <c r="H66" s="499"/>
      <c r="I66" s="499"/>
      <c r="J66" s="499"/>
      <c r="K66" s="499"/>
      <c r="L66" s="499"/>
      <c r="M66" s="499"/>
      <c r="N66" s="499"/>
      <c r="O66" s="499"/>
      <c r="P66" s="499"/>
      <c r="Q66" s="499"/>
      <c r="S66" s="118"/>
    </row>
    <row r="67" spans="1:19" s="117" customFormat="1" ht="20.25" customHeight="1" x14ac:dyDescent="0.2">
      <c r="A67" s="81"/>
      <c r="B67" s="499" t="s">
        <v>145</v>
      </c>
      <c r="C67" s="499"/>
      <c r="D67" s="499"/>
      <c r="E67" s="499"/>
      <c r="F67" s="499"/>
      <c r="G67" s="499"/>
      <c r="H67" s="499"/>
      <c r="I67" s="499"/>
      <c r="J67" s="499"/>
      <c r="K67" s="499"/>
      <c r="L67" s="499"/>
      <c r="M67" s="499"/>
      <c r="N67" s="499"/>
      <c r="O67" s="499"/>
      <c r="P67" s="499"/>
      <c r="Q67" s="499"/>
      <c r="S67" s="118"/>
    </row>
    <row r="68" spans="1:19" s="117" customFormat="1" ht="20.25" customHeight="1" x14ac:dyDescent="0.2">
      <c r="A68" s="81"/>
      <c r="B68" s="499" t="s">
        <v>146</v>
      </c>
      <c r="C68" s="499"/>
      <c r="D68" s="499"/>
      <c r="E68" s="499"/>
      <c r="F68" s="499"/>
      <c r="G68" s="499"/>
      <c r="H68" s="499"/>
      <c r="I68" s="499"/>
      <c r="J68" s="499"/>
      <c r="K68" s="499"/>
      <c r="L68" s="499"/>
      <c r="M68" s="499"/>
      <c r="N68" s="499"/>
      <c r="O68" s="499"/>
      <c r="P68" s="499"/>
      <c r="Q68" s="499"/>
      <c r="S68" s="118"/>
    </row>
    <row r="69" spans="1:19" s="117" customFormat="1" ht="20.25" customHeight="1" x14ac:dyDescent="0.2">
      <c r="A69" s="81"/>
      <c r="B69" s="73" t="s">
        <v>147</v>
      </c>
      <c r="C69" s="81"/>
      <c r="D69" s="81"/>
      <c r="E69" s="81"/>
      <c r="F69" s="81"/>
      <c r="G69" s="81"/>
      <c r="H69" s="81"/>
      <c r="I69" s="81"/>
      <c r="J69" s="81"/>
      <c r="K69" s="81"/>
      <c r="L69" s="81"/>
      <c r="M69" s="81"/>
      <c r="N69" s="81"/>
      <c r="O69" s="81"/>
      <c r="P69" s="81"/>
      <c r="Q69" s="81"/>
    </row>
    <row r="70" spans="1:19" s="109" customFormat="1" ht="20.25" customHeight="1" x14ac:dyDescent="0.2">
      <c r="A70" s="115"/>
      <c r="B70" s="73" t="s">
        <v>148</v>
      </c>
      <c r="C70" s="81"/>
      <c r="D70" s="81"/>
      <c r="E70" s="81"/>
      <c r="F70" s="113"/>
      <c r="G70" s="113"/>
      <c r="H70" s="113"/>
      <c r="I70" s="113"/>
      <c r="J70" s="113"/>
      <c r="K70" s="113"/>
      <c r="L70" s="113"/>
      <c r="M70" s="113"/>
      <c r="N70" s="113"/>
      <c r="O70" s="113"/>
      <c r="P70" s="113"/>
      <c r="Q70" s="113"/>
    </row>
    <row r="71" spans="1:19" s="109" customFormat="1" ht="20.25" customHeight="1" x14ac:dyDescent="0.2">
      <c r="A71" s="115"/>
      <c r="B71" s="73" t="s">
        <v>149</v>
      </c>
      <c r="C71" s="81"/>
      <c r="D71" s="81"/>
      <c r="E71" s="81"/>
      <c r="F71" s="113"/>
      <c r="G71" s="113"/>
      <c r="H71" s="113"/>
      <c r="I71" s="113"/>
      <c r="J71" s="113"/>
      <c r="K71" s="113"/>
      <c r="L71" s="113"/>
      <c r="M71" s="113"/>
      <c r="N71" s="113"/>
      <c r="O71" s="113"/>
      <c r="P71" s="113"/>
      <c r="Q71" s="113"/>
    </row>
    <row r="72" spans="1:19" ht="20.25" customHeight="1" x14ac:dyDescent="0.2">
      <c r="A72" s="107"/>
      <c r="B72" s="73" t="s">
        <v>150</v>
      </c>
      <c r="C72" s="113"/>
      <c r="D72" s="113"/>
      <c r="E72" s="113"/>
      <c r="F72" s="108"/>
      <c r="G72" s="108"/>
      <c r="H72" s="108"/>
      <c r="I72" s="108"/>
      <c r="J72" s="108"/>
      <c r="K72" s="108"/>
      <c r="L72" s="40"/>
      <c r="M72" s="40"/>
      <c r="N72" s="40"/>
      <c r="O72" s="40"/>
      <c r="P72" s="40"/>
      <c r="Q72" s="40"/>
    </row>
    <row r="73" spans="1:19" ht="20.25" customHeight="1" x14ac:dyDescent="0.2">
      <c r="A73" s="107"/>
      <c r="B73" s="73"/>
      <c r="C73" s="113"/>
      <c r="D73" s="113"/>
      <c r="E73" s="113"/>
      <c r="F73" s="108"/>
      <c r="G73" s="108"/>
      <c r="H73" s="108"/>
      <c r="I73" s="108"/>
      <c r="J73" s="108"/>
      <c r="K73" s="108"/>
      <c r="L73" s="40"/>
      <c r="M73" s="40"/>
      <c r="N73" s="40"/>
      <c r="O73" s="40"/>
      <c r="P73" s="40"/>
      <c r="Q73" s="40"/>
    </row>
    <row r="74" spans="1:19" ht="20.25" customHeight="1" x14ac:dyDescent="0.2">
      <c r="A74" s="39"/>
      <c r="B74" s="106" t="s">
        <v>151</v>
      </c>
      <c r="C74" s="113"/>
      <c r="D74" s="113"/>
      <c r="E74" s="113"/>
      <c r="F74" s="40"/>
      <c r="G74" s="40"/>
      <c r="H74" s="40"/>
      <c r="I74" s="40"/>
      <c r="J74" s="40"/>
      <c r="K74" s="40"/>
      <c r="L74" s="40"/>
      <c r="M74" s="40"/>
      <c r="N74" s="40"/>
      <c r="O74" s="40"/>
      <c r="P74" s="40"/>
      <c r="Q74" s="40"/>
    </row>
    <row r="75" spans="1:19" ht="20.25" customHeight="1" x14ac:dyDescent="0.2">
      <c r="A75" s="39"/>
      <c r="B75" s="40"/>
      <c r="C75" s="108"/>
      <c r="D75" s="108"/>
      <c r="E75" s="108"/>
      <c r="F75" s="40"/>
      <c r="G75" s="40"/>
      <c r="H75" s="40"/>
      <c r="I75" s="40"/>
      <c r="J75" s="40"/>
      <c r="K75" s="40"/>
      <c r="L75" s="40"/>
      <c r="M75" s="40"/>
      <c r="N75" s="40"/>
      <c r="O75" s="40"/>
      <c r="P75" s="40"/>
      <c r="Q75" s="40"/>
    </row>
    <row r="76" spans="1:19" ht="20.25" customHeight="1" x14ac:dyDescent="0.2">
      <c r="A76" s="39"/>
      <c r="B76" s="73" t="s">
        <v>152</v>
      </c>
      <c r="C76" s="40"/>
      <c r="D76" s="40"/>
      <c r="E76" s="40"/>
      <c r="F76" s="40"/>
      <c r="G76" s="40"/>
      <c r="H76" s="40"/>
      <c r="I76" s="40"/>
      <c r="J76" s="40"/>
      <c r="K76" s="40"/>
      <c r="L76" s="40"/>
      <c r="M76" s="40"/>
      <c r="N76" s="40"/>
      <c r="O76" s="40"/>
      <c r="P76" s="40"/>
      <c r="Q76" s="40"/>
    </row>
    <row r="77" spans="1:19" ht="20.25" customHeight="1" x14ac:dyDescent="0.2">
      <c r="A77" s="39"/>
      <c r="B77" s="40"/>
      <c r="C77" s="40"/>
      <c r="D77" s="40"/>
      <c r="E77" s="40"/>
      <c r="F77" s="40"/>
      <c r="G77" s="40"/>
      <c r="H77" s="40"/>
      <c r="I77" s="40"/>
      <c r="J77" s="40"/>
      <c r="K77" s="40"/>
      <c r="L77" s="40"/>
      <c r="M77" s="40"/>
      <c r="N77" s="40"/>
      <c r="O77" s="40"/>
      <c r="P77" s="40"/>
      <c r="Q77" s="40"/>
    </row>
    <row r="78" spans="1:19" ht="20.25" customHeight="1" x14ac:dyDescent="0.2">
      <c r="A78" s="39"/>
      <c r="B78" s="40"/>
      <c r="C78" s="40"/>
      <c r="D78" s="40"/>
      <c r="E78" s="40"/>
      <c r="F78" s="40"/>
      <c r="G78" s="40"/>
      <c r="H78" s="40"/>
      <c r="I78" s="40"/>
      <c r="J78" s="40"/>
      <c r="K78" s="40"/>
      <c r="L78" s="40"/>
      <c r="M78" s="40"/>
      <c r="N78" s="40"/>
      <c r="O78" s="40"/>
      <c r="P78" s="40"/>
      <c r="Q78" s="40"/>
    </row>
    <row r="79" spans="1:19" ht="20.25" customHeight="1" x14ac:dyDescent="0.2">
      <c r="A79" s="39"/>
      <c r="B79" s="40"/>
      <c r="C79" s="40"/>
      <c r="D79" s="40"/>
      <c r="E79" s="40"/>
      <c r="F79" s="40"/>
      <c r="G79" s="40"/>
      <c r="H79" s="40"/>
      <c r="I79" s="40"/>
      <c r="J79" s="40"/>
      <c r="K79" s="40"/>
      <c r="L79" s="40"/>
      <c r="M79" s="40"/>
      <c r="N79" s="40"/>
      <c r="O79" s="40"/>
      <c r="P79" s="40"/>
      <c r="Q79" s="40"/>
    </row>
    <row r="88" spans="12:12" ht="20.25" customHeight="1" x14ac:dyDescent="0.2">
      <c r="L88" s="119"/>
    </row>
    <row r="122" spans="1:32" ht="20.25" customHeight="1" x14ac:dyDescent="0.2">
      <c r="A122" s="120"/>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row>
    <row r="123" spans="1:32" ht="20.25" customHeight="1" x14ac:dyDescent="0.2">
      <c r="C123" s="122"/>
    </row>
    <row r="151" spans="1:32" ht="20.25" customHeight="1" x14ac:dyDescent="0.2">
      <c r="A151" s="120"/>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c r="AE151" s="121"/>
      <c r="AF151" s="121"/>
    </row>
    <row r="182" spans="1:32" ht="20.25" customHeight="1" x14ac:dyDescent="0.2">
      <c r="H182" s="123"/>
    </row>
    <row r="183" spans="1:32" ht="20.25" customHeight="1" x14ac:dyDescent="0.2">
      <c r="H183" s="123"/>
    </row>
    <row r="184" spans="1:32" ht="20.25" customHeight="1" x14ac:dyDescent="0.2">
      <c r="H184" s="123"/>
    </row>
    <row r="185" spans="1:32" ht="20.25" customHeight="1" x14ac:dyDescent="0.2">
      <c r="H185" s="123"/>
    </row>
    <row r="186" spans="1:32" ht="20.25" customHeight="1" x14ac:dyDescent="0.2">
      <c r="H186" s="123"/>
    </row>
    <row r="187" spans="1:32" ht="20.25" customHeight="1" x14ac:dyDescent="0.2">
      <c r="A187" s="124"/>
      <c r="B187" s="121"/>
      <c r="C187" s="121"/>
      <c r="D187" s="121"/>
      <c r="E187" s="121"/>
      <c r="F187" s="121"/>
      <c r="G187" s="125"/>
      <c r="H187" s="126"/>
      <c r="I187" s="127"/>
      <c r="J187" s="121"/>
      <c r="K187" s="121"/>
      <c r="L187" s="121"/>
      <c r="M187" s="121"/>
      <c r="N187" s="121"/>
      <c r="O187" s="121"/>
      <c r="P187" s="121"/>
      <c r="Q187" s="121"/>
      <c r="R187" s="121"/>
      <c r="S187" s="121"/>
      <c r="T187" s="121"/>
      <c r="U187" s="121"/>
      <c r="V187" s="121"/>
      <c r="W187" s="121"/>
      <c r="X187" s="121"/>
      <c r="Y187" s="121"/>
      <c r="Z187" s="121"/>
      <c r="AA187" s="121"/>
      <c r="AB187" s="121"/>
      <c r="AC187" s="121"/>
      <c r="AD187" s="121"/>
      <c r="AE187" s="121"/>
      <c r="AF187" s="125"/>
    </row>
    <row r="212" spans="29:32" ht="20.25" customHeight="1" x14ac:dyDescent="0.2">
      <c r="AC212" s="128"/>
      <c r="AF212" s="129"/>
    </row>
    <row r="213" spans="29:32" ht="20.25" customHeight="1" x14ac:dyDescent="0.2">
      <c r="AC213" s="128"/>
      <c r="AF213" s="129"/>
    </row>
    <row r="214" spans="29:32" ht="20.25" customHeight="1" x14ac:dyDescent="0.2">
      <c r="AC214" s="128"/>
      <c r="AF214" s="129"/>
    </row>
    <row r="215" spans="29:32" ht="20.25" customHeight="1" x14ac:dyDescent="0.2">
      <c r="AC215" s="128"/>
      <c r="AF215" s="129"/>
    </row>
    <row r="216" spans="29:32" ht="20.25" customHeight="1" x14ac:dyDescent="0.2">
      <c r="AC216" s="128"/>
      <c r="AF216" s="129"/>
    </row>
    <row r="217" spans="29:32" ht="20.25" customHeight="1" x14ac:dyDescent="0.2">
      <c r="AC217" s="128"/>
      <c r="AF217" s="129"/>
    </row>
    <row r="218" spans="29:32" ht="20.25" customHeight="1" x14ac:dyDescent="0.2">
      <c r="AC218" s="128"/>
      <c r="AF218" s="129"/>
    </row>
    <row r="219" spans="29:32" ht="20.25" customHeight="1" x14ac:dyDescent="0.2">
      <c r="AC219" s="128"/>
      <c r="AF219" s="129"/>
    </row>
    <row r="220" spans="29:32" ht="20.25" customHeight="1" x14ac:dyDescent="0.2">
      <c r="AC220" s="128"/>
      <c r="AF220" s="129"/>
    </row>
    <row r="221" spans="29:32" ht="20.25" customHeight="1" x14ac:dyDescent="0.2">
      <c r="AC221" s="128"/>
      <c r="AF221" s="129"/>
    </row>
    <row r="222" spans="29:32" ht="20.25" customHeight="1" x14ac:dyDescent="0.2">
      <c r="AC222" s="128"/>
      <c r="AF222" s="129"/>
    </row>
    <row r="223" spans="29:32" ht="20.25" customHeight="1" x14ac:dyDescent="0.2">
      <c r="AC223" s="128"/>
      <c r="AF223" s="129"/>
    </row>
    <row r="224" spans="29:32" ht="20.25" customHeight="1" x14ac:dyDescent="0.2">
      <c r="AC224" s="128"/>
      <c r="AF224" s="129"/>
    </row>
    <row r="225" spans="1:32" ht="20.25" customHeight="1" x14ac:dyDescent="0.2">
      <c r="AC225" s="128"/>
      <c r="AF225" s="129"/>
    </row>
    <row r="226" spans="1:32" ht="20.25" customHeight="1" x14ac:dyDescent="0.2">
      <c r="AC226" s="128"/>
      <c r="AF226" s="129"/>
    </row>
    <row r="227" spans="1:32" ht="20.25" customHeight="1" x14ac:dyDescent="0.2">
      <c r="AC227" s="128"/>
      <c r="AF227" s="129"/>
    </row>
    <row r="228" spans="1:32" ht="20.25" customHeight="1" x14ac:dyDescent="0.2">
      <c r="AC228" s="128"/>
      <c r="AF228" s="129"/>
    </row>
    <row r="229" spans="1:32" ht="20.25" customHeight="1" x14ac:dyDescent="0.2">
      <c r="AC229" s="128"/>
      <c r="AF229" s="129"/>
    </row>
    <row r="230" spans="1:32" ht="20.25" customHeight="1" x14ac:dyDescent="0.2">
      <c r="AC230" s="128"/>
      <c r="AF230" s="129"/>
    </row>
    <row r="231" spans="1:32" ht="20.25" customHeight="1" x14ac:dyDescent="0.2">
      <c r="AC231" s="128"/>
      <c r="AF231" s="129"/>
    </row>
    <row r="232" spans="1:32" ht="20.25" customHeight="1" x14ac:dyDescent="0.2">
      <c r="AC232" s="128"/>
      <c r="AF232" s="129"/>
    </row>
    <row r="233" spans="1:32" ht="20.25" customHeight="1" x14ac:dyDescent="0.2">
      <c r="H233" s="123"/>
      <c r="AC233" s="128"/>
      <c r="AF233" s="129"/>
    </row>
    <row r="234" spans="1:32" ht="20.25" customHeight="1" x14ac:dyDescent="0.2">
      <c r="H234" s="123"/>
      <c r="AC234" s="128"/>
      <c r="AF234" s="129"/>
    </row>
    <row r="235" spans="1:32" ht="20.25" customHeight="1" x14ac:dyDescent="0.2">
      <c r="H235" s="123"/>
      <c r="AC235" s="128"/>
      <c r="AF235" s="129"/>
    </row>
    <row r="236" spans="1:32" ht="20.25" customHeight="1" x14ac:dyDescent="0.2">
      <c r="H236" s="123"/>
      <c r="AC236" s="128"/>
      <c r="AF236" s="129"/>
    </row>
    <row r="237" spans="1:32" ht="20.25" customHeight="1" x14ac:dyDescent="0.2">
      <c r="H237" s="123"/>
      <c r="AC237" s="128"/>
      <c r="AF237" s="129"/>
    </row>
    <row r="238" spans="1:32" ht="20.25" customHeight="1" x14ac:dyDescent="0.2">
      <c r="A238" s="124"/>
      <c r="B238" s="121"/>
      <c r="C238" s="121"/>
      <c r="D238" s="121"/>
      <c r="E238" s="121"/>
      <c r="F238" s="121"/>
      <c r="G238" s="125"/>
      <c r="H238" s="126"/>
      <c r="I238" s="127"/>
      <c r="J238" s="121"/>
      <c r="K238" s="121"/>
      <c r="L238" s="121"/>
      <c r="M238" s="121"/>
      <c r="N238" s="121"/>
      <c r="O238" s="121"/>
      <c r="P238" s="121"/>
      <c r="Q238" s="121"/>
      <c r="R238" s="121"/>
      <c r="S238" s="121"/>
      <c r="T238" s="121"/>
      <c r="U238" s="121"/>
      <c r="V238" s="121"/>
      <c r="W238" s="121"/>
      <c r="X238" s="121"/>
      <c r="Y238" s="121"/>
      <c r="Z238" s="121"/>
      <c r="AA238" s="121"/>
      <c r="AB238" s="125"/>
      <c r="AC238" s="127"/>
      <c r="AD238" s="121"/>
      <c r="AE238" s="121"/>
      <c r="AF238" s="125"/>
    </row>
    <row r="287" spans="1:32" ht="20.25" customHeight="1" x14ac:dyDescent="0.2">
      <c r="A287" s="124"/>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c r="AD287" s="121"/>
      <c r="AE287" s="121"/>
      <c r="AF287" s="121"/>
    </row>
    <row r="314" spans="1:32" ht="20.25" customHeight="1" x14ac:dyDescent="0.2">
      <c r="A314" s="120"/>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c r="AD314" s="121"/>
      <c r="AE314" s="121"/>
      <c r="AF314" s="121"/>
    </row>
    <row r="342" spans="29:32" ht="20.25" customHeight="1" x14ac:dyDescent="0.2">
      <c r="AC342" s="128"/>
      <c r="AF342" s="129"/>
    </row>
    <row r="343" spans="29:32" ht="20.25" customHeight="1" x14ac:dyDescent="0.2">
      <c r="AC343" s="128"/>
      <c r="AF343" s="129"/>
    </row>
    <row r="344" spans="29:32" ht="20.25" customHeight="1" x14ac:dyDescent="0.2">
      <c r="AC344" s="128"/>
      <c r="AF344" s="129"/>
    </row>
    <row r="345" spans="29:32" ht="20.25" customHeight="1" x14ac:dyDescent="0.2">
      <c r="AC345" s="128"/>
      <c r="AF345" s="129"/>
    </row>
    <row r="346" spans="29:32" ht="20.25" customHeight="1" x14ac:dyDescent="0.2">
      <c r="AC346" s="128"/>
      <c r="AF346" s="129"/>
    </row>
    <row r="347" spans="29:32" ht="20.25" customHeight="1" x14ac:dyDescent="0.2">
      <c r="AC347" s="128"/>
      <c r="AF347" s="129"/>
    </row>
    <row r="348" spans="29:32" ht="20.25" customHeight="1" x14ac:dyDescent="0.2">
      <c r="AC348" s="128"/>
      <c r="AF348" s="129"/>
    </row>
    <row r="349" spans="29:32" ht="20.25" customHeight="1" x14ac:dyDescent="0.2">
      <c r="AC349" s="128"/>
      <c r="AF349" s="129"/>
    </row>
    <row r="350" spans="29:32" ht="20.25" customHeight="1" x14ac:dyDescent="0.2">
      <c r="AC350" s="128"/>
      <c r="AF350" s="129"/>
    </row>
    <row r="351" spans="29:32" ht="20.25" customHeight="1" x14ac:dyDescent="0.2">
      <c r="AC351" s="128"/>
      <c r="AF351" s="129"/>
    </row>
    <row r="352" spans="29:32" ht="20.25" customHeight="1" x14ac:dyDescent="0.2">
      <c r="AC352" s="128"/>
      <c r="AF352" s="129"/>
    </row>
    <row r="353" spans="1:32" ht="20.25" customHeight="1" x14ac:dyDescent="0.2">
      <c r="AC353" s="128"/>
      <c r="AF353" s="129"/>
    </row>
    <row r="354" spans="1:32" ht="20.25" customHeight="1" x14ac:dyDescent="0.2">
      <c r="AC354" s="128"/>
      <c r="AF354" s="129"/>
    </row>
    <row r="355" spans="1:32" ht="20.25" customHeight="1" x14ac:dyDescent="0.2">
      <c r="AC355" s="128"/>
      <c r="AF355" s="129"/>
    </row>
    <row r="356" spans="1:32" ht="20.25" customHeight="1" x14ac:dyDescent="0.2">
      <c r="AC356" s="128"/>
      <c r="AF356" s="129"/>
    </row>
    <row r="357" spans="1:32" ht="20.25" customHeight="1" x14ac:dyDescent="0.2">
      <c r="AC357" s="128"/>
      <c r="AF357" s="129"/>
    </row>
    <row r="358" spans="1:32" ht="20.25" customHeight="1" x14ac:dyDescent="0.2">
      <c r="AC358" s="128"/>
      <c r="AF358" s="129"/>
    </row>
    <row r="359" spans="1:32" ht="20.25" customHeight="1" x14ac:dyDescent="0.2">
      <c r="H359" s="123"/>
      <c r="AC359" s="128"/>
      <c r="AF359" s="129"/>
    </row>
    <row r="360" spans="1:32" ht="20.25" customHeight="1" x14ac:dyDescent="0.2">
      <c r="H360" s="123"/>
      <c r="AC360" s="128"/>
      <c r="AF360" s="129"/>
    </row>
    <row r="361" spans="1:32" ht="20.25" customHeight="1" x14ac:dyDescent="0.2">
      <c r="H361" s="123"/>
      <c r="AC361" s="128"/>
      <c r="AF361" s="129"/>
    </row>
    <row r="362" spans="1:32" ht="20.25" customHeight="1" x14ac:dyDescent="0.2">
      <c r="H362" s="123"/>
      <c r="AC362" s="128"/>
      <c r="AF362" s="129"/>
    </row>
    <row r="363" spans="1:32" ht="20.25" customHeight="1" x14ac:dyDescent="0.2">
      <c r="H363" s="123"/>
      <c r="AC363" s="128"/>
      <c r="AF363" s="129"/>
    </row>
    <row r="364" spans="1:32" ht="20.25" customHeight="1" x14ac:dyDescent="0.2">
      <c r="A364" s="124"/>
      <c r="B364" s="121"/>
      <c r="C364" s="121"/>
      <c r="D364" s="121"/>
      <c r="E364" s="121"/>
      <c r="F364" s="121"/>
      <c r="G364" s="125"/>
      <c r="H364" s="126"/>
      <c r="I364" s="127"/>
      <c r="J364" s="121"/>
      <c r="K364" s="121"/>
      <c r="L364" s="121"/>
      <c r="M364" s="121"/>
      <c r="N364" s="121"/>
      <c r="O364" s="121"/>
      <c r="P364" s="121"/>
      <c r="Q364" s="121"/>
      <c r="R364" s="121"/>
      <c r="S364" s="121"/>
      <c r="T364" s="121"/>
      <c r="U364" s="121"/>
      <c r="V364" s="121"/>
      <c r="W364" s="121"/>
      <c r="X364" s="121"/>
      <c r="Y364" s="121"/>
      <c r="Z364" s="121"/>
      <c r="AA364" s="121"/>
      <c r="AB364" s="125"/>
      <c r="AC364" s="127"/>
      <c r="AD364" s="121"/>
      <c r="AE364" s="121"/>
      <c r="AF364" s="125"/>
    </row>
    <row r="388" spans="1:32" ht="20.25" customHeight="1" x14ac:dyDescent="0.2">
      <c r="A388" s="120"/>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c r="AE388" s="121"/>
      <c r="AF388" s="121"/>
    </row>
    <row r="416" spans="1:32" ht="20.25" customHeight="1" x14ac:dyDescent="0.2">
      <c r="A416" s="120"/>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c r="AD416" s="121"/>
      <c r="AE416" s="121"/>
      <c r="AF416" s="121"/>
    </row>
    <row r="444" spans="1:32" ht="20.25" customHeight="1" x14ac:dyDescent="0.2">
      <c r="A444" s="120"/>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c r="AD444" s="121"/>
      <c r="AE444" s="121"/>
      <c r="AF444" s="121"/>
    </row>
    <row r="468" spans="1:32" ht="20.25" customHeight="1" x14ac:dyDescent="0.2">
      <c r="A468" s="120"/>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c r="AD468" s="121"/>
      <c r="AE468" s="121"/>
      <c r="AF468" s="121"/>
    </row>
    <row r="497" spans="1:32" ht="20.25" customHeight="1" x14ac:dyDescent="0.2">
      <c r="A497" s="120"/>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c r="AD497" s="121"/>
      <c r="AE497" s="121"/>
      <c r="AF497" s="121"/>
    </row>
    <row r="526" spans="1:32" ht="20.25" customHeight="1" x14ac:dyDescent="0.2">
      <c r="A526" s="120"/>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c r="AA526" s="121"/>
      <c r="AB526" s="121"/>
      <c r="AC526" s="121"/>
      <c r="AD526" s="121"/>
      <c r="AE526" s="121"/>
      <c r="AF526" s="121"/>
    </row>
    <row r="570" spans="1:32" ht="20.25" customHeight="1" x14ac:dyDescent="0.2">
      <c r="H570" s="123"/>
    </row>
    <row r="571" spans="1:32" ht="20.25" customHeight="1" x14ac:dyDescent="0.2">
      <c r="H571" s="123"/>
    </row>
    <row r="572" spans="1:32" ht="20.25" customHeight="1" x14ac:dyDescent="0.2">
      <c r="H572" s="123"/>
    </row>
    <row r="573" spans="1:32" ht="20.25" customHeight="1" x14ac:dyDescent="0.2">
      <c r="H573" s="123"/>
    </row>
    <row r="574" spans="1:32" ht="20.25" customHeight="1" x14ac:dyDescent="0.2">
      <c r="H574" s="123"/>
    </row>
    <row r="575" spans="1:32" ht="20.25" customHeight="1" x14ac:dyDescent="0.2">
      <c r="A575" s="124"/>
      <c r="B575" s="121"/>
      <c r="C575" s="121"/>
      <c r="D575" s="121"/>
      <c r="E575" s="121"/>
      <c r="F575" s="121"/>
      <c r="G575" s="125"/>
      <c r="H575" s="126"/>
      <c r="I575" s="127"/>
      <c r="J575" s="121"/>
      <c r="K575" s="121"/>
      <c r="L575" s="121"/>
      <c r="M575" s="121"/>
      <c r="N575" s="121"/>
      <c r="O575" s="121"/>
      <c r="P575" s="121"/>
      <c r="Q575" s="121"/>
      <c r="R575" s="121"/>
      <c r="S575" s="121"/>
      <c r="T575" s="121"/>
      <c r="U575" s="121"/>
      <c r="V575" s="121"/>
      <c r="W575" s="121"/>
      <c r="X575" s="121"/>
      <c r="Y575" s="121"/>
      <c r="Z575" s="121"/>
      <c r="AA575" s="121"/>
      <c r="AB575" s="121"/>
      <c r="AC575" s="121"/>
      <c r="AD575" s="121"/>
      <c r="AE575" s="121"/>
      <c r="AF575" s="125"/>
    </row>
    <row r="596" spans="1:32" ht="20.25" customHeight="1" x14ac:dyDescent="0.2">
      <c r="AC596" s="128"/>
      <c r="AF596" s="129"/>
    </row>
    <row r="597" spans="1:32" ht="20.25" customHeight="1" x14ac:dyDescent="0.2">
      <c r="AC597" s="128"/>
      <c r="AF597" s="129"/>
    </row>
    <row r="598" spans="1:32" ht="20.25" customHeight="1" x14ac:dyDescent="0.2">
      <c r="AC598" s="128"/>
      <c r="AF598" s="129"/>
    </row>
    <row r="599" spans="1:32" ht="20.25" customHeight="1" x14ac:dyDescent="0.2">
      <c r="AC599" s="128"/>
      <c r="AF599" s="129"/>
    </row>
    <row r="600" spans="1:32" ht="20.25" customHeight="1" x14ac:dyDescent="0.2">
      <c r="AC600" s="128"/>
      <c r="AF600" s="129"/>
    </row>
    <row r="601" spans="1:32" ht="20.25" customHeight="1" x14ac:dyDescent="0.2">
      <c r="AC601" s="128"/>
      <c r="AF601" s="129"/>
    </row>
    <row r="602" spans="1:32" ht="20.25" customHeight="1" x14ac:dyDescent="0.2">
      <c r="AC602" s="128"/>
      <c r="AF602" s="129"/>
    </row>
    <row r="603" spans="1:32" ht="20.25" customHeight="1" x14ac:dyDescent="0.2">
      <c r="AC603" s="128"/>
      <c r="AF603" s="129"/>
    </row>
    <row r="604" spans="1:32" ht="20.25" customHeight="1" x14ac:dyDescent="0.2">
      <c r="AC604" s="128"/>
      <c r="AF604" s="129"/>
    </row>
    <row r="605" spans="1:32" ht="20.25" customHeight="1" x14ac:dyDescent="0.2">
      <c r="AC605" s="128"/>
      <c r="AF605" s="129"/>
    </row>
    <row r="606" spans="1:32" ht="20.25" customHeight="1" x14ac:dyDescent="0.2">
      <c r="A606" s="124"/>
      <c r="B606" s="121"/>
      <c r="C606" s="121"/>
      <c r="D606" s="121"/>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c r="AA606" s="121"/>
      <c r="AB606" s="125"/>
      <c r="AC606" s="127"/>
      <c r="AD606" s="121"/>
      <c r="AE606" s="121"/>
      <c r="AF606" s="125"/>
    </row>
    <row r="645" spans="1:32" ht="20.25" customHeight="1" x14ac:dyDescent="0.2">
      <c r="H645" s="123"/>
    </row>
    <row r="646" spans="1:32" ht="20.25" customHeight="1" x14ac:dyDescent="0.2">
      <c r="H646" s="123"/>
    </row>
    <row r="647" spans="1:32" ht="20.25" customHeight="1" x14ac:dyDescent="0.2">
      <c r="H647" s="123"/>
    </row>
    <row r="648" spans="1:32" ht="20.25" customHeight="1" x14ac:dyDescent="0.2">
      <c r="H648" s="123"/>
    </row>
    <row r="649" spans="1:32" ht="20.25" customHeight="1" x14ac:dyDescent="0.2">
      <c r="H649" s="123"/>
    </row>
    <row r="650" spans="1:32" ht="20.25" customHeight="1" x14ac:dyDescent="0.2">
      <c r="A650" s="124"/>
      <c r="B650" s="121"/>
      <c r="C650" s="121"/>
      <c r="D650" s="121"/>
      <c r="E650" s="121"/>
      <c r="F650" s="121"/>
      <c r="G650" s="125"/>
      <c r="H650" s="126"/>
      <c r="I650" s="127"/>
      <c r="J650" s="121"/>
      <c r="K650" s="121"/>
      <c r="L650" s="121"/>
      <c r="M650" s="121"/>
      <c r="N650" s="121"/>
      <c r="O650" s="121"/>
      <c r="P650" s="121"/>
      <c r="Q650" s="121"/>
      <c r="R650" s="121"/>
      <c r="S650" s="121"/>
      <c r="T650" s="121"/>
      <c r="U650" s="121"/>
      <c r="V650" s="121"/>
      <c r="W650" s="121"/>
      <c r="X650" s="121"/>
      <c r="Y650" s="121"/>
      <c r="Z650" s="121"/>
      <c r="AA650" s="121"/>
      <c r="AB650" s="121"/>
      <c r="AC650" s="121"/>
      <c r="AD650" s="121"/>
      <c r="AE650" s="121"/>
      <c r="AF650" s="125"/>
    </row>
    <row r="686" spans="1:32" ht="20.25" customHeight="1" x14ac:dyDescent="0.2">
      <c r="A686" s="120"/>
      <c r="B686" s="121"/>
      <c r="C686" s="121"/>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c r="AA686" s="121"/>
      <c r="AB686" s="121"/>
      <c r="AC686" s="121"/>
      <c r="AD686" s="121"/>
      <c r="AE686" s="121"/>
      <c r="AF686" s="121"/>
    </row>
    <row r="687" spans="1:32" ht="20.25" customHeight="1" x14ac:dyDescent="0.2">
      <c r="AC687" s="128"/>
      <c r="AF687" s="129"/>
    </row>
    <row r="688" spans="1:32" ht="20.25" customHeight="1" x14ac:dyDescent="0.2">
      <c r="AC688" s="128"/>
      <c r="AF688" s="129"/>
    </row>
    <row r="689" spans="29:32" ht="20.25" customHeight="1" x14ac:dyDescent="0.2">
      <c r="AC689" s="128"/>
      <c r="AF689" s="129"/>
    </row>
    <row r="690" spans="29:32" ht="20.25" customHeight="1" x14ac:dyDescent="0.2">
      <c r="AC690" s="128"/>
      <c r="AF690" s="129"/>
    </row>
    <row r="691" spans="29:32" ht="20.25" customHeight="1" x14ac:dyDescent="0.2">
      <c r="AC691" s="128"/>
      <c r="AF691" s="129"/>
    </row>
    <row r="692" spans="29:32" ht="20.25" customHeight="1" x14ac:dyDescent="0.2">
      <c r="AC692" s="128"/>
      <c r="AF692" s="129"/>
    </row>
    <row r="693" spans="29:32" ht="20.25" customHeight="1" x14ac:dyDescent="0.2">
      <c r="AC693" s="128"/>
      <c r="AF693" s="129"/>
    </row>
    <row r="694" spans="29:32" ht="20.25" customHeight="1" x14ac:dyDescent="0.2">
      <c r="AC694" s="128"/>
      <c r="AF694" s="129"/>
    </row>
    <row r="695" spans="29:32" ht="20.25" customHeight="1" x14ac:dyDescent="0.2">
      <c r="AC695" s="128"/>
      <c r="AF695" s="129"/>
    </row>
    <row r="696" spans="29:32" ht="20.25" customHeight="1" x14ac:dyDescent="0.2">
      <c r="AC696" s="128"/>
      <c r="AF696" s="129"/>
    </row>
    <row r="697" spans="29:32" ht="20.25" customHeight="1" x14ac:dyDescent="0.2">
      <c r="AC697" s="128"/>
      <c r="AF697" s="129"/>
    </row>
    <row r="698" spans="29:32" ht="20.25" customHeight="1" x14ac:dyDescent="0.2">
      <c r="AC698" s="128"/>
      <c r="AF698" s="129"/>
    </row>
    <row r="699" spans="29:32" ht="20.25" customHeight="1" x14ac:dyDescent="0.2">
      <c r="AC699" s="128"/>
      <c r="AF699" s="129"/>
    </row>
    <row r="700" spans="29:32" ht="20.25" customHeight="1" x14ac:dyDescent="0.2">
      <c r="AC700" s="128"/>
      <c r="AF700" s="129"/>
    </row>
    <row r="701" spans="29:32" ht="20.25" customHeight="1" x14ac:dyDescent="0.2">
      <c r="AC701" s="128"/>
      <c r="AF701" s="129"/>
    </row>
    <row r="702" spans="29:32" ht="20.25" customHeight="1" x14ac:dyDescent="0.2">
      <c r="AC702" s="128"/>
      <c r="AF702" s="129"/>
    </row>
    <row r="703" spans="29:32" ht="20.25" customHeight="1" x14ac:dyDescent="0.2">
      <c r="AC703" s="128"/>
      <c r="AF703" s="129"/>
    </row>
    <row r="704" spans="29:32" ht="20.25" customHeight="1" x14ac:dyDescent="0.2">
      <c r="AC704" s="128"/>
      <c r="AF704" s="129"/>
    </row>
    <row r="705" spans="8:32" ht="20.25" customHeight="1" x14ac:dyDescent="0.2">
      <c r="AC705" s="128"/>
      <c r="AF705" s="129"/>
    </row>
    <row r="706" spans="8:32" ht="20.25" customHeight="1" x14ac:dyDescent="0.2">
      <c r="AC706" s="128"/>
      <c r="AF706" s="129"/>
    </row>
    <row r="707" spans="8:32" ht="20.25" customHeight="1" x14ac:dyDescent="0.2">
      <c r="AC707" s="128"/>
      <c r="AF707" s="129"/>
    </row>
    <row r="708" spans="8:32" ht="20.25" customHeight="1" x14ac:dyDescent="0.2">
      <c r="AC708" s="128"/>
      <c r="AF708" s="129"/>
    </row>
    <row r="709" spans="8:32" ht="20.25" customHeight="1" x14ac:dyDescent="0.2">
      <c r="AC709" s="128"/>
      <c r="AF709" s="129"/>
    </row>
    <row r="710" spans="8:32" ht="20.25" customHeight="1" x14ac:dyDescent="0.2">
      <c r="AC710" s="128"/>
      <c r="AF710" s="129"/>
    </row>
    <row r="711" spans="8:32" ht="20.25" customHeight="1" x14ac:dyDescent="0.2">
      <c r="AC711" s="128"/>
      <c r="AF711" s="129"/>
    </row>
    <row r="712" spans="8:32" ht="20.25" customHeight="1" x14ac:dyDescent="0.2">
      <c r="AC712" s="128"/>
      <c r="AF712" s="129"/>
    </row>
    <row r="713" spans="8:32" ht="20.25" customHeight="1" x14ac:dyDescent="0.2">
      <c r="AC713" s="128"/>
      <c r="AF713" s="129"/>
    </row>
    <row r="714" spans="8:32" ht="20.25" customHeight="1" x14ac:dyDescent="0.2">
      <c r="AC714" s="128"/>
      <c r="AF714" s="129"/>
    </row>
    <row r="715" spans="8:32" ht="20.25" customHeight="1" x14ac:dyDescent="0.2">
      <c r="AC715" s="128"/>
      <c r="AF715" s="129"/>
    </row>
    <row r="716" spans="8:32" ht="20.25" customHeight="1" x14ac:dyDescent="0.2">
      <c r="AC716" s="128"/>
      <c r="AF716" s="129"/>
    </row>
    <row r="717" spans="8:32" ht="20.25" customHeight="1" x14ac:dyDescent="0.2">
      <c r="AC717" s="128"/>
      <c r="AF717" s="129"/>
    </row>
    <row r="718" spans="8:32" ht="20.25" customHeight="1" x14ac:dyDescent="0.2">
      <c r="AC718" s="128"/>
      <c r="AF718" s="129"/>
    </row>
    <row r="719" spans="8:32" ht="20.25" customHeight="1" x14ac:dyDescent="0.2">
      <c r="AC719" s="128"/>
      <c r="AF719" s="129"/>
    </row>
    <row r="720" spans="8:32" ht="20.25" customHeight="1" x14ac:dyDescent="0.2">
      <c r="H720" s="123"/>
      <c r="AC720" s="128"/>
      <c r="AF720" s="129"/>
    </row>
    <row r="721" spans="1:32" ht="20.25" customHeight="1" x14ac:dyDescent="0.2">
      <c r="H721" s="123"/>
      <c r="AC721" s="128"/>
      <c r="AF721" s="129"/>
    </row>
    <row r="722" spans="1:32" ht="20.25" customHeight="1" x14ac:dyDescent="0.2">
      <c r="H722" s="123"/>
      <c r="AC722" s="128"/>
      <c r="AF722" s="129"/>
    </row>
    <row r="723" spans="1:32" ht="20.25" customHeight="1" x14ac:dyDescent="0.2">
      <c r="H723" s="123"/>
      <c r="AC723" s="128"/>
      <c r="AF723" s="129"/>
    </row>
    <row r="724" spans="1:32" ht="20.25" customHeight="1" x14ac:dyDescent="0.2">
      <c r="H724" s="123"/>
      <c r="AC724" s="128"/>
      <c r="AF724" s="129"/>
    </row>
    <row r="725" spans="1:32" ht="20.25" customHeight="1" x14ac:dyDescent="0.2">
      <c r="A725" s="124"/>
      <c r="B725" s="121"/>
      <c r="C725" s="121"/>
      <c r="D725" s="121"/>
      <c r="E725" s="121"/>
      <c r="F725" s="121"/>
      <c r="G725" s="125"/>
      <c r="H725" s="126"/>
      <c r="I725" s="127"/>
      <c r="J725" s="121"/>
      <c r="K725" s="121"/>
      <c r="L725" s="121"/>
      <c r="M725" s="121"/>
      <c r="N725" s="121"/>
      <c r="O725" s="121"/>
      <c r="P725" s="121"/>
      <c r="Q725" s="121"/>
      <c r="R725" s="121"/>
      <c r="S725" s="121"/>
      <c r="T725" s="121"/>
      <c r="U725" s="121"/>
      <c r="V725" s="121"/>
      <c r="W725" s="121"/>
      <c r="X725" s="121"/>
      <c r="Y725" s="121"/>
      <c r="Z725" s="121"/>
      <c r="AA725" s="121"/>
      <c r="AB725" s="125"/>
      <c r="AC725" s="127"/>
      <c r="AD725" s="121"/>
      <c r="AE725" s="121"/>
      <c r="AF725" s="125"/>
    </row>
    <row r="726" spans="1:32" ht="20.25" customHeight="1" x14ac:dyDescent="0.2">
      <c r="AC726" s="128"/>
      <c r="AF726" s="129"/>
    </row>
    <row r="727" spans="1:32" ht="20.25" customHeight="1" x14ac:dyDescent="0.2">
      <c r="AC727" s="128"/>
      <c r="AF727" s="129"/>
    </row>
    <row r="728" spans="1:32" ht="20.25" customHeight="1" x14ac:dyDescent="0.2">
      <c r="AC728" s="128"/>
      <c r="AF728" s="129"/>
    </row>
    <row r="729" spans="1:32" ht="20.25" customHeight="1" x14ac:dyDescent="0.2">
      <c r="AC729" s="128"/>
      <c r="AF729" s="129"/>
    </row>
    <row r="730" spans="1:32" ht="20.25" customHeight="1" x14ac:dyDescent="0.2">
      <c r="AC730" s="128"/>
      <c r="AF730" s="129"/>
    </row>
    <row r="731" spans="1:32" ht="20.25" customHeight="1" x14ac:dyDescent="0.2">
      <c r="AC731" s="128"/>
      <c r="AF731" s="129"/>
    </row>
    <row r="732" spans="1:32" ht="20.25" customHeight="1" x14ac:dyDescent="0.2">
      <c r="AC732" s="128"/>
      <c r="AF732" s="129"/>
    </row>
    <row r="733" spans="1:32" ht="20.25" customHeight="1" x14ac:dyDescent="0.2">
      <c r="AC733" s="128"/>
      <c r="AF733" s="129"/>
    </row>
    <row r="734" spans="1:32" ht="20.25" customHeight="1" x14ac:dyDescent="0.2">
      <c r="AC734" s="128"/>
      <c r="AF734" s="129"/>
    </row>
    <row r="735" spans="1:32" ht="20.25" customHeight="1" x14ac:dyDescent="0.2">
      <c r="AC735" s="128"/>
      <c r="AF735" s="129"/>
    </row>
    <row r="736" spans="1:32" ht="20.25" customHeight="1" x14ac:dyDescent="0.2">
      <c r="AC736" s="128"/>
      <c r="AF736" s="129"/>
    </row>
    <row r="737" spans="8:32" ht="20.25" customHeight="1" x14ac:dyDescent="0.2">
      <c r="AC737" s="128"/>
      <c r="AF737" s="129"/>
    </row>
    <row r="738" spans="8:32" ht="20.25" customHeight="1" x14ac:dyDescent="0.2">
      <c r="AC738" s="128"/>
      <c r="AF738" s="129"/>
    </row>
    <row r="739" spans="8:32" ht="20.25" customHeight="1" x14ac:dyDescent="0.2">
      <c r="AC739" s="128"/>
      <c r="AF739" s="129"/>
    </row>
    <row r="740" spans="8:32" ht="20.25" customHeight="1" x14ac:dyDescent="0.2">
      <c r="AC740" s="128"/>
      <c r="AF740" s="129"/>
    </row>
    <row r="741" spans="8:32" ht="20.25" customHeight="1" x14ac:dyDescent="0.2">
      <c r="AC741" s="128"/>
      <c r="AF741" s="129"/>
    </row>
    <row r="742" spans="8:32" ht="20.25" customHeight="1" x14ac:dyDescent="0.2">
      <c r="AC742" s="128"/>
      <c r="AF742" s="129"/>
    </row>
    <row r="743" spans="8:32" ht="20.25" customHeight="1" x14ac:dyDescent="0.2">
      <c r="AC743" s="128"/>
      <c r="AF743" s="129"/>
    </row>
    <row r="744" spans="8:32" ht="20.25" customHeight="1" x14ac:dyDescent="0.2">
      <c r="AC744" s="128"/>
      <c r="AF744" s="129"/>
    </row>
    <row r="745" spans="8:32" ht="20.25" customHeight="1" x14ac:dyDescent="0.2">
      <c r="AC745" s="128"/>
      <c r="AF745" s="129"/>
    </row>
    <row r="746" spans="8:32" ht="20.25" customHeight="1" x14ac:dyDescent="0.2">
      <c r="AC746" s="128"/>
      <c r="AF746" s="129"/>
    </row>
    <row r="747" spans="8:32" ht="20.25" customHeight="1" x14ac:dyDescent="0.2">
      <c r="AC747" s="128"/>
      <c r="AF747" s="129"/>
    </row>
    <row r="748" spans="8:32" ht="20.25" customHeight="1" x14ac:dyDescent="0.2">
      <c r="AC748" s="128"/>
      <c r="AF748" s="129"/>
    </row>
    <row r="749" spans="8:32" ht="20.25" customHeight="1" x14ac:dyDescent="0.2">
      <c r="H749" s="123"/>
      <c r="AC749" s="128"/>
      <c r="AF749" s="129"/>
    </row>
    <row r="750" spans="8:32" ht="20.25" customHeight="1" x14ac:dyDescent="0.2">
      <c r="H750" s="123"/>
      <c r="AC750" s="128"/>
      <c r="AF750" s="129"/>
    </row>
    <row r="751" spans="8:32" ht="20.25" customHeight="1" x14ac:dyDescent="0.2">
      <c r="H751" s="123"/>
      <c r="AC751" s="128"/>
      <c r="AF751" s="129"/>
    </row>
    <row r="752" spans="8:32" ht="20.25" customHeight="1" x14ac:dyDescent="0.2">
      <c r="H752" s="123"/>
      <c r="AC752" s="128"/>
      <c r="AF752" s="129"/>
    </row>
    <row r="753" spans="1:32" ht="20.25" customHeight="1" x14ac:dyDescent="0.2">
      <c r="H753" s="123"/>
      <c r="AC753" s="128"/>
      <c r="AF753" s="129"/>
    </row>
    <row r="754" spans="1:32" ht="20.25" customHeight="1" x14ac:dyDescent="0.2">
      <c r="A754" s="124"/>
      <c r="B754" s="121"/>
      <c r="C754" s="121"/>
      <c r="D754" s="121"/>
      <c r="E754" s="121"/>
      <c r="F754" s="121"/>
      <c r="G754" s="125"/>
      <c r="H754" s="126"/>
      <c r="I754" s="127"/>
      <c r="J754" s="121"/>
      <c r="K754" s="121"/>
      <c r="L754" s="121"/>
      <c r="M754" s="121"/>
      <c r="N754" s="121"/>
      <c r="O754" s="121"/>
      <c r="P754" s="121"/>
      <c r="Q754" s="121"/>
      <c r="R754" s="121"/>
      <c r="S754" s="121"/>
      <c r="T754" s="121"/>
      <c r="U754" s="121"/>
      <c r="V754" s="121"/>
      <c r="W754" s="121"/>
      <c r="X754" s="121"/>
      <c r="Y754" s="121"/>
      <c r="Z754" s="121"/>
      <c r="AA754" s="121"/>
      <c r="AB754" s="125"/>
      <c r="AC754" s="127"/>
      <c r="AD754" s="121"/>
      <c r="AE754" s="121"/>
      <c r="AF754" s="125"/>
    </row>
    <row r="755" spans="1:32" ht="20.25" customHeight="1" x14ac:dyDescent="0.2">
      <c r="AC755" s="128"/>
      <c r="AF755" s="129"/>
    </row>
    <row r="756" spans="1:32" ht="20.25" customHeight="1" x14ac:dyDescent="0.2">
      <c r="AC756" s="128"/>
      <c r="AF756" s="129"/>
    </row>
    <row r="757" spans="1:32" ht="20.25" customHeight="1" x14ac:dyDescent="0.2">
      <c r="AC757" s="128"/>
      <c r="AF757" s="129"/>
    </row>
    <row r="758" spans="1:32" ht="20.25" customHeight="1" x14ac:dyDescent="0.2">
      <c r="AC758" s="128"/>
      <c r="AF758" s="129"/>
    </row>
    <row r="759" spans="1:32" ht="20.25" customHeight="1" x14ac:dyDescent="0.2">
      <c r="AC759" s="128"/>
      <c r="AF759" s="129"/>
    </row>
    <row r="760" spans="1:32" ht="20.25" customHeight="1" x14ac:dyDescent="0.2">
      <c r="AC760" s="128"/>
      <c r="AF760" s="129"/>
    </row>
    <row r="761" spans="1:32" ht="20.25" customHeight="1" x14ac:dyDescent="0.2">
      <c r="AC761" s="128"/>
      <c r="AF761" s="129"/>
    </row>
    <row r="762" spans="1:32" ht="20.25" customHeight="1" x14ac:dyDescent="0.2">
      <c r="AC762" s="128"/>
      <c r="AF762" s="129"/>
    </row>
    <row r="763" spans="1:32" ht="20.25" customHeight="1" x14ac:dyDescent="0.2">
      <c r="AC763" s="128"/>
      <c r="AF763" s="129"/>
    </row>
    <row r="764" spans="1:32" ht="20.25" customHeight="1" x14ac:dyDescent="0.2">
      <c r="AC764" s="128"/>
      <c r="AF764" s="129"/>
    </row>
    <row r="765" spans="1:32" ht="20.25" customHeight="1" x14ac:dyDescent="0.2">
      <c r="AC765" s="128"/>
      <c r="AF765" s="129"/>
    </row>
    <row r="766" spans="1:32" ht="20.25" customHeight="1" x14ac:dyDescent="0.2">
      <c r="AC766" s="128"/>
      <c r="AF766" s="129"/>
    </row>
    <row r="767" spans="1:32" ht="20.25" customHeight="1" x14ac:dyDescent="0.2">
      <c r="AC767" s="128"/>
      <c r="AF767" s="129"/>
    </row>
    <row r="768" spans="1:32" ht="20.25" customHeight="1" x14ac:dyDescent="0.2">
      <c r="AC768" s="128"/>
      <c r="AF768" s="129"/>
    </row>
    <row r="769" spans="29:32" ht="20.25" customHeight="1" x14ac:dyDescent="0.2">
      <c r="AC769" s="128"/>
      <c r="AF769" s="129"/>
    </row>
    <row r="770" spans="29:32" ht="20.25" customHeight="1" x14ac:dyDescent="0.2">
      <c r="AC770" s="128"/>
      <c r="AF770" s="129"/>
    </row>
    <row r="771" spans="29:32" ht="20.25" customHeight="1" x14ac:dyDescent="0.2">
      <c r="AC771" s="128"/>
      <c r="AF771" s="129"/>
    </row>
    <row r="772" spans="29:32" ht="20.25" customHeight="1" x14ac:dyDescent="0.2">
      <c r="AC772" s="128"/>
      <c r="AF772" s="129"/>
    </row>
    <row r="773" spans="29:32" ht="20.25" customHeight="1" x14ac:dyDescent="0.2">
      <c r="AC773" s="128"/>
      <c r="AF773" s="129"/>
    </row>
    <row r="774" spans="29:32" ht="20.25" customHeight="1" x14ac:dyDescent="0.2">
      <c r="AC774" s="128"/>
      <c r="AF774" s="129"/>
    </row>
    <row r="775" spans="29:32" ht="20.25" customHeight="1" x14ac:dyDescent="0.2">
      <c r="AC775" s="128"/>
      <c r="AF775" s="129"/>
    </row>
    <row r="776" spans="29:32" ht="20.25" customHeight="1" x14ac:dyDescent="0.2">
      <c r="AC776" s="128"/>
      <c r="AF776" s="129"/>
    </row>
    <row r="777" spans="29:32" ht="20.25" customHeight="1" x14ac:dyDescent="0.2">
      <c r="AC777" s="128"/>
      <c r="AF777" s="129"/>
    </row>
    <row r="778" spans="29:32" ht="20.25" customHeight="1" x14ac:dyDescent="0.2">
      <c r="AC778" s="128"/>
      <c r="AF778" s="129"/>
    </row>
    <row r="779" spans="29:32" ht="20.25" customHeight="1" x14ac:dyDescent="0.2">
      <c r="AC779" s="128"/>
      <c r="AF779" s="129"/>
    </row>
    <row r="780" spans="29:32" ht="20.25" customHeight="1" x14ac:dyDescent="0.2">
      <c r="AC780" s="128"/>
      <c r="AF780" s="129"/>
    </row>
    <row r="781" spans="29:32" ht="20.25" customHeight="1" x14ac:dyDescent="0.2">
      <c r="AC781" s="128"/>
      <c r="AF781" s="129"/>
    </row>
    <row r="782" spans="29:32" ht="20.25" customHeight="1" x14ac:dyDescent="0.2">
      <c r="AC782" s="128"/>
      <c r="AF782" s="129"/>
    </row>
    <row r="783" spans="29:32" ht="20.25" customHeight="1" x14ac:dyDescent="0.2">
      <c r="AC783" s="128"/>
      <c r="AF783" s="129"/>
    </row>
    <row r="784" spans="29:32" ht="20.25" customHeight="1" x14ac:dyDescent="0.2">
      <c r="AC784" s="128"/>
      <c r="AF784" s="129"/>
    </row>
    <row r="785" spans="1:32" ht="20.25" customHeight="1" x14ac:dyDescent="0.2">
      <c r="AC785" s="128"/>
      <c r="AF785" s="129"/>
    </row>
    <row r="786" spans="1:32" ht="20.25" customHeight="1" x14ac:dyDescent="0.2">
      <c r="AC786" s="128"/>
      <c r="AF786" s="129"/>
    </row>
    <row r="787" spans="1:32" ht="20.25" customHeight="1" x14ac:dyDescent="0.2">
      <c r="AC787" s="128"/>
      <c r="AF787" s="129"/>
    </row>
    <row r="788" spans="1:32" ht="20.25" customHeight="1" x14ac:dyDescent="0.2">
      <c r="H788" s="123"/>
      <c r="AC788" s="128"/>
      <c r="AF788" s="129"/>
    </row>
    <row r="789" spans="1:32" ht="20.25" customHeight="1" x14ac:dyDescent="0.2">
      <c r="H789" s="123"/>
      <c r="AC789" s="128"/>
      <c r="AF789" s="129"/>
    </row>
    <row r="790" spans="1:32" ht="20.25" customHeight="1" x14ac:dyDescent="0.2">
      <c r="H790" s="123"/>
      <c r="AC790" s="128"/>
      <c r="AF790" s="129"/>
    </row>
    <row r="791" spans="1:32" ht="20.25" customHeight="1" x14ac:dyDescent="0.2">
      <c r="H791" s="123"/>
      <c r="AC791" s="128"/>
      <c r="AF791" s="129"/>
    </row>
    <row r="792" spans="1:32" ht="20.25" customHeight="1" x14ac:dyDescent="0.2">
      <c r="H792" s="123"/>
      <c r="AC792" s="128"/>
      <c r="AF792" s="129"/>
    </row>
    <row r="793" spans="1:32" ht="20.25" customHeight="1" x14ac:dyDescent="0.2">
      <c r="A793" s="124"/>
      <c r="B793" s="121"/>
      <c r="C793" s="121"/>
      <c r="D793" s="121"/>
      <c r="E793" s="121"/>
      <c r="F793" s="121"/>
      <c r="G793" s="125"/>
      <c r="H793" s="126"/>
      <c r="I793" s="127"/>
      <c r="J793" s="121"/>
      <c r="K793" s="121"/>
      <c r="L793" s="121"/>
      <c r="M793" s="121"/>
      <c r="N793" s="121"/>
      <c r="O793" s="121"/>
      <c r="P793" s="121"/>
      <c r="Q793" s="121"/>
      <c r="R793" s="121"/>
      <c r="S793" s="121"/>
      <c r="T793" s="121"/>
      <c r="U793" s="121"/>
      <c r="V793" s="121"/>
      <c r="W793" s="121"/>
      <c r="X793" s="121"/>
      <c r="Y793" s="121"/>
      <c r="Z793" s="121"/>
      <c r="AA793" s="121"/>
      <c r="AB793" s="125"/>
      <c r="AC793" s="127"/>
      <c r="AD793" s="121"/>
      <c r="AE793" s="121"/>
      <c r="AF793" s="125"/>
    </row>
    <row r="794" spans="1:32" ht="20.25" customHeight="1" x14ac:dyDescent="0.2">
      <c r="AC794" s="128"/>
      <c r="AF794" s="129"/>
    </row>
    <row r="795" spans="1:32" ht="20.25" customHeight="1" x14ac:dyDescent="0.2">
      <c r="AC795" s="128"/>
      <c r="AF795" s="129"/>
    </row>
    <row r="796" spans="1:32" ht="20.25" customHeight="1" x14ac:dyDescent="0.2">
      <c r="AC796" s="128"/>
      <c r="AF796" s="129"/>
    </row>
    <row r="797" spans="1:32" ht="20.25" customHeight="1" x14ac:dyDescent="0.2">
      <c r="AC797" s="128"/>
      <c r="AF797" s="129"/>
    </row>
    <row r="798" spans="1:32" ht="20.25" customHeight="1" x14ac:dyDescent="0.2">
      <c r="AC798" s="128"/>
      <c r="AF798" s="129"/>
    </row>
    <row r="799" spans="1:32" ht="20.25" customHeight="1" x14ac:dyDescent="0.2">
      <c r="AC799" s="128"/>
      <c r="AF799" s="129"/>
    </row>
    <row r="800" spans="1:32" ht="20.25" customHeight="1" x14ac:dyDescent="0.2">
      <c r="AC800" s="128"/>
      <c r="AF800" s="129"/>
    </row>
    <row r="801" spans="29:32" ht="20.25" customHeight="1" x14ac:dyDescent="0.2">
      <c r="AC801" s="128"/>
      <c r="AF801" s="129"/>
    </row>
    <row r="802" spans="29:32" ht="20.25" customHeight="1" x14ac:dyDescent="0.2">
      <c r="AC802" s="128"/>
      <c r="AF802" s="129"/>
    </row>
    <row r="803" spans="29:32" ht="20.25" customHeight="1" x14ac:dyDescent="0.2">
      <c r="AC803" s="128"/>
      <c r="AF803" s="129"/>
    </row>
    <row r="804" spans="29:32" ht="20.25" customHeight="1" x14ac:dyDescent="0.2">
      <c r="AC804" s="128"/>
      <c r="AF804" s="129"/>
    </row>
    <row r="805" spans="29:32" ht="20.25" customHeight="1" x14ac:dyDescent="0.2">
      <c r="AC805" s="128"/>
      <c r="AF805" s="129"/>
    </row>
    <row r="806" spans="29:32" ht="20.25" customHeight="1" x14ac:dyDescent="0.2">
      <c r="AC806" s="128"/>
      <c r="AF806" s="129"/>
    </row>
    <row r="807" spans="29:32" ht="20.25" customHeight="1" x14ac:dyDescent="0.2">
      <c r="AC807" s="128"/>
      <c r="AF807" s="129"/>
    </row>
    <row r="808" spans="29:32" ht="20.25" customHeight="1" x14ac:dyDescent="0.2">
      <c r="AC808" s="128"/>
      <c r="AF808" s="129"/>
    </row>
    <row r="809" spans="29:32" ht="20.25" customHeight="1" x14ac:dyDescent="0.2">
      <c r="AC809" s="128"/>
      <c r="AF809" s="129"/>
    </row>
    <row r="810" spans="29:32" ht="20.25" customHeight="1" x14ac:dyDescent="0.2">
      <c r="AC810" s="128"/>
      <c r="AF810" s="129"/>
    </row>
    <row r="811" spans="29:32" ht="20.25" customHeight="1" x14ac:dyDescent="0.2">
      <c r="AC811" s="128"/>
      <c r="AF811" s="129"/>
    </row>
    <row r="812" spans="29:32" ht="20.25" customHeight="1" x14ac:dyDescent="0.2">
      <c r="AC812" s="128"/>
      <c r="AF812" s="129"/>
    </row>
    <row r="813" spans="29:32" ht="20.25" customHeight="1" x14ac:dyDescent="0.2">
      <c r="AC813" s="128"/>
      <c r="AF813" s="129"/>
    </row>
    <row r="814" spans="29:32" ht="20.25" customHeight="1" x14ac:dyDescent="0.2">
      <c r="AC814" s="128"/>
      <c r="AF814" s="129"/>
    </row>
    <row r="815" spans="29:32" ht="20.25" customHeight="1" x14ac:dyDescent="0.2">
      <c r="AC815" s="128"/>
      <c r="AF815" s="129"/>
    </row>
    <row r="816" spans="29:32" ht="20.25" customHeight="1" x14ac:dyDescent="0.2">
      <c r="AC816" s="128"/>
      <c r="AF816" s="129"/>
    </row>
    <row r="817" spans="1:32" ht="20.25" customHeight="1" x14ac:dyDescent="0.2">
      <c r="AC817" s="128"/>
      <c r="AF817" s="129"/>
    </row>
    <row r="818" spans="1:32" ht="20.25" customHeight="1" x14ac:dyDescent="0.2">
      <c r="AC818" s="128"/>
      <c r="AF818" s="129"/>
    </row>
    <row r="819" spans="1:32" ht="20.25" customHeight="1" x14ac:dyDescent="0.2">
      <c r="AC819" s="128"/>
      <c r="AF819" s="129"/>
    </row>
    <row r="820" spans="1:32" ht="20.25" customHeight="1" x14ac:dyDescent="0.2">
      <c r="AC820" s="128"/>
      <c r="AF820" s="129"/>
    </row>
    <row r="821" spans="1:32" ht="20.25" customHeight="1" x14ac:dyDescent="0.2">
      <c r="AC821" s="128"/>
      <c r="AF821" s="129"/>
    </row>
    <row r="822" spans="1:32" ht="20.25" customHeight="1" x14ac:dyDescent="0.2">
      <c r="AC822" s="128"/>
      <c r="AF822" s="129"/>
    </row>
    <row r="823" spans="1:32" ht="20.25" customHeight="1" x14ac:dyDescent="0.2">
      <c r="AC823" s="128"/>
      <c r="AF823" s="129"/>
    </row>
    <row r="824" spans="1:32" ht="20.25" customHeight="1" x14ac:dyDescent="0.2">
      <c r="AC824" s="128"/>
      <c r="AF824" s="129"/>
    </row>
    <row r="825" spans="1:32" ht="20.25" customHeight="1" x14ac:dyDescent="0.2">
      <c r="AC825" s="128"/>
      <c r="AF825" s="129"/>
    </row>
    <row r="826" spans="1:32" ht="20.25" customHeight="1" x14ac:dyDescent="0.2">
      <c r="AC826" s="128"/>
      <c r="AF826" s="129"/>
    </row>
    <row r="827" spans="1:32" ht="20.25" customHeight="1" x14ac:dyDescent="0.2">
      <c r="H827" s="123"/>
      <c r="AC827" s="128"/>
      <c r="AF827" s="129"/>
    </row>
    <row r="828" spans="1:32" ht="20.25" customHeight="1" x14ac:dyDescent="0.2">
      <c r="H828" s="123"/>
      <c r="AC828" s="128"/>
      <c r="AF828" s="129"/>
    </row>
    <row r="829" spans="1:32" ht="20.25" customHeight="1" x14ac:dyDescent="0.2">
      <c r="H829" s="123"/>
      <c r="AC829" s="128"/>
      <c r="AF829" s="129"/>
    </row>
    <row r="830" spans="1:32" ht="20.25" customHeight="1" x14ac:dyDescent="0.2">
      <c r="H830" s="123"/>
      <c r="AC830" s="128"/>
      <c r="AF830" s="129"/>
    </row>
    <row r="831" spans="1:32" ht="20.25" customHeight="1" x14ac:dyDescent="0.2">
      <c r="H831" s="123"/>
      <c r="AC831" s="128"/>
      <c r="AF831" s="129"/>
    </row>
    <row r="832" spans="1:32" ht="20.25" customHeight="1" x14ac:dyDescent="0.2">
      <c r="A832" s="124"/>
      <c r="B832" s="121"/>
      <c r="C832" s="121"/>
      <c r="D832" s="121"/>
      <c r="E832" s="121"/>
      <c r="F832" s="121"/>
      <c r="G832" s="125"/>
      <c r="H832" s="126"/>
      <c r="I832" s="127"/>
      <c r="J832" s="121"/>
      <c r="K832" s="121"/>
      <c r="L832" s="121"/>
      <c r="M832" s="121"/>
      <c r="N832" s="121"/>
      <c r="O832" s="121"/>
      <c r="P832" s="121"/>
      <c r="Q832" s="121"/>
      <c r="R832" s="121"/>
      <c r="S832" s="121"/>
      <c r="T832" s="121"/>
      <c r="U832" s="121"/>
      <c r="V832" s="121"/>
      <c r="W832" s="121"/>
      <c r="X832" s="121"/>
      <c r="Y832" s="121"/>
      <c r="Z832" s="121"/>
      <c r="AA832" s="121"/>
      <c r="AB832" s="125"/>
      <c r="AC832" s="127"/>
      <c r="AD832" s="121"/>
      <c r="AE832" s="121"/>
      <c r="AF832" s="125"/>
    </row>
    <row r="833" spans="29:32" ht="20.25" customHeight="1" x14ac:dyDescent="0.2">
      <c r="AC833" s="128"/>
      <c r="AF833" s="129"/>
    </row>
    <row r="834" spans="29:32" ht="20.25" customHeight="1" x14ac:dyDescent="0.2">
      <c r="AC834" s="128"/>
      <c r="AF834" s="129"/>
    </row>
    <row r="835" spans="29:32" ht="20.25" customHeight="1" x14ac:dyDescent="0.2">
      <c r="AC835" s="128"/>
      <c r="AF835" s="129"/>
    </row>
    <row r="836" spans="29:32" ht="20.25" customHeight="1" x14ac:dyDescent="0.2">
      <c r="AC836" s="128"/>
      <c r="AF836" s="129"/>
    </row>
    <row r="837" spans="29:32" ht="20.25" customHeight="1" x14ac:dyDescent="0.2">
      <c r="AC837" s="128"/>
      <c r="AF837" s="129"/>
    </row>
    <row r="838" spans="29:32" ht="20.25" customHeight="1" x14ac:dyDescent="0.2">
      <c r="AC838" s="128"/>
      <c r="AF838" s="129"/>
    </row>
    <row r="839" spans="29:32" ht="20.25" customHeight="1" x14ac:dyDescent="0.2">
      <c r="AC839" s="128"/>
      <c r="AF839" s="129"/>
    </row>
    <row r="840" spans="29:32" ht="20.25" customHeight="1" x14ac:dyDescent="0.2">
      <c r="AC840" s="128"/>
      <c r="AF840" s="129"/>
    </row>
    <row r="841" spans="29:32" ht="20.25" customHeight="1" x14ac:dyDescent="0.2">
      <c r="AC841" s="128"/>
      <c r="AF841" s="129"/>
    </row>
    <row r="842" spans="29:32" ht="20.25" customHeight="1" x14ac:dyDescent="0.2">
      <c r="AC842" s="128"/>
      <c r="AF842" s="129"/>
    </row>
    <row r="843" spans="29:32" ht="20.25" customHeight="1" x14ac:dyDescent="0.2">
      <c r="AC843" s="128"/>
      <c r="AF843" s="129"/>
    </row>
    <row r="844" spans="29:32" ht="20.25" customHeight="1" x14ac:dyDescent="0.2">
      <c r="AC844" s="128"/>
      <c r="AF844" s="129"/>
    </row>
    <row r="845" spans="29:32" ht="20.25" customHeight="1" x14ac:dyDescent="0.2">
      <c r="AC845" s="128"/>
      <c r="AF845" s="129"/>
    </row>
    <row r="846" spans="29:32" ht="20.25" customHeight="1" x14ac:dyDescent="0.2">
      <c r="AC846" s="128"/>
      <c r="AF846" s="129"/>
    </row>
    <row r="847" spans="29:32" ht="20.25" customHeight="1" x14ac:dyDescent="0.2">
      <c r="AC847" s="128"/>
      <c r="AF847" s="129"/>
    </row>
    <row r="848" spans="29:32" ht="20.25" customHeight="1" x14ac:dyDescent="0.2">
      <c r="AC848" s="128"/>
      <c r="AF848" s="129"/>
    </row>
    <row r="849" spans="1:32" ht="20.25" customHeight="1" x14ac:dyDescent="0.2">
      <c r="AC849" s="128"/>
      <c r="AF849" s="129"/>
    </row>
    <row r="850" spans="1:32" ht="20.25" customHeight="1" x14ac:dyDescent="0.2">
      <c r="AC850" s="128"/>
      <c r="AF850" s="129"/>
    </row>
    <row r="851" spans="1:32" ht="20.25" customHeight="1" x14ac:dyDescent="0.2">
      <c r="AC851" s="128"/>
      <c r="AF851" s="129"/>
    </row>
    <row r="852" spans="1:32" ht="20.25" customHeight="1" x14ac:dyDescent="0.2">
      <c r="AC852" s="128"/>
      <c r="AF852" s="129"/>
    </row>
    <row r="853" spans="1:32" ht="20.25" customHeight="1" x14ac:dyDescent="0.2">
      <c r="AC853" s="128"/>
      <c r="AF853" s="129"/>
    </row>
    <row r="854" spans="1:32" ht="20.25" customHeight="1" x14ac:dyDescent="0.2">
      <c r="AC854" s="128"/>
      <c r="AF854" s="129"/>
    </row>
    <row r="855" spans="1:32" ht="20.25" customHeight="1" x14ac:dyDescent="0.2">
      <c r="H855" s="123"/>
      <c r="AC855" s="128"/>
      <c r="AF855" s="129"/>
    </row>
    <row r="856" spans="1:32" ht="20.25" customHeight="1" x14ac:dyDescent="0.2">
      <c r="H856" s="123"/>
      <c r="AC856" s="128"/>
      <c r="AF856" s="129"/>
    </row>
    <row r="857" spans="1:32" ht="20.25" customHeight="1" x14ac:dyDescent="0.2">
      <c r="H857" s="123"/>
      <c r="AC857" s="128"/>
      <c r="AF857" s="129"/>
    </row>
    <row r="858" spans="1:32" ht="20.25" customHeight="1" x14ac:dyDescent="0.2">
      <c r="H858" s="123"/>
      <c r="AC858" s="128"/>
      <c r="AF858" s="129"/>
    </row>
    <row r="859" spans="1:32" ht="20.25" customHeight="1" x14ac:dyDescent="0.2">
      <c r="H859" s="123"/>
      <c r="AC859" s="128"/>
      <c r="AF859" s="129"/>
    </row>
    <row r="860" spans="1:32" ht="20.25" customHeight="1" x14ac:dyDescent="0.2">
      <c r="A860" s="124"/>
      <c r="B860" s="121"/>
      <c r="C860" s="121"/>
      <c r="D860" s="121"/>
      <c r="E860" s="121"/>
      <c r="F860" s="121"/>
      <c r="G860" s="125"/>
      <c r="H860" s="126"/>
      <c r="I860" s="127"/>
      <c r="J860" s="121"/>
      <c r="K860" s="121"/>
      <c r="L860" s="121"/>
      <c r="M860" s="121"/>
      <c r="N860" s="121"/>
      <c r="O860" s="121"/>
      <c r="P860" s="121"/>
      <c r="Q860" s="121"/>
      <c r="R860" s="121"/>
      <c r="S860" s="121"/>
      <c r="T860" s="121"/>
      <c r="U860" s="121"/>
      <c r="V860" s="121"/>
      <c r="W860" s="121"/>
      <c r="X860" s="121"/>
      <c r="Y860" s="121"/>
      <c r="Z860" s="121"/>
      <c r="AA860" s="121"/>
      <c r="AB860" s="125"/>
      <c r="AC860" s="127"/>
      <c r="AD860" s="121"/>
      <c r="AE860" s="121"/>
      <c r="AF860" s="125"/>
    </row>
    <row r="861" spans="1:32" ht="20.25" customHeight="1" x14ac:dyDescent="0.2">
      <c r="AC861" s="128"/>
      <c r="AF861" s="129"/>
    </row>
    <row r="862" spans="1:32" ht="20.25" customHeight="1" x14ac:dyDescent="0.2">
      <c r="AC862" s="128"/>
      <c r="AF862" s="129"/>
    </row>
    <row r="863" spans="1:32" ht="20.25" customHeight="1" x14ac:dyDescent="0.2">
      <c r="AC863" s="128"/>
      <c r="AF863" s="129"/>
    </row>
    <row r="864" spans="1:32" ht="20.25" customHeight="1" x14ac:dyDescent="0.2">
      <c r="AC864" s="128"/>
      <c r="AF864" s="129"/>
    </row>
    <row r="865" spans="29:32" ht="20.25" customHeight="1" x14ac:dyDescent="0.2">
      <c r="AC865" s="128"/>
      <c r="AF865" s="129"/>
    </row>
    <row r="866" spans="29:32" ht="20.25" customHeight="1" x14ac:dyDescent="0.2">
      <c r="AC866" s="128"/>
      <c r="AF866" s="129"/>
    </row>
    <row r="867" spans="29:32" ht="20.25" customHeight="1" x14ac:dyDescent="0.2">
      <c r="AC867" s="128"/>
      <c r="AF867" s="129"/>
    </row>
    <row r="868" spans="29:32" ht="20.25" customHeight="1" x14ac:dyDescent="0.2">
      <c r="AC868" s="128"/>
      <c r="AF868" s="129"/>
    </row>
    <row r="869" spans="29:32" ht="20.25" customHeight="1" x14ac:dyDescent="0.2">
      <c r="AC869" s="128"/>
      <c r="AF869" s="129"/>
    </row>
    <row r="870" spans="29:32" ht="20.25" customHeight="1" x14ac:dyDescent="0.2">
      <c r="AC870" s="128"/>
      <c r="AF870" s="129"/>
    </row>
    <row r="871" spans="29:32" ht="20.25" customHeight="1" x14ac:dyDescent="0.2">
      <c r="AC871" s="128"/>
      <c r="AF871" s="129"/>
    </row>
    <row r="872" spans="29:32" ht="20.25" customHeight="1" x14ac:dyDescent="0.2">
      <c r="AC872" s="128"/>
      <c r="AF872" s="129"/>
    </row>
    <row r="873" spans="29:32" ht="20.25" customHeight="1" x14ac:dyDescent="0.2">
      <c r="AC873" s="128"/>
      <c r="AF873" s="129"/>
    </row>
    <row r="874" spans="29:32" ht="20.25" customHeight="1" x14ac:dyDescent="0.2">
      <c r="AC874" s="128"/>
      <c r="AF874" s="129"/>
    </row>
    <row r="875" spans="29:32" ht="20.25" customHeight="1" x14ac:dyDescent="0.2">
      <c r="AC875" s="128"/>
      <c r="AF875" s="129"/>
    </row>
    <row r="876" spans="29:32" ht="20.25" customHeight="1" x14ac:dyDescent="0.2">
      <c r="AC876" s="128"/>
      <c r="AF876" s="129"/>
    </row>
    <row r="877" spans="29:32" ht="20.25" customHeight="1" x14ac:dyDescent="0.2">
      <c r="AC877" s="128"/>
      <c r="AF877" s="129"/>
    </row>
    <row r="878" spans="29:32" ht="20.25" customHeight="1" x14ac:dyDescent="0.2">
      <c r="AC878" s="128"/>
      <c r="AF878" s="129"/>
    </row>
    <row r="879" spans="29:32" ht="20.25" customHeight="1" x14ac:dyDescent="0.2">
      <c r="AC879" s="128"/>
      <c r="AF879" s="129"/>
    </row>
    <row r="880" spans="29:32" ht="20.25" customHeight="1" x14ac:dyDescent="0.2">
      <c r="AC880" s="128"/>
      <c r="AF880" s="129"/>
    </row>
    <row r="881" spans="8:32" ht="20.25" customHeight="1" x14ac:dyDescent="0.2">
      <c r="AC881" s="128"/>
      <c r="AF881" s="129"/>
    </row>
    <row r="882" spans="8:32" ht="20.25" customHeight="1" x14ac:dyDescent="0.2">
      <c r="AC882" s="128"/>
      <c r="AF882" s="129"/>
    </row>
    <row r="883" spans="8:32" ht="20.25" customHeight="1" x14ac:dyDescent="0.2">
      <c r="AC883" s="128"/>
      <c r="AF883" s="129"/>
    </row>
    <row r="884" spans="8:32" ht="20.25" customHeight="1" x14ac:dyDescent="0.2">
      <c r="AC884" s="128"/>
      <c r="AF884" s="129"/>
    </row>
    <row r="885" spans="8:32" ht="20.25" customHeight="1" x14ac:dyDescent="0.2">
      <c r="AC885" s="128"/>
      <c r="AF885" s="129"/>
    </row>
    <row r="886" spans="8:32" ht="20.25" customHeight="1" x14ac:dyDescent="0.2">
      <c r="AC886" s="128"/>
      <c r="AF886" s="129"/>
    </row>
    <row r="887" spans="8:32" ht="20.25" customHeight="1" x14ac:dyDescent="0.2">
      <c r="AC887" s="128"/>
      <c r="AF887" s="129"/>
    </row>
    <row r="888" spans="8:32" ht="20.25" customHeight="1" x14ac:dyDescent="0.2">
      <c r="AC888" s="128"/>
      <c r="AF888" s="129"/>
    </row>
    <row r="889" spans="8:32" ht="20.25" customHeight="1" x14ac:dyDescent="0.2">
      <c r="AC889" s="128"/>
      <c r="AF889" s="129"/>
    </row>
    <row r="890" spans="8:32" ht="20.25" customHeight="1" x14ac:dyDescent="0.2">
      <c r="AC890" s="128"/>
      <c r="AF890" s="129"/>
    </row>
    <row r="891" spans="8:32" ht="20.25" customHeight="1" x14ac:dyDescent="0.2">
      <c r="AC891" s="128"/>
      <c r="AF891" s="129"/>
    </row>
    <row r="892" spans="8:32" ht="20.25" customHeight="1" x14ac:dyDescent="0.2">
      <c r="AC892" s="128"/>
      <c r="AF892" s="129"/>
    </row>
    <row r="893" spans="8:32" ht="20.25" customHeight="1" x14ac:dyDescent="0.2">
      <c r="AC893" s="128"/>
      <c r="AF893" s="129"/>
    </row>
    <row r="894" spans="8:32" ht="20.25" customHeight="1" x14ac:dyDescent="0.2">
      <c r="AC894" s="128"/>
      <c r="AF894" s="129"/>
    </row>
    <row r="895" spans="8:32" ht="20.25" customHeight="1" x14ac:dyDescent="0.2">
      <c r="H895" s="123"/>
      <c r="AC895" s="128"/>
      <c r="AF895" s="129"/>
    </row>
    <row r="896" spans="8:32" ht="20.25" customHeight="1" x14ac:dyDescent="0.2">
      <c r="H896" s="123"/>
      <c r="AC896" s="128"/>
      <c r="AF896" s="129"/>
    </row>
    <row r="897" spans="1:32" ht="20.25" customHeight="1" x14ac:dyDescent="0.2">
      <c r="H897" s="123"/>
      <c r="AC897" s="128"/>
      <c r="AF897" s="129"/>
    </row>
    <row r="898" spans="1:32" ht="20.25" customHeight="1" x14ac:dyDescent="0.2">
      <c r="H898" s="123"/>
      <c r="AC898" s="128"/>
      <c r="AF898" s="129"/>
    </row>
    <row r="899" spans="1:32" ht="20.25" customHeight="1" x14ac:dyDescent="0.2">
      <c r="H899" s="123"/>
      <c r="AC899" s="128"/>
      <c r="AF899" s="129"/>
    </row>
    <row r="900" spans="1:32" ht="20.25" customHeight="1" x14ac:dyDescent="0.2">
      <c r="A900" s="124"/>
      <c r="B900" s="121"/>
      <c r="C900" s="121"/>
      <c r="D900" s="121"/>
      <c r="E900" s="121"/>
      <c r="F900" s="121"/>
      <c r="G900" s="125"/>
      <c r="H900" s="126"/>
      <c r="I900" s="127"/>
      <c r="J900" s="121"/>
      <c r="K900" s="121"/>
      <c r="L900" s="121"/>
      <c r="M900" s="121"/>
      <c r="N900" s="121"/>
      <c r="O900" s="121"/>
      <c r="P900" s="121"/>
      <c r="Q900" s="121"/>
      <c r="R900" s="121"/>
      <c r="S900" s="121"/>
      <c r="T900" s="121"/>
      <c r="U900" s="121"/>
      <c r="V900" s="121"/>
      <c r="W900" s="121"/>
      <c r="X900" s="121"/>
      <c r="Y900" s="121"/>
      <c r="Z900" s="121"/>
      <c r="AA900" s="121"/>
      <c r="AB900" s="125"/>
      <c r="AC900" s="127"/>
      <c r="AD900" s="121"/>
      <c r="AE900" s="121"/>
      <c r="AF900" s="125"/>
    </row>
    <row r="901" spans="1:32" ht="20.25" customHeight="1" x14ac:dyDescent="0.2">
      <c r="AC901" s="128"/>
      <c r="AF901" s="129"/>
    </row>
    <row r="902" spans="1:32" ht="20.25" customHeight="1" x14ac:dyDescent="0.2">
      <c r="AC902" s="128"/>
      <c r="AF902" s="129"/>
    </row>
    <row r="903" spans="1:32" ht="20.25" customHeight="1" x14ac:dyDescent="0.2">
      <c r="AC903" s="128"/>
      <c r="AF903" s="129"/>
    </row>
    <row r="904" spans="1:32" ht="20.25" customHeight="1" x14ac:dyDescent="0.2">
      <c r="AC904" s="128"/>
      <c r="AF904" s="129"/>
    </row>
    <row r="905" spans="1:32" ht="20.25" customHeight="1" x14ac:dyDescent="0.2">
      <c r="AC905" s="128"/>
      <c r="AF905" s="129"/>
    </row>
    <row r="906" spans="1:32" ht="20.25" customHeight="1" x14ac:dyDescent="0.2">
      <c r="AC906" s="128"/>
      <c r="AF906" s="129"/>
    </row>
    <row r="907" spans="1:32" ht="20.25" customHeight="1" x14ac:dyDescent="0.2">
      <c r="AC907" s="128"/>
      <c r="AF907" s="129"/>
    </row>
    <row r="908" spans="1:32" ht="20.25" customHeight="1" x14ac:dyDescent="0.2">
      <c r="AC908" s="128"/>
      <c r="AF908" s="129"/>
    </row>
    <row r="909" spans="1:32" ht="20.25" customHeight="1" x14ac:dyDescent="0.2">
      <c r="AC909" s="128"/>
      <c r="AF909" s="129"/>
    </row>
    <row r="910" spans="1:32" ht="20.25" customHeight="1" x14ac:dyDescent="0.2">
      <c r="AC910" s="128"/>
      <c r="AF910" s="129"/>
    </row>
    <row r="911" spans="1:32" ht="20.25" customHeight="1" x14ac:dyDescent="0.2">
      <c r="AC911" s="128"/>
      <c r="AF911" s="129"/>
    </row>
    <row r="912" spans="1:32" ht="20.25" customHeight="1" x14ac:dyDescent="0.2">
      <c r="AC912" s="128"/>
      <c r="AF912" s="129"/>
    </row>
    <row r="913" spans="29:32" ht="20.25" customHeight="1" x14ac:dyDescent="0.2">
      <c r="AC913" s="128"/>
      <c r="AF913" s="129"/>
    </row>
    <row r="914" spans="29:32" ht="20.25" customHeight="1" x14ac:dyDescent="0.2">
      <c r="AC914" s="128"/>
      <c r="AF914" s="129"/>
    </row>
    <row r="915" spans="29:32" ht="20.25" customHeight="1" x14ac:dyDescent="0.2">
      <c r="AC915" s="128"/>
      <c r="AF915" s="129"/>
    </row>
    <row r="916" spans="29:32" ht="20.25" customHeight="1" x14ac:dyDescent="0.2">
      <c r="AC916" s="128"/>
      <c r="AF916" s="129"/>
    </row>
    <row r="917" spans="29:32" ht="20.25" customHeight="1" x14ac:dyDescent="0.2">
      <c r="AC917" s="128"/>
      <c r="AF917" s="129"/>
    </row>
    <row r="918" spans="29:32" ht="20.25" customHeight="1" x14ac:dyDescent="0.2">
      <c r="AC918" s="128"/>
      <c r="AF918" s="129"/>
    </row>
    <row r="919" spans="29:32" ht="20.25" customHeight="1" x14ac:dyDescent="0.2">
      <c r="AC919" s="128"/>
      <c r="AF919" s="129"/>
    </row>
    <row r="920" spans="29:32" ht="20.25" customHeight="1" x14ac:dyDescent="0.2">
      <c r="AC920" s="128"/>
      <c r="AF920" s="129"/>
    </row>
    <row r="921" spans="29:32" ht="20.25" customHeight="1" x14ac:dyDescent="0.2">
      <c r="AC921" s="128"/>
      <c r="AF921" s="129"/>
    </row>
    <row r="922" spans="29:32" ht="20.25" customHeight="1" x14ac:dyDescent="0.2">
      <c r="AC922" s="128"/>
      <c r="AF922" s="129"/>
    </row>
    <row r="923" spans="29:32" ht="20.25" customHeight="1" x14ac:dyDescent="0.2">
      <c r="AC923" s="128"/>
      <c r="AF923" s="129"/>
    </row>
    <row r="924" spans="29:32" ht="20.25" customHeight="1" x14ac:dyDescent="0.2">
      <c r="AC924" s="128"/>
      <c r="AF924" s="129"/>
    </row>
    <row r="925" spans="29:32" ht="20.25" customHeight="1" x14ac:dyDescent="0.2">
      <c r="AC925" s="128"/>
      <c r="AF925" s="129"/>
    </row>
    <row r="926" spans="29:32" ht="20.25" customHeight="1" x14ac:dyDescent="0.2">
      <c r="AC926" s="128"/>
      <c r="AF926" s="129"/>
    </row>
    <row r="927" spans="29:32" ht="20.25" customHeight="1" x14ac:dyDescent="0.2">
      <c r="AC927" s="128"/>
      <c r="AF927" s="129"/>
    </row>
    <row r="928" spans="29:32" ht="20.25" customHeight="1" x14ac:dyDescent="0.2">
      <c r="AC928" s="128"/>
      <c r="AF928" s="129"/>
    </row>
    <row r="929" spans="1:32" ht="20.25" customHeight="1" x14ac:dyDescent="0.2">
      <c r="AC929" s="128"/>
      <c r="AF929" s="129"/>
    </row>
    <row r="930" spans="1:32" ht="20.25" customHeight="1" x14ac:dyDescent="0.2">
      <c r="AC930" s="128"/>
      <c r="AF930" s="129"/>
    </row>
    <row r="931" spans="1:32" ht="20.25" customHeight="1" x14ac:dyDescent="0.2">
      <c r="AC931" s="128"/>
      <c r="AF931" s="129"/>
    </row>
    <row r="932" spans="1:32" ht="20.25" customHeight="1" x14ac:dyDescent="0.2">
      <c r="AC932" s="128"/>
      <c r="AF932" s="129"/>
    </row>
    <row r="933" spans="1:32" ht="20.25" customHeight="1" x14ac:dyDescent="0.2">
      <c r="AC933" s="128"/>
      <c r="AF933" s="129"/>
    </row>
    <row r="934" spans="1:32" ht="20.25" customHeight="1" x14ac:dyDescent="0.2">
      <c r="AC934" s="128"/>
      <c r="AF934" s="129"/>
    </row>
    <row r="935" spans="1:32" ht="20.25" customHeight="1" x14ac:dyDescent="0.2">
      <c r="H935" s="123"/>
      <c r="AC935" s="128"/>
      <c r="AF935" s="129"/>
    </row>
    <row r="936" spans="1:32" ht="20.25" customHeight="1" x14ac:dyDescent="0.2">
      <c r="H936" s="123"/>
      <c r="AC936" s="128"/>
      <c r="AF936" s="129"/>
    </row>
    <row r="937" spans="1:32" ht="20.25" customHeight="1" x14ac:dyDescent="0.2">
      <c r="H937" s="123"/>
      <c r="AC937" s="128"/>
      <c r="AF937" s="129"/>
    </row>
    <row r="938" spans="1:32" ht="20.25" customHeight="1" x14ac:dyDescent="0.2">
      <c r="H938" s="123"/>
      <c r="AC938" s="128"/>
      <c r="AF938" s="129"/>
    </row>
    <row r="939" spans="1:32" ht="20.25" customHeight="1" x14ac:dyDescent="0.2">
      <c r="H939" s="123"/>
      <c r="AC939" s="128"/>
      <c r="AF939" s="129"/>
    </row>
    <row r="940" spans="1:32" ht="20.25" customHeight="1" x14ac:dyDescent="0.2">
      <c r="A940" s="124"/>
      <c r="B940" s="121"/>
      <c r="C940" s="121"/>
      <c r="D940" s="121"/>
      <c r="E940" s="121"/>
      <c r="F940" s="121"/>
      <c r="G940" s="125"/>
      <c r="H940" s="126"/>
      <c r="I940" s="127"/>
      <c r="J940" s="121"/>
      <c r="K940" s="121"/>
      <c r="L940" s="121"/>
      <c r="M940" s="121"/>
      <c r="N940" s="121"/>
      <c r="O940" s="121"/>
      <c r="P940" s="121"/>
      <c r="Q940" s="121"/>
      <c r="R940" s="121"/>
      <c r="S940" s="121"/>
      <c r="T940" s="121"/>
      <c r="U940" s="121"/>
      <c r="V940" s="121"/>
      <c r="W940" s="121"/>
      <c r="X940" s="121"/>
      <c r="Y940" s="121"/>
      <c r="Z940" s="121"/>
      <c r="AA940" s="121"/>
      <c r="AB940" s="125"/>
      <c r="AC940" s="127"/>
      <c r="AD940" s="121"/>
      <c r="AE940" s="121"/>
      <c r="AF940" s="125"/>
    </row>
    <row r="941" spans="1:32" ht="20.25" customHeight="1" x14ac:dyDescent="0.2">
      <c r="AC941" s="128"/>
      <c r="AF941" s="129"/>
    </row>
    <row r="942" spans="1:32" ht="20.25" customHeight="1" x14ac:dyDescent="0.2">
      <c r="AC942" s="128"/>
      <c r="AF942" s="129"/>
    </row>
    <row r="943" spans="1:32" ht="20.25" customHeight="1" x14ac:dyDescent="0.2">
      <c r="AC943" s="128"/>
      <c r="AF943" s="129"/>
    </row>
    <row r="944" spans="1:32" ht="20.25" customHeight="1" x14ac:dyDescent="0.2">
      <c r="AC944" s="128"/>
      <c r="AF944" s="129"/>
    </row>
    <row r="945" spans="29:32" ht="20.25" customHeight="1" x14ac:dyDescent="0.2">
      <c r="AC945" s="128"/>
      <c r="AF945" s="129"/>
    </row>
    <row r="946" spans="29:32" ht="20.25" customHeight="1" x14ac:dyDescent="0.2">
      <c r="AC946" s="128"/>
      <c r="AF946" s="129"/>
    </row>
    <row r="947" spans="29:32" ht="20.25" customHeight="1" x14ac:dyDescent="0.2">
      <c r="AC947" s="128"/>
      <c r="AF947" s="129"/>
    </row>
    <row r="948" spans="29:32" ht="20.25" customHeight="1" x14ac:dyDescent="0.2">
      <c r="AC948" s="128"/>
      <c r="AF948" s="129"/>
    </row>
    <row r="949" spans="29:32" ht="20.25" customHeight="1" x14ac:dyDescent="0.2">
      <c r="AC949" s="128"/>
      <c r="AF949" s="129"/>
    </row>
    <row r="950" spans="29:32" ht="20.25" customHeight="1" x14ac:dyDescent="0.2">
      <c r="AC950" s="128"/>
      <c r="AF950" s="129"/>
    </row>
    <row r="951" spans="29:32" ht="20.25" customHeight="1" x14ac:dyDescent="0.2">
      <c r="AC951" s="128"/>
      <c r="AF951" s="129"/>
    </row>
    <row r="952" spans="29:32" ht="20.25" customHeight="1" x14ac:dyDescent="0.2">
      <c r="AC952" s="128"/>
      <c r="AF952" s="129"/>
    </row>
    <row r="953" spans="29:32" ht="20.25" customHeight="1" x14ac:dyDescent="0.2">
      <c r="AC953" s="128"/>
      <c r="AF953" s="129"/>
    </row>
    <row r="954" spans="29:32" ht="20.25" customHeight="1" x14ac:dyDescent="0.2">
      <c r="AC954" s="128"/>
      <c r="AF954" s="129"/>
    </row>
    <row r="955" spans="29:32" ht="20.25" customHeight="1" x14ac:dyDescent="0.2">
      <c r="AC955" s="128"/>
      <c r="AF955" s="129"/>
    </row>
    <row r="956" spans="29:32" ht="20.25" customHeight="1" x14ac:dyDescent="0.2">
      <c r="AC956" s="128"/>
      <c r="AF956" s="129"/>
    </row>
    <row r="957" spans="29:32" ht="20.25" customHeight="1" x14ac:dyDescent="0.2">
      <c r="AC957" s="128"/>
      <c r="AF957" s="129"/>
    </row>
    <row r="958" spans="29:32" ht="20.25" customHeight="1" x14ac:dyDescent="0.2">
      <c r="AC958" s="128"/>
      <c r="AF958" s="129"/>
    </row>
    <row r="959" spans="29:32" ht="20.25" customHeight="1" x14ac:dyDescent="0.2">
      <c r="AC959" s="128"/>
      <c r="AF959" s="129"/>
    </row>
    <row r="960" spans="29:32" ht="20.25" customHeight="1" x14ac:dyDescent="0.2">
      <c r="AC960" s="128"/>
      <c r="AF960" s="129"/>
    </row>
    <row r="961" spans="1:32" ht="20.25" customHeight="1" x14ac:dyDescent="0.2">
      <c r="AC961" s="128"/>
      <c r="AF961" s="129"/>
    </row>
    <row r="962" spans="1:32" ht="20.25" customHeight="1" x14ac:dyDescent="0.2">
      <c r="AC962" s="128"/>
      <c r="AF962" s="129"/>
    </row>
    <row r="963" spans="1:32" ht="20.25" customHeight="1" x14ac:dyDescent="0.2">
      <c r="AC963" s="128"/>
      <c r="AF963" s="129"/>
    </row>
    <row r="964" spans="1:32" ht="20.25" customHeight="1" x14ac:dyDescent="0.2">
      <c r="H964" s="123"/>
      <c r="AC964" s="128"/>
      <c r="AF964" s="129"/>
    </row>
    <row r="965" spans="1:32" ht="20.25" customHeight="1" x14ac:dyDescent="0.2">
      <c r="H965" s="123"/>
      <c r="AC965" s="128"/>
      <c r="AF965" s="129"/>
    </row>
    <row r="966" spans="1:32" ht="20.25" customHeight="1" x14ac:dyDescent="0.2">
      <c r="H966" s="123"/>
      <c r="AC966" s="128"/>
      <c r="AF966" s="129"/>
    </row>
    <row r="967" spans="1:32" ht="20.25" customHeight="1" x14ac:dyDescent="0.2">
      <c r="H967" s="123"/>
      <c r="AC967" s="128"/>
      <c r="AF967" s="129"/>
    </row>
    <row r="968" spans="1:32" ht="20.25" customHeight="1" x14ac:dyDescent="0.2">
      <c r="H968" s="123"/>
      <c r="AC968" s="128"/>
      <c r="AF968" s="129"/>
    </row>
    <row r="969" spans="1:32" ht="20.25" customHeight="1" x14ac:dyDescent="0.2">
      <c r="A969" s="124"/>
      <c r="B969" s="121"/>
      <c r="C969" s="121"/>
      <c r="D969" s="121"/>
      <c r="E969" s="121"/>
      <c r="F969" s="121"/>
      <c r="G969" s="125"/>
      <c r="H969" s="126"/>
      <c r="I969" s="127"/>
      <c r="J969" s="121"/>
      <c r="K969" s="121"/>
      <c r="L969" s="121"/>
      <c r="M969" s="121"/>
      <c r="N969" s="121"/>
      <c r="O969" s="121"/>
      <c r="P969" s="121"/>
      <c r="Q969" s="121"/>
      <c r="R969" s="121"/>
      <c r="S969" s="121"/>
      <c r="T969" s="121"/>
      <c r="U969" s="121"/>
      <c r="V969" s="121"/>
      <c r="W969" s="121"/>
      <c r="X969" s="121"/>
      <c r="Y969" s="121"/>
      <c r="Z969" s="121"/>
      <c r="AA969" s="121"/>
      <c r="AB969" s="125"/>
      <c r="AC969" s="127"/>
      <c r="AD969" s="121"/>
      <c r="AE969" s="121"/>
      <c r="AF969" s="125"/>
    </row>
  </sheetData>
  <mergeCells count="16">
    <mergeCell ref="B14:K14"/>
    <mergeCell ref="B15:G15"/>
    <mergeCell ref="B32:G32"/>
    <mergeCell ref="B34:K34"/>
    <mergeCell ref="B54:Q54"/>
    <mergeCell ref="B55:G55"/>
    <mergeCell ref="B58:Q58"/>
    <mergeCell ref="B59:M59"/>
    <mergeCell ref="B60:G60"/>
    <mergeCell ref="B62:G62"/>
    <mergeCell ref="B68:Q68"/>
    <mergeCell ref="B63:G63"/>
    <mergeCell ref="B64:G64"/>
    <mergeCell ref="B65:G65"/>
    <mergeCell ref="B66:Q66"/>
    <mergeCell ref="B67:Q67"/>
  </mergeCells>
  <phoneticPr fontId="9"/>
  <printOptions horizontalCentered="1"/>
  <pageMargins left="0.23611111111111099" right="0.23611111111111099" top="0.74791666666666701" bottom="0.74791666666666701" header="0.511811023622047" footer="0.511811023622047"/>
  <pageSetup paperSize="9" scale="57" fitToHeight="0" orientation="landscape" cellComments="atEnd" horizontalDpi="300" verticalDpi="300" r:id="rId1"/>
  <rowBreaks count="2" manualBreakCount="2">
    <brk id="36" max="16383" man="1"/>
    <brk id="165"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Y123"/>
  <sheetViews>
    <sheetView view="pageBreakPreview" zoomScale="95" zoomScaleNormal="100" zoomScalePageLayoutView="95" workbookViewId="0">
      <selection activeCell="D25" sqref="D25"/>
    </sheetView>
  </sheetViews>
  <sheetFormatPr defaultColWidth="4" defaultRowHeight="13.2" x14ac:dyDescent="0.2"/>
  <cols>
    <col min="1" max="1" width="2.109375" style="62" customWidth="1"/>
    <col min="2" max="2" width="2.33203125" style="62" customWidth="1"/>
    <col min="3" max="8" width="4" style="62"/>
    <col min="9" max="20" width="4.6640625" style="62" customWidth="1"/>
    <col min="21" max="21" width="2.33203125" style="62" customWidth="1"/>
    <col min="22" max="24" width="3.21875" style="62" customWidth="1"/>
    <col min="25" max="25" width="2.33203125" style="62" customWidth="1"/>
    <col min="26" max="26" width="2.109375" style="62" customWidth="1"/>
    <col min="27" max="16384" width="4" style="62"/>
  </cols>
  <sheetData>
    <row r="1" spans="2:25" ht="6.75" customHeight="1" x14ac:dyDescent="0.2"/>
    <row r="2" spans="2:25" x14ac:dyDescent="0.2">
      <c r="B2" s="62" t="s">
        <v>244</v>
      </c>
    </row>
    <row r="3" spans="2:25" ht="15.75" customHeight="1" x14ac:dyDescent="0.2">
      <c r="P3" s="133" t="s">
        <v>157</v>
      </c>
      <c r="Q3" s="551"/>
      <c r="R3" s="551"/>
      <c r="S3" s="104" t="s">
        <v>158</v>
      </c>
      <c r="T3" s="551"/>
      <c r="U3" s="551"/>
      <c r="V3" s="104" t="s">
        <v>159</v>
      </c>
      <c r="W3" s="551"/>
      <c r="X3" s="551"/>
      <c r="Y3" s="104" t="s">
        <v>160</v>
      </c>
    </row>
    <row r="4" spans="2:25" ht="6" customHeight="1" x14ac:dyDescent="0.2"/>
    <row r="5" spans="2:25" ht="27.75" customHeight="1" x14ac:dyDescent="0.2">
      <c r="B5" s="558" t="s">
        <v>245</v>
      </c>
      <c r="C5" s="558"/>
      <c r="D5" s="558"/>
      <c r="E5" s="558"/>
      <c r="F5" s="558"/>
      <c r="G5" s="558"/>
      <c r="H5" s="558"/>
      <c r="I5" s="558"/>
      <c r="J5" s="558"/>
      <c r="K5" s="558"/>
      <c r="L5" s="558"/>
      <c r="M5" s="558"/>
      <c r="N5" s="558"/>
      <c r="O5" s="558"/>
      <c r="P5" s="558"/>
      <c r="Q5" s="558"/>
      <c r="R5" s="558"/>
      <c r="S5" s="558"/>
      <c r="T5" s="558"/>
      <c r="U5" s="558"/>
      <c r="V5" s="558"/>
      <c r="W5" s="558"/>
      <c r="X5" s="558"/>
      <c r="Y5" s="558"/>
    </row>
    <row r="6" spans="2:25" ht="5.25" customHeight="1" x14ac:dyDescent="0.2"/>
    <row r="7" spans="2:25" ht="23.25" customHeight="1" x14ac:dyDescent="0.2">
      <c r="B7" s="529" t="s">
        <v>246</v>
      </c>
      <c r="C7" s="529"/>
      <c r="D7" s="529"/>
      <c r="E7" s="529"/>
      <c r="F7" s="529"/>
      <c r="G7" s="559"/>
      <c r="H7" s="559"/>
      <c r="I7" s="559"/>
      <c r="J7" s="559"/>
      <c r="K7" s="559"/>
      <c r="L7" s="559"/>
      <c r="M7" s="559"/>
      <c r="N7" s="559"/>
      <c r="O7" s="559"/>
      <c r="P7" s="559"/>
      <c r="Q7" s="559"/>
      <c r="R7" s="559"/>
      <c r="S7" s="559"/>
      <c r="T7" s="559"/>
      <c r="U7" s="559"/>
      <c r="V7" s="559"/>
      <c r="W7" s="559"/>
      <c r="X7" s="559"/>
      <c r="Y7" s="559"/>
    </row>
    <row r="8" spans="2:25" ht="23.25" customHeight="1" x14ac:dyDescent="0.2">
      <c r="B8" s="529" t="s">
        <v>247</v>
      </c>
      <c r="C8" s="529"/>
      <c r="D8" s="529"/>
      <c r="E8" s="529"/>
      <c r="F8" s="529"/>
      <c r="G8" s="149" t="s">
        <v>10</v>
      </c>
      <c r="H8" s="150" t="s">
        <v>248</v>
      </c>
      <c r="I8" s="150"/>
      <c r="J8" s="150"/>
      <c r="K8" s="150"/>
      <c r="L8" s="151" t="s">
        <v>10</v>
      </c>
      <c r="M8" s="150" t="s">
        <v>249</v>
      </c>
      <c r="N8" s="150"/>
      <c r="O8" s="150"/>
      <c r="P8" s="150"/>
      <c r="Q8" s="151" t="s">
        <v>10</v>
      </c>
      <c r="R8" s="150" t="s">
        <v>250</v>
      </c>
      <c r="S8" s="150"/>
      <c r="T8" s="150"/>
      <c r="U8" s="152"/>
      <c r="V8" s="152"/>
      <c r="W8" s="152"/>
      <c r="X8" s="152"/>
      <c r="Y8" s="153"/>
    </row>
    <row r="9" spans="2:25" ht="23.25" customHeight="1" x14ac:dyDescent="0.2">
      <c r="B9" s="529" t="s">
        <v>251</v>
      </c>
      <c r="C9" s="529"/>
      <c r="D9" s="529"/>
      <c r="E9" s="529"/>
      <c r="F9" s="529"/>
      <c r="G9" s="151" t="s">
        <v>10</v>
      </c>
      <c r="H9" s="122" t="s">
        <v>252</v>
      </c>
      <c r="I9" s="122"/>
      <c r="J9" s="152"/>
      <c r="K9" s="152"/>
      <c r="L9" s="152"/>
      <c r="M9" s="152"/>
      <c r="N9" s="152"/>
      <c r="O9" s="151" t="s">
        <v>10</v>
      </c>
      <c r="P9" s="122" t="s">
        <v>253</v>
      </c>
      <c r="Q9" s="152"/>
      <c r="R9" s="152"/>
      <c r="S9" s="152"/>
      <c r="T9" s="152"/>
      <c r="U9" s="152"/>
      <c r="V9" s="152"/>
      <c r="W9" s="152"/>
      <c r="X9" s="152"/>
      <c r="Y9" s="153"/>
    </row>
    <row r="10" spans="2:25" ht="23.25" customHeight="1" x14ac:dyDescent="0.2">
      <c r="B10" s="529"/>
      <c r="C10" s="529"/>
      <c r="D10" s="529"/>
      <c r="E10" s="529"/>
      <c r="F10" s="529"/>
      <c r="G10" s="151" t="s">
        <v>10</v>
      </c>
      <c r="H10" s="62" t="s">
        <v>254</v>
      </c>
      <c r="I10" s="131"/>
      <c r="J10" s="131"/>
      <c r="K10" s="131"/>
      <c r="L10" s="131"/>
      <c r="M10" s="131"/>
      <c r="N10" s="131"/>
      <c r="O10" s="151" t="s">
        <v>10</v>
      </c>
      <c r="P10" s="62" t="s">
        <v>255</v>
      </c>
      <c r="Q10" s="131"/>
      <c r="R10" s="131"/>
      <c r="S10" s="131"/>
      <c r="T10" s="131"/>
      <c r="U10" s="131"/>
      <c r="V10" s="131"/>
      <c r="W10" s="131"/>
      <c r="X10" s="131"/>
      <c r="Y10" s="154"/>
    </row>
    <row r="11" spans="2:25" ht="23.25" customHeight="1" x14ac:dyDescent="0.2">
      <c r="B11" s="529"/>
      <c r="C11" s="529"/>
      <c r="D11" s="529"/>
      <c r="E11" s="529"/>
      <c r="F11" s="529"/>
      <c r="G11" s="155" t="s">
        <v>10</v>
      </c>
      <c r="H11" s="121" t="s">
        <v>256</v>
      </c>
      <c r="I11" s="156"/>
      <c r="J11" s="156"/>
      <c r="K11" s="156"/>
      <c r="L11" s="156"/>
      <c r="M11" s="156"/>
      <c r="N11" s="156"/>
      <c r="O11" s="156"/>
      <c r="P11" s="156"/>
      <c r="Q11" s="156"/>
      <c r="R11" s="156"/>
      <c r="S11" s="156"/>
      <c r="T11" s="156"/>
      <c r="U11" s="156"/>
      <c r="V11" s="156"/>
      <c r="W11" s="156"/>
      <c r="X11" s="156"/>
      <c r="Y11" s="157"/>
    </row>
    <row r="13" spans="2:25" ht="6" customHeight="1" x14ac:dyDescent="0.2">
      <c r="B13" s="158"/>
      <c r="C13" s="122"/>
      <c r="D13" s="122"/>
      <c r="E13" s="122"/>
      <c r="F13" s="122"/>
      <c r="G13" s="122"/>
      <c r="H13" s="122"/>
      <c r="I13" s="122"/>
      <c r="J13" s="122"/>
      <c r="K13" s="122"/>
      <c r="L13" s="122"/>
      <c r="M13" s="122"/>
      <c r="N13" s="122"/>
      <c r="O13" s="122"/>
      <c r="P13" s="122"/>
      <c r="Q13" s="122"/>
      <c r="R13" s="122"/>
      <c r="S13" s="122"/>
      <c r="T13" s="122"/>
      <c r="U13" s="158"/>
      <c r="V13" s="122"/>
      <c r="W13" s="122"/>
      <c r="X13" s="122"/>
      <c r="Y13" s="159"/>
    </row>
    <row r="14" spans="2:25" x14ac:dyDescent="0.2">
      <c r="B14" s="128" t="s">
        <v>257</v>
      </c>
      <c r="U14" s="128"/>
      <c r="V14" s="160" t="s">
        <v>258</v>
      </c>
      <c r="W14" s="160" t="s">
        <v>11</v>
      </c>
      <c r="X14" s="160" t="s">
        <v>259</v>
      </c>
      <c r="Y14" s="129"/>
    </row>
    <row r="15" spans="2:25" ht="6.75" customHeight="1" x14ac:dyDescent="0.2">
      <c r="B15" s="128"/>
      <c r="U15" s="128"/>
      <c r="Y15" s="129"/>
    </row>
    <row r="16" spans="2:25" ht="18" customHeight="1" x14ac:dyDescent="0.2">
      <c r="B16" s="128"/>
      <c r="C16" s="62" t="s">
        <v>260</v>
      </c>
      <c r="U16" s="132"/>
      <c r="V16" s="151"/>
      <c r="W16" s="151"/>
      <c r="X16" s="151"/>
      <c r="Y16" s="154"/>
    </row>
    <row r="17" spans="2:25" ht="6.75" customHeight="1" x14ac:dyDescent="0.2">
      <c r="B17" s="128"/>
      <c r="U17" s="161"/>
      <c r="V17" s="104"/>
      <c r="W17" s="104"/>
      <c r="X17" s="104"/>
      <c r="Y17" s="162"/>
    </row>
    <row r="18" spans="2:25" ht="14.25" customHeight="1" x14ac:dyDescent="0.2">
      <c r="B18" s="128"/>
      <c r="C18" s="62" t="s">
        <v>261</v>
      </c>
      <c r="D18" s="529" t="s">
        <v>262</v>
      </c>
      <c r="E18" s="529"/>
      <c r="F18" s="529"/>
      <c r="G18" s="529"/>
      <c r="H18" s="529"/>
      <c r="I18" s="163" t="s">
        <v>263</v>
      </c>
      <c r="J18" s="164"/>
      <c r="K18" s="164"/>
      <c r="L18" s="557"/>
      <c r="M18" s="557"/>
      <c r="N18" s="557"/>
      <c r="O18" s="165" t="s">
        <v>264</v>
      </c>
      <c r="U18" s="161"/>
      <c r="V18" s="104"/>
      <c r="W18" s="104"/>
      <c r="X18" s="104"/>
      <c r="Y18" s="162"/>
    </row>
    <row r="19" spans="2:25" ht="7.5" customHeight="1" x14ac:dyDescent="0.2">
      <c r="B19" s="128"/>
      <c r="U19" s="161"/>
      <c r="V19" s="104"/>
      <c r="W19" s="104"/>
      <c r="X19" s="104"/>
      <c r="Y19" s="162"/>
    </row>
    <row r="20" spans="2:25" ht="18" customHeight="1" x14ac:dyDescent="0.2">
      <c r="B20" s="128"/>
      <c r="C20" s="62" t="s">
        <v>265</v>
      </c>
      <c r="U20" s="161"/>
      <c r="V20" s="104"/>
      <c r="W20" s="104"/>
      <c r="X20" s="104"/>
      <c r="Y20" s="162"/>
    </row>
    <row r="21" spans="2:25" ht="6.75" customHeight="1" x14ac:dyDescent="0.2">
      <c r="B21" s="128"/>
      <c r="U21" s="161"/>
      <c r="V21" s="104"/>
      <c r="W21" s="104"/>
      <c r="X21" s="104"/>
      <c r="Y21" s="162"/>
    </row>
    <row r="22" spans="2:25" ht="14.25" customHeight="1" x14ac:dyDescent="0.2">
      <c r="B22" s="128"/>
      <c r="C22" s="62" t="s">
        <v>261</v>
      </c>
      <c r="D22" s="529" t="s">
        <v>266</v>
      </c>
      <c r="E22" s="529"/>
      <c r="F22" s="529"/>
      <c r="G22" s="529"/>
      <c r="H22" s="529"/>
      <c r="I22" s="163" t="s">
        <v>263</v>
      </c>
      <c r="J22" s="164"/>
      <c r="K22" s="164"/>
      <c r="L22" s="557"/>
      <c r="M22" s="557"/>
      <c r="N22" s="557"/>
      <c r="O22" s="165" t="s">
        <v>264</v>
      </c>
      <c r="U22" s="161"/>
      <c r="V22" s="104"/>
      <c r="W22" s="104"/>
      <c r="X22" s="104"/>
      <c r="Y22" s="162"/>
    </row>
    <row r="23" spans="2:25" ht="7.5" customHeight="1" x14ac:dyDescent="0.2">
      <c r="B23" s="128"/>
      <c r="U23" s="161"/>
      <c r="V23" s="104"/>
      <c r="W23" s="104"/>
      <c r="X23" s="104"/>
      <c r="Y23" s="162"/>
    </row>
    <row r="24" spans="2:25" ht="18" customHeight="1" x14ac:dyDescent="0.2">
      <c r="B24" s="128"/>
      <c r="C24" s="62" t="s">
        <v>267</v>
      </c>
      <c r="U24" s="132"/>
      <c r="V24" s="151" t="s">
        <v>10</v>
      </c>
      <c r="W24" s="151" t="s">
        <v>11</v>
      </c>
      <c r="X24" s="151" t="s">
        <v>10</v>
      </c>
      <c r="Y24" s="154"/>
    </row>
    <row r="25" spans="2:25" ht="18" customHeight="1" x14ac:dyDescent="0.2">
      <c r="B25" s="128"/>
      <c r="C25" s="62" t="s">
        <v>268</v>
      </c>
      <c r="U25" s="132"/>
      <c r="V25" s="131"/>
      <c r="W25" s="131"/>
      <c r="X25" s="131"/>
      <c r="Y25" s="154"/>
    </row>
    <row r="26" spans="2:25" ht="18" customHeight="1" x14ac:dyDescent="0.2">
      <c r="B26" s="128"/>
      <c r="C26" s="62" t="s">
        <v>269</v>
      </c>
      <c r="T26" s="62" t="s">
        <v>270</v>
      </c>
      <c r="U26" s="132"/>
      <c r="V26" s="151" t="s">
        <v>10</v>
      </c>
      <c r="W26" s="151" t="s">
        <v>11</v>
      </c>
      <c r="X26" s="151" t="s">
        <v>10</v>
      </c>
      <c r="Y26" s="154"/>
    </row>
    <row r="27" spans="2:25" ht="18" customHeight="1" x14ac:dyDescent="0.2">
      <c r="B27" s="128"/>
      <c r="C27" s="62" t="s">
        <v>271</v>
      </c>
      <c r="U27" s="132"/>
      <c r="V27" s="151" t="s">
        <v>10</v>
      </c>
      <c r="W27" s="151" t="s">
        <v>11</v>
      </c>
      <c r="X27" s="151" t="s">
        <v>10</v>
      </c>
      <c r="Y27" s="154"/>
    </row>
    <row r="28" spans="2:25" ht="18" customHeight="1" x14ac:dyDescent="0.2">
      <c r="B28" s="128"/>
      <c r="C28" s="62" t="s">
        <v>272</v>
      </c>
      <c r="U28" s="132"/>
      <c r="V28" s="131"/>
      <c r="W28" s="131"/>
      <c r="X28" s="131"/>
      <c r="Y28" s="154"/>
    </row>
    <row r="29" spans="2:25" ht="18" customHeight="1" x14ac:dyDescent="0.2">
      <c r="B29" s="128"/>
      <c r="C29" s="62" t="s">
        <v>273</v>
      </c>
      <c r="U29" s="132"/>
      <c r="V29" s="151" t="s">
        <v>10</v>
      </c>
      <c r="W29" s="151" t="s">
        <v>11</v>
      </c>
      <c r="X29" s="151" t="s">
        <v>10</v>
      </c>
      <c r="Y29" s="154"/>
    </row>
    <row r="30" spans="2:25" ht="18" customHeight="1" x14ac:dyDescent="0.2">
      <c r="B30" s="128"/>
      <c r="C30" s="62" t="s">
        <v>274</v>
      </c>
      <c r="U30" s="132"/>
      <c r="V30" s="151" t="s">
        <v>10</v>
      </c>
      <c r="W30" s="151" t="s">
        <v>11</v>
      </c>
      <c r="X30" s="151" t="s">
        <v>10</v>
      </c>
      <c r="Y30" s="154"/>
    </row>
    <row r="31" spans="2:25" ht="18" customHeight="1" x14ac:dyDescent="0.2">
      <c r="B31" s="128"/>
      <c r="C31" s="62" t="s">
        <v>275</v>
      </c>
      <c r="U31" s="132"/>
      <c r="V31" s="131"/>
      <c r="W31" s="131"/>
      <c r="X31" s="131"/>
      <c r="Y31" s="154"/>
    </row>
    <row r="32" spans="2:25" ht="18" customHeight="1" x14ac:dyDescent="0.2">
      <c r="B32" s="128"/>
      <c r="C32" s="62" t="s">
        <v>276</v>
      </c>
      <c r="U32" s="132"/>
      <c r="V32" s="151" t="s">
        <v>10</v>
      </c>
      <c r="W32" s="151" t="s">
        <v>11</v>
      </c>
      <c r="X32" s="151" t="s">
        <v>10</v>
      </c>
      <c r="Y32" s="154"/>
    </row>
    <row r="33" spans="2:25" ht="18" customHeight="1" x14ac:dyDescent="0.2">
      <c r="B33" s="128"/>
      <c r="C33" s="62" t="s">
        <v>277</v>
      </c>
      <c r="U33" s="132"/>
      <c r="V33" s="151"/>
      <c r="W33" s="151"/>
      <c r="X33" s="151"/>
      <c r="Y33" s="154"/>
    </row>
    <row r="34" spans="2:25" ht="18" customHeight="1" x14ac:dyDescent="0.2">
      <c r="B34" s="128"/>
      <c r="C34" s="62" t="s">
        <v>278</v>
      </c>
      <c r="U34" s="132"/>
      <c r="V34" s="151"/>
      <c r="W34" s="151"/>
      <c r="X34" s="151"/>
      <c r="Y34" s="154"/>
    </row>
    <row r="35" spans="2:25" ht="18" customHeight="1" x14ac:dyDescent="0.2">
      <c r="B35" s="128"/>
      <c r="C35" s="62" t="s">
        <v>279</v>
      </c>
      <c r="U35" s="132"/>
      <c r="V35" s="151" t="s">
        <v>10</v>
      </c>
      <c r="W35" s="151" t="s">
        <v>11</v>
      </c>
      <c r="X35" s="151" t="s">
        <v>10</v>
      </c>
      <c r="Y35" s="154"/>
    </row>
    <row r="36" spans="2:25" ht="18" customHeight="1" x14ac:dyDescent="0.2">
      <c r="B36" s="128"/>
      <c r="C36" s="62" t="s">
        <v>280</v>
      </c>
      <c r="U36" s="132"/>
      <c r="V36" s="131"/>
      <c r="W36" s="131"/>
      <c r="X36" s="131"/>
      <c r="Y36" s="154"/>
    </row>
    <row r="37" spans="2:25" ht="18" customHeight="1" x14ac:dyDescent="0.2">
      <c r="B37" s="128"/>
      <c r="D37" s="62" t="s">
        <v>281</v>
      </c>
      <c r="U37" s="132"/>
      <c r="V37" s="151" t="s">
        <v>10</v>
      </c>
      <c r="W37" s="151" t="s">
        <v>11</v>
      </c>
      <c r="X37" s="151" t="s">
        <v>10</v>
      </c>
      <c r="Y37" s="154"/>
    </row>
    <row r="38" spans="2:25" ht="18" customHeight="1" x14ac:dyDescent="0.2">
      <c r="B38" s="128"/>
      <c r="D38" s="62" t="s">
        <v>282</v>
      </c>
      <c r="U38" s="132"/>
      <c r="V38" s="151" t="s">
        <v>10</v>
      </c>
      <c r="W38" s="151" t="s">
        <v>11</v>
      </c>
      <c r="X38" s="151" t="s">
        <v>10</v>
      </c>
      <c r="Y38" s="154"/>
    </row>
    <row r="39" spans="2:25" ht="18" customHeight="1" x14ac:dyDescent="0.2">
      <c r="B39" s="128"/>
      <c r="C39" s="62" t="s">
        <v>283</v>
      </c>
      <c r="U39" s="132"/>
      <c r="V39" s="166"/>
      <c r="W39" s="104" t="s">
        <v>11</v>
      </c>
      <c r="X39" s="166"/>
      <c r="Y39" s="154"/>
    </row>
    <row r="40" spans="2:25" ht="18" customHeight="1" x14ac:dyDescent="0.2">
      <c r="B40" s="128"/>
      <c r="C40" s="62" t="s">
        <v>284</v>
      </c>
      <c r="U40" s="132"/>
      <c r="V40" s="131"/>
      <c r="W40" s="131"/>
      <c r="X40" s="131"/>
      <c r="Y40" s="154"/>
    </row>
    <row r="41" spans="2:25" ht="18" customHeight="1" x14ac:dyDescent="0.2">
      <c r="B41" s="128"/>
      <c r="C41" s="62" t="s">
        <v>285</v>
      </c>
      <c r="U41" s="132"/>
      <c r="V41" s="151" t="s">
        <v>10</v>
      </c>
      <c r="W41" s="151" t="s">
        <v>11</v>
      </c>
      <c r="X41" s="151" t="s">
        <v>10</v>
      </c>
      <c r="Y41" s="154"/>
    </row>
    <row r="42" spans="2:25" ht="18" customHeight="1" x14ac:dyDescent="0.2">
      <c r="B42" s="128"/>
      <c r="C42" s="62" t="s">
        <v>286</v>
      </c>
      <c r="U42" s="161"/>
      <c r="V42" s="104"/>
      <c r="W42" s="104"/>
      <c r="X42" s="104"/>
      <c r="Y42" s="162"/>
    </row>
    <row r="43" spans="2:25" ht="18" customHeight="1" x14ac:dyDescent="0.2">
      <c r="B43" s="128"/>
      <c r="C43" s="62" t="s">
        <v>287</v>
      </c>
      <c r="U43" s="132"/>
      <c r="V43" s="151" t="s">
        <v>10</v>
      </c>
      <c r="W43" s="151" t="s">
        <v>11</v>
      </c>
      <c r="X43" s="151" t="s">
        <v>10</v>
      </c>
      <c r="Y43" s="154"/>
    </row>
    <row r="44" spans="2:25" ht="18" customHeight="1" x14ac:dyDescent="0.2">
      <c r="B44" s="128"/>
      <c r="C44" s="62" t="s">
        <v>288</v>
      </c>
      <c r="U44" s="161"/>
      <c r="V44" s="104"/>
      <c r="W44" s="104"/>
      <c r="X44" s="104"/>
      <c r="Y44" s="162"/>
    </row>
    <row r="45" spans="2:25" ht="18" customHeight="1" x14ac:dyDescent="0.2">
      <c r="B45" s="128"/>
      <c r="C45" s="62" t="s">
        <v>289</v>
      </c>
      <c r="U45" s="161"/>
      <c r="V45" s="104"/>
      <c r="W45" s="104"/>
      <c r="X45" s="104"/>
      <c r="Y45" s="162"/>
    </row>
    <row r="46" spans="2:25" ht="15" customHeight="1" x14ac:dyDescent="0.2">
      <c r="B46" s="128"/>
      <c r="U46" s="128"/>
      <c r="Y46" s="129"/>
    </row>
    <row r="47" spans="2:25" ht="15" customHeight="1" x14ac:dyDescent="0.2">
      <c r="B47" s="128" t="s">
        <v>290</v>
      </c>
      <c r="U47" s="161"/>
      <c r="V47" s="160" t="s">
        <v>258</v>
      </c>
      <c r="W47" s="160" t="s">
        <v>11</v>
      </c>
      <c r="X47" s="160" t="s">
        <v>259</v>
      </c>
      <c r="Y47" s="162"/>
    </row>
    <row r="48" spans="2:25" ht="6.75" customHeight="1" x14ac:dyDescent="0.2">
      <c r="B48" s="128"/>
      <c r="U48" s="161"/>
      <c r="V48" s="104"/>
      <c r="W48" s="104"/>
      <c r="X48" s="104"/>
      <c r="Y48" s="162"/>
    </row>
    <row r="49" spans="2:25" ht="18" customHeight="1" x14ac:dyDescent="0.2">
      <c r="B49" s="128"/>
      <c r="C49" s="62" t="s">
        <v>291</v>
      </c>
      <c r="U49" s="132"/>
      <c r="V49" s="151" t="s">
        <v>10</v>
      </c>
      <c r="W49" s="151" t="s">
        <v>11</v>
      </c>
      <c r="X49" s="151" t="s">
        <v>10</v>
      </c>
      <c r="Y49" s="154"/>
    </row>
    <row r="50" spans="2:25" ht="18" customHeight="1" x14ac:dyDescent="0.2">
      <c r="B50" s="128"/>
      <c r="C50" s="62" t="s">
        <v>292</v>
      </c>
      <c r="U50" s="128"/>
      <c r="Y50" s="129"/>
    </row>
    <row r="51" spans="2:25" ht="18" customHeight="1" x14ac:dyDescent="0.2">
      <c r="B51" s="128"/>
      <c r="C51" s="62" t="s">
        <v>293</v>
      </c>
      <c r="U51" s="132"/>
      <c r="V51" s="151" t="s">
        <v>10</v>
      </c>
      <c r="W51" s="151" t="s">
        <v>11</v>
      </c>
      <c r="X51" s="151" t="s">
        <v>10</v>
      </c>
      <c r="Y51" s="154"/>
    </row>
    <row r="52" spans="2:25" ht="18" customHeight="1" x14ac:dyDescent="0.2">
      <c r="B52" s="128"/>
      <c r="D52" s="556" t="s">
        <v>294</v>
      </c>
      <c r="E52" s="556"/>
      <c r="F52" s="556"/>
      <c r="G52" s="556"/>
      <c r="H52" s="556"/>
      <c r="I52" s="556"/>
      <c r="J52" s="556"/>
      <c r="K52" s="556"/>
      <c r="L52" s="556"/>
      <c r="M52" s="556"/>
      <c r="N52" s="556"/>
      <c r="O52" s="556"/>
      <c r="P52" s="556"/>
      <c r="Q52" s="556"/>
      <c r="R52" s="556"/>
      <c r="S52" s="556"/>
      <c r="T52" s="556"/>
      <c r="U52" s="132"/>
      <c r="V52" s="151"/>
      <c r="W52" s="151"/>
      <c r="X52" s="151"/>
      <c r="Y52" s="154"/>
    </row>
    <row r="53" spans="2:25" ht="18" customHeight="1" x14ac:dyDescent="0.2">
      <c r="B53" s="128"/>
      <c r="D53" s="556" t="s">
        <v>295</v>
      </c>
      <c r="E53" s="556"/>
      <c r="F53" s="556"/>
      <c r="G53" s="556"/>
      <c r="H53" s="556"/>
      <c r="I53" s="556"/>
      <c r="J53" s="556"/>
      <c r="K53" s="556"/>
      <c r="L53" s="556"/>
      <c r="M53" s="556"/>
      <c r="N53" s="556"/>
      <c r="O53" s="556"/>
      <c r="P53" s="556"/>
      <c r="Q53" s="556"/>
      <c r="R53" s="556"/>
      <c r="S53" s="556"/>
      <c r="T53" s="556"/>
      <c r="U53" s="132"/>
      <c r="V53" s="151"/>
      <c r="W53" s="151"/>
      <c r="X53" s="151"/>
      <c r="Y53" s="154"/>
    </row>
    <row r="54" spans="2:25" ht="18" customHeight="1" x14ac:dyDescent="0.2">
      <c r="B54" s="128"/>
      <c r="D54" s="556" t="s">
        <v>296</v>
      </c>
      <c r="E54" s="556"/>
      <c r="F54" s="556"/>
      <c r="G54" s="556"/>
      <c r="H54" s="556"/>
      <c r="I54" s="556"/>
      <c r="J54" s="556"/>
      <c r="K54" s="556"/>
      <c r="L54" s="556"/>
      <c r="M54" s="556"/>
      <c r="N54" s="556"/>
      <c r="O54" s="556"/>
      <c r="P54" s="556"/>
      <c r="Q54" s="556"/>
      <c r="R54" s="556"/>
      <c r="S54" s="556"/>
      <c r="T54" s="556"/>
      <c r="U54" s="132"/>
      <c r="V54" s="151"/>
      <c r="W54" s="151"/>
      <c r="X54" s="151"/>
      <c r="Y54" s="154"/>
    </row>
    <row r="55" spans="2:25" ht="18" customHeight="1" x14ac:dyDescent="0.2">
      <c r="B55" s="128"/>
      <c r="D55" s="556" t="s">
        <v>297</v>
      </c>
      <c r="E55" s="556"/>
      <c r="F55" s="556"/>
      <c r="G55" s="556"/>
      <c r="H55" s="556"/>
      <c r="I55" s="556"/>
      <c r="J55" s="556"/>
      <c r="K55" s="556"/>
      <c r="L55" s="556"/>
      <c r="M55" s="556"/>
      <c r="N55" s="556"/>
      <c r="O55" s="556"/>
      <c r="P55" s="556"/>
      <c r="Q55" s="556"/>
      <c r="R55" s="556"/>
      <c r="S55" s="556"/>
      <c r="T55" s="556"/>
      <c r="U55" s="132"/>
      <c r="V55" s="151"/>
      <c r="W55" s="151"/>
      <c r="X55" s="151"/>
      <c r="Y55" s="154"/>
    </row>
    <row r="56" spans="2:25" ht="18" customHeight="1" x14ac:dyDescent="0.2">
      <c r="B56" s="128"/>
      <c r="D56" s="556" t="s">
        <v>298</v>
      </c>
      <c r="E56" s="556"/>
      <c r="F56" s="556"/>
      <c r="G56" s="556"/>
      <c r="H56" s="556"/>
      <c r="I56" s="556"/>
      <c r="J56" s="556"/>
      <c r="K56" s="556"/>
      <c r="L56" s="556"/>
      <c r="M56" s="556"/>
      <c r="N56" s="556"/>
      <c r="O56" s="556"/>
      <c r="P56" s="556"/>
      <c r="Q56" s="556"/>
      <c r="R56" s="556"/>
      <c r="S56" s="556"/>
      <c r="T56" s="556"/>
      <c r="U56" s="132"/>
      <c r="V56" s="151"/>
      <c r="W56" s="151"/>
      <c r="X56" s="151"/>
      <c r="Y56" s="154"/>
    </row>
    <row r="57" spans="2:25" ht="18" customHeight="1" x14ac:dyDescent="0.2">
      <c r="B57" s="128"/>
      <c r="C57" s="62" t="s">
        <v>299</v>
      </c>
      <c r="U57" s="132"/>
      <c r="V57" s="151" t="s">
        <v>10</v>
      </c>
      <c r="W57" s="151" t="s">
        <v>11</v>
      </c>
      <c r="X57" s="151" t="s">
        <v>10</v>
      </c>
      <c r="Y57" s="154"/>
    </row>
    <row r="58" spans="2:25" ht="8.25" customHeight="1" x14ac:dyDescent="0.2">
      <c r="B58" s="127"/>
      <c r="C58" s="121"/>
      <c r="D58" s="121"/>
      <c r="E58" s="121"/>
      <c r="F58" s="121"/>
      <c r="G58" s="121"/>
      <c r="H58" s="121"/>
      <c r="I58" s="121"/>
      <c r="J58" s="121"/>
      <c r="K58" s="121"/>
      <c r="L58" s="121"/>
      <c r="M58" s="121"/>
      <c r="N58" s="121"/>
      <c r="O58" s="121"/>
      <c r="P58" s="121"/>
      <c r="Q58" s="121"/>
      <c r="R58" s="121"/>
      <c r="S58" s="121"/>
      <c r="T58" s="121"/>
      <c r="U58" s="555"/>
      <c r="V58" s="555"/>
      <c r="W58" s="555"/>
      <c r="X58" s="555"/>
      <c r="Y58" s="555"/>
    </row>
    <row r="59" spans="2:25" x14ac:dyDescent="0.2">
      <c r="B59" s="62" t="s">
        <v>300</v>
      </c>
    </row>
    <row r="60" spans="2:25" ht="14.25" customHeight="1" x14ac:dyDescent="0.2">
      <c r="B60" s="62" t="s">
        <v>301</v>
      </c>
    </row>
    <row r="61" spans="2:25" ht="9" customHeight="1" x14ac:dyDescent="0.2">
      <c r="B61" s="158"/>
      <c r="C61" s="122"/>
      <c r="D61" s="122"/>
      <c r="E61" s="122"/>
      <c r="F61" s="122"/>
      <c r="G61" s="122"/>
      <c r="H61" s="122"/>
      <c r="I61" s="122"/>
      <c r="J61" s="122"/>
      <c r="K61" s="122"/>
      <c r="L61" s="122"/>
      <c r="M61" s="122"/>
      <c r="N61" s="122"/>
      <c r="O61" s="122"/>
      <c r="P61" s="122"/>
      <c r="Q61" s="122"/>
      <c r="R61" s="122"/>
      <c r="S61" s="122"/>
      <c r="T61" s="122"/>
      <c r="U61" s="158"/>
      <c r="V61" s="122"/>
      <c r="W61" s="122"/>
      <c r="X61" s="122"/>
      <c r="Y61" s="159"/>
    </row>
    <row r="62" spans="2:25" x14ac:dyDescent="0.2">
      <c r="B62" s="128" t="s">
        <v>302</v>
      </c>
      <c r="U62" s="128"/>
      <c r="V62" s="160" t="s">
        <v>258</v>
      </c>
      <c r="W62" s="160" t="s">
        <v>11</v>
      </c>
      <c r="X62" s="160" t="s">
        <v>259</v>
      </c>
      <c r="Y62" s="129"/>
    </row>
    <row r="63" spans="2:25" ht="6.75" customHeight="1" x14ac:dyDescent="0.2">
      <c r="B63" s="128"/>
      <c r="U63" s="128"/>
      <c r="Y63" s="129"/>
    </row>
    <row r="64" spans="2:25" ht="18" customHeight="1" x14ac:dyDescent="0.2">
      <c r="B64" s="128"/>
      <c r="C64" s="62" t="s">
        <v>303</v>
      </c>
      <c r="U64" s="132"/>
      <c r="V64" s="151" t="s">
        <v>10</v>
      </c>
      <c r="W64" s="151" t="s">
        <v>11</v>
      </c>
      <c r="X64" s="151" t="s">
        <v>10</v>
      </c>
      <c r="Y64" s="154"/>
    </row>
    <row r="65" spans="2:25" ht="18" customHeight="1" x14ac:dyDescent="0.2">
      <c r="B65" s="128"/>
      <c r="C65" s="62" t="s">
        <v>304</v>
      </c>
      <c r="U65" s="128"/>
      <c r="Y65" s="129"/>
    </row>
    <row r="66" spans="2:25" ht="18" customHeight="1" x14ac:dyDescent="0.2">
      <c r="B66" s="128"/>
      <c r="C66" s="62" t="s">
        <v>305</v>
      </c>
      <c r="U66" s="128"/>
      <c r="Y66" s="129"/>
    </row>
    <row r="67" spans="2:25" ht="6" customHeight="1" x14ac:dyDescent="0.2">
      <c r="B67" s="127"/>
      <c r="C67" s="121"/>
      <c r="D67" s="121"/>
      <c r="E67" s="121"/>
      <c r="F67" s="121"/>
      <c r="G67" s="121"/>
      <c r="H67" s="121"/>
      <c r="I67" s="121"/>
      <c r="J67" s="121"/>
      <c r="K67" s="121"/>
      <c r="L67" s="121"/>
      <c r="M67" s="121"/>
      <c r="N67" s="121"/>
      <c r="O67" s="121"/>
      <c r="P67" s="121"/>
      <c r="Q67" s="121"/>
      <c r="R67" s="121"/>
      <c r="S67" s="121"/>
      <c r="T67" s="121"/>
      <c r="U67" s="127"/>
      <c r="V67" s="121"/>
      <c r="W67" s="121"/>
      <c r="X67" s="121"/>
      <c r="Y67" s="125"/>
    </row>
    <row r="122" spans="3:7" x14ac:dyDescent="0.2">
      <c r="C122" s="121"/>
      <c r="D122" s="121"/>
      <c r="E122" s="121"/>
      <c r="F122" s="121"/>
      <c r="G122" s="121"/>
    </row>
    <row r="123" spans="3:7" x14ac:dyDescent="0.2">
      <c r="C123" s="122"/>
    </row>
  </sheetData>
  <mergeCells count="18">
    <mergeCell ref="Q3:R3"/>
    <mergeCell ref="T3:U3"/>
    <mergeCell ref="W3:X3"/>
    <mergeCell ref="B5:Y5"/>
    <mergeCell ref="B7:F7"/>
    <mergeCell ref="G7:Y7"/>
    <mergeCell ref="B8:F8"/>
    <mergeCell ref="B9:F11"/>
    <mergeCell ref="D18:H18"/>
    <mergeCell ref="L18:N18"/>
    <mergeCell ref="D22:H22"/>
    <mergeCell ref="L22:N22"/>
    <mergeCell ref="U58:Y58"/>
    <mergeCell ref="D52:T52"/>
    <mergeCell ref="D53:T53"/>
    <mergeCell ref="D54:T54"/>
    <mergeCell ref="D55:T55"/>
    <mergeCell ref="D56:T56"/>
  </mergeCells>
  <phoneticPr fontId="9"/>
  <dataValidations count="1">
    <dataValidation type="list" allowBlank="1" showInputMessage="1" showErrorMessage="1" sqref="G8:G11 L8 Q8 O9:O10 V16 X16 V24 X24 V26:V27 X26:X27 V29:V30 X29:X30 V32:V35 X32:X35 V37:V38 X37:X38 V41 X41 V43 X43 V49 X49 V51:V57 X51:X57 V64 X64" xr:uid="{00000000-0002-0000-0400-000000000000}">
      <formula1>"□,■"</formula1>
      <formula2>0</formula2>
    </dataValidation>
  </dataValidations>
  <pageMargins left="0.7" right="0.7" top="0.75" bottom="0.75" header="0.511811023622047" footer="0.511811023622047"/>
  <pageSetup paperSize="9" scale="73" orientation="portrait" horizontalDpi="300" verticalDpi="300" r:id="rId1"/>
  <rowBreaks count="1" manualBreakCount="1">
    <brk id="6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122"/>
  <sheetViews>
    <sheetView view="pageBreakPreview" zoomScaleNormal="100" workbookViewId="0">
      <selection activeCell="D25" sqref="D25"/>
    </sheetView>
  </sheetViews>
  <sheetFormatPr defaultColWidth="4" defaultRowHeight="13.2" x14ac:dyDescent="0.2"/>
  <cols>
    <col min="1" max="1" width="2.109375" style="62" customWidth="1"/>
    <col min="2" max="2" width="1.6640625" style="62" customWidth="1"/>
    <col min="3" max="19" width="3.88671875" style="62" customWidth="1"/>
    <col min="20" max="20" width="7.77734375" style="62" customWidth="1"/>
    <col min="21" max="25" width="3.21875" style="62" customWidth="1"/>
    <col min="26" max="26" width="2.109375" style="62" customWidth="1"/>
    <col min="27" max="16384" width="4" style="62"/>
  </cols>
  <sheetData>
    <row r="1" spans="2:25" ht="6.75" customHeight="1" x14ac:dyDescent="0.2"/>
    <row r="2" spans="2:25" x14ac:dyDescent="0.2">
      <c r="B2" s="62" t="s">
        <v>306</v>
      </c>
    </row>
    <row r="3" spans="2:25" ht="15.75" customHeight="1" x14ac:dyDescent="0.2">
      <c r="P3" s="133" t="s">
        <v>157</v>
      </c>
      <c r="Q3" s="551"/>
      <c r="R3" s="551"/>
      <c r="S3" s="104" t="s">
        <v>158</v>
      </c>
      <c r="T3" s="551"/>
      <c r="U3" s="551"/>
      <c r="V3" s="104" t="s">
        <v>159</v>
      </c>
      <c r="W3" s="551"/>
      <c r="X3" s="551"/>
      <c r="Y3" s="104" t="s">
        <v>160</v>
      </c>
    </row>
    <row r="4" spans="2:25" ht="10.5" customHeight="1" x14ac:dyDescent="0.2"/>
    <row r="5" spans="2:25" ht="27.75" customHeight="1" x14ac:dyDescent="0.2">
      <c r="B5" s="558" t="s">
        <v>307</v>
      </c>
      <c r="C5" s="558"/>
      <c r="D5" s="558"/>
      <c r="E5" s="558"/>
      <c r="F5" s="558"/>
      <c r="G5" s="558"/>
      <c r="H5" s="558"/>
      <c r="I5" s="558"/>
      <c r="J5" s="558"/>
      <c r="K5" s="558"/>
      <c r="L5" s="558"/>
      <c r="M5" s="558"/>
      <c r="N5" s="558"/>
      <c r="O5" s="558"/>
      <c r="P5" s="558"/>
      <c r="Q5" s="558"/>
      <c r="R5" s="558"/>
      <c r="S5" s="558"/>
      <c r="T5" s="558"/>
      <c r="U5" s="558"/>
      <c r="V5" s="558"/>
      <c r="W5" s="558"/>
      <c r="X5" s="558"/>
      <c r="Y5" s="558"/>
    </row>
    <row r="7" spans="2:25" ht="23.25" customHeight="1" x14ac:dyDescent="0.2">
      <c r="B7" s="560" t="s">
        <v>308</v>
      </c>
      <c r="C7" s="560"/>
      <c r="D7" s="560"/>
      <c r="E7" s="560"/>
      <c r="F7" s="560"/>
      <c r="G7" s="560"/>
      <c r="H7" s="560"/>
      <c r="I7" s="529"/>
      <c r="J7" s="529"/>
      <c r="K7" s="529"/>
      <c r="L7" s="529"/>
      <c r="M7" s="529"/>
      <c r="N7" s="529"/>
      <c r="O7" s="529"/>
      <c r="P7" s="529"/>
      <c r="Q7" s="529"/>
      <c r="R7" s="529"/>
      <c r="S7" s="529"/>
      <c r="T7" s="529"/>
      <c r="U7" s="529"/>
      <c r="V7" s="529"/>
      <c r="W7" s="529"/>
      <c r="X7" s="529"/>
      <c r="Y7" s="529"/>
    </row>
    <row r="8" spans="2:25" ht="23.25" customHeight="1" x14ac:dyDescent="0.2">
      <c r="B8" s="529" t="s">
        <v>309</v>
      </c>
      <c r="C8" s="529"/>
      <c r="D8" s="529"/>
      <c r="E8" s="529"/>
      <c r="F8" s="529"/>
      <c r="G8" s="529"/>
      <c r="H8" s="529"/>
      <c r="I8" s="561"/>
      <c r="J8" s="561"/>
      <c r="K8" s="561"/>
      <c r="L8" s="561"/>
      <c r="M8" s="561"/>
      <c r="N8" s="561"/>
      <c r="O8" s="561"/>
      <c r="P8" s="561"/>
      <c r="Q8" s="561"/>
      <c r="R8" s="561"/>
      <c r="S8" s="561"/>
      <c r="T8" s="561"/>
      <c r="U8" s="561"/>
      <c r="V8" s="561"/>
      <c r="W8" s="561"/>
      <c r="X8" s="561"/>
      <c r="Y8" s="561"/>
    </row>
    <row r="9" spans="2:25" ht="23.25" customHeight="1" x14ac:dyDescent="0.2">
      <c r="B9" s="529" t="s">
        <v>310</v>
      </c>
      <c r="C9" s="529"/>
      <c r="D9" s="529"/>
      <c r="E9" s="529"/>
      <c r="F9" s="529"/>
      <c r="G9" s="529"/>
      <c r="H9" s="529"/>
      <c r="I9" s="149" t="s">
        <v>10</v>
      </c>
      <c r="J9" s="150" t="s">
        <v>248</v>
      </c>
      <c r="K9" s="150"/>
      <c r="L9" s="150"/>
      <c r="M9" s="150"/>
      <c r="N9" s="167" t="s">
        <v>10</v>
      </c>
      <c r="O9" s="150" t="s">
        <v>249</v>
      </c>
      <c r="P9" s="150"/>
      <c r="Q9" s="150"/>
      <c r="R9" s="150"/>
      <c r="S9" s="167" t="s">
        <v>10</v>
      </c>
      <c r="T9" s="150" t="s">
        <v>250</v>
      </c>
      <c r="U9" s="150"/>
      <c r="V9" s="150"/>
      <c r="W9" s="150"/>
      <c r="X9" s="150"/>
      <c r="Y9" s="168"/>
    </row>
    <row r="11" spans="2:25" ht="6" customHeight="1" x14ac:dyDescent="0.2">
      <c r="B11" s="158"/>
      <c r="C11" s="122"/>
      <c r="D11" s="122"/>
      <c r="E11" s="122"/>
      <c r="F11" s="122"/>
      <c r="G11" s="122"/>
      <c r="H11" s="122"/>
      <c r="I11" s="122"/>
      <c r="J11" s="122"/>
      <c r="K11" s="122"/>
      <c r="L11" s="122"/>
      <c r="M11" s="122"/>
      <c r="N11" s="122"/>
      <c r="O11" s="122"/>
      <c r="P11" s="122"/>
      <c r="Q11" s="122"/>
      <c r="R11" s="122"/>
      <c r="S11" s="122"/>
      <c r="T11" s="122"/>
      <c r="U11" s="158"/>
      <c r="V11" s="122"/>
      <c r="W11" s="122"/>
      <c r="X11" s="122"/>
      <c r="Y11" s="159"/>
    </row>
    <row r="12" spans="2:25" x14ac:dyDescent="0.2">
      <c r="B12" s="128" t="s">
        <v>311</v>
      </c>
      <c r="U12" s="128"/>
      <c r="V12" s="160" t="s">
        <v>258</v>
      </c>
      <c r="W12" s="160" t="s">
        <v>11</v>
      </c>
      <c r="X12" s="160" t="s">
        <v>259</v>
      </c>
      <c r="Y12" s="129"/>
    </row>
    <row r="13" spans="2:25" ht="6" customHeight="1" x14ac:dyDescent="0.2">
      <c r="B13" s="128"/>
      <c r="U13" s="128"/>
      <c r="Y13" s="129"/>
    </row>
    <row r="14" spans="2:25" ht="18" customHeight="1" x14ac:dyDescent="0.2">
      <c r="B14" s="128"/>
      <c r="C14" s="62" t="s">
        <v>312</v>
      </c>
      <c r="U14" s="132"/>
      <c r="V14" s="151" t="s">
        <v>10</v>
      </c>
      <c r="W14" s="151" t="s">
        <v>11</v>
      </c>
      <c r="X14" s="151" t="s">
        <v>10</v>
      </c>
      <c r="Y14" s="154"/>
    </row>
    <row r="15" spans="2:25" ht="18" customHeight="1" x14ac:dyDescent="0.2">
      <c r="B15" s="128"/>
      <c r="C15" s="62" t="s">
        <v>265</v>
      </c>
      <c r="U15" s="132"/>
      <c r="V15" s="131"/>
      <c r="W15" s="131"/>
      <c r="X15" s="131"/>
      <c r="Y15" s="154"/>
    </row>
    <row r="16" spans="2:25" ht="18" customHeight="1" x14ac:dyDescent="0.2">
      <c r="B16" s="128"/>
      <c r="U16" s="132"/>
      <c r="V16" s="131"/>
      <c r="W16" s="131"/>
      <c r="X16" s="131"/>
      <c r="Y16" s="154"/>
    </row>
    <row r="17" spans="2:25" ht="18" customHeight="1" x14ac:dyDescent="0.2">
      <c r="B17" s="128"/>
      <c r="C17" s="62" t="s">
        <v>261</v>
      </c>
      <c r="D17" s="560" t="s">
        <v>266</v>
      </c>
      <c r="E17" s="560"/>
      <c r="F17" s="560"/>
      <c r="G17" s="560"/>
      <c r="H17" s="560"/>
      <c r="I17" s="163" t="s">
        <v>263</v>
      </c>
      <c r="J17" s="164"/>
      <c r="K17" s="164"/>
      <c r="L17" s="557"/>
      <c r="M17" s="557"/>
      <c r="N17" s="557"/>
      <c r="O17" s="165" t="s">
        <v>264</v>
      </c>
      <c r="U17" s="161"/>
      <c r="V17" s="104"/>
      <c r="W17" s="104"/>
      <c r="X17" s="104"/>
      <c r="Y17" s="162"/>
    </row>
    <row r="18" spans="2:25" ht="18" customHeight="1" x14ac:dyDescent="0.2">
      <c r="B18" s="128"/>
      <c r="C18" s="62" t="s">
        <v>261</v>
      </c>
      <c r="D18" s="560" t="s">
        <v>266</v>
      </c>
      <c r="E18" s="560"/>
      <c r="F18" s="560"/>
      <c r="G18" s="560"/>
      <c r="H18" s="560"/>
      <c r="I18" s="163" t="s">
        <v>313</v>
      </c>
      <c r="J18" s="164"/>
      <c r="K18" s="164"/>
      <c r="L18" s="557"/>
      <c r="M18" s="557"/>
      <c r="N18" s="557"/>
      <c r="O18" s="165" t="s">
        <v>264</v>
      </c>
      <c r="U18" s="161"/>
      <c r="V18" s="104"/>
      <c r="W18" s="104"/>
      <c r="X18" s="104"/>
      <c r="Y18" s="162"/>
    </row>
    <row r="19" spans="2:25" ht="18" customHeight="1" x14ac:dyDescent="0.2">
      <c r="B19" s="128"/>
      <c r="D19" s="104"/>
      <c r="E19" s="104"/>
      <c r="F19" s="104"/>
      <c r="G19" s="104"/>
      <c r="H19" s="104"/>
      <c r="O19" s="104"/>
      <c r="U19" s="161"/>
      <c r="V19" s="104"/>
      <c r="W19" s="104"/>
      <c r="X19" s="104"/>
      <c r="Y19" s="162"/>
    </row>
    <row r="20" spans="2:25" ht="18" customHeight="1" x14ac:dyDescent="0.2">
      <c r="B20" s="128"/>
      <c r="C20" s="62" t="s">
        <v>314</v>
      </c>
      <c r="U20" s="132"/>
      <c r="V20" s="151" t="s">
        <v>10</v>
      </c>
      <c r="W20" s="151" t="s">
        <v>11</v>
      </c>
      <c r="X20" s="151" t="s">
        <v>10</v>
      </c>
      <c r="Y20" s="154"/>
    </row>
    <row r="21" spans="2:25" ht="18" customHeight="1" x14ac:dyDescent="0.2">
      <c r="B21" s="128"/>
      <c r="C21" s="62" t="s">
        <v>315</v>
      </c>
      <c r="U21" s="132"/>
      <c r="V21" s="131"/>
      <c r="W21" s="131"/>
      <c r="X21" s="131"/>
      <c r="Y21" s="154"/>
    </row>
    <row r="22" spans="2:25" ht="18" customHeight="1" x14ac:dyDescent="0.2">
      <c r="B22" s="128"/>
      <c r="C22" s="62" t="s">
        <v>316</v>
      </c>
      <c r="T22" s="62" t="s">
        <v>270</v>
      </c>
      <c r="U22" s="132"/>
      <c r="V22" s="151" t="s">
        <v>10</v>
      </c>
      <c r="W22" s="151" t="s">
        <v>11</v>
      </c>
      <c r="X22" s="151" t="s">
        <v>10</v>
      </c>
      <c r="Y22" s="154"/>
    </row>
    <row r="23" spans="2:25" ht="18" customHeight="1" x14ac:dyDescent="0.2">
      <c r="B23" s="128"/>
      <c r="C23" s="62" t="s">
        <v>317</v>
      </c>
      <c r="U23" s="132"/>
      <c r="V23" s="151" t="s">
        <v>10</v>
      </c>
      <c r="W23" s="151" t="s">
        <v>11</v>
      </c>
      <c r="X23" s="151" t="s">
        <v>10</v>
      </c>
      <c r="Y23" s="154"/>
    </row>
    <row r="24" spans="2:25" ht="18" customHeight="1" x14ac:dyDescent="0.2">
      <c r="B24" s="128"/>
      <c r="C24" s="62" t="s">
        <v>318</v>
      </c>
      <c r="U24" s="132"/>
      <c r="V24" s="151" t="s">
        <v>10</v>
      </c>
      <c r="W24" s="151" t="s">
        <v>11</v>
      </c>
      <c r="X24" s="151" t="s">
        <v>10</v>
      </c>
      <c r="Y24" s="154"/>
    </row>
    <row r="25" spans="2:25" ht="18" customHeight="1" x14ac:dyDescent="0.2">
      <c r="B25" s="128"/>
      <c r="C25" s="62" t="s">
        <v>319</v>
      </c>
      <c r="U25" s="132"/>
      <c r="V25" s="131"/>
      <c r="W25" s="131"/>
      <c r="X25" s="131"/>
      <c r="Y25" s="154"/>
    </row>
    <row r="26" spans="2:25" ht="18" customHeight="1" x14ac:dyDescent="0.2">
      <c r="B26" s="128"/>
      <c r="C26" s="62" t="s">
        <v>320</v>
      </c>
      <c r="U26" s="132"/>
      <c r="V26" s="151" t="s">
        <v>10</v>
      </c>
      <c r="W26" s="151" t="s">
        <v>11</v>
      </c>
      <c r="X26" s="151" t="s">
        <v>10</v>
      </c>
      <c r="Y26" s="154"/>
    </row>
    <row r="27" spans="2:25" ht="18" customHeight="1" x14ac:dyDescent="0.2">
      <c r="B27" s="128"/>
      <c r="C27" s="62" t="s">
        <v>277</v>
      </c>
      <c r="U27" s="132"/>
      <c r="V27" s="151"/>
      <c r="W27" s="151"/>
      <c r="X27" s="151"/>
      <c r="Y27" s="154"/>
    </row>
    <row r="28" spans="2:25" ht="18" customHeight="1" x14ac:dyDescent="0.2">
      <c r="B28" s="128"/>
      <c r="C28" s="62" t="s">
        <v>278</v>
      </c>
      <c r="U28" s="132"/>
      <c r="V28" s="151"/>
      <c r="W28" s="151"/>
      <c r="X28" s="151"/>
      <c r="Y28" s="154"/>
    </row>
    <row r="29" spans="2:25" ht="18" customHeight="1" x14ac:dyDescent="0.2">
      <c r="B29" s="128"/>
      <c r="C29" s="62" t="s">
        <v>321</v>
      </c>
      <c r="U29" s="132"/>
      <c r="V29" s="151" t="s">
        <v>10</v>
      </c>
      <c r="W29" s="151" t="s">
        <v>11</v>
      </c>
      <c r="X29" s="151" t="s">
        <v>10</v>
      </c>
      <c r="Y29" s="154"/>
    </row>
    <row r="30" spans="2:25" ht="18" customHeight="1" x14ac:dyDescent="0.2">
      <c r="B30" s="128"/>
      <c r="C30" s="62" t="s">
        <v>322</v>
      </c>
      <c r="U30" s="132"/>
      <c r="V30" s="131"/>
      <c r="W30" s="131"/>
      <c r="X30" s="131"/>
      <c r="Y30" s="154"/>
    </row>
    <row r="31" spans="2:25" ht="18" customHeight="1" x14ac:dyDescent="0.2">
      <c r="B31" s="128"/>
      <c r="D31" s="62" t="s">
        <v>281</v>
      </c>
      <c r="U31" s="132"/>
      <c r="V31" s="151" t="s">
        <v>10</v>
      </c>
      <c r="W31" s="151" t="s">
        <v>11</v>
      </c>
      <c r="X31" s="151" t="s">
        <v>10</v>
      </c>
      <c r="Y31" s="154"/>
    </row>
    <row r="32" spans="2:25" ht="18" customHeight="1" x14ac:dyDescent="0.2">
      <c r="B32" s="128"/>
      <c r="D32" s="62" t="s">
        <v>282</v>
      </c>
      <c r="U32" s="132"/>
      <c r="V32" s="151" t="s">
        <v>10</v>
      </c>
      <c r="W32" s="151" t="s">
        <v>11</v>
      </c>
      <c r="X32" s="151" t="s">
        <v>10</v>
      </c>
      <c r="Y32" s="154"/>
    </row>
    <row r="33" spans="2:25" ht="18" customHeight="1" x14ac:dyDescent="0.2">
      <c r="B33" s="128"/>
      <c r="C33" s="62" t="s">
        <v>323</v>
      </c>
      <c r="U33" s="132"/>
      <c r="V33" s="151" t="s">
        <v>10</v>
      </c>
      <c r="W33" s="151" t="s">
        <v>11</v>
      </c>
      <c r="X33" s="151" t="s">
        <v>10</v>
      </c>
      <c r="Y33" s="154"/>
    </row>
    <row r="34" spans="2:25" ht="18" customHeight="1" x14ac:dyDescent="0.2">
      <c r="B34" s="128"/>
      <c r="C34" s="62" t="s">
        <v>324</v>
      </c>
      <c r="U34" s="132"/>
      <c r="V34" s="131"/>
      <c r="W34" s="131"/>
      <c r="X34" s="131"/>
      <c r="Y34" s="154"/>
    </row>
    <row r="35" spans="2:25" ht="18" customHeight="1" x14ac:dyDescent="0.2">
      <c r="B35" s="128"/>
      <c r="C35" s="62" t="s">
        <v>325</v>
      </c>
      <c r="U35" s="132"/>
      <c r="V35" s="151" t="s">
        <v>10</v>
      </c>
      <c r="W35" s="151" t="s">
        <v>11</v>
      </c>
      <c r="X35" s="151" t="s">
        <v>10</v>
      </c>
      <c r="Y35" s="154"/>
    </row>
    <row r="36" spans="2:25" ht="18" customHeight="1" x14ac:dyDescent="0.2">
      <c r="B36" s="128"/>
      <c r="C36" s="62" t="s">
        <v>326</v>
      </c>
      <c r="U36" s="132"/>
      <c r="V36" s="131"/>
      <c r="W36" s="131"/>
      <c r="X36" s="131"/>
      <c r="Y36" s="154"/>
    </row>
    <row r="37" spans="2:25" ht="18" customHeight="1" x14ac:dyDescent="0.2">
      <c r="B37" s="128"/>
      <c r="C37" s="62" t="s">
        <v>327</v>
      </c>
      <c r="U37" s="132"/>
      <c r="V37" s="151" t="s">
        <v>10</v>
      </c>
      <c r="W37" s="151" t="s">
        <v>11</v>
      </c>
      <c r="X37" s="151" t="s">
        <v>10</v>
      </c>
      <c r="Y37" s="154"/>
    </row>
    <row r="38" spans="2:25" ht="18" customHeight="1" x14ac:dyDescent="0.2">
      <c r="B38" s="128"/>
      <c r="C38" s="62" t="s">
        <v>288</v>
      </c>
      <c r="U38" s="132"/>
      <c r="V38" s="131"/>
      <c r="W38" s="131"/>
      <c r="X38" s="131"/>
      <c r="Y38" s="154"/>
    </row>
    <row r="39" spans="2:25" ht="18" customHeight="1" x14ac:dyDescent="0.2">
      <c r="B39" s="127"/>
      <c r="C39" s="121" t="s">
        <v>328</v>
      </c>
      <c r="D39" s="121"/>
      <c r="E39" s="121"/>
      <c r="F39" s="121"/>
      <c r="G39" s="121"/>
      <c r="H39" s="121"/>
      <c r="I39" s="121"/>
      <c r="J39" s="121"/>
      <c r="K39" s="121"/>
      <c r="L39" s="121"/>
      <c r="M39" s="121"/>
      <c r="N39" s="121"/>
      <c r="O39" s="121"/>
      <c r="P39" s="121"/>
      <c r="Q39" s="121"/>
      <c r="R39" s="121"/>
      <c r="S39" s="121"/>
      <c r="T39" s="121"/>
      <c r="U39" s="169"/>
      <c r="V39" s="156"/>
      <c r="W39" s="156"/>
      <c r="X39" s="156"/>
      <c r="Y39" s="157"/>
    </row>
    <row r="40" spans="2:25" x14ac:dyDescent="0.2">
      <c r="B40" s="62" t="s">
        <v>300</v>
      </c>
    </row>
    <row r="41" spans="2:25" ht="14.25" customHeight="1" x14ac:dyDescent="0.2">
      <c r="B41" s="62" t="s">
        <v>301</v>
      </c>
    </row>
    <row r="43" spans="2:25" ht="14.25" customHeight="1" x14ac:dyDescent="0.2"/>
    <row r="121" spans="3:7" x14ac:dyDescent="0.2">
      <c r="C121" s="121"/>
      <c r="D121" s="121"/>
      <c r="E121" s="121"/>
      <c r="F121" s="121"/>
      <c r="G121" s="121"/>
    </row>
    <row r="122" spans="3:7" x14ac:dyDescent="0.2">
      <c r="C122" s="122"/>
    </row>
  </sheetData>
  <mergeCells count="13">
    <mergeCell ref="Q3:R3"/>
    <mergeCell ref="T3:U3"/>
    <mergeCell ref="W3:X3"/>
    <mergeCell ref="B5:Y5"/>
    <mergeCell ref="B7:H7"/>
    <mergeCell ref="I7:Y7"/>
    <mergeCell ref="D18:H18"/>
    <mergeCell ref="L18:N18"/>
    <mergeCell ref="B8:H8"/>
    <mergeCell ref="I8:Y8"/>
    <mergeCell ref="B9:H9"/>
    <mergeCell ref="D17:H17"/>
    <mergeCell ref="L17:N17"/>
  </mergeCells>
  <phoneticPr fontId="9"/>
  <dataValidations count="1">
    <dataValidation type="list" allowBlank="1" showInputMessage="1" showErrorMessage="1" sqref="I9 N9 S9 V14 X14 V20 X20 V22:V24 X22:X24 V26:V29 X26:X29 V31:V33 X31:X33 V35 X35 V37 X37" xr:uid="{00000000-0002-0000-0500-000000000000}">
      <formula1>"□,■"</formula1>
      <formula2>0</formula2>
    </dataValidation>
  </dataValidations>
  <pageMargins left="0.7" right="0.7" top="0.75" bottom="0.75" header="0.511811023622047" footer="0.511811023622047"/>
  <pageSetup paperSize="9" scale="91"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7"/>
  <sheetViews>
    <sheetView view="pageBreakPreview" zoomScaleNormal="100" workbookViewId="0">
      <selection activeCell="D25" sqref="D25"/>
    </sheetView>
  </sheetViews>
  <sheetFormatPr defaultColWidth="7.21875" defaultRowHeight="13.2" x14ac:dyDescent="0.2"/>
  <cols>
    <col min="1" max="16" width="5.21875" style="170" customWidth="1"/>
    <col min="17" max="17" width="7" style="170" customWidth="1"/>
    <col min="18" max="18" width="2.88671875" style="170" customWidth="1"/>
    <col min="19" max="19" width="2.44140625" style="170" customWidth="1"/>
    <col min="20" max="20" width="75.44140625" style="170" customWidth="1"/>
    <col min="21" max="16384" width="7.21875" style="170"/>
  </cols>
  <sheetData>
    <row r="1" spans="1:18" ht="15.75" customHeight="1" x14ac:dyDescent="0.2">
      <c r="O1" s="171"/>
    </row>
    <row r="2" spans="1:18" ht="26.25" customHeight="1" x14ac:dyDescent="0.2">
      <c r="A2" s="172"/>
      <c r="B2" s="172"/>
      <c r="C2" s="173" t="s">
        <v>329</v>
      </c>
      <c r="D2" s="172"/>
      <c r="E2" s="172"/>
      <c r="F2" s="172"/>
      <c r="G2" s="172"/>
      <c r="H2" s="172"/>
      <c r="I2" s="172"/>
      <c r="J2" s="172"/>
      <c r="K2" s="172"/>
      <c r="L2" s="172"/>
      <c r="M2" s="172"/>
      <c r="N2" s="172"/>
      <c r="O2" s="172"/>
      <c r="P2" s="172"/>
      <c r="Q2" s="172"/>
      <c r="R2" s="172"/>
    </row>
    <row r="3" spans="1:18" ht="18.75" customHeight="1" x14ac:dyDescent="0.2">
      <c r="A3" s="172"/>
      <c r="B3" s="172"/>
      <c r="C3" s="172"/>
      <c r="D3" s="172"/>
      <c r="E3" s="172"/>
      <c r="F3" s="172"/>
      <c r="G3" s="172"/>
      <c r="H3" s="172"/>
      <c r="I3" s="172"/>
      <c r="J3" s="172"/>
      <c r="K3" s="172" t="s">
        <v>157</v>
      </c>
      <c r="L3" s="172"/>
      <c r="M3" s="172" t="s">
        <v>158</v>
      </c>
      <c r="N3" s="172"/>
      <c r="O3" s="172" t="s">
        <v>159</v>
      </c>
      <c r="P3" s="172"/>
      <c r="Q3" s="172" t="s">
        <v>160</v>
      </c>
      <c r="R3" s="172"/>
    </row>
    <row r="4" spans="1:18" ht="18.75" customHeight="1" x14ac:dyDescent="0.2">
      <c r="A4" s="172"/>
      <c r="B4" s="563" t="s">
        <v>330</v>
      </c>
      <c r="C4" s="563"/>
      <c r="D4" s="563"/>
      <c r="E4" s="563"/>
      <c r="F4" s="172"/>
      <c r="G4" s="172"/>
      <c r="H4" s="172"/>
      <c r="I4" s="172"/>
      <c r="J4" s="172"/>
      <c r="K4" s="172"/>
      <c r="L4" s="172"/>
      <c r="M4" s="172"/>
      <c r="N4" s="172"/>
      <c r="O4" s="172"/>
      <c r="P4" s="172"/>
      <c r="Q4" s="172"/>
      <c r="R4" s="172"/>
    </row>
    <row r="5" spans="1:18" ht="17.25" customHeight="1" x14ac:dyDescent="0.2">
      <c r="A5" s="174" t="s">
        <v>331</v>
      </c>
      <c r="B5" s="175"/>
      <c r="C5" s="175"/>
      <c r="D5" s="175"/>
      <c r="E5" s="175"/>
      <c r="F5" s="175"/>
      <c r="G5" s="176"/>
      <c r="H5" s="564">
        <v>40</v>
      </c>
      <c r="I5" s="564"/>
      <c r="J5" s="564"/>
      <c r="K5" s="564"/>
      <c r="L5" s="564"/>
      <c r="M5" s="564"/>
      <c r="N5" s="564"/>
      <c r="O5" s="564"/>
      <c r="P5" s="564"/>
      <c r="Q5" s="564"/>
      <c r="R5" s="172"/>
    </row>
    <row r="6" spans="1:18" ht="21.75" customHeight="1" x14ac:dyDescent="0.2">
      <c r="A6" s="174" t="s">
        <v>332</v>
      </c>
      <c r="B6" s="175"/>
      <c r="C6" s="175"/>
      <c r="D6" s="175"/>
      <c r="E6" s="175"/>
      <c r="F6" s="175"/>
      <c r="G6" s="176"/>
      <c r="H6" s="174"/>
      <c r="I6" s="175"/>
      <c r="J6" s="175"/>
      <c r="K6" s="175"/>
      <c r="L6" s="175"/>
      <c r="M6" s="175"/>
      <c r="N6" s="175"/>
      <c r="O6" s="175"/>
      <c r="P6" s="175"/>
      <c r="Q6" s="176"/>
      <c r="R6" s="172"/>
    </row>
    <row r="7" spans="1:18" ht="17.25" customHeight="1" x14ac:dyDescent="0.2">
      <c r="A7" s="172"/>
      <c r="B7" s="172"/>
      <c r="C7" s="172"/>
      <c r="D7" s="172"/>
      <c r="E7" s="172"/>
      <c r="F7" s="172"/>
      <c r="G7" s="172"/>
      <c r="H7" s="172"/>
      <c r="I7" s="172"/>
      <c r="J7" s="172"/>
      <c r="K7" s="172"/>
      <c r="L7" s="172"/>
      <c r="M7" s="172"/>
      <c r="N7" s="172"/>
      <c r="O7" s="172"/>
      <c r="P7" s="172"/>
      <c r="Q7" s="172"/>
      <c r="R7" s="172"/>
    </row>
    <row r="8" spans="1:18" ht="17.25" customHeight="1" x14ac:dyDescent="0.2">
      <c r="A8" s="177" t="s">
        <v>333</v>
      </c>
      <c r="B8" s="178"/>
      <c r="C8" s="178"/>
      <c r="D8" s="178"/>
      <c r="E8" s="178"/>
      <c r="F8" s="178"/>
      <c r="G8" s="178"/>
      <c r="H8" s="178"/>
      <c r="I8" s="179"/>
      <c r="J8" s="180" t="s">
        <v>334</v>
      </c>
      <c r="K8" s="180" t="s">
        <v>335</v>
      </c>
      <c r="L8" s="180" t="s">
        <v>336</v>
      </c>
      <c r="M8" s="180" t="s">
        <v>337</v>
      </c>
      <c r="N8" s="180" t="s">
        <v>338</v>
      </c>
      <c r="O8" s="180" t="s">
        <v>339</v>
      </c>
      <c r="P8" s="180" t="s">
        <v>340</v>
      </c>
      <c r="Q8" s="565" t="s">
        <v>341</v>
      </c>
      <c r="R8" s="172"/>
    </row>
    <row r="9" spans="1:18" x14ac:dyDescent="0.2">
      <c r="A9" s="181"/>
      <c r="B9" s="182"/>
      <c r="C9" s="182"/>
      <c r="D9" s="182"/>
      <c r="E9" s="182"/>
      <c r="F9" s="182"/>
      <c r="G9" s="182"/>
      <c r="H9" s="182"/>
      <c r="I9" s="183"/>
      <c r="J9" s="180" t="s">
        <v>342</v>
      </c>
      <c r="K9" s="180" t="s">
        <v>343</v>
      </c>
      <c r="L9" s="180" t="s">
        <v>344</v>
      </c>
      <c r="M9" s="180" t="s">
        <v>345</v>
      </c>
      <c r="N9" s="180" t="s">
        <v>346</v>
      </c>
      <c r="O9" s="180" t="s">
        <v>347</v>
      </c>
      <c r="P9" s="180" t="s">
        <v>348</v>
      </c>
      <c r="Q9" s="565"/>
      <c r="R9" s="172"/>
    </row>
    <row r="10" spans="1:18" ht="17.25" customHeight="1" x14ac:dyDescent="0.2">
      <c r="A10" s="177" t="s">
        <v>349</v>
      </c>
      <c r="B10" s="178"/>
      <c r="C10" s="178"/>
      <c r="D10" s="178"/>
      <c r="E10" s="178"/>
      <c r="F10" s="178"/>
      <c r="G10" s="178"/>
      <c r="H10" s="178"/>
      <c r="I10" s="178"/>
      <c r="J10" s="178"/>
      <c r="K10" s="184"/>
      <c r="L10" s="184"/>
      <c r="M10" s="184"/>
      <c r="N10" s="184"/>
      <c r="O10" s="184"/>
      <c r="P10" s="184"/>
      <c r="Q10" s="185"/>
      <c r="R10" s="172"/>
    </row>
    <row r="11" spans="1:18" ht="17.25" customHeight="1" x14ac:dyDescent="0.2">
      <c r="A11" s="566" t="s">
        <v>350</v>
      </c>
      <c r="B11" s="186" t="s">
        <v>351</v>
      </c>
      <c r="C11" s="175"/>
      <c r="D11" s="175"/>
      <c r="E11" s="175"/>
      <c r="F11" s="175"/>
      <c r="G11" s="175"/>
      <c r="H11" s="175"/>
      <c r="I11" s="175"/>
      <c r="J11" s="176"/>
      <c r="K11" s="184"/>
      <c r="L11" s="184"/>
      <c r="M11" s="184"/>
      <c r="N11" s="184"/>
      <c r="O11" s="184"/>
      <c r="P11" s="174"/>
      <c r="Q11" s="187"/>
      <c r="R11" s="188" t="s">
        <v>352</v>
      </c>
    </row>
    <row r="12" spans="1:18" ht="17.25" customHeight="1" x14ac:dyDescent="0.2">
      <c r="A12" s="566"/>
      <c r="B12" s="189" t="s">
        <v>353</v>
      </c>
      <c r="C12" s="178"/>
      <c r="D12" s="178"/>
      <c r="E12" s="178"/>
      <c r="F12" s="178"/>
      <c r="G12" s="178"/>
      <c r="H12" s="175"/>
      <c r="I12" s="175"/>
      <c r="J12" s="176"/>
      <c r="K12" s="184"/>
      <c r="L12" s="184"/>
      <c r="M12" s="184"/>
      <c r="N12" s="184"/>
      <c r="O12" s="184"/>
      <c r="P12" s="174"/>
      <c r="Q12" s="187"/>
      <c r="R12" s="188" t="s">
        <v>354</v>
      </c>
    </row>
    <row r="13" spans="1:18" ht="17.25" customHeight="1" x14ac:dyDescent="0.2">
      <c r="A13" s="566"/>
      <c r="B13" s="190" t="s">
        <v>355</v>
      </c>
      <c r="C13" s="191"/>
      <c r="D13" s="191"/>
      <c r="E13" s="191"/>
      <c r="F13" s="191"/>
      <c r="G13" s="192"/>
      <c r="H13" s="178"/>
      <c r="I13" s="178"/>
      <c r="J13" s="178"/>
      <c r="K13" s="178"/>
      <c r="L13" s="178"/>
      <c r="M13" s="178"/>
      <c r="N13" s="178"/>
      <c r="O13" s="178"/>
      <c r="P13" s="178"/>
      <c r="Q13" s="193"/>
      <c r="R13" s="172"/>
    </row>
    <row r="14" spans="1:18" ht="17.25" customHeight="1" x14ac:dyDescent="0.2">
      <c r="A14" s="566"/>
      <c r="B14" s="190" t="s">
        <v>356</v>
      </c>
      <c r="C14" s="191"/>
      <c r="D14" s="191"/>
      <c r="E14" s="191"/>
      <c r="F14" s="191"/>
      <c r="G14" s="192"/>
      <c r="H14" s="191" t="s">
        <v>2</v>
      </c>
      <c r="I14" s="191"/>
      <c r="J14" s="191"/>
      <c r="K14" s="191"/>
      <c r="L14" s="191"/>
      <c r="M14" s="191"/>
      <c r="N14" s="191"/>
      <c r="O14" s="191"/>
      <c r="P14" s="191"/>
      <c r="Q14" s="192"/>
      <c r="R14" s="172"/>
    </row>
    <row r="15" spans="1:18" ht="18.75" customHeight="1" x14ac:dyDescent="0.2">
      <c r="A15" s="566"/>
      <c r="B15" s="190" t="s">
        <v>357</v>
      </c>
      <c r="C15" s="191"/>
      <c r="D15" s="191"/>
      <c r="E15" s="191"/>
      <c r="F15" s="191"/>
      <c r="G15" s="192"/>
      <c r="H15" s="191"/>
      <c r="I15" s="191"/>
      <c r="J15" s="191"/>
      <c r="K15" s="191"/>
      <c r="L15" s="191"/>
      <c r="M15" s="191"/>
      <c r="N15" s="191"/>
      <c r="O15" s="191"/>
      <c r="P15" s="191"/>
      <c r="Q15" s="192"/>
      <c r="R15" s="172"/>
    </row>
    <row r="16" spans="1:18" ht="18.75" customHeight="1" x14ac:dyDescent="0.2">
      <c r="A16" s="566"/>
      <c r="B16" s="194" t="s">
        <v>358</v>
      </c>
      <c r="C16" s="172"/>
      <c r="D16" s="172"/>
      <c r="E16" s="182"/>
      <c r="F16" s="182"/>
      <c r="G16" s="183"/>
      <c r="H16" s="182"/>
      <c r="I16" s="182"/>
      <c r="J16" s="182"/>
      <c r="K16" s="182"/>
      <c r="L16" s="182"/>
      <c r="M16" s="182"/>
      <c r="N16" s="182"/>
      <c r="O16" s="182"/>
      <c r="P16" s="182"/>
      <c r="Q16" s="193"/>
      <c r="R16" s="172"/>
    </row>
    <row r="17" spans="1:18" ht="18.75" customHeight="1" x14ac:dyDescent="0.2">
      <c r="A17" s="566"/>
      <c r="B17" s="177" t="s">
        <v>359</v>
      </c>
      <c r="C17" s="178"/>
      <c r="D17" s="178"/>
      <c r="E17" s="178"/>
      <c r="F17" s="178"/>
      <c r="G17" s="178"/>
      <c r="H17" s="178"/>
      <c r="I17" s="178"/>
      <c r="J17" s="178"/>
      <c r="K17" s="178"/>
      <c r="L17" s="178"/>
      <c r="M17" s="178"/>
      <c r="N17" s="178"/>
      <c r="O17" s="178" t="s">
        <v>360</v>
      </c>
      <c r="P17" s="178"/>
      <c r="Q17" s="195"/>
      <c r="R17" s="172"/>
    </row>
    <row r="18" spans="1:18" ht="18.75" customHeight="1" x14ac:dyDescent="0.2">
      <c r="A18" s="566"/>
      <c r="B18" s="177" t="s">
        <v>361</v>
      </c>
      <c r="C18" s="178"/>
      <c r="D18" s="178"/>
      <c r="E18" s="178"/>
      <c r="F18" s="178"/>
      <c r="G18" s="178"/>
      <c r="H18" s="178"/>
      <c r="I18" s="178"/>
      <c r="J18" s="178"/>
      <c r="K18" s="178"/>
      <c r="L18" s="178"/>
      <c r="M18" s="178"/>
      <c r="N18" s="178"/>
      <c r="O18" s="178"/>
      <c r="P18" s="178"/>
      <c r="Q18" s="196" t="s">
        <v>362</v>
      </c>
      <c r="R18" s="172"/>
    </row>
    <row r="19" spans="1:18" ht="18.75" customHeight="1" x14ac:dyDescent="0.2">
      <c r="A19" s="566"/>
      <c r="B19" s="194" t="s">
        <v>363</v>
      </c>
      <c r="C19" s="182"/>
      <c r="D19" s="182"/>
      <c r="E19" s="182"/>
      <c r="F19" s="182"/>
      <c r="G19" s="182"/>
      <c r="H19" s="182"/>
      <c r="I19" s="182"/>
      <c r="J19" s="182"/>
      <c r="K19" s="182"/>
      <c r="L19" s="182"/>
      <c r="M19" s="182"/>
      <c r="N19" s="182"/>
      <c r="O19" s="182"/>
      <c r="P19" s="182"/>
      <c r="Q19" s="197"/>
      <c r="R19" s="172"/>
    </row>
    <row r="20" spans="1:18" ht="18.75" customHeight="1" x14ac:dyDescent="0.2">
      <c r="A20" s="562" t="s">
        <v>364</v>
      </c>
      <c r="B20" s="186" t="s">
        <v>351</v>
      </c>
      <c r="C20" s="175"/>
      <c r="D20" s="175"/>
      <c r="E20" s="175"/>
      <c r="F20" s="175"/>
      <c r="G20" s="175"/>
      <c r="H20" s="175"/>
      <c r="I20" s="175"/>
      <c r="J20" s="176"/>
      <c r="K20" s="184"/>
      <c r="L20" s="184"/>
      <c r="M20" s="184"/>
      <c r="N20" s="184"/>
      <c r="O20" s="184"/>
      <c r="P20" s="174"/>
      <c r="Q20" s="187"/>
      <c r="R20" s="188" t="s">
        <v>365</v>
      </c>
    </row>
    <row r="21" spans="1:18" ht="18.75" customHeight="1" x14ac:dyDescent="0.2">
      <c r="A21" s="562"/>
      <c r="B21" s="189" t="s">
        <v>353</v>
      </c>
      <c r="C21" s="178"/>
      <c r="D21" s="178"/>
      <c r="E21" s="178"/>
      <c r="F21" s="178"/>
      <c r="G21" s="178"/>
      <c r="H21" s="175"/>
      <c r="I21" s="175"/>
      <c r="J21" s="176"/>
      <c r="K21" s="184"/>
      <c r="L21" s="184"/>
      <c r="M21" s="184"/>
      <c r="N21" s="184"/>
      <c r="O21" s="184"/>
      <c r="P21" s="174"/>
      <c r="Q21" s="187"/>
      <c r="R21" s="188" t="s">
        <v>366</v>
      </c>
    </row>
    <row r="22" spans="1:18" ht="18.75" customHeight="1" x14ac:dyDescent="0.2">
      <c r="A22" s="562"/>
      <c r="B22" s="190" t="s">
        <v>355</v>
      </c>
      <c r="C22" s="191"/>
      <c r="D22" s="191"/>
      <c r="E22" s="191"/>
      <c r="F22" s="191"/>
      <c r="G22" s="192"/>
      <c r="H22" s="178"/>
      <c r="I22" s="178"/>
      <c r="J22" s="178"/>
      <c r="K22" s="178"/>
      <c r="L22" s="178"/>
      <c r="M22" s="178"/>
      <c r="N22" s="178"/>
      <c r="O22" s="178"/>
      <c r="P22" s="178"/>
      <c r="Q22" s="193"/>
      <c r="R22" s="172"/>
    </row>
    <row r="23" spans="1:18" ht="18.75" customHeight="1" x14ac:dyDescent="0.2">
      <c r="A23" s="562"/>
      <c r="B23" s="190" t="s">
        <v>356</v>
      </c>
      <c r="C23" s="191"/>
      <c r="D23" s="191"/>
      <c r="E23" s="191"/>
      <c r="F23" s="191"/>
      <c r="G23" s="192"/>
      <c r="H23" s="191"/>
      <c r="I23" s="191"/>
      <c r="J23" s="191"/>
      <c r="K23" s="191"/>
      <c r="L23" s="191"/>
      <c r="M23" s="191"/>
      <c r="N23" s="191"/>
      <c r="O23" s="191"/>
      <c r="P23" s="191"/>
      <c r="Q23" s="192"/>
      <c r="R23" s="172"/>
    </row>
    <row r="24" spans="1:18" ht="18.75" customHeight="1" x14ac:dyDescent="0.2">
      <c r="A24" s="562"/>
      <c r="B24" s="190" t="s">
        <v>357</v>
      </c>
      <c r="C24" s="191"/>
      <c r="D24" s="191"/>
      <c r="E24" s="191"/>
      <c r="F24" s="191"/>
      <c r="G24" s="192"/>
      <c r="H24" s="191"/>
      <c r="I24" s="191"/>
      <c r="J24" s="191"/>
      <c r="K24" s="191"/>
      <c r="L24" s="191"/>
      <c r="M24" s="191"/>
      <c r="N24" s="191"/>
      <c r="O24" s="191"/>
      <c r="P24" s="191"/>
      <c r="Q24" s="192"/>
      <c r="R24" s="172"/>
    </row>
    <row r="25" spans="1:18" ht="18.75" customHeight="1" x14ac:dyDescent="0.2">
      <c r="A25" s="562"/>
      <c r="B25" s="194" t="s">
        <v>358</v>
      </c>
      <c r="C25" s="172"/>
      <c r="D25" s="172"/>
      <c r="E25" s="182"/>
      <c r="F25" s="182"/>
      <c r="G25" s="183"/>
      <c r="H25" s="182"/>
      <c r="I25" s="182"/>
      <c r="J25" s="182"/>
      <c r="K25" s="182"/>
      <c r="L25" s="182"/>
      <c r="M25" s="182"/>
      <c r="N25" s="182"/>
      <c r="O25" s="182"/>
      <c r="P25" s="182"/>
      <c r="Q25" s="193"/>
      <c r="R25" s="172"/>
    </row>
    <row r="26" spans="1:18" ht="16.5" customHeight="1" x14ac:dyDescent="0.2">
      <c r="A26" s="562"/>
      <c r="B26" s="177" t="s">
        <v>367</v>
      </c>
      <c r="C26" s="178"/>
      <c r="D26" s="178"/>
      <c r="E26" s="178"/>
      <c r="F26" s="178"/>
      <c r="G26" s="178"/>
      <c r="H26" s="178"/>
      <c r="I26" s="178"/>
      <c r="J26" s="178"/>
      <c r="K26" s="178"/>
      <c r="L26" s="178"/>
      <c r="M26" s="178"/>
      <c r="N26" s="178"/>
      <c r="O26" s="178" t="s">
        <v>360</v>
      </c>
      <c r="P26" s="178"/>
      <c r="Q26" s="195"/>
      <c r="R26" s="172"/>
    </row>
    <row r="27" spans="1:18" ht="18.75" customHeight="1" x14ac:dyDescent="0.2">
      <c r="A27" s="562"/>
      <c r="B27" s="177" t="s">
        <v>361</v>
      </c>
      <c r="C27" s="178"/>
      <c r="D27" s="178"/>
      <c r="E27" s="178"/>
      <c r="F27" s="178"/>
      <c r="G27" s="178"/>
      <c r="H27" s="178"/>
      <c r="I27" s="178"/>
      <c r="J27" s="178"/>
      <c r="K27" s="178"/>
      <c r="L27" s="178"/>
      <c r="M27" s="178"/>
      <c r="N27" s="178"/>
      <c r="O27" s="178"/>
      <c r="P27" s="178"/>
      <c r="Q27" s="196" t="s">
        <v>362</v>
      </c>
      <c r="R27" s="172"/>
    </row>
    <row r="28" spans="1:18" ht="18.75" customHeight="1" x14ac:dyDescent="0.2">
      <c r="A28" s="562"/>
      <c r="B28" s="194" t="s">
        <v>363</v>
      </c>
      <c r="C28" s="182"/>
      <c r="D28" s="182"/>
      <c r="E28" s="182"/>
      <c r="F28" s="182"/>
      <c r="G28" s="182"/>
      <c r="H28" s="182"/>
      <c r="I28" s="182"/>
      <c r="J28" s="182"/>
      <c r="K28" s="182"/>
      <c r="L28" s="182"/>
      <c r="M28" s="182"/>
      <c r="N28" s="182"/>
      <c r="O28" s="182"/>
      <c r="P28" s="182"/>
      <c r="Q28" s="197"/>
      <c r="R28" s="172"/>
    </row>
    <row r="29" spans="1:18" ht="18.75" customHeight="1" x14ac:dyDescent="0.2">
      <c r="A29" s="562" t="s">
        <v>205</v>
      </c>
      <c r="B29" s="186" t="s">
        <v>351</v>
      </c>
      <c r="C29" s="175"/>
      <c r="D29" s="175"/>
      <c r="E29" s="175"/>
      <c r="F29" s="175"/>
      <c r="G29" s="175"/>
      <c r="H29" s="175"/>
      <c r="I29" s="175"/>
      <c r="J29" s="176"/>
      <c r="K29" s="184"/>
      <c r="L29" s="184"/>
      <c r="M29" s="184"/>
      <c r="N29" s="184"/>
      <c r="O29" s="184"/>
      <c r="P29" s="174"/>
      <c r="Q29" s="187"/>
      <c r="R29" s="188" t="s">
        <v>368</v>
      </c>
    </row>
    <row r="30" spans="1:18" ht="18.75" customHeight="1" x14ac:dyDescent="0.2">
      <c r="A30" s="562"/>
      <c r="B30" s="189" t="s">
        <v>353</v>
      </c>
      <c r="C30" s="178"/>
      <c r="D30" s="178"/>
      <c r="E30" s="178"/>
      <c r="F30" s="178"/>
      <c r="G30" s="178"/>
      <c r="H30" s="175"/>
      <c r="I30" s="175"/>
      <c r="J30" s="176"/>
      <c r="K30" s="184"/>
      <c r="L30" s="184"/>
      <c r="M30" s="184"/>
      <c r="N30" s="184"/>
      <c r="O30" s="184"/>
      <c r="P30" s="174"/>
      <c r="Q30" s="187"/>
      <c r="R30" s="188" t="s">
        <v>369</v>
      </c>
    </row>
    <row r="31" spans="1:18" ht="18.75" customHeight="1" x14ac:dyDescent="0.2">
      <c r="A31" s="562"/>
      <c r="B31" s="190" t="s">
        <v>355</v>
      </c>
      <c r="C31" s="191"/>
      <c r="D31" s="191"/>
      <c r="E31" s="191"/>
      <c r="F31" s="191"/>
      <c r="G31" s="192"/>
      <c r="H31" s="178"/>
      <c r="I31" s="178"/>
      <c r="J31" s="178"/>
      <c r="K31" s="178"/>
      <c r="L31" s="178"/>
      <c r="M31" s="178"/>
      <c r="N31" s="178"/>
      <c r="O31" s="178"/>
      <c r="P31" s="178"/>
      <c r="Q31" s="193"/>
      <c r="R31" s="172"/>
    </row>
    <row r="32" spans="1:18" ht="18.75" customHeight="1" x14ac:dyDescent="0.2">
      <c r="A32" s="562"/>
      <c r="B32" s="190" t="s">
        <v>356</v>
      </c>
      <c r="C32" s="191"/>
      <c r="D32" s="191"/>
      <c r="E32" s="191"/>
      <c r="F32" s="191"/>
      <c r="G32" s="192"/>
      <c r="H32" s="191"/>
      <c r="I32" s="191"/>
      <c r="J32" s="191"/>
      <c r="K32" s="191"/>
      <c r="L32" s="191"/>
      <c r="M32" s="191"/>
      <c r="N32" s="191"/>
      <c r="O32" s="191"/>
      <c r="P32" s="191"/>
      <c r="Q32" s="192"/>
      <c r="R32" s="172"/>
    </row>
    <row r="33" spans="1:18" ht="18.75" customHeight="1" x14ac:dyDescent="0.2">
      <c r="A33" s="562"/>
      <c r="B33" s="190" t="s">
        <v>357</v>
      </c>
      <c r="C33" s="191"/>
      <c r="D33" s="191"/>
      <c r="E33" s="191"/>
      <c r="F33" s="191"/>
      <c r="G33" s="192"/>
      <c r="H33" s="191"/>
      <c r="I33" s="191"/>
      <c r="J33" s="191"/>
      <c r="K33" s="191"/>
      <c r="L33" s="191"/>
      <c r="M33" s="191"/>
      <c r="N33" s="191"/>
      <c r="O33" s="191"/>
      <c r="P33" s="191"/>
      <c r="Q33" s="192"/>
      <c r="R33" s="172"/>
    </row>
    <row r="34" spans="1:18" ht="18.75" customHeight="1" x14ac:dyDescent="0.2">
      <c r="A34" s="562"/>
      <c r="B34" s="194" t="s">
        <v>358</v>
      </c>
      <c r="C34" s="172"/>
      <c r="D34" s="172"/>
      <c r="E34" s="182"/>
      <c r="F34" s="182"/>
      <c r="G34" s="183"/>
      <c r="H34" s="182"/>
      <c r="I34" s="182"/>
      <c r="J34" s="182"/>
      <c r="K34" s="182"/>
      <c r="L34" s="182"/>
      <c r="M34" s="182"/>
      <c r="N34" s="182"/>
      <c r="O34" s="182"/>
      <c r="P34" s="182"/>
      <c r="Q34" s="193"/>
      <c r="R34" s="172"/>
    </row>
    <row r="35" spans="1:18" ht="18.75" customHeight="1" x14ac:dyDescent="0.2">
      <c r="A35" s="562"/>
      <c r="B35" s="177" t="s">
        <v>370</v>
      </c>
      <c r="C35" s="178"/>
      <c r="D35" s="178"/>
      <c r="E35" s="178"/>
      <c r="F35" s="178"/>
      <c r="G35" s="178"/>
      <c r="H35" s="178"/>
      <c r="I35" s="178"/>
      <c r="J35" s="178"/>
      <c r="K35" s="178"/>
      <c r="L35" s="178"/>
      <c r="M35" s="178"/>
      <c r="N35" s="178"/>
      <c r="O35" s="178" t="s">
        <v>360</v>
      </c>
      <c r="P35" s="178"/>
      <c r="Q35" s="195"/>
      <c r="R35" s="172"/>
    </row>
    <row r="36" spans="1:18" ht="16.5" customHeight="1" x14ac:dyDescent="0.2">
      <c r="A36" s="562"/>
      <c r="B36" s="177" t="s">
        <v>361</v>
      </c>
      <c r="C36" s="178"/>
      <c r="D36" s="178"/>
      <c r="E36" s="178"/>
      <c r="F36" s="178"/>
      <c r="G36" s="178"/>
      <c r="H36" s="178"/>
      <c r="I36" s="178"/>
      <c r="J36" s="178"/>
      <c r="K36" s="178"/>
      <c r="L36" s="178"/>
      <c r="M36" s="178"/>
      <c r="N36" s="178"/>
      <c r="O36" s="178"/>
      <c r="P36" s="178"/>
      <c r="Q36" s="196" t="s">
        <v>362</v>
      </c>
      <c r="R36" s="172"/>
    </row>
    <row r="37" spans="1:18" ht="18.75" customHeight="1" x14ac:dyDescent="0.2">
      <c r="A37" s="562"/>
      <c r="B37" s="194" t="s">
        <v>363</v>
      </c>
      <c r="C37" s="182"/>
      <c r="D37" s="182"/>
      <c r="E37" s="182"/>
      <c r="F37" s="182"/>
      <c r="G37" s="182"/>
      <c r="H37" s="182"/>
      <c r="I37" s="182"/>
      <c r="J37" s="182"/>
      <c r="K37" s="182"/>
      <c r="L37" s="182"/>
      <c r="M37" s="182"/>
      <c r="N37" s="182"/>
      <c r="O37" s="182"/>
      <c r="P37" s="182"/>
      <c r="Q37" s="197"/>
      <c r="R37" s="172"/>
    </row>
    <row r="38" spans="1:18" ht="18.75" customHeight="1" x14ac:dyDescent="0.2">
      <c r="A38" s="562" t="s">
        <v>371</v>
      </c>
      <c r="B38" s="186" t="s">
        <v>351</v>
      </c>
      <c r="C38" s="175"/>
      <c r="D38" s="175"/>
      <c r="E38" s="175"/>
      <c r="F38" s="175"/>
      <c r="G38" s="175"/>
      <c r="H38" s="175"/>
      <c r="I38" s="175"/>
      <c r="J38" s="176"/>
      <c r="K38" s="184"/>
      <c r="L38" s="184"/>
      <c r="M38" s="184"/>
      <c r="N38" s="184"/>
      <c r="O38" s="184"/>
      <c r="P38" s="174"/>
      <c r="Q38" s="187"/>
      <c r="R38" s="188" t="s">
        <v>372</v>
      </c>
    </row>
    <row r="39" spans="1:18" ht="18.75" customHeight="1" x14ac:dyDescent="0.2">
      <c r="A39" s="562"/>
      <c r="B39" s="189" t="s">
        <v>353</v>
      </c>
      <c r="C39" s="178"/>
      <c r="D39" s="178"/>
      <c r="E39" s="178"/>
      <c r="F39" s="178"/>
      <c r="G39" s="178"/>
      <c r="H39" s="175"/>
      <c r="I39" s="175"/>
      <c r="J39" s="176"/>
      <c r="K39" s="184"/>
      <c r="L39" s="184"/>
      <c r="M39" s="184"/>
      <c r="N39" s="184"/>
      <c r="O39" s="184"/>
      <c r="P39" s="174"/>
      <c r="Q39" s="187"/>
      <c r="R39" s="188" t="s">
        <v>373</v>
      </c>
    </row>
    <row r="40" spans="1:18" ht="18.75" customHeight="1" x14ac:dyDescent="0.2">
      <c r="A40" s="562"/>
      <c r="B40" s="190" t="s">
        <v>355</v>
      </c>
      <c r="C40" s="191"/>
      <c r="D40" s="191"/>
      <c r="E40" s="191"/>
      <c r="F40" s="191"/>
      <c r="G40" s="192"/>
      <c r="H40" s="178"/>
      <c r="I40" s="178"/>
      <c r="J40" s="178"/>
      <c r="K40" s="178"/>
      <c r="L40" s="178"/>
      <c r="M40" s="178"/>
      <c r="N40" s="178"/>
      <c r="O40" s="178"/>
      <c r="P40" s="178"/>
      <c r="Q40" s="193"/>
      <c r="R40" s="172"/>
    </row>
    <row r="41" spans="1:18" ht="18.75" customHeight="1" x14ac:dyDescent="0.2">
      <c r="A41" s="562"/>
      <c r="B41" s="190" t="s">
        <v>356</v>
      </c>
      <c r="C41" s="191"/>
      <c r="D41" s="191"/>
      <c r="E41" s="191"/>
      <c r="F41" s="191"/>
      <c r="G41" s="192"/>
      <c r="H41" s="191"/>
      <c r="I41" s="191"/>
      <c r="J41" s="191"/>
      <c r="K41" s="191"/>
      <c r="L41" s="191"/>
      <c r="M41" s="191"/>
      <c r="N41" s="191"/>
      <c r="O41" s="191"/>
      <c r="P41" s="191"/>
      <c r="Q41" s="192"/>
      <c r="R41" s="172"/>
    </row>
    <row r="42" spans="1:18" ht="16.5" customHeight="1" x14ac:dyDescent="0.2">
      <c r="A42" s="562"/>
      <c r="B42" s="190" t="s">
        <v>357</v>
      </c>
      <c r="C42" s="191"/>
      <c r="D42" s="191"/>
      <c r="E42" s="191"/>
      <c r="F42" s="191"/>
      <c r="G42" s="192"/>
      <c r="H42" s="191"/>
      <c r="I42" s="191"/>
      <c r="J42" s="191"/>
      <c r="K42" s="191"/>
      <c r="L42" s="191"/>
      <c r="M42" s="191"/>
      <c r="N42" s="191"/>
      <c r="O42" s="191"/>
      <c r="P42" s="191"/>
      <c r="Q42" s="192"/>
      <c r="R42" s="172"/>
    </row>
    <row r="43" spans="1:18" ht="18.75" customHeight="1" x14ac:dyDescent="0.2">
      <c r="A43" s="562"/>
      <c r="B43" s="194" t="s">
        <v>358</v>
      </c>
      <c r="C43" s="172"/>
      <c r="D43" s="172"/>
      <c r="E43" s="182"/>
      <c r="F43" s="182"/>
      <c r="G43" s="183"/>
      <c r="H43" s="182"/>
      <c r="I43" s="182"/>
      <c r="J43" s="182"/>
      <c r="K43" s="182"/>
      <c r="L43" s="182"/>
      <c r="M43" s="182"/>
      <c r="N43" s="182"/>
      <c r="O43" s="182"/>
      <c r="P43" s="182"/>
      <c r="Q43" s="193"/>
      <c r="R43" s="172"/>
    </row>
    <row r="44" spans="1:18" x14ac:dyDescent="0.2">
      <c r="A44" s="562"/>
      <c r="B44" s="177" t="s">
        <v>374</v>
      </c>
      <c r="C44" s="178"/>
      <c r="D44" s="178"/>
      <c r="E44" s="178"/>
      <c r="F44" s="178"/>
      <c r="G44" s="178"/>
      <c r="H44" s="178"/>
      <c r="I44" s="178"/>
      <c r="J44" s="178"/>
      <c r="K44" s="178"/>
      <c r="L44" s="178"/>
      <c r="M44" s="178"/>
      <c r="N44" s="178"/>
      <c r="O44" s="178" t="s">
        <v>360</v>
      </c>
      <c r="P44" s="178"/>
      <c r="Q44" s="195"/>
      <c r="R44" s="172"/>
    </row>
    <row r="45" spans="1:18" ht="18.75" customHeight="1" x14ac:dyDescent="0.2">
      <c r="A45" s="562"/>
      <c r="B45" s="177" t="s">
        <v>361</v>
      </c>
      <c r="C45" s="178"/>
      <c r="D45" s="178"/>
      <c r="E45" s="178"/>
      <c r="F45" s="178"/>
      <c r="G45" s="178"/>
      <c r="H45" s="178"/>
      <c r="I45" s="178"/>
      <c r="J45" s="178"/>
      <c r="K45" s="178"/>
      <c r="L45" s="178"/>
      <c r="M45" s="178"/>
      <c r="N45" s="178"/>
      <c r="O45" s="178"/>
      <c r="P45" s="178"/>
      <c r="Q45" s="196" t="s">
        <v>362</v>
      </c>
      <c r="R45" s="172"/>
    </row>
    <row r="46" spans="1:18" ht="18.75" customHeight="1" x14ac:dyDescent="0.2">
      <c r="A46" s="562"/>
      <c r="B46" s="194" t="s">
        <v>363</v>
      </c>
      <c r="C46" s="182"/>
      <c r="D46" s="182"/>
      <c r="E46" s="182"/>
      <c r="F46" s="182"/>
      <c r="G46" s="182"/>
      <c r="H46" s="182"/>
      <c r="I46" s="182"/>
      <c r="J46" s="182"/>
      <c r="K46" s="182"/>
      <c r="L46" s="182"/>
      <c r="M46" s="182"/>
      <c r="N46" s="182"/>
      <c r="O46" s="182"/>
      <c r="P46" s="198"/>
      <c r="Q46" s="199"/>
      <c r="R46" s="172"/>
    </row>
    <row r="47" spans="1:18" ht="18.75" customHeight="1" x14ac:dyDescent="0.2">
      <c r="A47" s="200"/>
      <c r="B47" s="201"/>
      <c r="C47" s="172"/>
      <c r="D47" s="172"/>
      <c r="E47" s="172"/>
      <c r="F47" s="172"/>
      <c r="G47" s="172"/>
      <c r="H47" s="172"/>
      <c r="I47" s="172"/>
      <c r="J47" s="172"/>
      <c r="K47" s="172"/>
      <c r="L47" s="172"/>
      <c r="M47" s="172"/>
      <c r="N47" s="172"/>
      <c r="O47" s="172"/>
      <c r="P47" s="172"/>
      <c r="Q47" s="172"/>
      <c r="R47" s="172"/>
    </row>
  </sheetData>
  <mergeCells count="7">
    <mergeCell ref="A29:A37"/>
    <mergeCell ref="A38:A46"/>
    <mergeCell ref="B4:E4"/>
    <mergeCell ref="H5:Q5"/>
    <mergeCell ref="Q8:Q9"/>
    <mergeCell ref="A11:A19"/>
    <mergeCell ref="A20:A28"/>
  </mergeCells>
  <phoneticPr fontId="9"/>
  <pageMargins left="0.70833333333333304" right="0.70833333333333304" top="0.55138888888888904" bottom="0.47222222222222199" header="0.31527777777777799" footer="0.511811023622047"/>
  <pageSetup paperSize="9" scale="94" orientation="portrait" horizontalDpi="300" verticalDpi="300" r:id="rId1"/>
  <headerFooter>
    <oddHeader>&amp;R&amp;A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7"/>
  <sheetViews>
    <sheetView view="pageBreakPreview" zoomScaleNormal="100" workbookViewId="0">
      <selection activeCell="D25" sqref="D25"/>
    </sheetView>
  </sheetViews>
  <sheetFormatPr defaultColWidth="7.21875" defaultRowHeight="13.2" x14ac:dyDescent="0.2"/>
  <cols>
    <col min="1" max="1" width="4" style="170" customWidth="1"/>
    <col min="2" max="2" width="5.44140625" style="170" customWidth="1"/>
    <col min="3" max="8" width="5.21875" style="170" customWidth="1"/>
    <col min="9" max="9" width="18.44140625" style="170" customWidth="1"/>
    <col min="10" max="16" width="5.21875" style="170" customWidth="1"/>
    <col min="17" max="17" width="6.88671875" style="170" customWidth="1"/>
    <col min="18" max="18" width="4.6640625" style="170" customWidth="1"/>
    <col min="19" max="19" width="5.21875" style="170" customWidth="1"/>
    <col min="20" max="16384" width="7.21875" style="170"/>
  </cols>
  <sheetData>
    <row r="1" spans="1:18" x14ac:dyDescent="0.2">
      <c r="A1" s="202"/>
      <c r="B1" s="202"/>
      <c r="C1" s="202"/>
      <c r="D1" s="202"/>
      <c r="E1" s="202"/>
      <c r="F1" s="202"/>
      <c r="G1" s="202"/>
      <c r="H1" s="202"/>
      <c r="I1" s="202"/>
      <c r="J1" s="202"/>
      <c r="K1" s="202"/>
      <c r="L1" s="202"/>
      <c r="M1" s="202"/>
      <c r="N1" s="202"/>
      <c r="O1" s="171"/>
      <c r="P1" s="171"/>
      <c r="R1" s="202"/>
    </row>
    <row r="2" spans="1:18" ht="19.5" customHeight="1" x14ac:dyDescent="0.2">
      <c r="A2" s="581" t="s">
        <v>375</v>
      </c>
      <c r="B2" s="581"/>
      <c r="C2" s="581"/>
      <c r="D2" s="581"/>
      <c r="E2" s="581"/>
      <c r="F2" s="581"/>
      <c r="G2" s="581"/>
      <c r="H2" s="581"/>
      <c r="I2" s="581"/>
      <c r="J2" s="581"/>
      <c r="K2" s="581"/>
      <c r="L2" s="581"/>
      <c r="M2" s="581"/>
      <c r="N2" s="581"/>
      <c r="O2" s="581"/>
      <c r="P2" s="581"/>
      <c r="Q2" s="581"/>
      <c r="R2" s="581"/>
    </row>
    <row r="3" spans="1:18" ht="12.75" customHeight="1" x14ac:dyDescent="0.2">
      <c r="A3" s="582" t="s">
        <v>376</v>
      </c>
      <c r="B3" s="582"/>
      <c r="C3" s="582"/>
      <c r="D3" s="582"/>
      <c r="E3" s="582"/>
      <c r="F3" s="582"/>
      <c r="G3" s="582"/>
      <c r="H3" s="582"/>
      <c r="I3" s="582"/>
      <c r="J3" s="582"/>
      <c r="K3" s="582"/>
      <c r="L3" s="582"/>
      <c r="M3" s="582"/>
      <c r="N3" s="582"/>
      <c r="O3" s="582"/>
      <c r="P3" s="582"/>
      <c r="Q3" s="582"/>
      <c r="R3" s="202"/>
    </row>
    <row r="4" spans="1:18" ht="25.5" customHeight="1" x14ac:dyDescent="0.2">
      <c r="A4" s="583" t="s">
        <v>377</v>
      </c>
      <c r="B4" s="583"/>
      <c r="C4" s="583"/>
      <c r="D4" s="583"/>
      <c r="E4" s="583"/>
      <c r="F4" s="583"/>
      <c r="G4" s="583"/>
      <c r="H4" s="583"/>
      <c r="I4" s="583"/>
      <c r="J4" s="583"/>
      <c r="K4" s="583"/>
      <c r="L4" s="583"/>
      <c r="M4" s="583"/>
      <c r="N4" s="583"/>
      <c r="O4" s="583"/>
      <c r="P4" s="583"/>
      <c r="Q4" s="583"/>
      <c r="R4" s="583"/>
    </row>
    <row r="5" spans="1:18" ht="25.5" customHeight="1" x14ac:dyDescent="0.2">
      <c r="A5" s="583"/>
      <c r="B5" s="583"/>
      <c r="C5" s="583"/>
      <c r="D5" s="583"/>
      <c r="E5" s="583"/>
      <c r="F5" s="583"/>
      <c r="G5" s="583"/>
      <c r="H5" s="583"/>
      <c r="I5" s="583"/>
      <c r="J5" s="583"/>
      <c r="K5" s="583"/>
      <c r="L5" s="583"/>
      <c r="M5" s="583"/>
      <c r="N5" s="583"/>
      <c r="O5" s="583"/>
      <c r="P5" s="583"/>
      <c r="Q5" s="583"/>
      <c r="R5" s="583"/>
    </row>
    <row r="6" spans="1:18" ht="25.5" customHeight="1" x14ac:dyDescent="0.2">
      <c r="A6" s="583"/>
      <c r="B6" s="583"/>
      <c r="C6" s="583"/>
      <c r="D6" s="583"/>
      <c r="E6" s="583"/>
      <c r="F6" s="583"/>
      <c r="G6" s="583"/>
      <c r="H6" s="583"/>
      <c r="I6" s="583"/>
      <c r="J6" s="583"/>
      <c r="K6" s="583"/>
      <c r="L6" s="583"/>
      <c r="M6" s="583"/>
      <c r="N6" s="583"/>
      <c r="O6" s="583"/>
      <c r="P6" s="583"/>
      <c r="Q6" s="583"/>
      <c r="R6" s="583"/>
    </row>
    <row r="7" spans="1:18" ht="12.75" customHeight="1" x14ac:dyDescent="0.2">
      <c r="A7" s="203"/>
      <c r="B7" s="203"/>
      <c r="C7" s="203"/>
      <c r="D7" s="203"/>
      <c r="E7" s="203"/>
      <c r="F7" s="203"/>
      <c r="G7" s="203"/>
      <c r="H7" s="203"/>
      <c r="I7" s="203"/>
      <c r="J7" s="203"/>
      <c r="K7" s="203"/>
      <c r="L7" s="203"/>
      <c r="M7" s="203"/>
      <c r="N7" s="203"/>
      <c r="O7" s="203"/>
      <c r="P7" s="203"/>
      <c r="Q7" s="203"/>
      <c r="R7" s="203"/>
    </row>
    <row r="8" spans="1:18" ht="27" customHeight="1" x14ac:dyDescent="0.2">
      <c r="A8" s="204" t="s">
        <v>246</v>
      </c>
      <c r="B8" s="205"/>
      <c r="C8" s="584"/>
      <c r="D8" s="584"/>
      <c r="E8" s="584"/>
      <c r="F8" s="584"/>
      <c r="G8" s="584"/>
      <c r="H8" s="584"/>
      <c r="I8" s="584"/>
      <c r="J8" s="206" t="s">
        <v>378</v>
      </c>
      <c r="K8" s="207"/>
      <c r="L8" s="207"/>
      <c r="M8" s="207"/>
      <c r="N8" s="207"/>
      <c r="O8" s="207"/>
      <c r="P8" s="207"/>
      <c r="Q8" s="207"/>
      <c r="R8" s="208"/>
    </row>
    <row r="9" spans="1:18" ht="15.75" customHeight="1" x14ac:dyDescent="0.2">
      <c r="A9" s="202"/>
      <c r="B9" s="202"/>
      <c r="C9" s="202"/>
      <c r="D9" s="202"/>
      <c r="E9" s="202"/>
      <c r="F9" s="202"/>
      <c r="G9" s="202"/>
      <c r="H9" s="209"/>
      <c r="I9" s="202"/>
      <c r="J9" s="202"/>
      <c r="K9" s="202"/>
      <c r="L9" s="202"/>
      <c r="M9" s="202"/>
      <c r="N9" s="202"/>
      <c r="O9" s="202"/>
      <c r="P9" s="202"/>
      <c r="Q9" s="202"/>
      <c r="R9" s="202"/>
    </row>
    <row r="10" spans="1:18" ht="16.5" customHeight="1" x14ac:dyDescent="0.2">
      <c r="A10" s="585" t="s">
        <v>379</v>
      </c>
      <c r="B10" s="585"/>
      <c r="C10" s="585"/>
      <c r="D10" s="585"/>
      <c r="E10" s="585"/>
      <c r="F10" s="585"/>
      <c r="G10" s="585"/>
      <c r="H10" s="585"/>
      <c r="I10" s="585"/>
      <c r="J10" s="210" t="s">
        <v>334</v>
      </c>
      <c r="K10" s="210" t="s">
        <v>335</v>
      </c>
      <c r="L10" s="210" t="s">
        <v>336</v>
      </c>
      <c r="M10" s="210" t="s">
        <v>337</v>
      </c>
      <c r="N10" s="210" t="s">
        <v>338</v>
      </c>
      <c r="O10" s="210" t="s">
        <v>339</v>
      </c>
      <c r="P10" s="210" t="s">
        <v>340</v>
      </c>
      <c r="Q10" s="210" t="s">
        <v>341</v>
      </c>
      <c r="R10" s="202"/>
    </row>
    <row r="11" spans="1:18" ht="16.5" customHeight="1" x14ac:dyDescent="0.2">
      <c r="A11" s="585"/>
      <c r="B11" s="585"/>
      <c r="C11" s="585"/>
      <c r="D11" s="585"/>
      <c r="E11" s="585"/>
      <c r="F11" s="585"/>
      <c r="G11" s="585"/>
      <c r="H11" s="585"/>
      <c r="I11" s="585"/>
      <c r="J11" s="210" t="s">
        <v>342</v>
      </c>
      <c r="K11" s="210" t="s">
        <v>343</v>
      </c>
      <c r="L11" s="210" t="s">
        <v>344</v>
      </c>
      <c r="M11" s="210" t="s">
        <v>345</v>
      </c>
      <c r="N11" s="210" t="s">
        <v>346</v>
      </c>
      <c r="O11" s="210" t="s">
        <v>347</v>
      </c>
      <c r="P11" s="210" t="s">
        <v>348</v>
      </c>
      <c r="Q11" s="210" t="s">
        <v>341</v>
      </c>
      <c r="R11" s="202"/>
    </row>
    <row r="12" spans="1:18" ht="25.5" customHeight="1" x14ac:dyDescent="0.2">
      <c r="A12" s="568" t="s">
        <v>380</v>
      </c>
      <c r="B12" s="578"/>
      <c r="C12" s="211" t="s">
        <v>381</v>
      </c>
      <c r="D12" s="212"/>
      <c r="E12" s="212"/>
      <c r="F12" s="212"/>
      <c r="G12" s="212"/>
      <c r="H12" s="212"/>
      <c r="I12" s="212"/>
      <c r="J12" s="212"/>
      <c r="K12" s="213"/>
      <c r="L12" s="214"/>
      <c r="M12" s="213"/>
      <c r="N12" s="213"/>
      <c r="O12" s="213"/>
      <c r="P12" s="213"/>
      <c r="Q12" s="215"/>
      <c r="R12" s="202"/>
    </row>
    <row r="13" spans="1:18" ht="25.5" customHeight="1" x14ac:dyDescent="0.2">
      <c r="A13" s="568"/>
      <c r="B13" s="578"/>
      <c r="C13" s="216" t="s">
        <v>382</v>
      </c>
      <c r="D13" s="217"/>
      <c r="E13" s="217"/>
      <c r="F13" s="217"/>
      <c r="G13" s="217"/>
      <c r="H13" s="217"/>
      <c r="I13" s="217"/>
      <c r="J13" s="217"/>
      <c r="K13" s="218"/>
      <c r="L13" s="219"/>
      <c r="M13" s="220"/>
      <c r="N13" s="220"/>
      <c r="O13" s="220"/>
      <c r="P13" s="220"/>
      <c r="Q13" s="218"/>
      <c r="R13" s="221"/>
    </row>
    <row r="14" spans="1:18" ht="25.5" customHeight="1" x14ac:dyDescent="0.2">
      <c r="A14" s="568"/>
      <c r="B14" s="578"/>
      <c r="C14" s="579" t="s">
        <v>383</v>
      </c>
      <c r="D14" s="579"/>
      <c r="E14" s="579"/>
      <c r="F14" s="579"/>
      <c r="G14" s="579"/>
      <c r="H14" s="579"/>
      <c r="I14" s="579"/>
      <c r="J14" s="222"/>
      <c r="K14" s="223"/>
      <c r="L14" s="224"/>
      <c r="M14" s="225"/>
      <c r="N14" s="225"/>
      <c r="O14" s="225"/>
      <c r="P14" s="225"/>
      <c r="Q14" s="226"/>
    </row>
    <row r="15" spans="1:18" ht="25.5" customHeight="1" x14ac:dyDescent="0.2">
      <c r="A15" s="568"/>
      <c r="B15" s="578"/>
      <c r="C15" s="580" t="s">
        <v>384</v>
      </c>
      <c r="D15" s="580"/>
      <c r="E15" s="580"/>
      <c r="F15" s="580"/>
      <c r="G15" s="580"/>
      <c r="H15" s="580"/>
      <c r="I15" s="580"/>
      <c r="J15" s="227"/>
      <c r="K15" s="212"/>
      <c r="L15" s="213"/>
      <c r="M15" s="213"/>
      <c r="N15" s="213"/>
      <c r="O15" s="213"/>
      <c r="P15" s="228"/>
      <c r="Q15" s="229"/>
      <c r="R15" s="230" t="s">
        <v>352</v>
      </c>
    </row>
    <row r="16" spans="1:18" ht="25.5" customHeight="1" x14ac:dyDescent="0.2">
      <c r="A16" s="568"/>
      <c r="B16" s="578"/>
      <c r="C16" s="577" t="s">
        <v>385</v>
      </c>
      <c r="D16" s="577"/>
      <c r="E16" s="577"/>
      <c r="F16" s="577"/>
      <c r="G16" s="577"/>
      <c r="H16" s="577"/>
      <c r="I16" s="577"/>
      <c r="J16" s="231"/>
      <c r="K16" s="231"/>
      <c r="L16" s="218"/>
      <c r="M16" s="218"/>
      <c r="N16" s="218"/>
      <c r="O16" s="218"/>
      <c r="P16" s="232"/>
      <c r="Q16" s="233"/>
      <c r="R16" s="230" t="s">
        <v>354</v>
      </c>
    </row>
    <row r="17" spans="1:18" ht="25.5" customHeight="1" x14ac:dyDescent="0.2">
      <c r="A17" s="568"/>
      <c r="B17" s="578"/>
      <c r="C17" s="234" t="s">
        <v>355</v>
      </c>
      <c r="D17" s="235"/>
      <c r="E17" s="235"/>
      <c r="F17" s="235"/>
      <c r="G17" s="235"/>
      <c r="H17" s="236"/>
      <c r="I17" s="237"/>
      <c r="J17" s="238"/>
      <c r="K17" s="238"/>
      <c r="L17" s="238"/>
      <c r="M17" s="238"/>
      <c r="N17" s="238"/>
      <c r="O17" s="238"/>
      <c r="P17" s="238"/>
      <c r="Q17" s="239"/>
      <c r="R17" s="202"/>
    </row>
    <row r="18" spans="1:18" ht="25.5" customHeight="1" x14ac:dyDescent="0.2">
      <c r="A18" s="568"/>
      <c r="B18" s="578"/>
      <c r="C18" s="240" t="s">
        <v>356</v>
      </c>
      <c r="D18" s="241"/>
      <c r="E18" s="241"/>
      <c r="F18" s="241"/>
      <c r="G18" s="241"/>
      <c r="H18" s="242"/>
      <c r="I18" s="243"/>
      <c r="J18" s="241"/>
      <c r="K18" s="241"/>
      <c r="L18" s="241"/>
      <c r="M18" s="241"/>
      <c r="N18" s="241"/>
      <c r="O18" s="241"/>
      <c r="P18" s="241"/>
      <c r="Q18" s="242"/>
      <c r="R18" s="202"/>
    </row>
    <row r="19" spans="1:18" ht="25.5" customHeight="1" x14ac:dyDescent="0.2">
      <c r="A19" s="568"/>
      <c r="B19" s="578"/>
      <c r="C19" s="240" t="s">
        <v>357</v>
      </c>
      <c r="D19" s="241"/>
      <c r="E19" s="241"/>
      <c r="F19" s="241"/>
      <c r="G19" s="241"/>
      <c r="H19" s="242"/>
      <c r="I19" s="243"/>
      <c r="J19" s="241"/>
      <c r="K19" s="241"/>
      <c r="L19" s="241"/>
      <c r="M19" s="241"/>
      <c r="N19" s="241"/>
      <c r="O19" s="241"/>
      <c r="P19" s="241"/>
      <c r="Q19" s="242"/>
      <c r="R19" s="202"/>
    </row>
    <row r="20" spans="1:18" ht="25.5" customHeight="1" x14ac:dyDescent="0.2">
      <c r="A20" s="568"/>
      <c r="B20" s="578"/>
      <c r="C20" s="244" t="s">
        <v>358</v>
      </c>
      <c r="D20" s="202"/>
      <c r="E20" s="202"/>
      <c r="F20" s="245"/>
      <c r="G20" s="245"/>
      <c r="H20" s="246"/>
      <c r="I20" s="245"/>
      <c r="J20" s="245"/>
      <c r="K20" s="245"/>
      <c r="L20" s="245"/>
      <c r="M20" s="245"/>
      <c r="N20" s="245"/>
      <c r="O20" s="245"/>
      <c r="P20" s="245"/>
      <c r="Q20" s="247"/>
      <c r="R20" s="202"/>
    </row>
    <row r="21" spans="1:18" ht="19.5" customHeight="1" x14ac:dyDescent="0.2">
      <c r="A21" s="568"/>
      <c r="B21" s="578"/>
      <c r="C21" s="248" t="s">
        <v>386</v>
      </c>
      <c r="D21" s="248"/>
      <c r="E21" s="248"/>
      <c r="F21" s="248"/>
      <c r="G21" s="248"/>
      <c r="H21" s="248"/>
      <c r="I21" s="248"/>
      <c r="J21" s="248"/>
      <c r="K21" s="248"/>
      <c r="L21" s="248"/>
      <c r="M21" s="248"/>
      <c r="N21" s="248"/>
      <c r="O21" s="248" t="s">
        <v>360</v>
      </c>
      <c r="P21" s="248"/>
      <c r="Q21" s="233"/>
      <c r="R21" s="202"/>
    </row>
    <row r="22" spans="1:18" ht="25.5" customHeight="1" x14ac:dyDescent="0.2">
      <c r="A22" s="573" t="s">
        <v>380</v>
      </c>
      <c r="B22" s="574"/>
      <c r="C22" s="211" t="s">
        <v>381</v>
      </c>
      <c r="D22" s="212"/>
      <c r="E22" s="212"/>
      <c r="F22" s="212"/>
      <c r="G22" s="212"/>
      <c r="H22" s="212"/>
      <c r="I22" s="212"/>
      <c r="J22" s="212"/>
      <c r="K22" s="213"/>
      <c r="L22" s="214"/>
      <c r="M22" s="213"/>
      <c r="N22" s="213"/>
      <c r="O22" s="213"/>
      <c r="P22" s="213"/>
      <c r="Q22" s="215"/>
      <c r="R22" s="221"/>
    </row>
    <row r="23" spans="1:18" ht="25.5" customHeight="1" x14ac:dyDescent="0.2">
      <c r="A23" s="573"/>
      <c r="B23" s="574"/>
      <c r="C23" s="216" t="s">
        <v>382</v>
      </c>
      <c r="D23" s="217"/>
      <c r="E23" s="217"/>
      <c r="F23" s="217"/>
      <c r="G23" s="217"/>
      <c r="H23" s="217"/>
      <c r="I23" s="217"/>
      <c r="J23" s="217"/>
      <c r="K23" s="218"/>
      <c r="L23" s="219"/>
      <c r="M23" s="220"/>
      <c r="N23" s="220"/>
      <c r="O23" s="220"/>
      <c r="P23" s="220"/>
      <c r="Q23" s="218"/>
      <c r="R23" s="249"/>
    </row>
    <row r="24" spans="1:18" ht="25.5" customHeight="1" x14ac:dyDescent="0.2">
      <c r="A24" s="573"/>
      <c r="B24" s="574"/>
      <c r="C24" s="575" t="s">
        <v>383</v>
      </c>
      <c r="D24" s="575"/>
      <c r="E24" s="575"/>
      <c r="F24" s="575"/>
      <c r="G24" s="575"/>
      <c r="H24" s="575"/>
      <c r="I24" s="575"/>
      <c r="J24" s="222"/>
      <c r="K24" s="223"/>
      <c r="L24" s="224"/>
      <c r="M24" s="225"/>
      <c r="N24" s="225"/>
      <c r="O24" s="225"/>
      <c r="P24" s="225"/>
      <c r="Q24" s="226"/>
      <c r="R24" s="249"/>
    </row>
    <row r="25" spans="1:18" ht="25.5" customHeight="1" x14ac:dyDescent="0.2">
      <c r="A25" s="573"/>
      <c r="B25" s="574"/>
      <c r="C25" s="576" t="s">
        <v>384</v>
      </c>
      <c r="D25" s="576"/>
      <c r="E25" s="576"/>
      <c r="F25" s="576"/>
      <c r="G25" s="576"/>
      <c r="H25" s="576"/>
      <c r="I25" s="576"/>
      <c r="J25" s="250"/>
      <c r="K25" s="212"/>
      <c r="L25" s="213"/>
      <c r="M25" s="213"/>
      <c r="N25" s="213"/>
      <c r="O25" s="213"/>
      <c r="P25" s="228"/>
      <c r="Q25" s="229"/>
      <c r="R25" s="230" t="s">
        <v>387</v>
      </c>
    </row>
    <row r="26" spans="1:18" ht="25.5" customHeight="1" x14ac:dyDescent="0.2">
      <c r="A26" s="573"/>
      <c r="B26" s="574"/>
      <c r="C26" s="577" t="s">
        <v>385</v>
      </c>
      <c r="D26" s="577"/>
      <c r="E26" s="577"/>
      <c r="F26" s="577"/>
      <c r="G26" s="577"/>
      <c r="H26" s="577"/>
      <c r="I26" s="577"/>
      <c r="J26" s="251"/>
      <c r="K26" s="231"/>
      <c r="L26" s="218"/>
      <c r="M26" s="218"/>
      <c r="N26" s="218"/>
      <c r="O26" s="218"/>
      <c r="P26" s="232"/>
      <c r="Q26" s="252"/>
      <c r="R26" s="230" t="s">
        <v>388</v>
      </c>
    </row>
    <row r="27" spans="1:18" ht="24" customHeight="1" x14ac:dyDescent="0.2">
      <c r="A27" s="573"/>
      <c r="B27" s="574"/>
      <c r="C27" s="234" t="s">
        <v>355</v>
      </c>
      <c r="D27" s="235"/>
      <c r="E27" s="235"/>
      <c r="F27" s="235"/>
      <c r="G27" s="235"/>
      <c r="H27" s="236"/>
      <c r="I27" s="237"/>
      <c r="J27" s="238"/>
      <c r="K27" s="238"/>
      <c r="L27" s="238"/>
      <c r="M27" s="238"/>
      <c r="N27" s="238"/>
      <c r="O27" s="238"/>
      <c r="P27" s="238"/>
      <c r="Q27" s="239"/>
      <c r="R27" s="202"/>
    </row>
    <row r="28" spans="1:18" ht="26.25" customHeight="1" x14ac:dyDescent="0.2">
      <c r="A28" s="573"/>
      <c r="B28" s="574"/>
      <c r="C28" s="240" t="s">
        <v>356</v>
      </c>
      <c r="D28" s="241"/>
      <c r="E28" s="241"/>
      <c r="F28" s="241"/>
      <c r="G28" s="241"/>
      <c r="H28" s="242"/>
      <c r="I28" s="243"/>
      <c r="J28" s="241"/>
      <c r="K28" s="241"/>
      <c r="L28" s="241"/>
      <c r="M28" s="241"/>
      <c r="N28" s="241"/>
      <c r="O28" s="241"/>
      <c r="P28" s="241"/>
      <c r="Q28" s="242"/>
      <c r="R28" s="202"/>
    </row>
    <row r="29" spans="1:18" ht="27.75" customHeight="1" x14ac:dyDescent="0.2">
      <c r="A29" s="573"/>
      <c r="B29" s="574"/>
      <c r="C29" s="240" t="s">
        <v>357</v>
      </c>
      <c r="D29" s="241"/>
      <c r="E29" s="241"/>
      <c r="F29" s="241"/>
      <c r="G29" s="241"/>
      <c r="H29" s="242"/>
      <c r="I29" s="243"/>
      <c r="J29" s="241"/>
      <c r="K29" s="241"/>
      <c r="L29" s="241"/>
      <c r="M29" s="241"/>
      <c r="N29" s="241"/>
      <c r="O29" s="241"/>
      <c r="P29" s="241"/>
      <c r="Q29" s="242"/>
      <c r="R29" s="202"/>
    </row>
    <row r="30" spans="1:18" ht="27.75" customHeight="1" x14ac:dyDescent="0.2">
      <c r="A30" s="573"/>
      <c r="B30" s="574"/>
      <c r="C30" s="244" t="s">
        <v>358</v>
      </c>
      <c r="D30" s="202"/>
      <c r="E30" s="202"/>
      <c r="F30" s="245"/>
      <c r="G30" s="245"/>
      <c r="H30" s="246"/>
      <c r="I30" s="245"/>
      <c r="J30" s="245"/>
      <c r="K30" s="245"/>
      <c r="L30" s="245"/>
      <c r="M30" s="245"/>
      <c r="N30" s="245"/>
      <c r="O30" s="245"/>
      <c r="P30" s="245"/>
      <c r="Q30" s="247"/>
      <c r="R30" s="202"/>
    </row>
    <row r="31" spans="1:18" ht="19.5" customHeight="1" x14ac:dyDescent="0.2">
      <c r="A31" s="573"/>
      <c r="B31" s="574"/>
      <c r="C31" s="238" t="s">
        <v>389</v>
      </c>
      <c r="D31" s="238"/>
      <c r="E31" s="238"/>
      <c r="F31" s="238"/>
      <c r="G31" s="238"/>
      <c r="H31" s="238"/>
      <c r="I31" s="238"/>
      <c r="J31" s="238"/>
      <c r="K31" s="238"/>
      <c r="L31" s="238"/>
      <c r="M31" s="238"/>
      <c r="N31" s="238"/>
      <c r="O31" s="238" t="s">
        <v>360</v>
      </c>
      <c r="P31" s="238"/>
      <c r="Q31" s="233"/>
      <c r="R31" s="202"/>
    </row>
    <row r="32" spans="1:18" ht="19.5" customHeight="1" x14ac:dyDescent="0.2">
      <c r="A32" s="253"/>
      <c r="B32" s="254"/>
      <c r="C32" s="248"/>
      <c r="D32" s="248"/>
      <c r="E32" s="248"/>
      <c r="F32" s="248"/>
      <c r="G32" s="248"/>
      <c r="H32" s="248"/>
      <c r="I32" s="248"/>
      <c r="J32" s="248"/>
      <c r="K32" s="248"/>
      <c r="L32" s="248"/>
      <c r="M32" s="248"/>
      <c r="N32" s="248"/>
      <c r="O32" s="248"/>
      <c r="P32" s="248"/>
      <c r="Q32" s="245"/>
      <c r="R32" s="202"/>
    </row>
    <row r="33" spans="1:18" ht="19.5" customHeight="1" x14ac:dyDescent="0.2">
      <c r="A33" s="567" t="s">
        <v>390</v>
      </c>
      <c r="B33" s="567"/>
      <c r="C33" s="567"/>
      <c r="D33" s="567"/>
      <c r="E33" s="567"/>
      <c r="F33" s="567"/>
      <c r="G33" s="567"/>
      <c r="H33" s="567"/>
      <c r="I33" s="567"/>
      <c r="J33" s="210" t="s">
        <v>334</v>
      </c>
      <c r="K33" s="210" t="s">
        <v>335</v>
      </c>
      <c r="L33" s="210" t="s">
        <v>336</v>
      </c>
      <c r="M33" s="210" t="s">
        <v>337</v>
      </c>
      <c r="N33" s="210" t="s">
        <v>338</v>
      </c>
      <c r="O33" s="210" t="s">
        <v>339</v>
      </c>
      <c r="P33" s="210" t="s">
        <v>340</v>
      </c>
      <c r="Q33" s="210" t="s">
        <v>341</v>
      </c>
      <c r="R33" s="202"/>
    </row>
    <row r="34" spans="1:18" ht="19.5" customHeight="1" x14ac:dyDescent="0.2">
      <c r="A34" s="567"/>
      <c r="B34" s="567"/>
      <c r="C34" s="567"/>
      <c r="D34" s="567"/>
      <c r="E34" s="567"/>
      <c r="F34" s="567"/>
      <c r="G34" s="567"/>
      <c r="H34" s="567"/>
      <c r="I34" s="567"/>
      <c r="J34" s="210" t="s">
        <v>342</v>
      </c>
      <c r="K34" s="210" t="s">
        <v>343</v>
      </c>
      <c r="L34" s="210" t="s">
        <v>344</v>
      </c>
      <c r="M34" s="210" t="s">
        <v>345</v>
      </c>
      <c r="N34" s="210" t="s">
        <v>346</v>
      </c>
      <c r="O34" s="210" t="s">
        <v>347</v>
      </c>
      <c r="P34" s="210" t="s">
        <v>348</v>
      </c>
      <c r="Q34" s="210" t="s">
        <v>341</v>
      </c>
      <c r="R34" s="202"/>
    </row>
    <row r="35" spans="1:18" ht="25.5" customHeight="1" x14ac:dyDescent="0.2">
      <c r="A35" s="568" t="s">
        <v>380</v>
      </c>
      <c r="B35" s="569"/>
      <c r="C35" s="255" t="s">
        <v>381</v>
      </c>
      <c r="D35" s="212"/>
      <c r="E35" s="212"/>
      <c r="F35" s="212"/>
      <c r="G35" s="212"/>
      <c r="H35" s="212"/>
      <c r="I35" s="212"/>
      <c r="J35" s="212"/>
      <c r="K35" s="213"/>
      <c r="L35" s="214"/>
      <c r="M35" s="213"/>
      <c r="N35" s="213"/>
      <c r="O35" s="213"/>
      <c r="P35" s="213"/>
      <c r="Q35" s="215"/>
      <c r="R35" s="221"/>
    </row>
    <row r="36" spans="1:18" ht="25.5" customHeight="1" x14ac:dyDescent="0.2">
      <c r="A36" s="568"/>
      <c r="B36" s="569"/>
      <c r="C36" s="256" t="s">
        <v>382</v>
      </c>
      <c r="D36" s="217"/>
      <c r="E36" s="217"/>
      <c r="F36" s="217"/>
      <c r="G36" s="217"/>
      <c r="H36" s="217"/>
      <c r="I36" s="217"/>
      <c r="J36" s="217"/>
      <c r="K36" s="218"/>
      <c r="L36" s="219"/>
      <c r="M36" s="220"/>
      <c r="N36" s="220"/>
      <c r="O36" s="220"/>
      <c r="P36" s="220"/>
      <c r="Q36" s="218"/>
      <c r="R36" s="249"/>
    </row>
    <row r="37" spans="1:18" ht="25.5" customHeight="1" x14ac:dyDescent="0.2">
      <c r="A37" s="568"/>
      <c r="B37" s="569"/>
      <c r="C37" s="570" t="s">
        <v>391</v>
      </c>
      <c r="D37" s="570"/>
      <c r="E37" s="570"/>
      <c r="F37" s="570"/>
      <c r="G37" s="570"/>
      <c r="H37" s="570"/>
      <c r="I37" s="570"/>
      <c r="J37" s="257"/>
      <c r="K37" s="223"/>
      <c r="L37" s="224"/>
      <c r="M37" s="225"/>
      <c r="N37" s="225"/>
      <c r="O37" s="225"/>
      <c r="P37" s="225"/>
      <c r="Q37" s="226"/>
      <c r="R37" s="249"/>
    </row>
    <row r="38" spans="1:18" ht="25.5" customHeight="1" x14ac:dyDescent="0.2">
      <c r="A38" s="568"/>
      <c r="B38" s="569"/>
      <c r="C38" s="571" t="s">
        <v>392</v>
      </c>
      <c r="D38" s="571"/>
      <c r="E38" s="571"/>
      <c r="F38" s="571"/>
      <c r="G38" s="571"/>
      <c r="H38" s="571"/>
      <c r="I38" s="571"/>
      <c r="J38" s="258"/>
      <c r="K38" s="246"/>
      <c r="L38" s="213"/>
      <c r="M38" s="213"/>
      <c r="N38" s="213"/>
      <c r="O38" s="213"/>
      <c r="P38" s="228"/>
      <c r="Q38" s="229"/>
      <c r="R38" s="230" t="s">
        <v>393</v>
      </c>
    </row>
    <row r="39" spans="1:18" ht="25.5" customHeight="1" x14ac:dyDescent="0.2">
      <c r="A39" s="568"/>
      <c r="B39" s="569"/>
      <c r="C39" s="572" t="s">
        <v>394</v>
      </c>
      <c r="D39" s="572"/>
      <c r="E39" s="572"/>
      <c r="F39" s="572"/>
      <c r="G39" s="572"/>
      <c r="H39" s="572"/>
      <c r="I39" s="572"/>
      <c r="J39" s="259"/>
      <c r="K39" s="259"/>
      <c r="L39" s="218"/>
      <c r="M39" s="218"/>
      <c r="N39" s="218"/>
      <c r="O39" s="218"/>
      <c r="P39" s="232"/>
      <c r="Q39" s="252"/>
      <c r="R39" s="230" t="s">
        <v>395</v>
      </c>
    </row>
    <row r="40" spans="1:18" ht="19.5" customHeight="1" x14ac:dyDescent="0.2">
      <c r="A40" s="568"/>
      <c r="B40" s="569"/>
      <c r="C40" s="260" t="s">
        <v>355</v>
      </c>
      <c r="D40" s="235"/>
      <c r="E40" s="235"/>
      <c r="F40" s="235"/>
      <c r="G40" s="235"/>
      <c r="H40" s="236"/>
      <c r="I40" s="237"/>
      <c r="J40" s="238"/>
      <c r="K40" s="238"/>
      <c r="L40" s="238"/>
      <c r="M40" s="238"/>
      <c r="N40" s="238"/>
      <c r="O40" s="238"/>
      <c r="P40" s="238"/>
      <c r="Q40" s="239"/>
      <c r="R40" s="202"/>
    </row>
    <row r="41" spans="1:18" ht="19.5" customHeight="1" x14ac:dyDescent="0.2">
      <c r="A41" s="568"/>
      <c r="B41" s="569"/>
      <c r="C41" s="261" t="s">
        <v>356</v>
      </c>
      <c r="D41" s="241"/>
      <c r="E41" s="241"/>
      <c r="F41" s="241"/>
      <c r="G41" s="241"/>
      <c r="H41" s="242"/>
      <c r="I41" s="243"/>
      <c r="J41" s="241"/>
      <c r="K41" s="241"/>
      <c r="L41" s="241"/>
      <c r="M41" s="241"/>
      <c r="N41" s="241"/>
      <c r="O41" s="241"/>
      <c r="P41" s="241"/>
      <c r="Q41" s="242"/>
      <c r="R41" s="202"/>
    </row>
    <row r="42" spans="1:18" ht="27.75" customHeight="1" x14ac:dyDescent="0.2">
      <c r="A42" s="568"/>
      <c r="B42" s="569"/>
      <c r="C42" s="261" t="s">
        <v>357</v>
      </c>
      <c r="D42" s="241"/>
      <c r="E42" s="241"/>
      <c r="F42" s="241"/>
      <c r="G42" s="241"/>
      <c r="H42" s="242"/>
      <c r="I42" s="243"/>
      <c r="J42" s="241"/>
      <c r="K42" s="241"/>
      <c r="L42" s="241"/>
      <c r="M42" s="241"/>
      <c r="N42" s="241"/>
      <c r="O42" s="241"/>
      <c r="P42" s="241"/>
      <c r="Q42" s="242"/>
      <c r="R42" s="202"/>
    </row>
    <row r="43" spans="1:18" ht="27.75" customHeight="1" x14ac:dyDescent="0.2">
      <c r="A43" s="568"/>
      <c r="B43" s="569"/>
      <c r="C43" s="262" t="s">
        <v>358</v>
      </c>
      <c r="D43" s="202"/>
      <c r="E43" s="202"/>
      <c r="F43" s="245"/>
      <c r="G43" s="245"/>
      <c r="H43" s="246"/>
      <c r="I43" s="245"/>
      <c r="J43" s="245"/>
      <c r="K43" s="245"/>
      <c r="L43" s="245"/>
      <c r="M43" s="245"/>
      <c r="N43" s="245"/>
      <c r="O43" s="245"/>
      <c r="P43" s="245"/>
      <c r="Q43" s="247"/>
      <c r="R43" s="202"/>
    </row>
    <row r="44" spans="1:18" ht="19.5" customHeight="1" x14ac:dyDescent="0.2">
      <c r="A44" s="568"/>
      <c r="B44" s="569"/>
      <c r="C44" s="263" t="s">
        <v>396</v>
      </c>
      <c r="D44" s="248"/>
      <c r="E44" s="248"/>
      <c r="F44" s="248"/>
      <c r="G44" s="248"/>
      <c r="H44" s="248"/>
      <c r="I44" s="248"/>
      <c r="J44" s="248"/>
      <c r="K44" s="248"/>
      <c r="L44" s="248"/>
      <c r="M44" s="248"/>
      <c r="N44" s="248"/>
      <c r="O44" s="238" t="s">
        <v>360</v>
      </c>
      <c r="P44" s="238"/>
      <c r="Q44" s="233"/>
      <c r="R44" s="202"/>
    </row>
    <row r="45" spans="1:18" ht="19.5" customHeight="1" x14ac:dyDescent="0.2">
      <c r="O45" s="264"/>
      <c r="P45" s="264"/>
    </row>
    <row r="46" spans="1:18" ht="19.5" customHeight="1" x14ac:dyDescent="0.2"/>
    <row r="47" spans="1:18" ht="21.75" customHeight="1" x14ac:dyDescent="0.2"/>
  </sheetData>
  <mergeCells count="21">
    <mergeCell ref="A2:R2"/>
    <mergeCell ref="A3:Q3"/>
    <mergeCell ref="A4:R6"/>
    <mergeCell ref="C8:I8"/>
    <mergeCell ref="A10:I11"/>
    <mergeCell ref="A12:A21"/>
    <mergeCell ref="B12:B21"/>
    <mergeCell ref="C14:I14"/>
    <mergeCell ref="C15:I15"/>
    <mergeCell ref="C16:I16"/>
    <mergeCell ref="A22:A31"/>
    <mergeCell ref="B22:B31"/>
    <mergeCell ref="C24:I24"/>
    <mergeCell ref="C25:I25"/>
    <mergeCell ref="C26:I26"/>
    <mergeCell ref="A33:I34"/>
    <mergeCell ref="A35:A44"/>
    <mergeCell ref="B35:B44"/>
    <mergeCell ref="C37:I37"/>
    <mergeCell ref="C38:I38"/>
    <mergeCell ref="C39:I39"/>
  </mergeCells>
  <phoneticPr fontId="9"/>
  <pageMargins left="0.70833333333333304" right="0.70833333333333304" top="0.55138888888888904" bottom="0.47222222222222199" header="0.31527777777777799" footer="0.511811023622047"/>
  <pageSetup paperSize="9" scale="82" orientation="portrait" horizontalDpi="300" verticalDpi="300" r:id="rId1"/>
  <headerFooter>
    <oddHeader>&amp;R&amp;A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2"/>
  <sheetViews>
    <sheetView view="pageBreakPreview" zoomScaleNormal="100" workbookViewId="0">
      <selection activeCell="D25" sqref="D25"/>
    </sheetView>
  </sheetViews>
  <sheetFormatPr defaultColWidth="3" defaultRowHeight="13.2" x14ac:dyDescent="0.2"/>
  <cols>
    <col min="1" max="24" width="4.44140625" style="265" customWidth="1"/>
    <col min="25" max="16384" width="3" style="265"/>
  </cols>
  <sheetData>
    <row r="1" spans="1:21" ht="16.5" customHeight="1" x14ac:dyDescent="0.2">
      <c r="U1" s="266"/>
    </row>
    <row r="2" spans="1:21" ht="16.5" customHeight="1" x14ac:dyDescent="0.2">
      <c r="U2" s="267"/>
    </row>
    <row r="3" spans="1:21" ht="16.5" customHeight="1" x14ac:dyDescent="0.2">
      <c r="U3" s="267"/>
    </row>
    <row r="4" spans="1:21" ht="16.5" customHeight="1" x14ac:dyDescent="0.2">
      <c r="A4" s="594" t="s">
        <v>397</v>
      </c>
      <c r="B4" s="594"/>
      <c r="C4" s="594"/>
      <c r="D4" s="594"/>
      <c r="E4" s="594"/>
      <c r="F4" s="594"/>
      <c r="G4" s="594"/>
      <c r="H4" s="594"/>
      <c r="I4" s="594"/>
      <c r="J4" s="594"/>
      <c r="K4" s="594"/>
      <c r="L4" s="594"/>
      <c r="M4" s="594"/>
      <c r="N4" s="594"/>
      <c r="O4" s="594"/>
      <c r="P4" s="594"/>
      <c r="Q4" s="594"/>
      <c r="R4" s="594"/>
      <c r="S4" s="594"/>
      <c r="T4" s="594"/>
      <c r="U4" s="594"/>
    </row>
    <row r="5" spans="1:21" ht="16.5" customHeight="1" x14ac:dyDescent="0.2">
      <c r="A5" s="594" t="s">
        <v>398</v>
      </c>
      <c r="B5" s="594"/>
      <c r="C5" s="594"/>
      <c r="D5" s="594"/>
      <c r="E5" s="594"/>
      <c r="F5" s="594"/>
      <c r="G5" s="594"/>
      <c r="H5" s="594"/>
      <c r="I5" s="594"/>
      <c r="J5" s="594"/>
      <c r="K5" s="594"/>
      <c r="L5" s="594"/>
      <c r="M5" s="594"/>
      <c r="N5" s="594"/>
      <c r="O5" s="594"/>
      <c r="P5" s="594"/>
      <c r="Q5" s="594"/>
      <c r="R5" s="594"/>
      <c r="S5" s="594"/>
      <c r="T5" s="594"/>
      <c r="U5" s="594"/>
    </row>
    <row r="6" spans="1:21" ht="16.5" customHeight="1" x14ac:dyDescent="0.2">
      <c r="A6" s="268"/>
      <c r="B6" s="268"/>
      <c r="C6" s="268"/>
      <c r="D6" s="268"/>
      <c r="E6" s="268"/>
      <c r="F6" s="268"/>
      <c r="G6" s="268"/>
      <c r="H6" s="268"/>
      <c r="I6" s="268"/>
      <c r="J6" s="268"/>
      <c r="K6" s="268"/>
      <c r="L6" s="268"/>
      <c r="M6" s="268"/>
      <c r="N6" s="268"/>
      <c r="O6" s="268"/>
      <c r="P6" s="268"/>
      <c r="Q6" s="268"/>
      <c r="R6" s="268"/>
      <c r="S6" s="268"/>
      <c r="T6" s="268"/>
      <c r="U6" s="268"/>
    </row>
    <row r="7" spans="1:21" s="269" customFormat="1" ht="22.5" customHeight="1" x14ac:dyDescent="0.2">
      <c r="A7" s="595" t="s">
        <v>399</v>
      </c>
      <c r="B7" s="595"/>
      <c r="C7" s="595"/>
      <c r="D7" s="596"/>
      <c r="E7" s="596"/>
      <c r="F7" s="596"/>
      <c r="G7" s="596"/>
      <c r="H7" s="596"/>
      <c r="I7" s="596"/>
      <c r="J7" s="596"/>
      <c r="L7" s="595" t="s">
        <v>246</v>
      </c>
      <c r="M7" s="595"/>
      <c r="N7" s="595"/>
      <c r="O7" s="595"/>
      <c r="P7" s="595"/>
      <c r="Q7" s="595"/>
      <c r="R7" s="595"/>
      <c r="S7" s="595"/>
      <c r="T7" s="595"/>
      <c r="U7" s="595"/>
    </row>
    <row r="8" spans="1:21" ht="16.5" customHeight="1" x14ac:dyDescent="0.2">
      <c r="A8" s="268"/>
      <c r="B8" s="268"/>
      <c r="C8" s="268"/>
      <c r="D8" s="268"/>
      <c r="E8" s="268"/>
      <c r="F8" s="268"/>
      <c r="G8" s="268"/>
      <c r="H8" s="268"/>
      <c r="I8" s="268"/>
      <c r="J8" s="268"/>
      <c r="K8" s="268"/>
      <c r="L8" s="268"/>
      <c r="M8" s="268"/>
      <c r="N8" s="268"/>
      <c r="O8" s="268"/>
      <c r="P8" s="268"/>
      <c r="Q8" s="268"/>
      <c r="R8" s="268"/>
      <c r="S8" s="268"/>
      <c r="T8" s="268"/>
      <c r="U8" s="268"/>
    </row>
    <row r="9" spans="1:21" ht="16.5" customHeight="1" x14ac:dyDescent="0.2">
      <c r="A9" s="270" t="s">
        <v>400</v>
      </c>
      <c r="B9" s="270"/>
      <c r="C9" s="270"/>
      <c r="D9" s="270"/>
      <c r="E9" s="270"/>
      <c r="F9" s="270"/>
      <c r="G9" s="270"/>
      <c r="H9" s="270"/>
      <c r="I9" s="270"/>
      <c r="J9" s="270"/>
      <c r="K9" s="270"/>
      <c r="L9" s="270"/>
      <c r="M9" s="270"/>
      <c r="N9" s="270"/>
      <c r="O9" s="270"/>
      <c r="P9" s="270"/>
      <c r="Q9" s="270"/>
      <c r="R9" s="270"/>
      <c r="S9" s="270"/>
      <c r="T9" s="270"/>
      <c r="U9" s="270"/>
    </row>
    <row r="10" spans="1:21" ht="16.5" customHeight="1" x14ac:dyDescent="0.2">
      <c r="A10" s="270"/>
      <c r="B10" s="270"/>
      <c r="C10" s="270"/>
      <c r="D10" s="270"/>
      <c r="E10" s="270"/>
      <c r="F10" s="270"/>
      <c r="G10" s="270"/>
      <c r="H10" s="270"/>
      <c r="I10" s="270"/>
      <c r="J10" s="270"/>
      <c r="K10" s="270"/>
      <c r="T10" s="270"/>
      <c r="U10" s="270"/>
    </row>
    <row r="11" spans="1:21" ht="16.5" customHeight="1" x14ac:dyDescent="0.2">
      <c r="A11" s="270" t="s">
        <v>401</v>
      </c>
      <c r="B11" s="270"/>
      <c r="C11" s="270"/>
      <c r="D11" s="270"/>
      <c r="E11" s="270"/>
      <c r="F11" s="268"/>
      <c r="G11" s="268"/>
      <c r="H11" s="268"/>
      <c r="I11" s="268"/>
      <c r="J11" s="270"/>
      <c r="K11" s="270"/>
      <c r="L11" s="270"/>
      <c r="U11" s="271"/>
    </row>
    <row r="12" spans="1:21" ht="22.5" customHeight="1" x14ac:dyDescent="0.2">
      <c r="B12" s="591" t="s">
        <v>402</v>
      </c>
      <c r="C12" s="591"/>
      <c r="D12" s="591"/>
      <c r="E12" s="591" t="s">
        <v>403</v>
      </c>
      <c r="F12" s="591"/>
      <c r="G12" s="591"/>
      <c r="H12" s="591"/>
    </row>
    <row r="13" spans="1:21" ht="22.5" customHeight="1" x14ac:dyDescent="0.2">
      <c r="B13" s="592" t="s">
        <v>404</v>
      </c>
      <c r="C13" s="592"/>
      <c r="D13" s="272" t="s">
        <v>159</v>
      </c>
      <c r="E13" s="593"/>
      <c r="F13" s="593"/>
      <c r="G13" s="593"/>
      <c r="H13" s="273" t="s">
        <v>264</v>
      </c>
      <c r="I13" s="271"/>
      <c r="J13" s="271"/>
      <c r="K13" s="271"/>
      <c r="L13" s="271"/>
    </row>
    <row r="14" spans="1:21" ht="22.5" customHeight="1" x14ac:dyDescent="0.2">
      <c r="B14" s="586" t="s">
        <v>405</v>
      </c>
      <c r="C14" s="586"/>
      <c r="D14" s="274" t="s">
        <v>159</v>
      </c>
      <c r="E14" s="587"/>
      <c r="F14" s="587"/>
      <c r="G14" s="587"/>
      <c r="H14" s="275" t="s">
        <v>264</v>
      </c>
      <c r="I14" s="271"/>
      <c r="J14" s="271"/>
      <c r="K14" s="271"/>
      <c r="L14" s="271"/>
    </row>
    <row r="15" spans="1:21" ht="22.5" customHeight="1" x14ac:dyDescent="0.2">
      <c r="B15" s="586" t="s">
        <v>406</v>
      </c>
      <c r="C15" s="586"/>
      <c r="D15" s="274" t="s">
        <v>159</v>
      </c>
      <c r="E15" s="587"/>
      <c r="F15" s="587"/>
      <c r="G15" s="587"/>
      <c r="H15" s="275" t="s">
        <v>264</v>
      </c>
      <c r="I15" s="271"/>
      <c r="J15" s="271"/>
      <c r="K15" s="271"/>
      <c r="L15" s="271"/>
    </row>
    <row r="16" spans="1:21" ht="22.5" customHeight="1" x14ac:dyDescent="0.2">
      <c r="B16" s="586" t="s">
        <v>407</v>
      </c>
      <c r="C16" s="586"/>
      <c r="D16" s="274" t="s">
        <v>159</v>
      </c>
      <c r="E16" s="587"/>
      <c r="F16" s="587"/>
      <c r="G16" s="587"/>
      <c r="H16" s="275" t="s">
        <v>264</v>
      </c>
      <c r="I16" s="271"/>
      <c r="J16" s="271"/>
      <c r="K16" s="271"/>
      <c r="L16" s="271"/>
    </row>
    <row r="17" spans="1:21" ht="22.5" customHeight="1" x14ac:dyDescent="0.2">
      <c r="B17" s="586" t="s">
        <v>408</v>
      </c>
      <c r="C17" s="586"/>
      <c r="D17" s="274" t="s">
        <v>159</v>
      </c>
      <c r="E17" s="587"/>
      <c r="F17" s="587"/>
      <c r="G17" s="587"/>
      <c r="H17" s="275" t="s">
        <v>264</v>
      </c>
      <c r="I17" s="271"/>
      <c r="J17" s="271"/>
      <c r="K17" s="271"/>
      <c r="L17" s="271"/>
    </row>
    <row r="18" spans="1:21" ht="22.5" customHeight="1" x14ac:dyDescent="0.2">
      <c r="B18" s="586" t="s">
        <v>409</v>
      </c>
      <c r="C18" s="586"/>
      <c r="D18" s="274" t="s">
        <v>159</v>
      </c>
      <c r="E18" s="587"/>
      <c r="F18" s="587"/>
      <c r="G18" s="587"/>
      <c r="H18" s="275" t="s">
        <v>264</v>
      </c>
      <c r="I18" s="271"/>
      <c r="J18" s="271"/>
      <c r="K18" s="271"/>
      <c r="L18" s="271"/>
    </row>
    <row r="19" spans="1:21" ht="22.5" customHeight="1" x14ac:dyDescent="0.2">
      <c r="B19" s="586" t="s">
        <v>410</v>
      </c>
      <c r="C19" s="586"/>
      <c r="D19" s="274" t="s">
        <v>159</v>
      </c>
      <c r="E19" s="587"/>
      <c r="F19" s="587"/>
      <c r="G19" s="587"/>
      <c r="H19" s="275" t="s">
        <v>264</v>
      </c>
      <c r="I19" s="271"/>
      <c r="J19" s="271"/>
      <c r="K19" s="271"/>
      <c r="L19" s="271"/>
    </row>
    <row r="20" spans="1:21" ht="22.5" customHeight="1" x14ac:dyDescent="0.2">
      <c r="B20" s="586" t="s">
        <v>411</v>
      </c>
      <c r="C20" s="586"/>
      <c r="D20" s="274" t="s">
        <v>159</v>
      </c>
      <c r="E20" s="587"/>
      <c r="F20" s="587"/>
      <c r="G20" s="587"/>
      <c r="H20" s="275" t="s">
        <v>264</v>
      </c>
      <c r="I20" s="271"/>
      <c r="J20" s="271"/>
      <c r="K20" s="271"/>
      <c r="L20" s="271"/>
    </row>
    <row r="21" spans="1:21" ht="22.5" customHeight="1" x14ac:dyDescent="0.2">
      <c r="B21" s="586" t="s">
        <v>412</v>
      </c>
      <c r="C21" s="586"/>
      <c r="D21" s="274" t="s">
        <v>159</v>
      </c>
      <c r="E21" s="587"/>
      <c r="F21" s="587"/>
      <c r="G21" s="587"/>
      <c r="H21" s="275" t="s">
        <v>264</v>
      </c>
      <c r="I21" s="271"/>
      <c r="J21" s="271"/>
      <c r="K21" s="271"/>
      <c r="L21" s="271"/>
    </row>
    <row r="22" spans="1:21" ht="22.5" customHeight="1" x14ac:dyDescent="0.2">
      <c r="B22" s="586" t="s">
        <v>413</v>
      </c>
      <c r="C22" s="586"/>
      <c r="D22" s="274" t="s">
        <v>159</v>
      </c>
      <c r="E22" s="587"/>
      <c r="F22" s="587"/>
      <c r="G22" s="587"/>
      <c r="H22" s="275" t="s">
        <v>264</v>
      </c>
      <c r="I22" s="590" t="s">
        <v>414</v>
      </c>
      <c r="J22" s="590"/>
      <c r="K22" s="590"/>
      <c r="L22" s="590"/>
      <c r="N22" s="265" t="s">
        <v>415</v>
      </c>
    </row>
    <row r="23" spans="1:21" ht="22.5" customHeight="1" x14ac:dyDescent="0.2">
      <c r="B23" s="586" t="s">
        <v>416</v>
      </c>
      <c r="C23" s="586"/>
      <c r="D23" s="274" t="s">
        <v>159</v>
      </c>
      <c r="E23" s="587"/>
      <c r="F23" s="587"/>
      <c r="G23" s="587"/>
      <c r="H23" s="275" t="s">
        <v>264</v>
      </c>
      <c r="I23" s="588"/>
      <c r="J23" s="588"/>
      <c r="K23" s="588"/>
      <c r="L23" s="276" t="s">
        <v>264</v>
      </c>
      <c r="M23" s="277" t="s">
        <v>417</v>
      </c>
      <c r="N23" s="265" t="s">
        <v>418</v>
      </c>
    </row>
    <row r="24" spans="1:21" s="279" customFormat="1" ht="16.5" customHeight="1" x14ac:dyDescent="0.2">
      <c r="A24" s="278"/>
      <c r="B24" s="278"/>
      <c r="C24" s="278"/>
      <c r="D24" s="278"/>
      <c r="E24" s="278"/>
      <c r="F24" s="278"/>
      <c r="G24" s="278"/>
      <c r="H24" s="278"/>
      <c r="I24" s="278"/>
      <c r="J24" s="278"/>
      <c r="K24" s="278"/>
      <c r="L24" s="278"/>
      <c r="U24" s="278"/>
    </row>
    <row r="25" spans="1:21" s="280" customFormat="1" ht="13.5" customHeight="1" x14ac:dyDescent="0.2">
      <c r="A25" s="280" t="s">
        <v>419</v>
      </c>
    </row>
    <row r="26" spans="1:21" s="280" customFormat="1" ht="13.5" customHeight="1" x14ac:dyDescent="0.2">
      <c r="A26" s="280">
        <v>1</v>
      </c>
      <c r="B26" s="280" t="s">
        <v>420</v>
      </c>
    </row>
    <row r="27" spans="1:21" s="280" customFormat="1" ht="13.5" customHeight="1" x14ac:dyDescent="0.2">
      <c r="A27" s="280">
        <v>2</v>
      </c>
      <c r="B27" s="280" t="s">
        <v>421</v>
      </c>
    </row>
    <row r="28" spans="1:21" s="279" customFormat="1" ht="16.5" customHeight="1" x14ac:dyDescent="0.2">
      <c r="A28" s="278"/>
      <c r="B28" s="278"/>
      <c r="C28" s="278"/>
      <c r="D28" s="278"/>
      <c r="E28" s="278"/>
      <c r="F28" s="278"/>
      <c r="G28" s="278"/>
      <c r="H28" s="278"/>
      <c r="I28" s="278"/>
      <c r="J28" s="278"/>
      <c r="K28" s="278"/>
      <c r="L28" s="278"/>
      <c r="U28" s="278"/>
    </row>
    <row r="29" spans="1:21" ht="16.5" customHeight="1" x14ac:dyDescent="0.2"/>
    <row r="30" spans="1:21" ht="16.5" customHeight="1" x14ac:dyDescent="0.2">
      <c r="A30" s="270" t="s">
        <v>422</v>
      </c>
      <c r="B30" s="270"/>
      <c r="C30" s="270"/>
      <c r="D30" s="270"/>
      <c r="E30" s="270"/>
      <c r="F30" s="270"/>
      <c r="G30" s="270"/>
      <c r="H30" s="270"/>
      <c r="I30" s="270"/>
      <c r="J30" s="270"/>
      <c r="K30" s="270"/>
      <c r="L30" s="270"/>
    </row>
    <row r="31" spans="1:21" ht="22.5" customHeight="1" x14ac:dyDescent="0.2">
      <c r="B31" s="591" t="s">
        <v>402</v>
      </c>
      <c r="C31" s="591"/>
      <c r="D31" s="591"/>
      <c r="E31" s="591" t="s">
        <v>403</v>
      </c>
      <c r="F31" s="591"/>
      <c r="G31" s="591"/>
      <c r="H31" s="591"/>
    </row>
    <row r="32" spans="1:21" ht="22.5" customHeight="1" x14ac:dyDescent="0.2">
      <c r="B32" s="586"/>
      <c r="C32" s="586"/>
      <c r="D32" s="274" t="s">
        <v>159</v>
      </c>
      <c r="E32" s="587"/>
      <c r="F32" s="587"/>
      <c r="G32" s="587"/>
      <c r="H32" s="275" t="s">
        <v>264</v>
      </c>
      <c r="I32" s="271"/>
      <c r="J32" s="271"/>
      <c r="K32" s="271"/>
      <c r="L32" s="271"/>
    </row>
    <row r="33" spans="1:21" ht="22.5" customHeight="1" x14ac:dyDescent="0.2">
      <c r="B33" s="586"/>
      <c r="C33" s="586"/>
      <c r="D33" s="274" t="s">
        <v>159</v>
      </c>
      <c r="E33" s="587"/>
      <c r="F33" s="587"/>
      <c r="G33" s="587"/>
      <c r="H33" s="275" t="s">
        <v>264</v>
      </c>
      <c r="I33" s="590" t="s">
        <v>414</v>
      </c>
      <c r="J33" s="590"/>
      <c r="K33" s="590"/>
      <c r="L33" s="590"/>
      <c r="N33" s="265" t="s">
        <v>415</v>
      </c>
    </row>
    <row r="34" spans="1:21" ht="22.5" customHeight="1" x14ac:dyDescent="0.2">
      <c r="B34" s="586"/>
      <c r="C34" s="586"/>
      <c r="D34" s="274" t="s">
        <v>159</v>
      </c>
      <c r="E34" s="587"/>
      <c r="F34" s="587"/>
      <c r="G34" s="587"/>
      <c r="H34" s="275" t="s">
        <v>264</v>
      </c>
      <c r="I34" s="588"/>
      <c r="J34" s="588"/>
      <c r="K34" s="588"/>
      <c r="L34" s="276" t="s">
        <v>264</v>
      </c>
      <c r="M34" s="277" t="s">
        <v>417</v>
      </c>
      <c r="N34" s="265" t="s">
        <v>418</v>
      </c>
    </row>
    <row r="35" spans="1:21" s="279" customFormat="1" ht="16.5" customHeight="1" x14ac:dyDescent="0.2">
      <c r="A35" s="278"/>
      <c r="B35" s="278"/>
      <c r="C35" s="278"/>
      <c r="D35" s="278"/>
      <c r="E35" s="278"/>
      <c r="F35" s="278"/>
      <c r="G35" s="278"/>
      <c r="H35" s="278"/>
      <c r="I35" s="278"/>
      <c r="J35" s="278"/>
      <c r="K35" s="278"/>
    </row>
    <row r="36" spans="1:21" s="280" customFormat="1" ht="13.5" customHeight="1" x14ac:dyDescent="0.2">
      <c r="A36" s="280" t="s">
        <v>419</v>
      </c>
    </row>
    <row r="37" spans="1:21" s="280" customFormat="1" ht="13.5" customHeight="1" x14ac:dyDescent="0.2">
      <c r="A37" s="280">
        <v>1</v>
      </c>
      <c r="B37" s="589" t="s">
        <v>423</v>
      </c>
      <c r="C37" s="589"/>
      <c r="D37" s="589"/>
      <c r="E37" s="589"/>
      <c r="F37" s="589"/>
      <c r="G37" s="589"/>
      <c r="H37" s="589"/>
      <c r="I37" s="589"/>
      <c r="J37" s="589"/>
      <c r="K37" s="589"/>
      <c r="L37" s="589"/>
      <c r="M37" s="589"/>
      <c r="N37" s="589"/>
      <c r="O37" s="589"/>
      <c r="P37" s="589"/>
      <c r="Q37" s="589"/>
      <c r="R37" s="589"/>
      <c r="S37" s="589"/>
      <c r="T37" s="589"/>
      <c r="U37" s="589"/>
    </row>
    <row r="38" spans="1:21" s="280" customFormat="1" ht="13.5" customHeight="1" x14ac:dyDescent="0.2">
      <c r="B38" s="589"/>
      <c r="C38" s="589"/>
      <c r="D38" s="589"/>
      <c r="E38" s="589"/>
      <c r="F38" s="589"/>
      <c r="G38" s="589"/>
      <c r="H38" s="589"/>
      <c r="I38" s="589"/>
      <c r="J38" s="589"/>
      <c r="K38" s="589"/>
      <c r="L38" s="589"/>
      <c r="M38" s="589"/>
      <c r="N38" s="589"/>
      <c r="O38" s="589"/>
      <c r="P38" s="589"/>
      <c r="Q38" s="589"/>
      <c r="R38" s="589"/>
      <c r="S38" s="589"/>
      <c r="T38" s="589"/>
      <c r="U38" s="589"/>
    </row>
    <row r="39" spans="1:21" s="280" customFormat="1" ht="13.5" customHeight="1" x14ac:dyDescent="0.2">
      <c r="A39" s="280">
        <v>2</v>
      </c>
      <c r="B39" s="589" t="s">
        <v>424</v>
      </c>
      <c r="C39" s="589"/>
      <c r="D39" s="589"/>
      <c r="E39" s="589"/>
      <c r="F39" s="589"/>
      <c r="G39" s="589"/>
      <c r="H39" s="589"/>
      <c r="I39" s="589"/>
      <c r="J39" s="589"/>
      <c r="K39" s="589"/>
      <c r="L39" s="589"/>
      <c r="M39" s="589"/>
      <c r="N39" s="589"/>
      <c r="O39" s="589"/>
      <c r="P39" s="589"/>
      <c r="Q39" s="589"/>
      <c r="R39" s="589"/>
      <c r="S39" s="589"/>
      <c r="T39" s="589"/>
      <c r="U39" s="589"/>
    </row>
    <row r="40" spans="1:21" s="280" customFormat="1" ht="13.5" customHeight="1" x14ac:dyDescent="0.2">
      <c r="B40" s="589"/>
      <c r="C40" s="589"/>
      <c r="D40" s="589"/>
      <c r="E40" s="589"/>
      <c r="F40" s="589"/>
      <c r="G40" s="589"/>
      <c r="H40" s="589"/>
      <c r="I40" s="589"/>
      <c r="J40" s="589"/>
      <c r="K40" s="589"/>
      <c r="L40" s="589"/>
      <c r="M40" s="589"/>
      <c r="N40" s="589"/>
      <c r="O40" s="589"/>
      <c r="P40" s="589"/>
      <c r="Q40" s="589"/>
      <c r="R40" s="589"/>
      <c r="S40" s="589"/>
      <c r="T40" s="589"/>
      <c r="U40" s="589"/>
    </row>
    <row r="41" spans="1:21" s="280" customFormat="1" ht="13.5" customHeight="1" x14ac:dyDescent="0.2">
      <c r="B41" s="589"/>
      <c r="C41" s="589"/>
      <c r="D41" s="589"/>
      <c r="E41" s="589"/>
      <c r="F41" s="589"/>
      <c r="G41" s="589"/>
      <c r="H41" s="589"/>
      <c r="I41" s="589"/>
      <c r="J41" s="589"/>
      <c r="K41" s="589"/>
      <c r="L41" s="589"/>
      <c r="M41" s="589"/>
      <c r="N41" s="589"/>
      <c r="O41" s="589"/>
      <c r="P41" s="589"/>
      <c r="Q41" s="589"/>
      <c r="R41" s="589"/>
      <c r="S41" s="589"/>
      <c r="T41" s="589"/>
      <c r="U41" s="589"/>
    </row>
    <row r="42" spans="1:21" s="279" customFormat="1" ht="22.5" customHeight="1" x14ac:dyDescent="0.2"/>
  </sheetData>
  <mergeCells count="44">
    <mergeCell ref="A4:U4"/>
    <mergeCell ref="A5:U5"/>
    <mergeCell ref="A7:C7"/>
    <mergeCell ref="D7:J7"/>
    <mergeCell ref="L7:N7"/>
    <mergeCell ref="O7:U7"/>
    <mergeCell ref="B12:D12"/>
    <mergeCell ref="E12:H12"/>
    <mergeCell ref="B13:C13"/>
    <mergeCell ref="E13:G13"/>
    <mergeCell ref="B14:C14"/>
    <mergeCell ref="E14:G14"/>
    <mergeCell ref="B15:C15"/>
    <mergeCell ref="E15:G15"/>
    <mergeCell ref="B16:C16"/>
    <mergeCell ref="E16:G16"/>
    <mergeCell ref="B17:C17"/>
    <mergeCell ref="E17:G17"/>
    <mergeCell ref="B18:C18"/>
    <mergeCell ref="E18:G18"/>
    <mergeCell ref="B19:C19"/>
    <mergeCell ref="E19:G19"/>
    <mergeCell ref="B20:C20"/>
    <mergeCell ref="E20:G20"/>
    <mergeCell ref="B21:C21"/>
    <mergeCell ref="E21:G21"/>
    <mergeCell ref="B22:C22"/>
    <mergeCell ref="E22:G22"/>
    <mergeCell ref="I22:L22"/>
    <mergeCell ref="B23:C23"/>
    <mergeCell ref="E23:G23"/>
    <mergeCell ref="I23:K23"/>
    <mergeCell ref="B31:D31"/>
    <mergeCell ref="E31:H31"/>
    <mergeCell ref="B32:C32"/>
    <mergeCell ref="E32:G32"/>
    <mergeCell ref="B33:C33"/>
    <mergeCell ref="E33:G33"/>
    <mergeCell ref="I33:L33"/>
    <mergeCell ref="B34:C34"/>
    <mergeCell ref="E34:G34"/>
    <mergeCell ref="I34:K34"/>
    <mergeCell ref="B37:U38"/>
    <mergeCell ref="B39:U41"/>
  </mergeCells>
  <phoneticPr fontId="9"/>
  <pageMargins left="0.70833333333333304" right="0.70833333333333304" top="0.55138888888888904" bottom="0.47222222222222199" header="0.31527777777777799" footer="0.511811023622047"/>
  <pageSetup paperSize="9" scale="93" orientation="portrait" horizontalDpi="300" verticalDpi="300" r:id="rId1"/>
  <headerFooter>
    <oddHeader>&amp;R&amp;A</oddHead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20</vt:i4>
      </vt:variant>
    </vt:vector>
  </HeadingPairs>
  <TitlesOfParts>
    <vt:vector size="35" baseType="lpstr">
      <vt:lpstr>チェック表</vt:lpstr>
      <vt:lpstr>別紙3－2</vt:lpstr>
      <vt:lpstr>別紙１-１</vt:lpstr>
      <vt:lpstr>備考（1）</vt:lpstr>
      <vt:lpstr>別紙36</vt:lpstr>
      <vt:lpstr>別紙36-2</vt:lpstr>
      <vt:lpstr>参考様式１</vt:lpstr>
      <vt:lpstr>参考様式２</vt:lpstr>
      <vt:lpstr>参考様式３</vt:lpstr>
      <vt:lpstr>標準様式１（１枚版）</vt:lpstr>
      <vt:lpstr>標準様式１（100名）</vt:lpstr>
      <vt:lpstr>標準様式１【記載例】居宅介護支援</vt:lpstr>
      <vt:lpstr>標準様式１記入方法</vt:lpstr>
      <vt:lpstr>標準様式１プルダウン・リスト</vt:lpstr>
      <vt:lpstr>別紙●24</vt:lpstr>
      <vt:lpstr>チェック表!Print_Area</vt:lpstr>
      <vt:lpstr>参考様式１!Print_Area</vt:lpstr>
      <vt:lpstr>参考様式２!Print_Area</vt:lpstr>
      <vt:lpstr>参考様式３!Print_Area</vt:lpstr>
      <vt:lpstr>'備考（1）'!Print_Area</vt:lpstr>
      <vt:lpstr>'標準様式１（100名）'!Print_Area</vt:lpstr>
      <vt:lpstr>'標準様式１（１枚版）'!Print_Area</vt:lpstr>
      <vt:lpstr>標準様式１【記載例】居宅介護支援!Print_Area</vt:lpstr>
      <vt:lpstr>標準様式１記入方法!Print_Area</vt:lpstr>
      <vt:lpstr>'別紙１-１'!Print_Area</vt:lpstr>
      <vt:lpstr>'別紙3－2'!Print_Area</vt:lpstr>
      <vt:lpstr>別紙36!Print_Area</vt:lpstr>
      <vt:lpstr>'別紙36-2'!Print_Area</vt:lpstr>
      <vt:lpstr>'標準様式１（100名）'!Print_Titles</vt:lpstr>
      <vt:lpstr>'標準様式１（１枚版）'!Print_Titles</vt:lpstr>
      <vt:lpstr>標準様式１【記載例】居宅介護支援!Print_Titles</vt:lpstr>
      <vt:lpstr>介護支援専門員</vt:lpstr>
      <vt:lpstr>介護予防支援担当職員</vt:lpstr>
      <vt:lpstr>管理者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dc:description/>
  <cp:lastModifiedBy>野口　慎介</cp:lastModifiedBy>
  <cp:revision>0</cp:revision>
  <cp:lastPrinted>2025-03-21T06:55:34Z</cp:lastPrinted>
  <dcterms:created xsi:type="dcterms:W3CDTF">2023-01-16T02:34:32Z</dcterms:created>
  <dcterms:modified xsi:type="dcterms:W3CDTF">2026-08-10T00:30:13Z</dcterms:modified>
  <dc:language>ja-JP</dc:language>
</cp:coreProperties>
</file>