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44" sheetId="1" r:id="rId1"/>
    <sheet name="45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<sst xmlns="http://schemas.openxmlformats.org/spreadsheetml/2006/main" count="134" uniqueCount="78">
  <si>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</si>
  <si>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</si>
  <si>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</si>
  <si>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</si>
  <si>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</si>
  <si>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</si>
  <si>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</si>
  <si>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</si>
  <si>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</si>
  <si>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</si>
  <si>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</si>
  <si>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</si>
  <si>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</si>
  <si>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</si>
  <si>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11年</t>
  </si>
  <si>
    <t>12年</t>
  </si>
  <si>
    <t>13年</t>
  </si>
  <si>
    <t>14年</t>
  </si>
  <si>
    <t>昭和
45年</t>
  </si>
  <si>
    <t>平成
2年</t>
  </si>
  <si>
    <t>50年</t>
  </si>
  <si>
    <t>55年</t>
  </si>
  <si>
    <t>60年</t>
  </si>
  <si>
    <t>7年</t>
  </si>
  <si>
    <t>9年</t>
  </si>
  <si>
    <t>10年</t>
  </si>
  <si>
    <t>20歳～24歳以下</t>
  </si>
  <si>
    <t>25歳～29歳以下</t>
  </si>
  <si>
    <t>30歳～34歳以下</t>
  </si>
  <si>
    <t>35歳～39歳以下</t>
  </si>
  <si>
    <t>40歳～44歳以下</t>
  </si>
  <si>
    <t>45歳～49歳以下</t>
  </si>
  <si>
    <t>50歳～54歳以下</t>
  </si>
  <si>
    <t>資料：地域医療課</t>
  </si>
  <si>
    <t>６〕婚姻</t>
  </si>
  <si>
    <t>１．年齢階級別にみた初婚者数　</t>
  </si>
  <si>
    <t>２．年齢階級別初婚者の割合及び平均初婚年齢、年次別</t>
  </si>
  <si>
    <t>初婚者</t>
  </si>
  <si>
    <t>17年</t>
  </si>
  <si>
    <t>結婚生活に入った者(再掲)</t>
  </si>
  <si>
    <t>平成18年</t>
  </si>
  <si>
    <t>15年</t>
  </si>
  <si>
    <t>16年</t>
  </si>
  <si>
    <t>昭和45年～平成18年</t>
  </si>
  <si>
    <t>18年</t>
  </si>
  <si>
    <t>７〕離婚</t>
  </si>
  <si>
    <t>同居期間</t>
  </si>
  <si>
    <t>協議</t>
  </si>
  <si>
    <t>調停</t>
  </si>
  <si>
    <t>審判</t>
  </si>
  <si>
    <t>和解</t>
  </si>
  <si>
    <t>認諾</t>
  </si>
  <si>
    <t>判決</t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</si>
  <si>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</si>
  <si>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</si>
  <si>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</si>
  <si>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</si>
  <si>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</si>
  <si>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</si>
  <si>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</si>
  <si>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</si>
  <si>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</si>
  <si>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</si>
  <si>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</si>
  <si>
    <t>50年</t>
  </si>
  <si>
    <t>11年</t>
  </si>
  <si>
    <t>12年</t>
  </si>
  <si>
    <t>13年</t>
  </si>
  <si>
    <t>14年</t>
  </si>
  <si>
    <t>15年</t>
  </si>
  <si>
    <t>16年</t>
  </si>
  <si>
    <t>実数</t>
  </si>
  <si>
    <t>-</t>
  </si>
  <si>
    <t>構成割合</t>
  </si>
  <si>
    <t>１．離婚の種類別にみた同居期間別離婚件数</t>
  </si>
  <si>
    <t>平成18年</t>
  </si>
  <si>
    <t>昭和
45年</t>
  </si>
  <si>
    <t>平成
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</si>
</sst>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0_);[Red]\(0\)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77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37" fontId="0" fillId="0" borderId="0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14" xfId="0" applyNumberFormat="1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16" xfId="0" applyNumberFormat="1" applyFont="1" applyBorder="1" applyAlignment="1" applyProtection="1">
      <alignment/>
      <protection/>
    </xf>
    <xf numFmtId="177" fontId="4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9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15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41" fontId="3" fillId="0" borderId="8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wrapText="1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41" fontId="0" fillId="0" borderId="8" xfId="0" applyNumberForma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8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horizontal="distributed" vertical="distributed" indent="1"/>
      <protection/>
    </xf>
    <xf numFmtId="0" fontId="0" fillId="0" borderId="11" xfId="0" applyBorder="1" applyAlignment="1" applyProtection="1">
      <alignment horizontal="distributed" vertical="distributed" indent="1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11" xfId="0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41" fontId="3" fillId="0" borderId="14" xfId="0" applyNumberFormat="1" applyFont="1" applyBorder="1" applyAlignment="1" applyProtection="1">
      <alignment horizontal="center"/>
      <protection/>
    </xf>
    <xf numFmtId="41" fontId="3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80" fontId="0" fillId="0" borderId="8" xfId="0" applyNumberFormat="1" applyBorder="1" applyAlignment="1" applyProtection="1">
      <alignment horizontal="right"/>
      <protection/>
    </xf>
    <xf numFmtId="180" fontId="0" fillId="0" borderId="0" xfId="0" applyNumberFormat="1" applyBorder="1" applyAlignment="1" applyProtection="1">
      <alignment horizontal="right"/>
      <protection/>
    </xf>
    <xf numFmtId="43" fontId="0" fillId="0" borderId="0" xfId="0" applyNumberFormat="1" applyBorder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1" xfId="0" applyFont="1" applyBorder="1" applyAlignment="1" applyProtection="1">
      <alignment horizontal="center" vertical="distributed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41" fontId="0" fillId="0" borderId="9" xfId="0" applyNumberFormat="1" applyBorder="1" applyAlignment="1" applyProtection="1">
      <alignment horizontal="center"/>
      <protection/>
    </xf>
    <xf numFmtId="41" fontId="0" fillId="0" borderId="10" xfId="0" applyNumberFormat="1" applyBorder="1" applyAlignment="1" applyProtection="1">
      <alignment horizontal="center"/>
      <protection/>
    </xf>
    <xf numFmtId="41" fontId="0" fillId="0" borderId="10" xfId="0" applyNumberForma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6" fillId="0" borderId="7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4" fillId="0" borderId="4" xfId="0" applyFont="1" applyBorder="1" applyAlignment="1" applyProtection="1">
      <alignment horizontal="distributed"/>
      <protection/>
    </xf>
    <xf numFmtId="38" fontId="6" fillId="0" borderId="15" xfId="16" applyFont="1" applyBorder="1" applyAlignment="1" applyProtection="1">
      <alignment horizontal="right"/>
      <protection/>
    </xf>
    <xf numFmtId="38" fontId="10" fillId="0" borderId="15" xfId="16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Border="1" applyAlignment="1" applyProtection="1">
      <alignment horizontal="center" vertical="center" textRotation="255"/>
      <protection/>
    </xf>
    <xf numFmtId="0" fontId="4" fillId="0" borderId="5" xfId="0" applyFont="1" applyBorder="1" applyAlignment="1">
      <alignment horizontal="distributed" vertical="center"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distributed"/>
      <protection/>
    </xf>
    <xf numFmtId="0" fontId="0" fillId="0" borderId="3" xfId="0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distributed"/>
      <protection/>
    </xf>
    <xf numFmtId="1" fontId="6" fillId="0" borderId="2" xfId="0" applyNumberFormat="1" applyFont="1" applyBorder="1" applyAlignment="1" applyProtection="1">
      <alignment horizontal="right"/>
      <protection/>
    </xf>
    <xf numFmtId="1" fontId="6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4" fillId="0" borderId="21" xfId="0" applyFont="1" applyBorder="1" applyAlignment="1" applyProtection="1">
      <alignment horizontal="center" vertical="center" textRotation="255"/>
      <protection/>
    </xf>
    <xf numFmtId="176" fontId="6" fillId="0" borderId="15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5" xfId="0" applyFont="1" applyBorder="1" applyAlignment="1">
      <alignment horizontal="distributed"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distributed"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6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3"/>
  <sheetViews>
    <sheetView showGridLines="0" zoomScale="85" zoomScaleNormal="85" workbookViewId="0" topLeftCell="A1">
      <selection activeCell="R50" sqref="R50"/>
    </sheetView>
  </sheetViews>
  <sheetFormatPr defaultColWidth="8.83203125" defaultRowHeight="18"/>
  <cols>
    <col min="1" max="1" width="3.41015625" style="0" customWidth="1"/>
    <col min="2" max="2" width="8.66015625" style="0" customWidth="1"/>
    <col min="3" max="5" width="5.66015625" style="0" customWidth="1"/>
    <col min="6" max="17" width="5.16015625" style="0" customWidth="1"/>
    <col min="18" max="18" width="5.66015625" style="0" customWidth="1"/>
  </cols>
  <sheetData>
    <row r="1" spans="1:2" ht="22.5" customHeight="1">
      <c r="A1" s="92" t="s">
        <v>34</v>
      </c>
      <c r="B1" s="92"/>
    </row>
    <row r="2" spans="1:21" ht="22.5" customHeight="1" thickBo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18"/>
      <c r="L2" s="18"/>
      <c r="M2" s="18"/>
      <c r="N2" s="18"/>
      <c r="O2" s="66" t="s">
        <v>40</v>
      </c>
      <c r="P2" s="66"/>
      <c r="Q2" s="66"/>
      <c r="R2" s="4"/>
      <c r="S2" s="4"/>
      <c r="T2" s="4"/>
      <c r="U2" s="4"/>
    </row>
    <row r="3" spans="1:21" s="27" customFormat="1" ht="22.5" customHeight="1">
      <c r="A3" s="24"/>
      <c r="B3" s="24"/>
      <c r="C3" s="24"/>
      <c r="D3" s="24"/>
      <c r="E3" s="25"/>
      <c r="F3" s="81" t="s">
        <v>12</v>
      </c>
      <c r="G3" s="82"/>
      <c r="H3" s="82"/>
      <c r="I3" s="82"/>
      <c r="J3" s="82"/>
      <c r="K3" s="83"/>
      <c r="L3" s="81" t="s">
        <v>13</v>
      </c>
      <c r="M3" s="82"/>
      <c r="N3" s="82"/>
      <c r="O3" s="82"/>
      <c r="P3" s="82"/>
      <c r="Q3" s="82"/>
      <c r="R3" s="26"/>
      <c r="S3" s="26"/>
      <c r="T3" s="26"/>
      <c r="U3" s="26"/>
    </row>
    <row r="4" spans="1:21" ht="33.75" customHeight="1">
      <c r="A4" s="7"/>
      <c r="B4" s="7"/>
      <c r="C4" s="7"/>
      <c r="D4" s="7"/>
      <c r="E4" s="8"/>
      <c r="F4" s="60" t="s">
        <v>37</v>
      </c>
      <c r="G4" s="61"/>
      <c r="H4" s="76"/>
      <c r="I4" s="68" t="s">
        <v>39</v>
      </c>
      <c r="J4" s="69"/>
      <c r="K4" s="70"/>
      <c r="L4" s="60" t="s">
        <v>37</v>
      </c>
      <c r="M4" s="61"/>
      <c r="N4" s="76"/>
      <c r="O4" s="75" t="s">
        <v>39</v>
      </c>
      <c r="P4" s="59"/>
      <c r="Q4" s="59"/>
      <c r="R4" s="4"/>
      <c r="S4" s="4"/>
      <c r="T4" s="4"/>
      <c r="U4" s="4"/>
    </row>
    <row r="5" spans="1:21" ht="7.5" customHeight="1">
      <c r="A5" s="4"/>
      <c r="B5" s="4"/>
      <c r="C5" s="4"/>
      <c r="D5" s="4"/>
      <c r="E5" s="19"/>
      <c r="F5" s="51"/>
      <c r="G5" s="52"/>
      <c r="H5" s="52"/>
      <c r="I5" s="53"/>
      <c r="J5" s="53"/>
      <c r="K5" s="53"/>
      <c r="L5" s="52"/>
      <c r="M5" s="52"/>
      <c r="N5" s="52"/>
      <c r="O5" s="54"/>
      <c r="P5" s="54"/>
      <c r="Q5" s="54"/>
      <c r="R5" s="4"/>
      <c r="S5" s="4"/>
      <c r="T5" s="4"/>
      <c r="U5" s="4"/>
    </row>
    <row r="6" spans="1:21" s="2" customFormat="1" ht="22.5" customHeight="1">
      <c r="A6" s="93" t="s">
        <v>0</v>
      </c>
      <c r="B6" s="93"/>
      <c r="C6" s="93"/>
      <c r="D6" s="93"/>
      <c r="E6" s="94"/>
      <c r="F6" s="86">
        <f>SUM(F8:F17)</f>
        <v>8037</v>
      </c>
      <c r="G6" s="87"/>
      <c r="H6" s="87"/>
      <c r="I6" s="85">
        <f>SUM(I8:I17)</f>
        <v>6661</v>
      </c>
      <c r="J6" s="85"/>
      <c r="K6" s="85"/>
      <c r="L6" s="85">
        <f>SUM(L8:L17)</f>
        <v>8478</v>
      </c>
      <c r="M6" s="85"/>
      <c r="N6" s="85"/>
      <c r="O6" s="85">
        <f>SUM(O8:O17)</f>
        <v>7033</v>
      </c>
      <c r="P6" s="85"/>
      <c r="Q6" s="85"/>
      <c r="R6" s="3"/>
      <c r="S6" s="3"/>
      <c r="T6" s="3"/>
      <c r="U6" s="3"/>
    </row>
    <row r="7" spans="1:21" s="2" customFormat="1" ht="7.5" customHeight="1">
      <c r="A7" s="47"/>
      <c r="B7" s="47"/>
      <c r="C7" s="47"/>
      <c r="D7" s="47"/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"/>
      <c r="S7" s="3"/>
      <c r="T7" s="3"/>
      <c r="U7" s="3"/>
    </row>
    <row r="8" spans="1:21" ht="22.5" customHeight="1">
      <c r="A8" s="90" t="s">
        <v>1</v>
      </c>
      <c r="B8" s="90"/>
      <c r="C8" s="90"/>
      <c r="D8" s="90"/>
      <c r="E8" s="91"/>
      <c r="F8" s="84">
        <v>67</v>
      </c>
      <c r="G8" s="79"/>
      <c r="H8" s="79"/>
      <c r="I8" s="79">
        <v>58</v>
      </c>
      <c r="J8" s="79"/>
      <c r="K8" s="79"/>
      <c r="L8" s="79">
        <v>152</v>
      </c>
      <c r="M8" s="79"/>
      <c r="N8" s="79"/>
      <c r="O8" s="79">
        <v>126</v>
      </c>
      <c r="P8" s="79"/>
      <c r="Q8" s="79"/>
      <c r="R8" s="4"/>
      <c r="S8" s="4"/>
      <c r="T8" s="4"/>
      <c r="U8" s="4"/>
    </row>
    <row r="9" spans="1:21" ht="22.5" customHeight="1">
      <c r="A9" s="90" t="s">
        <v>26</v>
      </c>
      <c r="B9" s="90"/>
      <c r="C9" s="90"/>
      <c r="D9" s="90"/>
      <c r="E9" s="91"/>
      <c r="F9" s="84">
        <v>1065</v>
      </c>
      <c r="G9" s="79"/>
      <c r="H9" s="79"/>
      <c r="I9" s="79">
        <v>876</v>
      </c>
      <c r="J9" s="79"/>
      <c r="K9" s="79"/>
      <c r="L9" s="79">
        <v>1638</v>
      </c>
      <c r="M9" s="79"/>
      <c r="N9" s="79"/>
      <c r="O9" s="79">
        <v>1334</v>
      </c>
      <c r="P9" s="79"/>
      <c r="Q9" s="79"/>
      <c r="R9" s="4"/>
      <c r="S9" s="4"/>
      <c r="T9" s="4"/>
      <c r="U9" s="4"/>
    </row>
    <row r="10" spans="1:21" ht="22.5" customHeight="1">
      <c r="A10" s="90" t="s">
        <v>27</v>
      </c>
      <c r="B10" s="90"/>
      <c r="C10" s="90"/>
      <c r="D10" s="90"/>
      <c r="E10" s="91"/>
      <c r="F10" s="84">
        <v>3332</v>
      </c>
      <c r="G10" s="79"/>
      <c r="H10" s="79"/>
      <c r="I10" s="79">
        <v>2720</v>
      </c>
      <c r="J10" s="79"/>
      <c r="K10" s="79"/>
      <c r="L10" s="79">
        <v>3822</v>
      </c>
      <c r="M10" s="79"/>
      <c r="N10" s="79"/>
      <c r="O10" s="79">
        <v>3173</v>
      </c>
      <c r="P10" s="79"/>
      <c r="Q10" s="79"/>
      <c r="R10" s="4"/>
      <c r="S10" s="4"/>
      <c r="T10" s="4"/>
      <c r="U10" s="4"/>
    </row>
    <row r="11" spans="1:21" ht="22.5" customHeight="1">
      <c r="A11" s="90" t="s">
        <v>28</v>
      </c>
      <c r="B11" s="90"/>
      <c r="C11" s="90"/>
      <c r="D11" s="90"/>
      <c r="E11" s="91"/>
      <c r="F11" s="84">
        <v>2350</v>
      </c>
      <c r="G11" s="79"/>
      <c r="H11" s="79"/>
      <c r="I11" s="79">
        <v>1969</v>
      </c>
      <c r="J11" s="79"/>
      <c r="K11" s="79"/>
      <c r="L11" s="79">
        <v>2052</v>
      </c>
      <c r="M11" s="79"/>
      <c r="N11" s="79"/>
      <c r="O11" s="79">
        <v>1742</v>
      </c>
      <c r="P11" s="79"/>
      <c r="Q11" s="79"/>
      <c r="R11" s="4"/>
      <c r="S11" s="4"/>
      <c r="T11" s="4"/>
      <c r="U11" s="4"/>
    </row>
    <row r="12" spans="1:21" ht="22.5" customHeight="1">
      <c r="A12" s="90" t="s">
        <v>29</v>
      </c>
      <c r="B12" s="90"/>
      <c r="C12" s="90"/>
      <c r="D12" s="90"/>
      <c r="E12" s="91"/>
      <c r="F12" s="84">
        <v>851</v>
      </c>
      <c r="G12" s="79"/>
      <c r="H12" s="79"/>
      <c r="I12" s="79">
        <v>735</v>
      </c>
      <c r="J12" s="79"/>
      <c r="K12" s="79"/>
      <c r="L12" s="79">
        <v>594</v>
      </c>
      <c r="M12" s="79"/>
      <c r="N12" s="79"/>
      <c r="O12" s="79">
        <v>503</v>
      </c>
      <c r="P12" s="79"/>
      <c r="Q12" s="79"/>
      <c r="R12" s="4"/>
      <c r="S12" s="4"/>
      <c r="T12" s="4"/>
      <c r="U12" s="4"/>
    </row>
    <row r="13" spans="1:21" ht="22.5" customHeight="1">
      <c r="A13" s="90" t="s">
        <v>30</v>
      </c>
      <c r="B13" s="90"/>
      <c r="C13" s="90"/>
      <c r="D13" s="90"/>
      <c r="E13" s="91"/>
      <c r="F13" s="84">
        <v>235</v>
      </c>
      <c r="G13" s="79"/>
      <c r="H13" s="79"/>
      <c r="I13" s="79">
        <v>206</v>
      </c>
      <c r="J13" s="79"/>
      <c r="K13" s="79"/>
      <c r="L13" s="79">
        <v>131</v>
      </c>
      <c r="M13" s="79"/>
      <c r="N13" s="79"/>
      <c r="O13" s="79">
        <v>98</v>
      </c>
      <c r="P13" s="79"/>
      <c r="Q13" s="79"/>
      <c r="R13" s="4"/>
      <c r="S13" s="4"/>
      <c r="T13" s="4"/>
      <c r="U13" s="4"/>
    </row>
    <row r="14" spans="1:21" ht="22.5" customHeight="1">
      <c r="A14" s="90" t="s">
        <v>31</v>
      </c>
      <c r="B14" s="90"/>
      <c r="C14" s="90"/>
      <c r="D14" s="90"/>
      <c r="E14" s="91"/>
      <c r="F14" s="84">
        <v>77</v>
      </c>
      <c r="G14" s="79"/>
      <c r="H14" s="79"/>
      <c r="I14" s="79">
        <v>62</v>
      </c>
      <c r="J14" s="79"/>
      <c r="K14" s="79"/>
      <c r="L14" s="79">
        <v>45</v>
      </c>
      <c r="M14" s="79"/>
      <c r="N14" s="79"/>
      <c r="O14" s="79">
        <v>32</v>
      </c>
      <c r="P14" s="79"/>
      <c r="Q14" s="79"/>
      <c r="R14" s="4"/>
      <c r="S14" s="4"/>
      <c r="T14" s="4"/>
      <c r="U14" s="4"/>
    </row>
    <row r="15" spans="1:21" ht="22.5" customHeight="1">
      <c r="A15" s="90" t="s">
        <v>32</v>
      </c>
      <c r="B15" s="90"/>
      <c r="C15" s="90"/>
      <c r="D15" s="90"/>
      <c r="E15" s="91"/>
      <c r="F15" s="84">
        <v>33</v>
      </c>
      <c r="G15" s="79"/>
      <c r="H15" s="79"/>
      <c r="I15" s="79">
        <v>20</v>
      </c>
      <c r="J15" s="79"/>
      <c r="K15" s="79"/>
      <c r="L15" s="79">
        <v>18</v>
      </c>
      <c r="M15" s="79"/>
      <c r="N15" s="79"/>
      <c r="O15" s="79">
        <v>11</v>
      </c>
      <c r="P15" s="79"/>
      <c r="Q15" s="79"/>
      <c r="R15" s="4"/>
      <c r="S15" s="4"/>
      <c r="T15" s="4"/>
      <c r="U15" s="4"/>
    </row>
    <row r="16" spans="1:21" ht="22.5" customHeight="1">
      <c r="A16" s="88" t="s">
        <v>9</v>
      </c>
      <c r="B16" s="88"/>
      <c r="C16" s="88"/>
      <c r="D16" s="88"/>
      <c r="E16" s="89"/>
      <c r="F16" s="84">
        <f>18+4+2+2+1</f>
        <v>27</v>
      </c>
      <c r="G16" s="79"/>
      <c r="H16" s="79"/>
      <c r="I16" s="79">
        <f>11+2+1+1</f>
        <v>15</v>
      </c>
      <c r="J16" s="79"/>
      <c r="K16" s="79"/>
      <c r="L16" s="79">
        <f>14+5+3+3+1</f>
        <v>26</v>
      </c>
      <c r="M16" s="79"/>
      <c r="N16" s="79"/>
      <c r="O16" s="79">
        <f>7+4+1+2</f>
        <v>14</v>
      </c>
      <c r="P16" s="79"/>
      <c r="Q16" s="79"/>
      <c r="R16" s="4"/>
      <c r="S16" s="4"/>
      <c r="T16" s="4"/>
      <c r="U16" s="4"/>
    </row>
    <row r="17" spans="1:21" ht="22.5" customHeight="1">
      <c r="A17" s="90" t="s">
        <v>10</v>
      </c>
      <c r="B17" s="90"/>
      <c r="C17" s="90"/>
      <c r="D17" s="90"/>
      <c r="E17" s="91"/>
      <c r="F17" s="80">
        <v>0</v>
      </c>
      <c r="G17" s="80"/>
      <c r="H17" s="80"/>
      <c r="I17" s="80">
        <v>0</v>
      </c>
      <c r="J17" s="80"/>
      <c r="K17" s="80"/>
      <c r="L17" s="80">
        <v>0</v>
      </c>
      <c r="M17" s="80"/>
      <c r="N17" s="80"/>
      <c r="O17" s="80">
        <v>0</v>
      </c>
      <c r="P17" s="80"/>
      <c r="Q17" s="80"/>
      <c r="R17" s="4"/>
      <c r="S17" s="4"/>
      <c r="T17" s="4"/>
      <c r="U17" s="4"/>
    </row>
    <row r="18" spans="1:21" ht="7.5" customHeight="1">
      <c r="A18" s="4"/>
      <c r="B18" s="4"/>
      <c r="C18" s="4"/>
      <c r="D18" s="4"/>
      <c r="E18" s="19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"/>
      <c r="R18" s="4"/>
      <c r="S18" s="4"/>
      <c r="T18" s="4"/>
      <c r="U18" s="4"/>
    </row>
    <row r="19" spans="1:21" ht="22.5" customHeight="1">
      <c r="A19" s="71" t="s">
        <v>11</v>
      </c>
      <c r="B19" s="71"/>
      <c r="C19" s="71"/>
      <c r="D19" s="71"/>
      <c r="E19" s="72"/>
      <c r="F19" s="73">
        <v>30</v>
      </c>
      <c r="G19" s="74"/>
      <c r="H19" s="74"/>
      <c r="I19" s="74">
        <v>30</v>
      </c>
      <c r="J19" s="74"/>
      <c r="K19" s="74"/>
      <c r="L19" s="74">
        <v>29</v>
      </c>
      <c r="M19" s="74"/>
      <c r="N19" s="74"/>
      <c r="O19" s="74">
        <v>29</v>
      </c>
      <c r="P19" s="74"/>
      <c r="Q19" s="74"/>
      <c r="R19" s="4"/>
      <c r="S19" s="4"/>
      <c r="T19" s="4"/>
      <c r="U19" s="4"/>
    </row>
    <row r="20" spans="1:21" ht="7.5" customHeight="1" thickBot="1">
      <c r="A20" s="18"/>
      <c r="B20" s="18"/>
      <c r="C20" s="18"/>
      <c r="D20" s="18"/>
      <c r="E20" s="20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4"/>
      <c r="S20" s="4"/>
      <c r="T20" s="4"/>
      <c r="U20" s="4"/>
    </row>
    <row r="21" spans="1:21" ht="17.25">
      <c r="A21" s="4"/>
      <c r="B21" s="4"/>
      <c r="C21" s="4"/>
      <c r="D21" s="4"/>
      <c r="E21" s="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"/>
      <c r="R21" s="4"/>
      <c r="S21" s="4"/>
      <c r="T21" s="4"/>
      <c r="U21" s="4"/>
    </row>
    <row r="22" spans="1:21" ht="39" customHeight="1">
      <c r="A22" s="4"/>
      <c r="B22" s="4"/>
      <c r="C22" s="4"/>
      <c r="D22" s="4"/>
      <c r="E22" s="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</row>
    <row r="23" spans="1:21" ht="22.5" customHeight="1" thickBot="1">
      <c r="A23" s="67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4"/>
      <c r="O23" s="78" t="s">
        <v>43</v>
      </c>
      <c r="P23" s="78"/>
      <c r="Q23" s="78"/>
      <c r="R23" s="78"/>
      <c r="S23" s="4"/>
      <c r="T23" s="4"/>
      <c r="U23" s="4"/>
    </row>
    <row r="24" spans="1:20" ht="35.25" customHeight="1">
      <c r="A24" s="13"/>
      <c r="B24" s="13"/>
      <c r="C24" s="12" t="s">
        <v>18</v>
      </c>
      <c r="D24" s="21" t="s">
        <v>20</v>
      </c>
      <c r="E24" s="21" t="s">
        <v>21</v>
      </c>
      <c r="F24" s="21" t="s">
        <v>22</v>
      </c>
      <c r="G24" s="22" t="s">
        <v>19</v>
      </c>
      <c r="H24" s="22" t="s">
        <v>23</v>
      </c>
      <c r="I24" s="22" t="s">
        <v>24</v>
      </c>
      <c r="J24" s="22" t="s">
        <v>25</v>
      </c>
      <c r="K24" s="22" t="s">
        <v>14</v>
      </c>
      <c r="L24" s="22" t="s">
        <v>15</v>
      </c>
      <c r="M24" s="22" t="s">
        <v>16</v>
      </c>
      <c r="N24" s="22" t="s">
        <v>17</v>
      </c>
      <c r="O24" s="22" t="s">
        <v>41</v>
      </c>
      <c r="P24" s="22" t="s">
        <v>42</v>
      </c>
      <c r="Q24" s="22" t="s">
        <v>38</v>
      </c>
      <c r="R24" s="23" t="s">
        <v>44</v>
      </c>
      <c r="S24" s="4"/>
      <c r="T24" s="4"/>
    </row>
    <row r="25" spans="1:20" ht="23.25" customHeight="1">
      <c r="A25" s="62" t="s">
        <v>12</v>
      </c>
      <c r="B25" s="9" t="s">
        <v>0</v>
      </c>
      <c r="C25" s="28">
        <v>100</v>
      </c>
      <c r="D25" s="29">
        <v>100</v>
      </c>
      <c r="E25" s="29">
        <v>100</v>
      </c>
      <c r="F25" s="29">
        <v>100</v>
      </c>
      <c r="G25" s="29">
        <v>100</v>
      </c>
      <c r="H25" s="29">
        <v>100</v>
      </c>
      <c r="I25" s="29">
        <v>100</v>
      </c>
      <c r="J25" s="29">
        <v>100</v>
      </c>
      <c r="K25" s="29">
        <v>100</v>
      </c>
      <c r="L25" s="29">
        <v>100</v>
      </c>
      <c r="M25" s="29">
        <v>100</v>
      </c>
      <c r="N25" s="29">
        <v>100</v>
      </c>
      <c r="O25" s="29">
        <v>100</v>
      </c>
      <c r="P25" s="43">
        <v>100</v>
      </c>
      <c r="Q25" s="43">
        <v>100</v>
      </c>
      <c r="R25" s="41">
        <f>+F6/$F$6*100</f>
        <v>100</v>
      </c>
      <c r="S25" s="4"/>
      <c r="T25" s="4"/>
    </row>
    <row r="26" spans="1:20" ht="8.25" customHeight="1">
      <c r="A26" s="63"/>
      <c r="B26" s="1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55"/>
      <c r="Q26" s="55"/>
      <c r="R26" s="56"/>
      <c r="S26" s="4"/>
      <c r="T26" s="4"/>
    </row>
    <row r="27" spans="1:18" ht="23.25" customHeight="1">
      <c r="A27" s="63"/>
      <c r="B27" s="10" t="s">
        <v>1</v>
      </c>
      <c r="C27" s="30">
        <v>0.5</v>
      </c>
      <c r="D27" s="31">
        <v>0.4</v>
      </c>
      <c r="E27" s="31">
        <v>0.7</v>
      </c>
      <c r="F27" s="31">
        <v>0.8</v>
      </c>
      <c r="G27" s="31">
        <v>1</v>
      </c>
      <c r="H27" s="31">
        <v>1.5</v>
      </c>
      <c r="I27" s="31">
        <v>1.3</v>
      </c>
      <c r="J27" s="31">
        <v>1.3</v>
      </c>
      <c r="K27" s="31">
        <v>1.2</v>
      </c>
      <c r="L27" s="31">
        <v>1.2</v>
      </c>
      <c r="M27" s="31">
        <v>1.2</v>
      </c>
      <c r="N27" s="31">
        <v>1.2</v>
      </c>
      <c r="O27" s="31">
        <v>1.1</v>
      </c>
      <c r="P27" s="44">
        <v>1</v>
      </c>
      <c r="Q27" s="44">
        <v>0.7</v>
      </c>
      <c r="R27" s="32">
        <f aca="true" t="shared" si="0" ref="R27:R34">+F8/$F$6*100</f>
        <v>0.8336443946746298</v>
      </c>
    </row>
    <row r="28" spans="1:18" ht="23.25" customHeight="1">
      <c r="A28" s="63"/>
      <c r="B28" s="10" t="s">
        <v>2</v>
      </c>
      <c r="C28" s="30">
        <v>24.8</v>
      </c>
      <c r="D28" s="31">
        <v>25</v>
      </c>
      <c r="E28" s="31">
        <v>22.2</v>
      </c>
      <c r="F28" s="31">
        <v>19.9</v>
      </c>
      <c r="G28" s="31">
        <v>17.9</v>
      </c>
      <c r="H28" s="31">
        <v>18.9</v>
      </c>
      <c r="I28" s="31">
        <v>19.4</v>
      </c>
      <c r="J28" s="31">
        <v>17.4</v>
      </c>
      <c r="K28" s="31">
        <v>17.4</v>
      </c>
      <c r="L28" s="31">
        <v>16.7</v>
      </c>
      <c r="M28" s="31">
        <v>15.7</v>
      </c>
      <c r="N28" s="31">
        <v>15.6</v>
      </c>
      <c r="O28" s="31">
        <v>14.1</v>
      </c>
      <c r="P28" s="44">
        <v>14</v>
      </c>
      <c r="Q28" s="44">
        <v>13.4</v>
      </c>
      <c r="R28" s="32">
        <f t="shared" si="0"/>
        <v>13.251213139231055</v>
      </c>
    </row>
    <row r="29" spans="1:18" ht="23.25" customHeight="1">
      <c r="A29" s="63"/>
      <c r="B29" s="10" t="s">
        <v>3</v>
      </c>
      <c r="C29" s="30">
        <v>54.4</v>
      </c>
      <c r="D29" s="31">
        <v>56.6</v>
      </c>
      <c r="E29" s="31">
        <v>50.8</v>
      </c>
      <c r="F29" s="31">
        <v>47.7</v>
      </c>
      <c r="G29" s="31">
        <v>47.9</v>
      </c>
      <c r="H29" s="31">
        <v>46.7</v>
      </c>
      <c r="I29" s="31">
        <v>45.6</v>
      </c>
      <c r="J29" s="31">
        <v>47.2</v>
      </c>
      <c r="K29" s="31">
        <v>47.7</v>
      </c>
      <c r="L29" s="31">
        <v>46.6</v>
      </c>
      <c r="M29" s="31">
        <v>46.5</v>
      </c>
      <c r="N29" s="31">
        <v>45.4</v>
      </c>
      <c r="O29" s="31">
        <v>43.3</v>
      </c>
      <c r="P29" s="44">
        <v>42.3</v>
      </c>
      <c r="Q29" s="44">
        <v>41.5</v>
      </c>
      <c r="R29" s="32">
        <f t="shared" si="0"/>
        <v>41.45825556799801</v>
      </c>
    </row>
    <row r="30" spans="1:18" ht="23.25" customHeight="1">
      <c r="A30" s="63"/>
      <c r="B30" s="10" t="s">
        <v>4</v>
      </c>
      <c r="C30" s="30">
        <v>16.8</v>
      </c>
      <c r="D30" s="31">
        <v>15.2</v>
      </c>
      <c r="E30" s="31">
        <v>22.4</v>
      </c>
      <c r="F30" s="31">
        <v>23.9</v>
      </c>
      <c r="G30" s="31">
        <v>24</v>
      </c>
      <c r="H30" s="31">
        <v>23</v>
      </c>
      <c r="I30" s="31">
        <v>23</v>
      </c>
      <c r="J30" s="31">
        <v>23.4</v>
      </c>
      <c r="K30" s="31">
        <v>22.8</v>
      </c>
      <c r="L30" s="31">
        <v>24.4</v>
      </c>
      <c r="M30" s="31">
        <v>25.2</v>
      </c>
      <c r="N30" s="31">
        <v>25.8</v>
      </c>
      <c r="O30" s="31">
        <v>27.9</v>
      </c>
      <c r="P30" s="44">
        <v>28.3</v>
      </c>
      <c r="Q30" s="44">
        <v>30</v>
      </c>
      <c r="R30" s="32">
        <f t="shared" si="0"/>
        <v>29.239766081871345</v>
      </c>
    </row>
    <row r="31" spans="1:18" ht="23.25" customHeight="1">
      <c r="A31" s="63"/>
      <c r="B31" s="10" t="s">
        <v>5</v>
      </c>
      <c r="C31" s="30">
        <v>2.6</v>
      </c>
      <c r="D31" s="31">
        <v>2</v>
      </c>
      <c r="E31" s="31">
        <v>2.9</v>
      </c>
      <c r="F31" s="31">
        <v>6.3</v>
      </c>
      <c r="G31" s="31">
        <v>6.7</v>
      </c>
      <c r="H31" s="31">
        <v>7.5</v>
      </c>
      <c r="I31" s="31">
        <v>7.5</v>
      </c>
      <c r="J31" s="31">
        <v>7.5</v>
      </c>
      <c r="K31" s="31">
        <v>7.4</v>
      </c>
      <c r="L31" s="31">
        <v>7.6</v>
      </c>
      <c r="M31" s="31">
        <v>7.6</v>
      </c>
      <c r="N31" s="31">
        <v>8.3</v>
      </c>
      <c r="O31" s="31">
        <v>9.3</v>
      </c>
      <c r="P31" s="44">
        <v>9.7</v>
      </c>
      <c r="Q31" s="44">
        <v>9.7</v>
      </c>
      <c r="R31" s="32">
        <f t="shared" si="0"/>
        <v>10.588528057732985</v>
      </c>
    </row>
    <row r="32" spans="1:18" ht="23.25" customHeight="1">
      <c r="A32" s="63"/>
      <c r="B32" s="10" t="s">
        <v>6</v>
      </c>
      <c r="C32" s="30">
        <v>0.6</v>
      </c>
      <c r="D32" s="31">
        <v>0.6</v>
      </c>
      <c r="E32" s="31">
        <v>0.7</v>
      </c>
      <c r="F32" s="31">
        <v>0.9</v>
      </c>
      <c r="G32" s="31">
        <v>1.8</v>
      </c>
      <c r="H32" s="31">
        <v>1.8</v>
      </c>
      <c r="I32" s="31">
        <v>2</v>
      </c>
      <c r="J32" s="31">
        <v>1.9</v>
      </c>
      <c r="K32" s="31">
        <v>2.1</v>
      </c>
      <c r="L32" s="31">
        <v>2.1</v>
      </c>
      <c r="M32" s="31">
        <v>2.3</v>
      </c>
      <c r="N32" s="31">
        <v>2.2</v>
      </c>
      <c r="O32" s="31">
        <v>2.6</v>
      </c>
      <c r="P32" s="44">
        <v>3</v>
      </c>
      <c r="Q32" s="44">
        <v>3</v>
      </c>
      <c r="R32" s="32">
        <f t="shared" si="0"/>
        <v>2.923976608187134</v>
      </c>
    </row>
    <row r="33" spans="1:18" ht="23.25" customHeight="1">
      <c r="A33" s="63"/>
      <c r="B33" s="10" t="s">
        <v>7</v>
      </c>
      <c r="C33" s="30">
        <v>0.1</v>
      </c>
      <c r="D33" s="31">
        <v>0.2</v>
      </c>
      <c r="E33" s="31">
        <v>0.3</v>
      </c>
      <c r="F33" s="31">
        <v>0.2</v>
      </c>
      <c r="G33" s="31">
        <v>0.3</v>
      </c>
      <c r="H33" s="31">
        <v>0.5</v>
      </c>
      <c r="I33" s="31">
        <v>0.7</v>
      </c>
      <c r="J33" s="31">
        <v>0.8</v>
      </c>
      <c r="K33" s="31">
        <v>0.8</v>
      </c>
      <c r="L33" s="31">
        <v>0.8</v>
      </c>
      <c r="M33" s="31">
        <v>0.8</v>
      </c>
      <c r="N33" s="31">
        <v>0.8</v>
      </c>
      <c r="O33" s="31">
        <v>1</v>
      </c>
      <c r="P33" s="44">
        <v>1.1</v>
      </c>
      <c r="Q33" s="44">
        <v>0.9580689311932313</v>
      </c>
      <c r="R33" s="32">
        <f t="shared" si="0"/>
        <v>0.9580689311932313</v>
      </c>
    </row>
    <row r="34" spans="1:18" ht="23.25" customHeight="1">
      <c r="A34" s="63"/>
      <c r="B34" s="10" t="s">
        <v>8</v>
      </c>
      <c r="C34" s="30">
        <v>0.1</v>
      </c>
      <c r="D34" s="31">
        <v>0.1</v>
      </c>
      <c r="E34" s="31">
        <v>0</v>
      </c>
      <c r="F34" s="31">
        <v>0.1</v>
      </c>
      <c r="G34" s="31">
        <v>0.1</v>
      </c>
      <c r="H34" s="31">
        <v>0.1</v>
      </c>
      <c r="I34" s="31">
        <v>0.3</v>
      </c>
      <c r="J34" s="31">
        <v>0.3</v>
      </c>
      <c r="K34" s="31">
        <v>0.3</v>
      </c>
      <c r="L34" s="31">
        <v>0.2</v>
      </c>
      <c r="M34" s="31">
        <v>0.5</v>
      </c>
      <c r="N34" s="31">
        <v>0.4</v>
      </c>
      <c r="O34" s="31">
        <v>0.4</v>
      </c>
      <c r="P34" s="44">
        <v>0.5</v>
      </c>
      <c r="Q34" s="44">
        <v>0.41060097051138483</v>
      </c>
      <c r="R34" s="32">
        <f t="shared" si="0"/>
        <v>0.41060097051138483</v>
      </c>
    </row>
    <row r="35" spans="1:18" ht="23.25" customHeight="1">
      <c r="A35" s="63"/>
      <c r="B35" s="10" t="s">
        <v>9</v>
      </c>
      <c r="C35" s="30">
        <v>0.1</v>
      </c>
      <c r="D35" s="31">
        <v>0</v>
      </c>
      <c r="E35" s="31">
        <v>0.1</v>
      </c>
      <c r="F35" s="31">
        <v>0.2</v>
      </c>
      <c r="G35" s="31">
        <v>0.2</v>
      </c>
      <c r="H35" s="31">
        <v>0</v>
      </c>
      <c r="I35" s="31">
        <v>0.2</v>
      </c>
      <c r="J35" s="31">
        <v>0.2</v>
      </c>
      <c r="K35" s="31">
        <v>0.3</v>
      </c>
      <c r="L35" s="31">
        <v>0.3</v>
      </c>
      <c r="M35" s="31">
        <v>0.2</v>
      </c>
      <c r="N35" s="31">
        <v>0.3</v>
      </c>
      <c r="O35" s="31">
        <v>0.2516223016818964</v>
      </c>
      <c r="P35" s="44">
        <v>0.3</v>
      </c>
      <c r="Q35" s="44">
        <v>0.3</v>
      </c>
      <c r="R35" s="32">
        <v>0.3</v>
      </c>
    </row>
    <row r="36" spans="1:18" ht="7.5" customHeight="1">
      <c r="A36" s="63"/>
      <c r="B36" s="11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8"/>
      <c r="Q36" s="38"/>
      <c r="R36" s="33"/>
    </row>
    <row r="37" spans="1:18" ht="23.25" customHeight="1">
      <c r="A37" s="64"/>
      <c r="B37" s="57" t="s">
        <v>11</v>
      </c>
      <c r="C37" s="34">
        <v>27</v>
      </c>
      <c r="D37" s="35">
        <v>26.8</v>
      </c>
      <c r="E37" s="35">
        <v>27.9</v>
      </c>
      <c r="F37" s="35">
        <v>28.5</v>
      </c>
      <c r="G37" s="35">
        <v>28.7</v>
      </c>
      <c r="H37" s="35">
        <v>28.6</v>
      </c>
      <c r="I37" s="35">
        <v>28.8</v>
      </c>
      <c r="J37" s="35">
        <v>28.9</v>
      </c>
      <c r="K37" s="35">
        <v>29</v>
      </c>
      <c r="L37" s="35">
        <v>29.1</v>
      </c>
      <c r="M37" s="35">
        <v>29.2</v>
      </c>
      <c r="N37" s="35">
        <v>29.4</v>
      </c>
      <c r="O37" s="35">
        <v>29.7</v>
      </c>
      <c r="P37" s="45">
        <v>29.9</v>
      </c>
      <c r="Q37" s="45">
        <v>30</v>
      </c>
      <c r="R37" s="36">
        <f>+F19</f>
        <v>30</v>
      </c>
    </row>
    <row r="38" spans="1:18" ht="23.25" customHeight="1">
      <c r="A38" s="62" t="s">
        <v>13</v>
      </c>
      <c r="B38" s="9" t="s">
        <v>0</v>
      </c>
      <c r="C38" s="30">
        <v>100</v>
      </c>
      <c r="D38" s="31">
        <v>100</v>
      </c>
      <c r="E38" s="31">
        <v>100</v>
      </c>
      <c r="F38" s="31">
        <v>100</v>
      </c>
      <c r="G38" s="31">
        <v>100</v>
      </c>
      <c r="H38" s="31">
        <v>100</v>
      </c>
      <c r="I38" s="31">
        <v>100</v>
      </c>
      <c r="J38" s="31">
        <v>100</v>
      </c>
      <c r="K38" s="31">
        <v>100</v>
      </c>
      <c r="L38" s="31">
        <v>100</v>
      </c>
      <c r="M38" s="31">
        <v>100</v>
      </c>
      <c r="N38" s="31">
        <v>100</v>
      </c>
      <c r="O38" s="31">
        <v>100</v>
      </c>
      <c r="P38" s="43">
        <v>100</v>
      </c>
      <c r="Q38" s="43">
        <v>100</v>
      </c>
      <c r="R38" s="41">
        <f>+L6/$L$6*100</f>
        <v>100</v>
      </c>
    </row>
    <row r="39" spans="1:18" ht="7.5" customHeight="1">
      <c r="A39" s="63"/>
      <c r="B39" s="1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55"/>
      <c r="Q39" s="55"/>
      <c r="R39" s="56"/>
    </row>
    <row r="40" spans="1:18" ht="23.25" customHeight="1">
      <c r="A40" s="63"/>
      <c r="B40" s="10" t="s">
        <v>1</v>
      </c>
      <c r="C40" s="30">
        <v>3.4</v>
      </c>
      <c r="D40" s="31">
        <v>2</v>
      </c>
      <c r="E40" s="31">
        <v>2.7</v>
      </c>
      <c r="F40" s="31">
        <v>2.8</v>
      </c>
      <c r="G40" s="31">
        <v>3</v>
      </c>
      <c r="H40" s="31">
        <v>3.2</v>
      </c>
      <c r="I40" s="31">
        <v>2.4</v>
      </c>
      <c r="J40" s="31">
        <v>2.4</v>
      </c>
      <c r="K40" s="31">
        <v>2.3</v>
      </c>
      <c r="L40" s="31">
        <v>2.6</v>
      </c>
      <c r="M40" s="31">
        <v>2.4</v>
      </c>
      <c r="N40" s="31">
        <v>2.6</v>
      </c>
      <c r="O40" s="31">
        <v>2.5</v>
      </c>
      <c r="P40" s="44">
        <v>2</v>
      </c>
      <c r="Q40" s="44">
        <v>1.8</v>
      </c>
      <c r="R40" s="32">
        <f aca="true" t="shared" si="1" ref="R40:R48">+L8/$L$6*100</f>
        <v>1.7928756782259965</v>
      </c>
    </row>
    <row r="41" spans="1:18" ht="23.25" customHeight="1">
      <c r="A41" s="63"/>
      <c r="B41" s="10" t="s">
        <v>2</v>
      </c>
      <c r="C41" s="30">
        <v>56.7</v>
      </c>
      <c r="D41" s="31">
        <v>48.1</v>
      </c>
      <c r="E41" s="31">
        <v>43.8</v>
      </c>
      <c r="F41" s="31">
        <v>37.5</v>
      </c>
      <c r="G41" s="31">
        <v>34</v>
      </c>
      <c r="H41" s="31">
        <v>31.1</v>
      </c>
      <c r="I41" s="31">
        <v>28.7</v>
      </c>
      <c r="J41" s="31">
        <v>26.5</v>
      </c>
      <c r="K41" s="31">
        <v>25.3</v>
      </c>
      <c r="L41" s="31">
        <v>23.3</v>
      </c>
      <c r="M41" s="31">
        <v>22.5</v>
      </c>
      <c r="N41" s="31">
        <v>22.3</v>
      </c>
      <c r="O41" s="31">
        <v>19.9</v>
      </c>
      <c r="P41" s="44">
        <v>20.2</v>
      </c>
      <c r="Q41" s="44">
        <v>18.5</v>
      </c>
      <c r="R41" s="32">
        <f t="shared" si="1"/>
        <v>19.32059447983015</v>
      </c>
    </row>
    <row r="42" spans="1:18" ht="23.25" customHeight="1">
      <c r="A42" s="63"/>
      <c r="B42" s="10" t="s">
        <v>3</v>
      </c>
      <c r="C42" s="30">
        <v>32</v>
      </c>
      <c r="D42" s="31">
        <v>42.2</v>
      </c>
      <c r="E42" s="31">
        <v>41.1</v>
      </c>
      <c r="F42" s="31">
        <v>45</v>
      </c>
      <c r="G42" s="31">
        <v>46.8</v>
      </c>
      <c r="H42" s="31">
        <v>48.5</v>
      </c>
      <c r="I42" s="31">
        <v>49.2</v>
      </c>
      <c r="J42" s="31">
        <v>50.8</v>
      </c>
      <c r="K42" s="31">
        <v>50.6</v>
      </c>
      <c r="L42" s="31">
        <v>50.2</v>
      </c>
      <c r="M42" s="31">
        <v>49.8</v>
      </c>
      <c r="N42" s="31">
        <v>48.4</v>
      </c>
      <c r="O42" s="31">
        <v>47.5</v>
      </c>
      <c r="P42" s="44">
        <v>46.8</v>
      </c>
      <c r="Q42" s="44">
        <v>46.9</v>
      </c>
      <c r="R42" s="32">
        <f t="shared" si="1"/>
        <v>45.081387119603676</v>
      </c>
    </row>
    <row r="43" spans="1:18" ht="23.25" customHeight="1">
      <c r="A43" s="63"/>
      <c r="B43" s="10" t="s">
        <v>4</v>
      </c>
      <c r="C43" s="30">
        <v>5</v>
      </c>
      <c r="D43" s="31">
        <v>5.2</v>
      </c>
      <c r="E43" s="31">
        <v>8.7</v>
      </c>
      <c r="F43" s="31">
        <v>9.7</v>
      </c>
      <c r="G43" s="31">
        <v>11.7</v>
      </c>
      <c r="H43" s="31">
        <v>12.8</v>
      </c>
      <c r="I43" s="31">
        <v>14.7</v>
      </c>
      <c r="J43" s="31">
        <v>15.1</v>
      </c>
      <c r="K43" s="31">
        <v>16.4</v>
      </c>
      <c r="L43" s="31">
        <v>17.9</v>
      </c>
      <c r="M43" s="31">
        <v>19</v>
      </c>
      <c r="N43" s="31">
        <v>19.7</v>
      </c>
      <c r="O43" s="31">
        <v>22.1</v>
      </c>
      <c r="P43" s="44">
        <v>22.7</v>
      </c>
      <c r="Q43" s="44">
        <v>24.3</v>
      </c>
      <c r="R43" s="32">
        <f t="shared" si="1"/>
        <v>24.203821656050955</v>
      </c>
    </row>
    <row r="44" spans="1:18" ht="23.25" customHeight="1">
      <c r="A44" s="63"/>
      <c r="B44" s="10" t="s">
        <v>5</v>
      </c>
      <c r="C44" s="30">
        <v>2</v>
      </c>
      <c r="D44" s="31">
        <v>1.4</v>
      </c>
      <c r="E44" s="31">
        <v>1.9</v>
      </c>
      <c r="F44" s="31">
        <v>2.9</v>
      </c>
      <c r="G44" s="31">
        <v>2.4</v>
      </c>
      <c r="H44" s="31">
        <v>2.9</v>
      </c>
      <c r="I44" s="31">
        <v>3.4</v>
      </c>
      <c r="J44" s="31">
        <v>3.6</v>
      </c>
      <c r="K44" s="31">
        <v>3.9</v>
      </c>
      <c r="L44" s="31">
        <v>4.1</v>
      </c>
      <c r="M44" s="31">
        <v>4.3</v>
      </c>
      <c r="N44" s="31">
        <v>5.1</v>
      </c>
      <c r="O44" s="31">
        <v>5.6</v>
      </c>
      <c r="P44" s="44">
        <v>6.1</v>
      </c>
      <c r="Q44" s="44">
        <v>6.7</v>
      </c>
      <c r="R44" s="32">
        <f t="shared" si="1"/>
        <v>7.006369426751593</v>
      </c>
    </row>
    <row r="45" spans="1:18" ht="23.25" customHeight="1">
      <c r="A45" s="63"/>
      <c r="B45" s="10" t="s">
        <v>6</v>
      </c>
      <c r="C45" s="30">
        <v>0.6</v>
      </c>
      <c r="D45" s="31">
        <v>0.6</v>
      </c>
      <c r="E45" s="31">
        <v>0.7</v>
      </c>
      <c r="F45" s="31">
        <v>0.9</v>
      </c>
      <c r="G45" s="31">
        <v>1.1</v>
      </c>
      <c r="H45" s="31">
        <v>0.8</v>
      </c>
      <c r="I45" s="31">
        <v>0.8</v>
      </c>
      <c r="J45" s="31">
        <v>0.7</v>
      </c>
      <c r="K45" s="31">
        <v>0.8</v>
      </c>
      <c r="L45" s="31">
        <v>1</v>
      </c>
      <c r="M45" s="31">
        <v>1</v>
      </c>
      <c r="N45" s="31">
        <v>0.9</v>
      </c>
      <c r="O45" s="31">
        <v>1.3</v>
      </c>
      <c r="P45" s="44">
        <v>1.3</v>
      </c>
      <c r="Q45" s="44">
        <v>1.1</v>
      </c>
      <c r="R45" s="32">
        <v>1.1</v>
      </c>
    </row>
    <row r="46" spans="1:18" ht="23.25" customHeight="1">
      <c r="A46" s="63"/>
      <c r="B46" s="10" t="s">
        <v>7</v>
      </c>
      <c r="C46" s="30">
        <v>0.2</v>
      </c>
      <c r="D46" s="31">
        <v>0.3</v>
      </c>
      <c r="E46" s="31">
        <v>0.4</v>
      </c>
      <c r="F46" s="31">
        <v>0.5</v>
      </c>
      <c r="G46" s="31">
        <v>0.4</v>
      </c>
      <c r="H46" s="31">
        <v>0.4</v>
      </c>
      <c r="I46" s="31">
        <v>0.3</v>
      </c>
      <c r="J46" s="31">
        <v>0.4</v>
      </c>
      <c r="K46" s="31">
        <v>0.2</v>
      </c>
      <c r="L46" s="31">
        <v>0.4</v>
      </c>
      <c r="M46" s="31">
        <v>0.4</v>
      </c>
      <c r="N46" s="31">
        <v>0.4</v>
      </c>
      <c r="O46" s="31">
        <v>0.5</v>
      </c>
      <c r="P46" s="44">
        <v>0.2</v>
      </c>
      <c r="Q46" s="44">
        <v>0.4</v>
      </c>
      <c r="R46" s="32">
        <f t="shared" si="1"/>
        <v>0.5307855626326964</v>
      </c>
    </row>
    <row r="47" spans="1:18" ht="23.25" customHeight="1">
      <c r="A47" s="63"/>
      <c r="B47" s="10" t="s">
        <v>8</v>
      </c>
      <c r="C47" s="30">
        <v>0.1</v>
      </c>
      <c r="D47" s="31">
        <v>0.1</v>
      </c>
      <c r="E47" s="31">
        <v>0.4</v>
      </c>
      <c r="F47" s="31">
        <v>0.4</v>
      </c>
      <c r="G47" s="31">
        <v>0.3</v>
      </c>
      <c r="H47" s="31">
        <v>0.2</v>
      </c>
      <c r="I47" s="31">
        <v>0.2</v>
      </c>
      <c r="J47" s="31">
        <v>0.2</v>
      </c>
      <c r="K47" s="31">
        <v>0.2</v>
      </c>
      <c r="L47" s="31">
        <v>0.3</v>
      </c>
      <c r="M47" s="31">
        <v>0.3</v>
      </c>
      <c r="N47" s="31">
        <v>0.2</v>
      </c>
      <c r="O47" s="31">
        <v>0.2</v>
      </c>
      <c r="P47" s="44">
        <v>0.3</v>
      </c>
      <c r="Q47" s="44">
        <v>0.21231422505307856</v>
      </c>
      <c r="R47" s="32">
        <f t="shared" si="1"/>
        <v>0.21231422505307856</v>
      </c>
    </row>
    <row r="48" spans="1:18" ht="23.25" customHeight="1">
      <c r="A48" s="63"/>
      <c r="B48" s="10" t="s">
        <v>9</v>
      </c>
      <c r="C48" s="30">
        <v>0.1</v>
      </c>
      <c r="D48" s="31">
        <v>0.1</v>
      </c>
      <c r="E48" s="31">
        <v>0.3</v>
      </c>
      <c r="F48" s="31">
        <v>0.3</v>
      </c>
      <c r="G48" s="31">
        <v>0.3</v>
      </c>
      <c r="H48" s="31">
        <v>0.1</v>
      </c>
      <c r="I48" s="31">
        <v>0.3</v>
      </c>
      <c r="J48" s="31">
        <v>0.3</v>
      </c>
      <c r="K48" s="31">
        <v>0.4</v>
      </c>
      <c r="L48" s="31">
        <v>0.2</v>
      </c>
      <c r="M48" s="31">
        <v>0.3</v>
      </c>
      <c r="N48" s="31">
        <v>0.4</v>
      </c>
      <c r="O48" s="31">
        <v>0.4</v>
      </c>
      <c r="P48" s="44">
        <v>0.3</v>
      </c>
      <c r="Q48" s="44">
        <v>0.1</v>
      </c>
      <c r="R48" s="32">
        <f t="shared" si="1"/>
        <v>0.3066761028544468</v>
      </c>
    </row>
    <row r="49" spans="1:18" ht="7.5" customHeight="1">
      <c r="A49" s="63"/>
      <c r="B49" s="11"/>
      <c r="C49" s="37"/>
      <c r="D49" s="38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8"/>
      <c r="Q49" s="38"/>
      <c r="R49" s="33"/>
    </row>
    <row r="50" spans="1:18" ht="23.25" customHeight="1" thickBot="1">
      <c r="A50" s="65"/>
      <c r="B50" s="58" t="s">
        <v>11</v>
      </c>
      <c r="C50" s="39">
        <v>24.5</v>
      </c>
      <c r="D50" s="40">
        <v>25.1</v>
      </c>
      <c r="E50" s="40">
        <v>26</v>
      </c>
      <c r="F50" s="40">
        <v>26.5</v>
      </c>
      <c r="G50" s="40">
        <v>26.7</v>
      </c>
      <c r="H50" s="40">
        <v>26.8</v>
      </c>
      <c r="I50" s="40">
        <v>27.2</v>
      </c>
      <c r="J50" s="40">
        <v>27.3</v>
      </c>
      <c r="K50" s="40">
        <v>27.5</v>
      </c>
      <c r="L50" s="40">
        <v>27.7</v>
      </c>
      <c r="M50" s="40">
        <v>27.9</v>
      </c>
      <c r="N50" s="40">
        <v>28</v>
      </c>
      <c r="O50" s="40">
        <v>28.3</v>
      </c>
      <c r="P50" s="46">
        <v>28.4</v>
      </c>
      <c r="Q50" s="46">
        <v>28.6</v>
      </c>
      <c r="R50" s="42">
        <f>+L19</f>
        <v>29</v>
      </c>
    </row>
    <row r="51" spans="1:19" ht="17.25">
      <c r="A51" s="5"/>
      <c r="B51" s="5"/>
      <c r="C51" s="5"/>
      <c r="D51" s="5"/>
      <c r="E51" s="5"/>
      <c r="F51" s="5"/>
      <c r="G51" s="5"/>
      <c r="H51" s="6"/>
      <c r="M51" s="5"/>
      <c r="N51" s="6"/>
      <c r="O51" s="6"/>
      <c r="P51" s="6"/>
      <c r="R51" s="1"/>
      <c r="S51" s="1"/>
    </row>
    <row r="52" spans="13:19" ht="17.25">
      <c r="M52" s="4"/>
      <c r="N52" s="4"/>
      <c r="O52" s="4"/>
      <c r="P52" s="4"/>
      <c r="R52" s="4"/>
      <c r="S52" s="4"/>
    </row>
    <row r="53" spans="15:18" ht="17.25">
      <c r="O53" s="77" t="s">
        <v>33</v>
      </c>
      <c r="P53" s="77"/>
      <c r="Q53" s="77"/>
      <c r="R53" s="77"/>
    </row>
  </sheetData>
  <mergeCells count="74">
    <mergeCell ref="A1:B1"/>
    <mergeCell ref="A15:E15"/>
    <mergeCell ref="A8:E8"/>
    <mergeCell ref="A9:E9"/>
    <mergeCell ref="A10:E10"/>
    <mergeCell ref="A11:E11"/>
    <mergeCell ref="A6:E6"/>
    <mergeCell ref="A12:E12"/>
    <mergeCell ref="A16:E16"/>
    <mergeCell ref="A17:E17"/>
    <mergeCell ref="A13:E13"/>
    <mergeCell ref="A14:E14"/>
    <mergeCell ref="F9:H9"/>
    <mergeCell ref="F6:H6"/>
    <mergeCell ref="F8:H8"/>
    <mergeCell ref="F17:H17"/>
    <mergeCell ref="F10:H10"/>
    <mergeCell ref="F11:H11"/>
    <mergeCell ref="F12:H12"/>
    <mergeCell ref="F16:H16"/>
    <mergeCell ref="F15:H15"/>
    <mergeCell ref="I14:K14"/>
    <mergeCell ref="I6:K6"/>
    <mergeCell ref="I8:K8"/>
    <mergeCell ref="I9:K9"/>
    <mergeCell ref="I10:K10"/>
    <mergeCell ref="I15:K15"/>
    <mergeCell ref="I16:K16"/>
    <mergeCell ref="I17:K17"/>
    <mergeCell ref="L6:N6"/>
    <mergeCell ref="L8:N8"/>
    <mergeCell ref="L9:N9"/>
    <mergeCell ref="L10:N10"/>
    <mergeCell ref="L11:N11"/>
    <mergeCell ref="L12:N12"/>
    <mergeCell ref="L13:N13"/>
    <mergeCell ref="O15:Q15"/>
    <mergeCell ref="L15:N15"/>
    <mergeCell ref="O6:Q6"/>
    <mergeCell ref="O8:Q8"/>
    <mergeCell ref="O9:Q9"/>
    <mergeCell ref="O10:Q10"/>
    <mergeCell ref="O11:Q11"/>
    <mergeCell ref="O13:Q13"/>
    <mergeCell ref="O12:Q12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6:Q16"/>
    <mergeCell ref="O17:Q17"/>
    <mergeCell ref="L16:N16"/>
    <mergeCell ref="L17:N17"/>
    <mergeCell ref="O53:R53"/>
    <mergeCell ref="I19:K19"/>
    <mergeCell ref="L19:N19"/>
    <mergeCell ref="O19:Q19"/>
    <mergeCell ref="O23:R23"/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45"/>
  <sheetViews>
    <sheetView showGridLines="0" tabSelected="1" zoomScale="70" zoomScaleNormal="70" workbookViewId="0" topLeftCell="A37">
      <selection activeCell="T41" sqref="T41"/>
    </sheetView>
  </sheetViews>
  <sheetFormatPr defaultColWidth="8.83203125" defaultRowHeight="18"/>
  <cols>
    <col min="1" max="1" width="2.58203125" style="0" customWidth="1"/>
    <col min="2" max="2" width="7.41015625" style="0" customWidth="1"/>
    <col min="3" max="18" width="6" style="0" customWidth="1"/>
  </cols>
  <sheetData>
    <row r="1" spans="1:8" ht="22.5" customHeight="1">
      <c r="A1" s="95" t="s">
        <v>45</v>
      </c>
      <c r="B1" s="95"/>
      <c r="C1" s="95"/>
      <c r="D1" s="95"/>
      <c r="E1" s="95"/>
      <c r="F1" s="95"/>
      <c r="G1" s="95"/>
      <c r="H1" s="95"/>
    </row>
    <row r="2" spans="1:17" ht="22.5" customHeight="1" thickBot="1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18"/>
      <c r="K2" s="18"/>
      <c r="L2" s="4"/>
      <c r="M2" s="4"/>
      <c r="N2" s="4"/>
      <c r="O2" s="4"/>
      <c r="P2" s="96" t="s">
        <v>75</v>
      </c>
      <c r="Q2" s="96"/>
    </row>
    <row r="3" spans="1:18" s="27" customFormat="1" ht="30" customHeight="1">
      <c r="A3" s="97" t="s">
        <v>46</v>
      </c>
      <c r="B3" s="97"/>
      <c r="C3" s="98"/>
      <c r="D3" s="99" t="s">
        <v>0</v>
      </c>
      <c r="E3" s="100"/>
      <c r="F3" s="99" t="s">
        <v>47</v>
      </c>
      <c r="G3" s="100"/>
      <c r="H3" s="101" t="s">
        <v>48</v>
      </c>
      <c r="I3" s="102"/>
      <c r="J3" s="99" t="s">
        <v>49</v>
      </c>
      <c r="K3" s="100"/>
      <c r="L3" s="103" t="s">
        <v>50</v>
      </c>
      <c r="M3" s="103"/>
      <c r="N3" s="104" t="s">
        <v>51</v>
      </c>
      <c r="O3" s="104"/>
      <c r="P3" s="104" t="s">
        <v>52</v>
      </c>
      <c r="Q3" s="105"/>
      <c r="R3" s="26"/>
    </row>
    <row r="4" spans="1:17" s="2" customFormat="1" ht="26.25" customHeight="1">
      <c r="A4" s="106" t="s">
        <v>0</v>
      </c>
      <c r="B4" s="106"/>
      <c r="C4" s="107"/>
      <c r="D4" s="108">
        <f>SUM(D6:E15)</f>
        <v>3244</v>
      </c>
      <c r="E4" s="109"/>
      <c r="F4" s="109">
        <f>SUM(F6:G15)</f>
        <v>2950</v>
      </c>
      <c r="G4" s="109"/>
      <c r="H4" s="109">
        <f>SUM(H6:I15)</f>
        <v>235</v>
      </c>
      <c r="I4" s="109"/>
      <c r="J4" s="109">
        <f>SUM(J6:K15)</f>
        <v>0</v>
      </c>
      <c r="K4" s="109"/>
      <c r="L4" s="109">
        <f>SUM(L6:M15)</f>
        <v>25</v>
      </c>
      <c r="M4" s="109"/>
      <c r="N4" s="109">
        <f>SUM(N6:O15)</f>
        <v>1</v>
      </c>
      <c r="O4" s="109"/>
      <c r="P4" s="109">
        <f>SUM(P6:Q15)</f>
        <v>33</v>
      </c>
      <c r="Q4" s="109"/>
    </row>
    <row r="5" spans="1:17" ht="26.25" customHeight="1">
      <c r="A5" s="110" t="s">
        <v>53</v>
      </c>
      <c r="B5" s="110"/>
      <c r="C5" s="111"/>
      <c r="D5" s="112">
        <f>D4/D4*100</f>
        <v>100</v>
      </c>
      <c r="E5" s="113"/>
      <c r="F5" s="113">
        <f>F4/D4*100</f>
        <v>90.93711467324292</v>
      </c>
      <c r="G5" s="113"/>
      <c r="H5" s="113">
        <f>H4/D4*100</f>
        <v>7.244143033292231</v>
      </c>
      <c r="I5" s="113"/>
      <c r="J5" s="79">
        <f>J4/D4*100</f>
        <v>0</v>
      </c>
      <c r="K5" s="79"/>
      <c r="L5" s="113">
        <f>L4/$D$4*100</f>
        <v>0.7706535141800247</v>
      </c>
      <c r="M5" s="113"/>
      <c r="N5" s="114">
        <f>N4/$D$4*100</f>
        <v>0.030826140567200986</v>
      </c>
      <c r="O5" s="114"/>
      <c r="P5" s="113">
        <f>P4/$D$4*100</f>
        <v>1.0172626387176327</v>
      </c>
      <c r="Q5" s="113"/>
    </row>
    <row r="6" spans="1:17" ht="26.25" customHeight="1">
      <c r="A6" s="110" t="s">
        <v>54</v>
      </c>
      <c r="B6" s="110"/>
      <c r="C6" s="111"/>
      <c r="D6" s="115">
        <f aca="true" t="shared" si="0" ref="D6:D15">SUM(F6:Q6)</f>
        <v>253</v>
      </c>
      <c r="E6" s="80"/>
      <c r="F6" s="80">
        <v>235</v>
      </c>
      <c r="G6" s="80"/>
      <c r="H6" s="80">
        <v>14</v>
      </c>
      <c r="I6" s="80"/>
      <c r="J6" s="80">
        <v>0</v>
      </c>
      <c r="K6" s="80"/>
      <c r="L6" s="80">
        <v>3</v>
      </c>
      <c r="M6" s="80"/>
      <c r="N6" s="80">
        <v>0</v>
      </c>
      <c r="O6" s="80"/>
      <c r="P6" s="80">
        <v>1</v>
      </c>
      <c r="Q6" s="80"/>
    </row>
    <row r="7" spans="1:17" ht="26.25" customHeight="1">
      <c r="A7" s="116" t="s">
        <v>55</v>
      </c>
      <c r="B7" s="116"/>
      <c r="C7" s="117"/>
      <c r="D7" s="115">
        <f t="shared" si="0"/>
        <v>227</v>
      </c>
      <c r="E7" s="80"/>
      <c r="F7" s="80">
        <v>210</v>
      </c>
      <c r="G7" s="80"/>
      <c r="H7" s="80">
        <v>15</v>
      </c>
      <c r="I7" s="80"/>
      <c r="J7" s="80">
        <v>0</v>
      </c>
      <c r="K7" s="80"/>
      <c r="L7" s="80">
        <v>0</v>
      </c>
      <c r="M7" s="80"/>
      <c r="N7" s="80">
        <v>0</v>
      </c>
      <c r="O7" s="80"/>
      <c r="P7" s="80">
        <v>2</v>
      </c>
      <c r="Q7" s="80"/>
    </row>
    <row r="8" spans="1:17" ht="26.25" customHeight="1">
      <c r="A8" s="116" t="s">
        <v>56</v>
      </c>
      <c r="B8" s="116"/>
      <c r="C8" s="117"/>
      <c r="D8" s="115">
        <f t="shared" si="0"/>
        <v>251</v>
      </c>
      <c r="E8" s="80"/>
      <c r="F8" s="80">
        <v>228</v>
      </c>
      <c r="G8" s="80"/>
      <c r="H8" s="80">
        <v>21</v>
      </c>
      <c r="I8" s="80"/>
      <c r="J8" s="80">
        <v>0</v>
      </c>
      <c r="K8" s="80"/>
      <c r="L8" s="80">
        <v>1</v>
      </c>
      <c r="M8" s="80"/>
      <c r="N8" s="80">
        <v>0</v>
      </c>
      <c r="O8" s="80"/>
      <c r="P8" s="80">
        <v>1</v>
      </c>
      <c r="Q8" s="80"/>
    </row>
    <row r="9" spans="1:17" ht="26.25" customHeight="1">
      <c r="A9" s="116" t="s">
        <v>57</v>
      </c>
      <c r="B9" s="116"/>
      <c r="C9" s="117"/>
      <c r="D9" s="115">
        <f t="shared" si="0"/>
        <v>227</v>
      </c>
      <c r="E9" s="80"/>
      <c r="F9" s="80">
        <v>203</v>
      </c>
      <c r="G9" s="80"/>
      <c r="H9" s="80">
        <v>18</v>
      </c>
      <c r="I9" s="80"/>
      <c r="J9" s="80">
        <v>0</v>
      </c>
      <c r="K9" s="80"/>
      <c r="L9" s="80">
        <v>1</v>
      </c>
      <c r="M9" s="80"/>
      <c r="N9" s="80">
        <v>0</v>
      </c>
      <c r="O9" s="80"/>
      <c r="P9" s="80">
        <v>5</v>
      </c>
      <c r="Q9" s="80"/>
    </row>
    <row r="10" spans="1:17" ht="26.25" customHeight="1">
      <c r="A10" s="116" t="s">
        <v>58</v>
      </c>
      <c r="B10" s="116"/>
      <c r="C10" s="117"/>
      <c r="D10" s="115">
        <f t="shared" si="0"/>
        <v>204</v>
      </c>
      <c r="E10" s="80"/>
      <c r="F10" s="80">
        <v>182</v>
      </c>
      <c r="G10" s="80"/>
      <c r="H10" s="80">
        <v>20</v>
      </c>
      <c r="I10" s="80"/>
      <c r="J10" s="80">
        <v>0</v>
      </c>
      <c r="K10" s="80"/>
      <c r="L10" s="80">
        <v>0</v>
      </c>
      <c r="M10" s="80"/>
      <c r="N10" s="80">
        <v>0</v>
      </c>
      <c r="O10" s="80"/>
      <c r="P10" s="80">
        <v>2</v>
      </c>
      <c r="Q10" s="80"/>
    </row>
    <row r="11" spans="1:17" ht="26.25" customHeight="1">
      <c r="A11" s="116" t="s">
        <v>59</v>
      </c>
      <c r="B11" s="116"/>
      <c r="C11" s="117"/>
      <c r="D11" s="115">
        <f t="shared" si="0"/>
        <v>784</v>
      </c>
      <c r="E11" s="80"/>
      <c r="F11" s="80">
        <v>704</v>
      </c>
      <c r="G11" s="80"/>
      <c r="H11" s="80">
        <v>64</v>
      </c>
      <c r="I11" s="80"/>
      <c r="J11" s="80">
        <v>0</v>
      </c>
      <c r="K11" s="80"/>
      <c r="L11" s="80">
        <v>5</v>
      </c>
      <c r="M11" s="80"/>
      <c r="N11" s="80">
        <v>0</v>
      </c>
      <c r="O11" s="80"/>
      <c r="P11" s="80">
        <v>11</v>
      </c>
      <c r="Q11" s="80"/>
    </row>
    <row r="12" spans="1:17" ht="26.25" customHeight="1">
      <c r="A12" s="116" t="s">
        <v>60</v>
      </c>
      <c r="B12" s="116"/>
      <c r="C12" s="117"/>
      <c r="D12" s="115">
        <f t="shared" si="0"/>
        <v>434</v>
      </c>
      <c r="E12" s="80"/>
      <c r="F12" s="80">
        <v>399</v>
      </c>
      <c r="G12" s="80"/>
      <c r="H12" s="80">
        <v>26</v>
      </c>
      <c r="I12" s="80"/>
      <c r="J12" s="80">
        <v>0</v>
      </c>
      <c r="K12" s="80"/>
      <c r="L12" s="80">
        <v>5</v>
      </c>
      <c r="M12" s="80"/>
      <c r="N12" s="80">
        <v>0</v>
      </c>
      <c r="O12" s="80"/>
      <c r="P12" s="80">
        <v>4</v>
      </c>
      <c r="Q12" s="80"/>
    </row>
    <row r="13" spans="1:17" ht="26.25" customHeight="1">
      <c r="A13" s="116" t="s">
        <v>61</v>
      </c>
      <c r="B13" s="116"/>
      <c r="C13" s="117"/>
      <c r="D13" s="115">
        <f t="shared" si="0"/>
        <v>282</v>
      </c>
      <c r="E13" s="80"/>
      <c r="F13" s="80">
        <v>261</v>
      </c>
      <c r="G13" s="80"/>
      <c r="H13" s="80">
        <v>19</v>
      </c>
      <c r="I13" s="80"/>
      <c r="J13" s="80">
        <v>0</v>
      </c>
      <c r="K13" s="80"/>
      <c r="L13" s="80">
        <v>2</v>
      </c>
      <c r="M13" s="80"/>
      <c r="N13" s="80">
        <v>0</v>
      </c>
      <c r="O13" s="80"/>
      <c r="P13" s="80">
        <v>0</v>
      </c>
      <c r="Q13" s="80"/>
    </row>
    <row r="14" spans="1:17" ht="26.25" customHeight="1">
      <c r="A14" s="110" t="s">
        <v>62</v>
      </c>
      <c r="B14" s="110"/>
      <c r="C14" s="111"/>
      <c r="D14" s="115">
        <f t="shared" si="0"/>
        <v>479</v>
      </c>
      <c r="E14" s="80"/>
      <c r="F14" s="80">
        <f>199+125+64+48</f>
        <v>436</v>
      </c>
      <c r="G14" s="80"/>
      <c r="H14" s="80">
        <f>16+5+6+4</f>
        <v>31</v>
      </c>
      <c r="I14" s="80"/>
      <c r="J14" s="80">
        <v>0</v>
      </c>
      <c r="K14" s="80"/>
      <c r="L14" s="80">
        <v>6</v>
      </c>
      <c r="M14" s="80"/>
      <c r="N14" s="80">
        <v>1</v>
      </c>
      <c r="O14" s="80"/>
      <c r="P14" s="80">
        <v>5</v>
      </c>
      <c r="Q14" s="80"/>
    </row>
    <row r="15" spans="1:18" ht="26.25" customHeight="1" thickBot="1">
      <c r="A15" s="118" t="s">
        <v>10</v>
      </c>
      <c r="B15" s="118"/>
      <c r="C15" s="119"/>
      <c r="D15" s="120">
        <f t="shared" si="0"/>
        <v>103</v>
      </c>
      <c r="E15" s="121"/>
      <c r="F15" s="121">
        <v>92</v>
      </c>
      <c r="G15" s="121"/>
      <c r="H15" s="121">
        <v>7</v>
      </c>
      <c r="I15" s="121"/>
      <c r="J15" s="121">
        <v>0</v>
      </c>
      <c r="K15" s="121"/>
      <c r="L15" s="121">
        <v>2</v>
      </c>
      <c r="M15" s="121"/>
      <c r="N15" s="121">
        <v>0</v>
      </c>
      <c r="O15" s="121"/>
      <c r="P15" s="122">
        <v>2</v>
      </c>
      <c r="Q15" s="122"/>
      <c r="R15" s="4"/>
    </row>
    <row r="16" spans="1:10" ht="27" customHeight="1">
      <c r="A16" s="5"/>
      <c r="B16" s="5"/>
      <c r="C16" s="5"/>
      <c r="D16" s="4"/>
      <c r="E16" s="4"/>
      <c r="F16" s="4"/>
      <c r="G16" s="4"/>
      <c r="H16" s="4"/>
      <c r="I16" s="4"/>
      <c r="J16" s="4"/>
    </row>
    <row r="17" spans="1:18" ht="22.5" customHeight="1" thickBot="1">
      <c r="A17" s="123" t="s">
        <v>63</v>
      </c>
      <c r="B17" s="123"/>
      <c r="C17" s="123"/>
      <c r="D17" s="123"/>
      <c r="E17" s="123"/>
      <c r="F17" s="123"/>
      <c r="G17" s="123"/>
      <c r="H17" s="123"/>
      <c r="I17" s="123"/>
      <c r="J17" s="18"/>
      <c r="K17" s="18"/>
      <c r="L17" s="18"/>
      <c r="M17" s="78" t="s">
        <v>43</v>
      </c>
      <c r="N17" s="78"/>
      <c r="O17" s="78"/>
      <c r="P17" s="78"/>
      <c r="Q17" s="78"/>
      <c r="R17" s="78"/>
    </row>
    <row r="18" spans="1:18" ht="37.5" customHeight="1">
      <c r="A18" s="124"/>
      <c r="B18" s="125"/>
      <c r="C18" s="12" t="s">
        <v>76</v>
      </c>
      <c r="D18" s="21" t="s">
        <v>64</v>
      </c>
      <c r="E18" s="21" t="s">
        <v>21</v>
      </c>
      <c r="F18" s="21" t="s">
        <v>22</v>
      </c>
      <c r="G18" s="22" t="s">
        <v>77</v>
      </c>
      <c r="H18" s="21" t="s">
        <v>23</v>
      </c>
      <c r="I18" s="21" t="s">
        <v>24</v>
      </c>
      <c r="J18" s="21" t="s">
        <v>25</v>
      </c>
      <c r="K18" s="21" t="s">
        <v>65</v>
      </c>
      <c r="L18" s="21" t="s">
        <v>66</v>
      </c>
      <c r="M18" s="21" t="s">
        <v>67</v>
      </c>
      <c r="N18" s="21" t="s">
        <v>68</v>
      </c>
      <c r="O18" s="21" t="s">
        <v>69</v>
      </c>
      <c r="P18" s="126" t="s">
        <v>70</v>
      </c>
      <c r="Q18" s="126" t="s">
        <v>38</v>
      </c>
      <c r="R18" s="127" t="s">
        <v>44</v>
      </c>
    </row>
    <row r="19" spans="1:18" s="132" customFormat="1" ht="26.25" customHeight="1">
      <c r="A19" s="128" t="s">
        <v>71</v>
      </c>
      <c r="B19" s="129" t="s">
        <v>0</v>
      </c>
      <c r="C19" s="130">
        <f aca="true" t="shared" si="1" ref="C19:H19">SUM(C21:C30)</f>
        <v>1127</v>
      </c>
      <c r="D19" s="130">
        <f t="shared" si="1"/>
        <v>1381</v>
      </c>
      <c r="E19" s="130">
        <f t="shared" si="1"/>
        <v>1979</v>
      </c>
      <c r="F19" s="130">
        <f t="shared" si="1"/>
        <v>2555</v>
      </c>
      <c r="G19" s="130">
        <f t="shared" si="1"/>
        <v>2195</v>
      </c>
      <c r="H19" s="130">
        <f t="shared" si="1"/>
        <v>2626</v>
      </c>
      <c r="I19" s="130">
        <v>2842</v>
      </c>
      <c r="J19" s="130">
        <v>3154</v>
      </c>
      <c r="K19" s="130">
        <v>3243</v>
      </c>
      <c r="L19" s="130">
        <v>3488</v>
      </c>
      <c r="M19" s="130">
        <v>3663</v>
      </c>
      <c r="N19" s="130">
        <v>3881</v>
      </c>
      <c r="O19" s="130">
        <v>3607</v>
      </c>
      <c r="P19" s="130">
        <v>3280</v>
      </c>
      <c r="Q19" s="130">
        <v>3271</v>
      </c>
      <c r="R19" s="131">
        <f>SUM(R21:R30)</f>
        <v>3244</v>
      </c>
    </row>
    <row r="20" spans="1:18" ht="3.75" customHeight="1">
      <c r="A20" s="133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136"/>
      <c r="Q20" s="136"/>
      <c r="R20" s="137"/>
    </row>
    <row r="21" spans="1:18" ht="26.25" customHeight="1">
      <c r="A21" s="133"/>
      <c r="B21" s="138" t="s">
        <v>54</v>
      </c>
      <c r="C21" s="135">
        <v>109</v>
      </c>
      <c r="D21" s="135">
        <v>137</v>
      </c>
      <c r="E21" s="135">
        <v>157</v>
      </c>
      <c r="F21" s="135">
        <v>167</v>
      </c>
      <c r="G21" s="135">
        <v>165</v>
      </c>
      <c r="H21" s="135">
        <v>193</v>
      </c>
      <c r="I21" s="135">
        <v>179</v>
      </c>
      <c r="J21" s="135">
        <v>177</v>
      </c>
      <c r="K21" s="135">
        <v>196</v>
      </c>
      <c r="L21" s="135">
        <v>211</v>
      </c>
      <c r="M21" s="135">
        <v>214</v>
      </c>
      <c r="N21" s="135">
        <v>229</v>
      </c>
      <c r="O21" s="135">
        <v>203</v>
      </c>
      <c r="P21" s="136">
        <v>177</v>
      </c>
      <c r="Q21" s="136">
        <v>187</v>
      </c>
      <c r="R21" s="137">
        <f aca="true" t="shared" si="2" ref="R21:R30">+D6</f>
        <v>253</v>
      </c>
    </row>
    <row r="22" spans="1:18" ht="26.25" customHeight="1">
      <c r="A22" s="133"/>
      <c r="B22" s="138" t="s">
        <v>55</v>
      </c>
      <c r="C22" s="135">
        <v>108</v>
      </c>
      <c r="D22" s="135">
        <v>129</v>
      </c>
      <c r="E22" s="135">
        <v>146</v>
      </c>
      <c r="F22" s="135">
        <v>193</v>
      </c>
      <c r="G22" s="135">
        <v>203</v>
      </c>
      <c r="H22" s="135">
        <v>226</v>
      </c>
      <c r="I22" s="135">
        <v>246</v>
      </c>
      <c r="J22" s="135">
        <v>266</v>
      </c>
      <c r="K22" s="135">
        <v>281</v>
      </c>
      <c r="L22" s="135">
        <v>264</v>
      </c>
      <c r="M22" s="135">
        <v>304</v>
      </c>
      <c r="N22" s="135">
        <v>303</v>
      </c>
      <c r="O22" s="135">
        <v>286</v>
      </c>
      <c r="P22" s="136">
        <v>253</v>
      </c>
      <c r="Q22" s="136">
        <v>239</v>
      </c>
      <c r="R22" s="137">
        <f t="shared" si="2"/>
        <v>227</v>
      </c>
    </row>
    <row r="23" spans="1:18" ht="26.25" customHeight="1">
      <c r="A23" s="133"/>
      <c r="B23" s="138" t="s">
        <v>56</v>
      </c>
      <c r="C23" s="135">
        <v>106</v>
      </c>
      <c r="D23" s="135">
        <v>140</v>
      </c>
      <c r="E23" s="135">
        <v>131</v>
      </c>
      <c r="F23" s="135">
        <v>177</v>
      </c>
      <c r="G23" s="135">
        <v>167</v>
      </c>
      <c r="H23" s="135">
        <v>235</v>
      </c>
      <c r="I23" s="135">
        <v>232</v>
      </c>
      <c r="J23" s="135">
        <v>261</v>
      </c>
      <c r="K23" s="135">
        <v>250</v>
      </c>
      <c r="L23" s="135">
        <v>285</v>
      </c>
      <c r="M23" s="135">
        <v>278</v>
      </c>
      <c r="N23" s="135">
        <v>280</v>
      </c>
      <c r="O23" s="135">
        <v>283</v>
      </c>
      <c r="P23" s="136">
        <v>251</v>
      </c>
      <c r="Q23" s="136">
        <v>283</v>
      </c>
      <c r="R23" s="137">
        <f t="shared" si="2"/>
        <v>251</v>
      </c>
    </row>
    <row r="24" spans="1:18" ht="26.25" customHeight="1">
      <c r="A24" s="133"/>
      <c r="B24" s="138" t="s">
        <v>57</v>
      </c>
      <c r="C24" s="135">
        <v>90</v>
      </c>
      <c r="D24" s="135">
        <v>129</v>
      </c>
      <c r="E24" s="135">
        <v>115</v>
      </c>
      <c r="F24" s="135">
        <v>170</v>
      </c>
      <c r="G24" s="135">
        <v>160</v>
      </c>
      <c r="H24" s="135">
        <v>192</v>
      </c>
      <c r="I24" s="135">
        <v>215</v>
      </c>
      <c r="J24" s="135">
        <v>231</v>
      </c>
      <c r="K24" s="135">
        <v>248</v>
      </c>
      <c r="L24" s="135">
        <v>254</v>
      </c>
      <c r="M24" s="135">
        <v>283</v>
      </c>
      <c r="N24" s="135">
        <v>299</v>
      </c>
      <c r="O24" s="135">
        <v>234</v>
      </c>
      <c r="P24" s="136">
        <v>253</v>
      </c>
      <c r="Q24" s="136">
        <v>237</v>
      </c>
      <c r="R24" s="137">
        <f t="shared" si="2"/>
        <v>227</v>
      </c>
    </row>
    <row r="25" spans="1:18" ht="26.25" customHeight="1">
      <c r="A25" s="133"/>
      <c r="B25" s="138" t="s">
        <v>58</v>
      </c>
      <c r="C25" s="135">
        <v>78</v>
      </c>
      <c r="D25" s="135">
        <v>100</v>
      </c>
      <c r="E25" s="135">
        <v>141</v>
      </c>
      <c r="F25" s="135">
        <v>145</v>
      </c>
      <c r="G25" s="135">
        <v>141</v>
      </c>
      <c r="H25" s="135">
        <v>169</v>
      </c>
      <c r="I25" s="135">
        <v>177</v>
      </c>
      <c r="J25" s="135">
        <v>184</v>
      </c>
      <c r="K25" s="135">
        <v>175</v>
      </c>
      <c r="L25" s="135">
        <v>204</v>
      </c>
      <c r="M25" s="135">
        <v>234</v>
      </c>
      <c r="N25" s="135">
        <v>242</v>
      </c>
      <c r="O25" s="135">
        <v>235</v>
      </c>
      <c r="P25" s="136">
        <v>234</v>
      </c>
      <c r="Q25" s="136">
        <v>213</v>
      </c>
      <c r="R25" s="137">
        <f t="shared" si="2"/>
        <v>204</v>
      </c>
    </row>
    <row r="26" spans="1:18" ht="26.25" customHeight="1">
      <c r="A26" s="133"/>
      <c r="B26" s="138" t="s">
        <v>59</v>
      </c>
      <c r="C26" s="135">
        <v>339</v>
      </c>
      <c r="D26" s="135">
        <v>341</v>
      </c>
      <c r="E26" s="135">
        <v>574</v>
      </c>
      <c r="F26" s="135">
        <v>534</v>
      </c>
      <c r="G26" s="135">
        <v>494</v>
      </c>
      <c r="H26" s="135">
        <v>534</v>
      </c>
      <c r="I26" s="135">
        <v>621</v>
      </c>
      <c r="J26" s="135">
        <v>734</v>
      </c>
      <c r="K26" s="135">
        <v>754</v>
      </c>
      <c r="L26" s="135">
        <v>792</v>
      </c>
      <c r="M26" s="135">
        <v>821</v>
      </c>
      <c r="N26" s="135">
        <v>871</v>
      </c>
      <c r="O26" s="135">
        <v>828</v>
      </c>
      <c r="P26" s="136">
        <v>715</v>
      </c>
      <c r="Q26" s="136">
        <v>729</v>
      </c>
      <c r="R26" s="137">
        <f t="shared" si="2"/>
        <v>784</v>
      </c>
    </row>
    <row r="27" spans="1:18" ht="26.25" customHeight="1">
      <c r="A27" s="133"/>
      <c r="B27" s="138" t="s">
        <v>60</v>
      </c>
      <c r="C27" s="135">
        <v>161</v>
      </c>
      <c r="D27" s="135">
        <v>206</v>
      </c>
      <c r="E27" s="135">
        <v>360</v>
      </c>
      <c r="F27" s="135">
        <v>513</v>
      </c>
      <c r="G27" s="135">
        <v>294</v>
      </c>
      <c r="H27" s="135">
        <v>375</v>
      </c>
      <c r="I27" s="135">
        <v>358</v>
      </c>
      <c r="J27" s="135">
        <v>399</v>
      </c>
      <c r="K27" s="135">
        <v>411</v>
      </c>
      <c r="L27" s="135">
        <v>438</v>
      </c>
      <c r="M27" s="135">
        <v>480</v>
      </c>
      <c r="N27" s="135">
        <v>510</v>
      </c>
      <c r="O27" s="135">
        <v>485</v>
      </c>
      <c r="P27" s="136">
        <v>438</v>
      </c>
      <c r="Q27" s="136">
        <v>443</v>
      </c>
      <c r="R27" s="137">
        <f t="shared" si="2"/>
        <v>434</v>
      </c>
    </row>
    <row r="28" spans="1:18" ht="26.25" customHeight="1">
      <c r="A28" s="133"/>
      <c r="B28" s="138" t="s">
        <v>61</v>
      </c>
      <c r="C28" s="135">
        <v>85</v>
      </c>
      <c r="D28" s="135">
        <v>106</v>
      </c>
      <c r="E28" s="135">
        <v>195</v>
      </c>
      <c r="F28" s="135">
        <v>337</v>
      </c>
      <c r="G28" s="135">
        <v>284</v>
      </c>
      <c r="H28" s="135">
        <v>280</v>
      </c>
      <c r="I28" s="135">
        <v>291</v>
      </c>
      <c r="J28" s="135">
        <v>298</v>
      </c>
      <c r="K28" s="135">
        <v>326</v>
      </c>
      <c r="L28" s="135">
        <v>370</v>
      </c>
      <c r="M28" s="135">
        <v>375</v>
      </c>
      <c r="N28" s="135">
        <v>413</v>
      </c>
      <c r="O28" s="135">
        <v>350</v>
      </c>
      <c r="P28" s="136">
        <v>319</v>
      </c>
      <c r="Q28" s="136">
        <v>300</v>
      </c>
      <c r="R28" s="137">
        <f t="shared" si="2"/>
        <v>282</v>
      </c>
    </row>
    <row r="29" spans="1:18" ht="26.25" customHeight="1">
      <c r="A29" s="133"/>
      <c r="B29" s="138" t="s">
        <v>62</v>
      </c>
      <c r="C29" s="135">
        <v>51</v>
      </c>
      <c r="D29" s="135">
        <v>93</v>
      </c>
      <c r="E29" s="135">
        <v>153</v>
      </c>
      <c r="F29" s="135">
        <v>309</v>
      </c>
      <c r="G29" s="135">
        <v>271</v>
      </c>
      <c r="H29" s="135">
        <v>383</v>
      </c>
      <c r="I29" s="135">
        <v>453</v>
      </c>
      <c r="J29" s="135">
        <v>548</v>
      </c>
      <c r="K29" s="135">
        <v>521</v>
      </c>
      <c r="L29" s="135">
        <v>605</v>
      </c>
      <c r="M29" s="135">
        <v>609</v>
      </c>
      <c r="N29" s="135">
        <v>627</v>
      </c>
      <c r="O29" s="135">
        <v>587</v>
      </c>
      <c r="P29" s="136">
        <v>536</v>
      </c>
      <c r="Q29" s="136">
        <v>545</v>
      </c>
      <c r="R29" s="137">
        <f t="shared" si="2"/>
        <v>479</v>
      </c>
    </row>
    <row r="30" spans="1:18" ht="26.25" customHeight="1">
      <c r="A30" s="139"/>
      <c r="B30" s="140" t="s">
        <v>10</v>
      </c>
      <c r="C30" s="141" t="s">
        <v>72</v>
      </c>
      <c r="D30" s="141" t="s">
        <v>72</v>
      </c>
      <c r="E30" s="141">
        <v>7</v>
      </c>
      <c r="F30" s="141">
        <v>10</v>
      </c>
      <c r="G30" s="141">
        <v>16</v>
      </c>
      <c r="H30" s="141">
        <v>39</v>
      </c>
      <c r="I30" s="141">
        <v>70</v>
      </c>
      <c r="J30" s="141">
        <v>56</v>
      </c>
      <c r="K30" s="141">
        <v>81</v>
      </c>
      <c r="L30" s="141">
        <v>65</v>
      </c>
      <c r="M30" s="141">
        <v>65</v>
      </c>
      <c r="N30" s="141">
        <v>107</v>
      </c>
      <c r="O30" s="141">
        <v>116</v>
      </c>
      <c r="P30" s="142">
        <v>104</v>
      </c>
      <c r="Q30" s="142">
        <v>95</v>
      </c>
      <c r="R30" s="143">
        <f t="shared" si="2"/>
        <v>103</v>
      </c>
    </row>
    <row r="31" spans="1:18" ht="26.25" customHeight="1">
      <c r="A31" s="144" t="s">
        <v>73</v>
      </c>
      <c r="B31" s="129" t="s">
        <v>0</v>
      </c>
      <c r="C31" s="145">
        <f aca="true" t="shared" si="3" ref="C31:H31">C19/C19*100</f>
        <v>100</v>
      </c>
      <c r="D31" s="145">
        <f t="shared" si="3"/>
        <v>100</v>
      </c>
      <c r="E31" s="145">
        <f t="shared" si="3"/>
        <v>100</v>
      </c>
      <c r="F31" s="145">
        <f t="shared" si="3"/>
        <v>100</v>
      </c>
      <c r="G31" s="145">
        <f t="shared" si="3"/>
        <v>100</v>
      </c>
      <c r="H31" s="145">
        <f t="shared" si="3"/>
        <v>100</v>
      </c>
      <c r="I31" s="145">
        <v>100</v>
      </c>
      <c r="J31" s="145">
        <v>100</v>
      </c>
      <c r="K31" s="145">
        <v>100</v>
      </c>
      <c r="L31" s="145">
        <v>100</v>
      </c>
      <c r="M31" s="145">
        <v>100</v>
      </c>
      <c r="N31" s="145">
        <v>100</v>
      </c>
      <c r="O31" s="145">
        <v>100</v>
      </c>
      <c r="P31" s="146">
        <v>100</v>
      </c>
      <c r="Q31" s="146">
        <v>100</v>
      </c>
      <c r="R31" s="147">
        <f>+R19/$R$19*100</f>
        <v>100</v>
      </c>
    </row>
    <row r="32" spans="1:18" ht="3.75" customHeight="1">
      <c r="A32" s="148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1"/>
      <c r="R32" s="152"/>
    </row>
    <row r="33" spans="1:18" ht="26.25" customHeight="1">
      <c r="A33" s="148"/>
      <c r="B33" s="138" t="s">
        <v>54</v>
      </c>
      <c r="C33" s="150">
        <f aca="true" t="shared" si="4" ref="C33:H33">C21/C19*100</f>
        <v>9.671694764862467</v>
      </c>
      <c r="D33" s="150">
        <f t="shared" si="4"/>
        <v>9.920347574221578</v>
      </c>
      <c r="E33" s="150">
        <f t="shared" si="4"/>
        <v>7.933299646286003</v>
      </c>
      <c r="F33" s="150">
        <f t="shared" si="4"/>
        <v>6.536203522504892</v>
      </c>
      <c r="G33" s="150">
        <f t="shared" si="4"/>
        <v>7.517084282460136</v>
      </c>
      <c r="H33" s="150">
        <f t="shared" si="4"/>
        <v>7.34958111195735</v>
      </c>
      <c r="I33" s="150">
        <v>6.298381421534131</v>
      </c>
      <c r="J33" s="150">
        <v>5.611921369689283</v>
      </c>
      <c r="K33" s="150">
        <v>6.043786617329633</v>
      </c>
      <c r="L33" s="150">
        <v>6.049311926605505</v>
      </c>
      <c r="M33" s="150">
        <v>5.842205842205842</v>
      </c>
      <c r="N33" s="150">
        <v>5.9005410976552435</v>
      </c>
      <c r="O33" s="150">
        <v>5.627945661214306</v>
      </c>
      <c r="P33" s="146">
        <v>5.396341463414634</v>
      </c>
      <c r="Q33" s="146">
        <v>5.7</v>
      </c>
      <c r="R33" s="147">
        <f aca="true" t="shared" si="5" ref="R33:R42">+R21/$R$19*100</f>
        <v>7.79901356350185</v>
      </c>
    </row>
    <row r="34" spans="1:18" ht="26.25" customHeight="1">
      <c r="A34" s="148"/>
      <c r="B34" s="138" t="s">
        <v>55</v>
      </c>
      <c r="C34" s="150">
        <f aca="true" t="shared" si="6" ref="C34:H34">C22/C19*100</f>
        <v>9.582963620230702</v>
      </c>
      <c r="D34" s="150">
        <f t="shared" si="6"/>
        <v>9.341057204923969</v>
      </c>
      <c r="E34" s="150">
        <f t="shared" si="6"/>
        <v>7.377463365336029</v>
      </c>
      <c r="F34" s="150">
        <f t="shared" si="6"/>
        <v>7.553816046966732</v>
      </c>
      <c r="G34" s="150">
        <f t="shared" si="6"/>
        <v>9.248291571753986</v>
      </c>
      <c r="H34" s="150">
        <f t="shared" si="6"/>
        <v>8.606245239908606</v>
      </c>
      <c r="I34" s="150">
        <v>8.655876143560873</v>
      </c>
      <c r="J34" s="150">
        <v>8.433734939759036</v>
      </c>
      <c r="K34" s="150">
        <v>8.66481652790626</v>
      </c>
      <c r="L34" s="150">
        <v>7.568807339449542</v>
      </c>
      <c r="M34" s="150">
        <v>8.2992082992083</v>
      </c>
      <c r="N34" s="150">
        <v>7.80726616851327</v>
      </c>
      <c r="O34" s="150">
        <v>7.929026892154145</v>
      </c>
      <c r="P34" s="146">
        <v>7.713414634146341</v>
      </c>
      <c r="Q34" s="146">
        <v>7.3</v>
      </c>
      <c r="R34" s="147">
        <f t="shared" si="5"/>
        <v>6.997533908754624</v>
      </c>
    </row>
    <row r="35" spans="1:18" ht="26.25" customHeight="1">
      <c r="A35" s="148"/>
      <c r="B35" s="138" t="s">
        <v>56</v>
      </c>
      <c r="C35" s="150">
        <f aca="true" t="shared" si="7" ref="C35:H35">C23/C19*100</f>
        <v>9.40550133096717</v>
      </c>
      <c r="D35" s="150">
        <f t="shared" si="7"/>
        <v>10.137581462708182</v>
      </c>
      <c r="E35" s="150">
        <f t="shared" si="7"/>
        <v>6.619504800404244</v>
      </c>
      <c r="F35" s="150">
        <f t="shared" si="7"/>
        <v>6.9275929549902155</v>
      </c>
      <c r="G35" s="150">
        <f t="shared" si="7"/>
        <v>7.6082004555808656</v>
      </c>
      <c r="H35" s="150">
        <f t="shared" si="7"/>
        <v>8.948971820258949</v>
      </c>
      <c r="I35" s="150">
        <v>8.16326530612245</v>
      </c>
      <c r="J35" s="150">
        <v>8.275206087507927</v>
      </c>
      <c r="K35" s="150">
        <v>7.70891150169596</v>
      </c>
      <c r="L35" s="150">
        <v>8.170871559633028</v>
      </c>
      <c r="M35" s="150">
        <v>7.589407589407589</v>
      </c>
      <c r="N35" s="150">
        <v>7.214635403246586</v>
      </c>
      <c r="O35" s="150">
        <v>7.8458552813972835</v>
      </c>
      <c r="P35" s="146">
        <v>7.652439024390244</v>
      </c>
      <c r="Q35" s="146">
        <v>8.7</v>
      </c>
      <c r="R35" s="147">
        <f t="shared" si="5"/>
        <v>7.737361282367447</v>
      </c>
    </row>
    <row r="36" spans="1:18" ht="26.25" customHeight="1">
      <c r="A36" s="148"/>
      <c r="B36" s="138" t="s">
        <v>57</v>
      </c>
      <c r="C36" s="150">
        <f aca="true" t="shared" si="8" ref="C36:H36">C24/C19*100</f>
        <v>7.9858030168589185</v>
      </c>
      <c r="D36" s="150">
        <f t="shared" si="8"/>
        <v>9.341057204923969</v>
      </c>
      <c r="E36" s="150">
        <f t="shared" si="8"/>
        <v>5.811015664477009</v>
      </c>
      <c r="F36" s="150">
        <f t="shared" si="8"/>
        <v>6.653620352250488</v>
      </c>
      <c r="G36" s="150">
        <f t="shared" si="8"/>
        <v>7.289293849658314</v>
      </c>
      <c r="H36" s="150">
        <f t="shared" si="8"/>
        <v>7.311500380807312</v>
      </c>
      <c r="I36" s="150">
        <v>7.565095003518649</v>
      </c>
      <c r="J36" s="150">
        <v>7.324032974001268</v>
      </c>
      <c r="K36" s="150">
        <v>7.647240209682393</v>
      </c>
      <c r="L36" s="150">
        <v>7.282110091743118</v>
      </c>
      <c r="M36" s="150">
        <v>7.725907725907725</v>
      </c>
      <c r="N36" s="150">
        <v>7.70419994846689</v>
      </c>
      <c r="O36" s="150">
        <v>6.487385639035209</v>
      </c>
      <c r="P36" s="146">
        <v>7.713414634146341</v>
      </c>
      <c r="Q36" s="146">
        <v>7.2</v>
      </c>
      <c r="R36" s="147">
        <f t="shared" si="5"/>
        <v>6.997533908754624</v>
      </c>
    </row>
    <row r="37" spans="1:18" ht="26.25" customHeight="1">
      <c r="A37" s="148"/>
      <c r="B37" s="138" t="s">
        <v>58</v>
      </c>
      <c r="C37" s="150">
        <f aca="true" t="shared" si="9" ref="C37:H37">C25/C19*100</f>
        <v>6.921029281277728</v>
      </c>
      <c r="D37" s="150">
        <f t="shared" si="9"/>
        <v>7.241129616220131</v>
      </c>
      <c r="E37" s="150">
        <f t="shared" si="9"/>
        <v>7.124810510358767</v>
      </c>
      <c r="F37" s="150">
        <f t="shared" si="9"/>
        <v>5.6751467710371815</v>
      </c>
      <c r="G37" s="150">
        <f t="shared" si="9"/>
        <v>6.42369020501139</v>
      </c>
      <c r="H37" s="150">
        <f t="shared" si="9"/>
        <v>6.435643564356436</v>
      </c>
      <c r="I37" s="150">
        <v>6.228008444757213</v>
      </c>
      <c r="J37" s="150">
        <v>5.833861762840837</v>
      </c>
      <c r="K37" s="150">
        <v>5.396238051187172</v>
      </c>
      <c r="L37" s="150">
        <v>5.848623853211009</v>
      </c>
      <c r="M37" s="150">
        <v>6.388206388206388</v>
      </c>
      <c r="N37" s="150">
        <v>6.2355063128059784</v>
      </c>
      <c r="O37" s="150">
        <v>6.515109509287496</v>
      </c>
      <c r="P37" s="146">
        <v>7.134146341463414</v>
      </c>
      <c r="Q37" s="146">
        <v>6.5</v>
      </c>
      <c r="R37" s="147">
        <f t="shared" si="5"/>
        <v>6.288532675709001</v>
      </c>
    </row>
    <row r="38" spans="1:18" ht="26.25" customHeight="1">
      <c r="A38" s="148"/>
      <c r="B38" s="138" t="s">
        <v>59</v>
      </c>
      <c r="C38" s="150">
        <f aca="true" t="shared" si="10" ref="C38:H38">C26/C19*100</f>
        <v>30.079858030168587</v>
      </c>
      <c r="D38" s="150">
        <f t="shared" si="10"/>
        <v>24.69225199131064</v>
      </c>
      <c r="E38" s="150">
        <f t="shared" si="10"/>
        <v>29.00454775138959</v>
      </c>
      <c r="F38" s="150">
        <f t="shared" si="10"/>
        <v>20.900195694716242</v>
      </c>
      <c r="G38" s="150">
        <f t="shared" si="10"/>
        <v>22.505694760820045</v>
      </c>
      <c r="H38" s="150">
        <f t="shared" si="10"/>
        <v>20.335110434120335</v>
      </c>
      <c r="I38" s="150">
        <v>21.850809289232934</v>
      </c>
      <c r="J38" s="150">
        <v>23.272035510462903</v>
      </c>
      <c r="K38" s="150">
        <v>23.250077089115017</v>
      </c>
      <c r="L38" s="150">
        <v>22.706422018348622</v>
      </c>
      <c r="M38" s="150">
        <v>22.413322413322415</v>
      </c>
      <c r="N38" s="150">
        <v>22.4426694150992</v>
      </c>
      <c r="O38" s="150">
        <v>22.955364568893817</v>
      </c>
      <c r="P38" s="146">
        <v>21.798780487804876</v>
      </c>
      <c r="Q38" s="146">
        <v>22.3</v>
      </c>
      <c r="R38" s="147">
        <f t="shared" si="5"/>
        <v>24.167694204685574</v>
      </c>
    </row>
    <row r="39" spans="1:18" ht="26.25" customHeight="1">
      <c r="A39" s="148"/>
      <c r="B39" s="138" t="s">
        <v>60</v>
      </c>
      <c r="C39" s="150">
        <f aca="true" t="shared" si="11" ref="C39:H39">C27/C19*100</f>
        <v>14.285714285714285</v>
      </c>
      <c r="D39" s="150">
        <f t="shared" si="11"/>
        <v>14.916727009413469</v>
      </c>
      <c r="E39" s="150">
        <f t="shared" si="11"/>
        <v>18.19100555836281</v>
      </c>
      <c r="F39" s="150">
        <f t="shared" si="11"/>
        <v>20.078277886497066</v>
      </c>
      <c r="G39" s="150">
        <f t="shared" si="11"/>
        <v>13.394077448747153</v>
      </c>
      <c r="H39" s="150">
        <f t="shared" si="11"/>
        <v>14.28027418126428</v>
      </c>
      <c r="I39" s="150">
        <v>12.596762843068262</v>
      </c>
      <c r="J39" s="150">
        <v>12.650602409638553</v>
      </c>
      <c r="K39" s="150">
        <v>12.673450508788159</v>
      </c>
      <c r="L39" s="150">
        <v>12.557339449541285</v>
      </c>
      <c r="M39" s="150">
        <v>13.104013104013104</v>
      </c>
      <c r="N39" s="150">
        <v>13.140943055913423</v>
      </c>
      <c r="O39" s="150">
        <v>13.446077072359303</v>
      </c>
      <c r="P39" s="146">
        <v>13.353658536585368</v>
      </c>
      <c r="Q39" s="146">
        <v>13.5</v>
      </c>
      <c r="R39" s="147">
        <f t="shared" si="5"/>
        <v>13.37854500616523</v>
      </c>
    </row>
    <row r="40" spans="1:18" ht="26.25" customHeight="1">
      <c r="A40" s="148"/>
      <c r="B40" s="138" t="s">
        <v>61</v>
      </c>
      <c r="C40" s="150">
        <f aca="true" t="shared" si="12" ref="C40:H40">C28/C19*100</f>
        <v>7.542147293700088</v>
      </c>
      <c r="D40" s="150">
        <f t="shared" si="12"/>
        <v>7.675597393193338</v>
      </c>
      <c r="E40" s="150">
        <f t="shared" si="12"/>
        <v>9.853461344113189</v>
      </c>
      <c r="F40" s="150">
        <f t="shared" si="12"/>
        <v>13.189823874755383</v>
      </c>
      <c r="G40" s="150">
        <f t="shared" si="12"/>
        <v>12.938496583143507</v>
      </c>
      <c r="H40" s="150">
        <f t="shared" si="12"/>
        <v>10.662604722010663</v>
      </c>
      <c r="I40" s="150">
        <v>10.239268121041519</v>
      </c>
      <c r="J40" s="150">
        <v>9.448319594166138</v>
      </c>
      <c r="K40" s="150">
        <v>10.052420598211533</v>
      </c>
      <c r="L40" s="150">
        <v>10.607798165137615</v>
      </c>
      <c r="M40" s="150">
        <v>10.237510237510238</v>
      </c>
      <c r="N40" s="150">
        <v>10.641587219788715</v>
      </c>
      <c r="O40" s="150">
        <v>9.703354588300526</v>
      </c>
      <c r="P40" s="146">
        <v>9.725609756097562</v>
      </c>
      <c r="Q40" s="146">
        <v>9.2</v>
      </c>
      <c r="R40" s="147">
        <f t="shared" si="5"/>
        <v>8.692971639950677</v>
      </c>
    </row>
    <row r="41" spans="1:18" ht="26.25" customHeight="1">
      <c r="A41" s="148"/>
      <c r="B41" s="138" t="s">
        <v>62</v>
      </c>
      <c r="C41" s="150">
        <f aca="true" t="shared" si="13" ref="C41:H41">C29/C19*100</f>
        <v>4.525288376220053</v>
      </c>
      <c r="D41" s="150">
        <f t="shared" si="13"/>
        <v>6.7342505430847215</v>
      </c>
      <c r="E41" s="150">
        <f t="shared" si="13"/>
        <v>7.7311773623041935</v>
      </c>
      <c r="F41" s="150">
        <f t="shared" si="13"/>
        <v>12.093933463796477</v>
      </c>
      <c r="G41" s="150">
        <f t="shared" si="13"/>
        <v>12.34624145785877</v>
      </c>
      <c r="H41" s="150">
        <f t="shared" si="13"/>
        <v>14.584920030464584</v>
      </c>
      <c r="I41" s="150">
        <v>15.93947923997185</v>
      </c>
      <c r="J41" s="150">
        <v>17.374762206721623</v>
      </c>
      <c r="K41" s="150">
        <v>16.06537156953438</v>
      </c>
      <c r="L41" s="150">
        <v>17.345183486238533</v>
      </c>
      <c r="M41" s="150">
        <v>16.625716625716624</v>
      </c>
      <c r="N41" s="150">
        <v>16.155629992270036</v>
      </c>
      <c r="O41" s="150">
        <v>16.273911838092598</v>
      </c>
      <c r="P41" s="146">
        <v>16.34146341463415</v>
      </c>
      <c r="Q41" s="146">
        <v>16.7</v>
      </c>
      <c r="R41" s="147">
        <f t="shared" si="5"/>
        <v>14.76572133168927</v>
      </c>
    </row>
    <row r="42" spans="1:18" ht="26.25" customHeight="1" thickBot="1">
      <c r="A42" s="153"/>
      <c r="B42" s="154" t="s">
        <v>10</v>
      </c>
      <c r="C42" s="155" t="s">
        <v>72</v>
      </c>
      <c r="D42" s="155" t="s">
        <v>72</v>
      </c>
      <c r="E42" s="150">
        <f>E30/E19*100</f>
        <v>0.35371399696816574</v>
      </c>
      <c r="F42" s="150">
        <f>F30/F19*100</f>
        <v>0.3913894324853229</v>
      </c>
      <c r="G42" s="150">
        <f>G30/G19*100</f>
        <v>0.7289293849658315</v>
      </c>
      <c r="H42" s="150">
        <f>H30/H19*100</f>
        <v>1.4851485148514851</v>
      </c>
      <c r="I42" s="150">
        <v>2.4630541871921183</v>
      </c>
      <c r="J42" s="150">
        <v>1.7755231452124285</v>
      </c>
      <c r="K42" s="150">
        <v>2.497687326549491</v>
      </c>
      <c r="L42" s="150">
        <v>1.863532110091743</v>
      </c>
      <c r="M42" s="150">
        <v>1.7745017745017744</v>
      </c>
      <c r="N42" s="150">
        <v>2.75702138624066</v>
      </c>
      <c r="O42" s="150">
        <v>3.215968949265317</v>
      </c>
      <c r="P42" s="156">
        <v>3.1707317073170733</v>
      </c>
      <c r="Q42" s="156">
        <v>2.9</v>
      </c>
      <c r="R42" s="157">
        <f t="shared" si="5"/>
        <v>3.1750924784217016</v>
      </c>
    </row>
    <row r="43" spans="1:15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3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4:18" ht="17.25">
      <c r="N45" s="77" t="s">
        <v>33</v>
      </c>
      <c r="O45" s="77"/>
      <c r="P45" s="77"/>
      <c r="Q45" s="77"/>
      <c r="R45" s="77"/>
    </row>
  </sheetData>
  <mergeCells count="112"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D13:E13"/>
    <mergeCell ref="F13:G13"/>
    <mergeCell ref="H13:I13"/>
    <mergeCell ref="J13:K13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H8:I8"/>
    <mergeCell ref="J8:K8"/>
    <mergeCell ref="L8:M8"/>
    <mergeCell ref="N8:O8"/>
    <mergeCell ref="H7:I7"/>
    <mergeCell ref="J7:K7"/>
    <mergeCell ref="L7:M7"/>
    <mergeCell ref="N7:O7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7:E7"/>
    <mergeCell ref="F7:G7"/>
    <mergeCell ref="D8:E8"/>
    <mergeCell ref="F8:G8"/>
    <mergeCell ref="D4:E4"/>
    <mergeCell ref="F4:G4"/>
    <mergeCell ref="D6:E6"/>
    <mergeCell ref="F6:G6"/>
    <mergeCell ref="A12:C12"/>
    <mergeCell ref="A13:C13"/>
    <mergeCell ref="A14:C14"/>
    <mergeCell ref="A15:C15"/>
    <mergeCell ref="A8:C8"/>
    <mergeCell ref="A9:C9"/>
    <mergeCell ref="A10:C10"/>
    <mergeCell ref="A11:C11"/>
    <mergeCell ref="P3:Q3"/>
    <mergeCell ref="N3:O3"/>
    <mergeCell ref="L3:M3"/>
    <mergeCell ref="J3:K3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L14:M14"/>
    <mergeCell ref="N14:O14"/>
    <mergeCell ref="A1:H1"/>
    <mergeCell ref="H6:I6"/>
    <mergeCell ref="J6:K6"/>
    <mergeCell ref="L6:M6"/>
    <mergeCell ref="H4:I4"/>
    <mergeCell ref="J4:K4"/>
    <mergeCell ref="A2:I2"/>
    <mergeCell ref="A7:C7"/>
    <mergeCell ref="M17:R17"/>
    <mergeCell ref="N45:R45"/>
    <mergeCell ref="P2:Q2"/>
    <mergeCell ref="P13:Q13"/>
    <mergeCell ref="P6:Q6"/>
    <mergeCell ref="P7:Q7"/>
    <mergeCell ref="P8:Q8"/>
    <mergeCell ref="N6:O6"/>
    <mergeCell ref="L13:M13"/>
    <mergeCell ref="N13:O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012345</cp:lastModifiedBy>
  <cp:lastPrinted>2007-02-13T12:42:19Z</cp:lastPrinted>
  <dcterms:created xsi:type="dcterms:W3CDTF">2004-04-03T06:42:47Z</dcterms:created>
  <dcterms:modified xsi:type="dcterms:W3CDTF">2008-05-15T08:10:32Z</dcterms:modified>
  <cp:category/>
  <cp:version/>
  <cp:contentType/>
  <cp:contentStatus/>
</cp:coreProperties>
</file>