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685" activeTab="9"/>
  </bookViews>
  <sheets>
    <sheet name="55" sheetId="1" r:id="rId1"/>
    <sheet name="56" sheetId="2" r:id="rId2"/>
    <sheet name="57" sheetId="3" r:id="rId3"/>
    <sheet name="58" sheetId="4" r:id="rId4"/>
    <sheet name="59" sheetId="5" r:id="rId5"/>
    <sheet name="60" sheetId="6" r:id="rId6"/>
    <sheet name="61" sheetId="7" r:id="rId7"/>
    <sheet name="62" sheetId="8" r:id="rId8"/>
    <sheet name="63" sheetId="9" r:id="rId9"/>
    <sheet name="64" sheetId="10" r:id="rId10"/>
  </sheets>
  <definedNames>
    <definedName name="_xlnm.Print_Area" localSheetId="1">'56'!$A$1:$AW$58</definedName>
    <definedName name="_xlnm.Print_Area" localSheetId="2">'57'!$A$1:$O$55</definedName>
    <definedName name="_xlnm.Print_Area" localSheetId="3">'58'!$A$1:$AE$56</definedName>
    <definedName name="_xlnm.Print_Area" localSheetId="9">'64'!$A$1:$R$54</definedName>
  </definedNames>
  <calcPr fullCalcOnLoad="1"/>
</workbook>
</file>

<file path=xl/sharedStrings.xml><?xml version="1.0" encoding="utf-8"?>
<sst xmlns="http://schemas.openxmlformats.org/spreadsheetml/2006/main" count="1058" uniqueCount="296">
  <si>
    <t>東</t>
  </si>
  <si>
    <t>博多</t>
  </si>
  <si>
    <t>中央</t>
  </si>
  <si>
    <t>南</t>
  </si>
  <si>
    <t>城南</t>
  </si>
  <si>
    <t>早良</t>
  </si>
  <si>
    <t>西</t>
  </si>
  <si>
    <t>合計</t>
  </si>
  <si>
    <t>結核</t>
  </si>
  <si>
    <t>定期</t>
  </si>
  <si>
    <t>定期外</t>
  </si>
  <si>
    <t>精神</t>
  </si>
  <si>
    <t>療育</t>
  </si>
  <si>
    <t>生活習慣病</t>
  </si>
  <si>
    <t>悪性新生物</t>
  </si>
  <si>
    <t>循環器疾患</t>
  </si>
  <si>
    <t>その他</t>
  </si>
  <si>
    <t>一般</t>
  </si>
  <si>
    <t>１．健康診断受診延人員、健康診断の種類別</t>
  </si>
  <si>
    <t>２．歯科検診・保健指導延人員、対象者別</t>
  </si>
  <si>
    <t>(1)個別に行ったもの</t>
  </si>
  <si>
    <t>検　診　・　保　健　指　導　延　人　員(訪問によるものを除く。)</t>
  </si>
  <si>
    <t>計</t>
  </si>
  <si>
    <t>妊産婦</t>
  </si>
  <si>
    <t>乳幼児</t>
  </si>
  <si>
    <t>(再掲)歯周疾患</t>
  </si>
  <si>
    <t>第４章　地域保健事業報告</t>
  </si>
  <si>
    <t>　</t>
  </si>
  <si>
    <t>３．歯科の予防処置延人員、対象者別</t>
  </si>
  <si>
    <t>予　　防　　処　　置　　(訪問によるものを除く。)</t>
  </si>
  <si>
    <t>「地域保健・老人保健事業報告」</t>
  </si>
  <si>
    <t>早良</t>
  </si>
  <si>
    <t>保健福祉センター計</t>
  </si>
  <si>
    <t>保健福祉ｾﾝﾀｰ計</t>
  </si>
  <si>
    <t>(再掲)
 事業所から
 の受託</t>
  </si>
  <si>
    <t>(2)集団で行ったもの</t>
  </si>
  <si>
    <t>　地域保健事業報告は、平成9年4月1日から市町村の役割重視と保健福祉センターの機能強化等を目指した地域保健法（昭和22年法律第101号）の全面的施行に伴い、従来の保健福祉センター運営報告の報告内容を改正し、平成9年度から実施されたものである。
　本報告は、地域住民の健康の保持及び増進を目的とした地域の特性に応じた保健施策の実施状況を実施主体ごとに把握して、地域保健対策の効率・効果的な推進のための基礎資料を得ることを目的とするものである。
　なお、平成15年まで掲載していた「難病－特定疾患医療受給者証所持者数」は、平成16年度報告より政令市の報告表ではなく、県の報告表となっている為掲載していない。</t>
  </si>
  <si>
    <t>平成18年度</t>
  </si>
  <si>
    <t>平成18年</t>
  </si>
  <si>
    <t>一般健康診査</t>
  </si>
  <si>
    <t>乳児</t>
  </si>
  <si>
    <t>受診実人員</t>
  </si>
  <si>
    <t>受診延人員</t>
  </si>
  <si>
    <t>幼児</t>
  </si>
  <si>
    <t>1歳6か月児健康診査</t>
  </si>
  <si>
    <t>3歳児
健康診査</t>
  </si>
  <si>
    <t>対象人員</t>
  </si>
  <si>
    <t>康診査</t>
  </si>
  <si>
    <t>その他</t>
  </si>
  <si>
    <t>受診延人員</t>
  </si>
  <si>
    <t>幼児</t>
  </si>
  <si>
    <t>3歳児健康診査</t>
  </si>
  <si>
    <t>（再掲）上記のうち医療機関等へ委託して行ったもの　</t>
  </si>
  <si>
    <t>妊婦</t>
  </si>
  <si>
    <t>実人員</t>
  </si>
  <si>
    <t>(再掲)健診の事後指導</t>
  </si>
  <si>
    <t>延人員</t>
  </si>
  <si>
    <t>産婦</t>
  </si>
  <si>
    <t>電話相談延人員</t>
  </si>
  <si>
    <t>６．集団で行った母子衛生教育の開催延回数・参加延人員、対象者別</t>
  </si>
  <si>
    <t>思春期・未婚
女性学級</t>
  </si>
  <si>
    <t>その他</t>
  </si>
  <si>
    <t>４．妊産婦及び乳幼児の健康診査受診状況、対象者別</t>
  </si>
  <si>
    <t>東</t>
  </si>
  <si>
    <t>博多</t>
  </si>
  <si>
    <t>中央</t>
  </si>
  <si>
    <t>南</t>
  </si>
  <si>
    <t>城南</t>
  </si>
  <si>
    <t>早良</t>
  </si>
  <si>
    <t>西</t>
  </si>
  <si>
    <t>対象人員</t>
  </si>
  <si>
    <t>受診実人員
精密健康診査</t>
  </si>
  <si>
    <t>５．妊産婦及び乳幼児の被保健指導人員、対象者別</t>
  </si>
  <si>
    <t>平成18年度</t>
  </si>
  <si>
    <t>婚前・新婚学級</t>
  </si>
  <si>
    <t>両(母)親学級</t>
  </si>
  <si>
    <t>育児学級</t>
  </si>
  <si>
    <t>開催
延回数</t>
  </si>
  <si>
    <t>参加
延人員</t>
  </si>
  <si>
    <t>未熟児</t>
  </si>
  <si>
    <t>個別指導延人員</t>
  </si>
  <si>
    <t>集団指導延人員</t>
  </si>
  <si>
    <t>･</t>
  </si>
  <si>
    <t>南</t>
  </si>
  <si>
    <t>早良</t>
  </si>
  <si>
    <r>
      <t>＊</t>
    </r>
    <r>
      <rPr>
        <sz val="11"/>
        <rFont val="ＭＳ 明朝"/>
        <family val="1"/>
      </rPr>
      <t>計欄は保健福祉センターでの指導人員総数である。</t>
    </r>
  </si>
  <si>
    <t>７．妊産婦及び乳幼児等の被訪問指導人員、対象者別</t>
  </si>
  <si>
    <t>平成18年度</t>
  </si>
  <si>
    <t>新生児
(未熟児を除く。)</t>
  </si>
  <si>
    <t>乳児(新生児・
未熟児を除く。)</t>
  </si>
  <si>
    <t>８．栄養指導、運動指導、休養指導及び禁煙指導延人員、対象者別</t>
  </si>
  <si>
    <t>栄養
指導</t>
  </si>
  <si>
    <t>運動
指導</t>
  </si>
  <si>
    <t>休養
指導</t>
  </si>
  <si>
    <t>禁煙
指導</t>
  </si>
  <si>
    <t>(再掲)
病態別
栄養指導</t>
  </si>
  <si>
    <t>(再掲)訪問による
栄養指導</t>
  </si>
  <si>
    <t>(再掲)
病態別
運動指導</t>
  </si>
  <si>
    <t>妊産婦</t>
  </si>
  <si>
    <r>
      <t>計</t>
    </r>
    <r>
      <rPr>
        <vertAlign val="superscript"/>
        <sz val="11"/>
        <rFont val="ＭＳ 明朝"/>
        <family val="1"/>
      </rPr>
      <t>＊</t>
    </r>
  </si>
  <si>
    <t>乳幼児</t>
  </si>
  <si>
    <r>
      <t>歳未満</t>
    </r>
    <r>
      <rPr>
        <sz val="9"/>
        <rFont val="ＭＳ 明朝"/>
        <family val="1"/>
      </rPr>
      <t>（乳幼児を除く）</t>
    </r>
  </si>
  <si>
    <r>
      <t>歳以上（</t>
    </r>
    <r>
      <rPr>
        <sz val="9"/>
        <rFont val="ＭＳ 明朝"/>
        <family val="1"/>
      </rPr>
      <t>妊産婦を除く）</t>
    </r>
  </si>
  <si>
    <t>集団給食施設</t>
  </si>
  <si>
    <t>その他の給食施設</t>
  </si>
  <si>
    <t>又は1日250食以上</t>
  </si>
  <si>
    <t>又は1日750食以上</t>
  </si>
  <si>
    <t>総数</t>
  </si>
  <si>
    <t>相談件数</t>
  </si>
  <si>
    <t>ＨＩＶ抗体検査のための採血件数</t>
  </si>
  <si>
    <t>陽性件数</t>
  </si>
  <si>
    <t>電話</t>
  </si>
  <si>
    <t>来所</t>
  </si>
  <si>
    <t>ｽｸﾘｰﾆﾝｸﾞ検査</t>
  </si>
  <si>
    <t>確認検査</t>
  </si>
  <si>
    <t>１１．精神保健福祉に関わる組織育成活動回数、対象組識別</t>
  </si>
  <si>
    <t>患者会</t>
  </si>
  <si>
    <t>家族会</t>
  </si>
  <si>
    <t>断酒会</t>
  </si>
  <si>
    <t>職親会</t>
  </si>
  <si>
    <t>20歳～39歳</t>
  </si>
  <si>
    <t>40歳～64歳</t>
  </si>
  <si>
    <t>65歳以上</t>
  </si>
  <si>
    <t>精神障害者（家族）に対する教室等</t>
  </si>
  <si>
    <t>地域住民と精神障害者との地域交流会</t>
  </si>
  <si>
    <t>開催回数</t>
  </si>
  <si>
    <t>９．栄養指導員の給食管理指導延施設数、施設の種類別</t>
  </si>
  <si>
    <t>1回100食以上</t>
  </si>
  <si>
    <t>1回300食以上</t>
  </si>
  <si>
    <t>１０．エイズに関する相談件数・採血件数及び陽性件数</t>
  </si>
  <si>
    <t>１２．精神保健福祉に関わる普及啓発活動の開催回数、参加延人員</t>
  </si>
  <si>
    <t>１３．精神保健福祉に関わる相談、デイ・ケア、訪問指導の被指導人員、内容別</t>
  </si>
  <si>
    <t>総数</t>
  </si>
  <si>
    <t>医療機関</t>
  </si>
  <si>
    <t>老人精神保健</t>
  </si>
  <si>
    <t>社会復帰</t>
  </si>
  <si>
    <t>ｱﾙｺｰﾙ</t>
  </si>
  <si>
    <t>薬物</t>
  </si>
  <si>
    <t>思春期</t>
  </si>
  <si>
    <t>心の健康づくり</t>
  </si>
  <si>
    <t>思春期</t>
  </si>
  <si>
    <t>心の健康づくり</t>
  </si>
  <si>
    <t>相談、機能訓練、訪問指導</t>
  </si>
  <si>
    <t>延　　　　　　　　　人　　　　　　　員</t>
  </si>
  <si>
    <t>訪問指導</t>
  </si>
  <si>
    <t>申請等</t>
  </si>
  <si>
    <t>医療</t>
  </si>
  <si>
    <t>家庭看護</t>
  </si>
  <si>
    <t>福祉制度</t>
  </si>
  <si>
    <t>就労</t>
  </si>
  <si>
    <t>就学</t>
  </si>
  <si>
    <t>食事･栄養</t>
  </si>
  <si>
    <t>歯科</t>
  </si>
  <si>
    <t>東</t>
  </si>
  <si>
    <t>博多</t>
  </si>
  <si>
    <t>中央</t>
  </si>
  <si>
    <t>南</t>
  </si>
  <si>
    <t>城南</t>
  </si>
  <si>
    <t>早良</t>
  </si>
  <si>
    <t>西</t>
  </si>
  <si>
    <t>訪問指導
相談、デイ・ケア</t>
  </si>
  <si>
    <t>(再掲）
新規者の受付経路</t>
  </si>
  <si>
    <t>（再掲）相談</t>
  </si>
  <si>
    <t>（再掲）
ﾃﾞｲ･ｹｱ</t>
  </si>
  <si>
    <t>（再掲）訪問指導</t>
  </si>
  <si>
    <t>１４．難病に関する相談・機能訓練及び訪問指導の被指導人員、相談内容別</t>
  </si>
  <si>
    <t>(再掲)相談</t>
  </si>
  <si>
    <t>(再掲)</t>
  </si>
  <si>
    <t>電話
相談
延人員</t>
  </si>
  <si>
    <t>(再掲)新規者の受付経路</t>
  </si>
  <si>
    <r>
      <t>(再掲)</t>
    </r>
    <r>
      <rPr>
        <sz val="10"/>
        <rFont val="ＭＳ 明朝"/>
        <family val="1"/>
      </rPr>
      <t xml:space="preserve">
特定疾患医療受給者証所持者</t>
    </r>
  </si>
  <si>
    <t>医療
機関</t>
  </si>
  <si>
    <t>ツベルクリン反応検査</t>
  </si>
  <si>
    <t>間接撮　　影者数</t>
  </si>
  <si>
    <t>被発見者数結核患者</t>
  </si>
  <si>
    <t>結核発病のおそれがあると判断された者</t>
  </si>
  <si>
    <t>・</t>
  </si>
  <si>
    <t>定　　　　　期</t>
  </si>
  <si>
    <t>事業者</t>
  </si>
  <si>
    <t>学校長</t>
  </si>
  <si>
    <t>施設の長</t>
  </si>
  <si>
    <t>１５．結核健康診断受診者数・予防接種被接種者数・被発見者数</t>
  </si>
  <si>
    <t>ＢＣＧ接　種者  数</t>
  </si>
  <si>
    <t>直接撮　　影者数</t>
  </si>
  <si>
    <t>かくたん　検査者数</t>
  </si>
  <si>
    <t>被注　　  射数</t>
  </si>
  <si>
    <t>被判定　 者数</t>
  </si>
  <si>
    <t>陰性 　 者数</t>
  </si>
  <si>
    <t>陽性 　 者数</t>
  </si>
  <si>
    <t>結核 　 患者</t>
  </si>
  <si>
    <t>(再掲)　　　　強陽性者</t>
  </si>
  <si>
    <t>・</t>
  </si>
  <si>
    <t>・</t>
  </si>
  <si>
    <t>・</t>
  </si>
  <si>
    <t>平成18年度</t>
  </si>
  <si>
    <t>市区町村長又は特別区の区長</t>
  </si>
  <si>
    <t>乳児</t>
  </si>
  <si>
    <t>定　　期　　外</t>
  </si>
  <si>
    <t>患者家族</t>
  </si>
  <si>
    <t>ＢＣＧ接　種者  数</t>
  </si>
  <si>
    <t>直接撮　　影者数</t>
  </si>
  <si>
    <t>かくたん　検査者数</t>
  </si>
  <si>
    <t>被注　　  射数</t>
  </si>
  <si>
    <t>被判定　 者数</t>
  </si>
  <si>
    <t>陰性 　 者数</t>
  </si>
  <si>
    <t>陽性 　 者数</t>
  </si>
  <si>
    <t>結核 　 患者</t>
  </si>
  <si>
    <t>(再掲)　　　　強陽性者</t>
  </si>
  <si>
    <t>・</t>
  </si>
  <si>
    <t>・</t>
  </si>
  <si>
    <t>１６．試験検査検体数、検査の種類別</t>
  </si>
  <si>
    <t>尿検査</t>
  </si>
  <si>
    <t>生理学的検査</t>
  </si>
  <si>
    <t>胸部Ｘ線検査</t>
  </si>
  <si>
    <t>その他の
臨床学的検査</t>
  </si>
  <si>
    <t>尿検査一般</t>
  </si>
  <si>
    <t>心電図</t>
  </si>
  <si>
    <t>眼底</t>
  </si>
  <si>
    <t>間接撮影</t>
  </si>
  <si>
    <t>直接撮影</t>
  </si>
  <si>
    <t>断層撮影</t>
  </si>
  <si>
    <t>住民の依頼によるもの</t>
  </si>
  <si>
    <t>依頼等によらないもの</t>
  </si>
  <si>
    <t>１７．環境衛生監視員等の調査・監視指導延施設数、施設の種類別</t>
  </si>
  <si>
    <t>営業関係施設</t>
  </si>
  <si>
    <t>旅館等</t>
  </si>
  <si>
    <t>興業場</t>
  </si>
  <si>
    <t>公衆浴場</t>
  </si>
  <si>
    <t>理容所</t>
  </si>
  <si>
    <t>美容所</t>
  </si>
  <si>
    <t>クリーニング所</t>
  </si>
  <si>
    <t>無店舗取次店</t>
  </si>
  <si>
    <t>飲料水道施設</t>
  </si>
  <si>
    <t>水道事業(簡易水道事業を除く)</t>
  </si>
  <si>
    <t>簡易水道事業</t>
  </si>
  <si>
    <t>水道用水供給事業</t>
  </si>
  <si>
    <t>専用水道</t>
  </si>
  <si>
    <t>簡易専用水道</t>
  </si>
  <si>
    <t>その他の水道</t>
  </si>
  <si>
    <t>井戸等</t>
  </si>
  <si>
    <t>その他の施設</t>
  </si>
  <si>
    <t>化製場(準ずる施設含む)</t>
  </si>
  <si>
    <t>畜舎・家きん舎</t>
  </si>
  <si>
    <t>火葬場</t>
  </si>
  <si>
    <t>墓地・納骨堂</t>
  </si>
  <si>
    <t>特定建築物</t>
  </si>
  <si>
    <t>一般プール</t>
  </si>
  <si>
    <t>１８．衛生教育の開催回数及び延人員、開催内容別</t>
  </si>
  <si>
    <t>感染症</t>
  </si>
  <si>
    <t>精神</t>
  </si>
  <si>
    <t>難病</t>
  </si>
  <si>
    <t>成人
・
老人</t>
  </si>
  <si>
    <t xml:space="preserve">  栄養・
健康増進</t>
  </si>
  <si>
    <t>歯科</t>
  </si>
  <si>
    <t>医事
・
薬事</t>
  </si>
  <si>
    <t>食品</t>
  </si>
  <si>
    <t>環境</t>
  </si>
  <si>
    <t>（開催回数）</t>
  </si>
  <si>
    <t>東</t>
  </si>
  <si>
    <t>博多</t>
  </si>
  <si>
    <t>中央</t>
  </si>
  <si>
    <t>城南</t>
  </si>
  <si>
    <t>西</t>
  </si>
  <si>
    <t>（延人員）</t>
  </si>
  <si>
    <t>合計</t>
  </si>
  <si>
    <t>（再掲）
エイズ</t>
  </si>
  <si>
    <t>１９．地域保健に関する調査・研究件数、対象内容別</t>
  </si>
  <si>
    <t>全般</t>
  </si>
  <si>
    <t>対人保健</t>
  </si>
  <si>
    <t>対物保健</t>
  </si>
  <si>
    <t>地域
判断</t>
  </si>
  <si>
    <t>情報　ｼｽﾃﾑ</t>
  </si>
  <si>
    <t>母子
保健</t>
  </si>
  <si>
    <t>老人
保健</t>
  </si>
  <si>
    <t>健康
増進</t>
  </si>
  <si>
    <t>歯科
保健</t>
  </si>
  <si>
    <t>精神保健福祉</t>
  </si>
  <si>
    <t>介護
保険</t>
  </si>
  <si>
    <t>食品
衛生</t>
  </si>
  <si>
    <t>環境
衛生</t>
  </si>
  <si>
    <t>(再掲)エイズ</t>
  </si>
  <si>
    <t>保健所運営協議会</t>
  </si>
  <si>
    <t>母子保健推進協議会</t>
  </si>
  <si>
    <t>(再掲)福祉関係機関</t>
  </si>
  <si>
    <t>(2)都道府県・市町村以外の関係機関・団体主催の会議への参加状況</t>
  </si>
  <si>
    <t>議事内容（延件数）</t>
  </si>
  <si>
    <t>２０．連絡調整に関する会議の開催回数・参加機関数・議事内容別延件数、会議の種類別</t>
  </si>
  <si>
    <t>(1)保健福祉センター主催の開催状況</t>
  </si>
  <si>
    <t>保健所保健事
業連絡協議会</t>
  </si>
  <si>
    <t>保健所保健福祉
サービス調整推進会議</t>
  </si>
  <si>
    <t>開催
回数</t>
  </si>
  <si>
    <t>参加
機関
・
団体数</t>
  </si>
  <si>
    <t>基本的
実施方針
に関する事項</t>
  </si>
  <si>
    <t>実施耐性
の確保に
関する事項</t>
  </si>
  <si>
    <t>サービス提供の指針に
関する事項</t>
  </si>
  <si>
    <t>事業評価に
関する事項</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</si>
</sst>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_);[Red]\(0\)"/>
    <numFmt numFmtId="178" formatCode="#,##0_ "/>
  </numFmts>
  <fonts count="16">
    <font>
      <sz val="14"/>
      <name val="ＭＳ 明朝"/>
      <family val="1"/>
    </font>
    <font>
      <sz val="11"/>
      <name val="ＭＳ Ｐゴシック"/>
      <family val="3"/>
    </font>
    <font>
      <sz val="7"/>
      <name val="ＭＳ 明朝"/>
      <family val="1"/>
    </font>
    <font>
      <sz val="11"/>
      <name val="ＭＳ 明朝"/>
      <family val="1"/>
    </font>
    <font>
      <sz val="12"/>
      <name val="ＭＳ 明朝"/>
      <family val="1"/>
    </font>
    <font>
      <sz val="10"/>
      <name val="ＭＳ 明朝"/>
      <family val="1"/>
    </font>
    <font>
      <sz val="9"/>
      <name val="ＭＳ 明朝"/>
      <family val="1"/>
    </font>
    <font>
      <b/>
      <sz val="22"/>
      <name val="ＭＳ 明朝"/>
      <family val="1"/>
    </font>
    <font>
      <b/>
      <sz val="16"/>
      <name val="ＭＳ 明朝"/>
      <family val="1"/>
    </font>
    <font>
      <b/>
      <sz val="12"/>
      <name val="ＭＳ 明朝"/>
      <family val="1"/>
    </font>
    <font>
      <b/>
      <sz val="14"/>
      <name val="ＭＳ 明朝"/>
      <family val="1"/>
    </font>
    <font>
      <b/>
      <sz val="10"/>
      <name val="ＭＳ 明朝"/>
      <family val="1"/>
    </font>
    <font>
      <b/>
      <sz val="9"/>
      <name val="ＭＳ 明朝"/>
      <family val="1"/>
    </font>
    <font>
      <vertAlign val="superscript"/>
      <sz val="11"/>
      <name val="ＭＳ 明朝"/>
      <family val="1"/>
    </font>
    <font>
      <sz val="8"/>
      <name val="ＭＳ 明朝"/>
      <family val="1"/>
    </font>
    <font>
      <b/>
      <sz val="11"/>
      <name val="ＭＳ 明朝"/>
      <family val="1"/>
    </font>
  </fonts>
  <fills count="2">
    <fill>
      <patternFill/>
    </fill>
    <fill>
      <patternFill patternType="gray125"/>
    </fill>
  </fills>
  <borders count="31">
    <border>
      <left/>
      <right/>
      <top/>
      <bottom/>
      <diagonal/>
    </border>
    <border>
      <left>
        <color indexed="63"/>
      </left>
      <right>
        <color indexed="63"/>
      </right>
      <top style="thin"/>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medium"/>
      <bottom style="thin"/>
    </border>
    <border>
      <left style="thin"/>
      <right style="thin"/>
      <top style="medium"/>
      <bottom style="thin"/>
    </border>
    <border>
      <left style="thin"/>
      <right style="thin"/>
      <top style="thin"/>
      <bottom style="thin"/>
    </border>
    <border>
      <left style="thin"/>
      <right>
        <color indexed="63"/>
      </right>
      <top style="thin"/>
      <bottom style="thin"/>
    </border>
    <border>
      <left>
        <color indexed="63"/>
      </left>
      <right>
        <color indexed="63"/>
      </right>
      <top style="medium"/>
      <bottom style="thin"/>
    </border>
    <border>
      <left style="thin"/>
      <right style="thin"/>
      <top>
        <color indexed="63"/>
      </top>
      <bottom>
        <color indexed="63"/>
      </bottom>
    </border>
    <border>
      <left style="thin"/>
      <right style="thin"/>
      <top>
        <color indexed="63"/>
      </top>
      <bottom style="thin"/>
    </border>
    <border>
      <left>
        <color indexed="63"/>
      </left>
      <right style="thin"/>
      <top style="medium"/>
      <bottom style="thin"/>
    </border>
    <border>
      <left style="thin"/>
      <right style="thin"/>
      <top style="thin"/>
      <bottom>
        <color indexed="63"/>
      </bottom>
    </border>
    <border>
      <left style="thin"/>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thin"/>
    </border>
    <border>
      <left style="thin"/>
      <right>
        <color indexed="63"/>
      </right>
      <top style="medium"/>
      <bottom>
        <color indexed="63"/>
      </bottom>
    </border>
    <border>
      <left style="thin"/>
      <right style="thin"/>
      <top style="medium"/>
      <bottom>
        <color indexed="63"/>
      </bottom>
    </border>
    <border>
      <left>
        <color indexed="63"/>
      </left>
      <right style="thin"/>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cellStyleXfs>
  <cellXfs count="553">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0"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0" xfId="0" applyBorder="1" applyAlignment="1" applyProtection="1">
      <alignment horizontal="left"/>
      <protection/>
    </xf>
    <xf numFmtId="0" fontId="0" fillId="0" borderId="7" xfId="0" applyBorder="1" applyAlignment="1">
      <alignment/>
    </xf>
    <xf numFmtId="37" fontId="0" fillId="0" borderId="0" xfId="0" applyNumberFormat="1" applyBorder="1" applyAlignment="1" applyProtection="1">
      <alignment/>
      <protection/>
    </xf>
    <xf numFmtId="37" fontId="0" fillId="0" borderId="2" xfId="0" applyNumberFormat="1" applyBorder="1" applyAlignment="1" applyProtection="1">
      <alignment/>
      <protection/>
    </xf>
    <xf numFmtId="0" fontId="4" fillId="0" borderId="4" xfId="0" applyFont="1" applyBorder="1" applyAlignment="1" applyProtection="1">
      <alignment horizontal="distributed" vertical="distributed"/>
      <protection/>
    </xf>
    <xf numFmtId="0" fontId="4" fillId="0" borderId="8" xfId="0" applyFont="1" applyBorder="1" applyAlignment="1" applyProtection="1">
      <alignment horizontal="distributed" vertical="distributed"/>
      <protection/>
    </xf>
    <xf numFmtId="0" fontId="4" fillId="0" borderId="9" xfId="0" applyFont="1" applyBorder="1" applyAlignment="1" applyProtection="1">
      <alignment horizontal="center" vertical="center"/>
      <protection/>
    </xf>
    <xf numFmtId="0" fontId="6" fillId="0" borderId="9" xfId="0" applyFont="1" applyBorder="1" applyAlignment="1" applyProtection="1">
      <alignment horizontal="left" vertical="center" wrapText="1"/>
      <protection/>
    </xf>
    <xf numFmtId="0" fontId="5" fillId="0" borderId="9" xfId="0" applyFont="1" applyBorder="1" applyAlignment="1" applyProtection="1">
      <alignment horizontal="center" vertical="center"/>
      <protection/>
    </xf>
    <xf numFmtId="41" fontId="4" fillId="0" borderId="10" xfId="0" applyNumberFormat="1" applyFont="1" applyBorder="1" applyAlignment="1" applyProtection="1">
      <alignment/>
      <protection/>
    </xf>
    <xf numFmtId="41" fontId="4" fillId="0" borderId="0" xfId="0" applyNumberFormat="1" applyFont="1" applyBorder="1" applyAlignment="1" applyProtection="1">
      <alignment horizontal="left"/>
      <protection/>
    </xf>
    <xf numFmtId="41" fontId="4" fillId="0" borderId="0" xfId="0" applyNumberFormat="1" applyFont="1" applyBorder="1" applyAlignment="1" applyProtection="1">
      <alignment/>
      <protection/>
    </xf>
    <xf numFmtId="41" fontId="4" fillId="0" borderId="11" xfId="0" applyNumberFormat="1" applyFont="1" applyBorder="1" applyAlignment="1" applyProtection="1">
      <alignment/>
      <protection/>
    </xf>
    <xf numFmtId="41" fontId="4" fillId="0" borderId="7" xfId="0" applyNumberFormat="1" applyFont="1" applyBorder="1" applyAlignment="1" applyProtection="1">
      <alignment horizontal="left"/>
      <protection/>
    </xf>
    <xf numFmtId="41" fontId="4" fillId="0" borderId="7" xfId="0" applyNumberFormat="1" applyFont="1" applyBorder="1" applyAlignment="1" applyProtection="1">
      <alignment/>
      <protection/>
    </xf>
    <xf numFmtId="41" fontId="4" fillId="0" borderId="12" xfId="0" applyNumberFormat="1" applyFont="1" applyBorder="1" applyAlignment="1" applyProtection="1">
      <alignment/>
      <protection/>
    </xf>
    <xf numFmtId="37" fontId="0" fillId="0" borderId="2" xfId="0" applyNumberFormat="1" applyBorder="1" applyAlignment="1" applyProtection="1">
      <alignment horizontal="left"/>
      <protection/>
    </xf>
    <xf numFmtId="37" fontId="0" fillId="0" borderId="0" xfId="0" applyNumberFormat="1" applyBorder="1" applyAlignment="1" applyProtection="1">
      <alignment horizontal="left"/>
      <protection/>
    </xf>
    <xf numFmtId="0" fontId="3" fillId="0" borderId="0" xfId="0" applyFont="1" applyBorder="1" applyAlignment="1" applyProtection="1">
      <alignment/>
      <protection/>
    </xf>
    <xf numFmtId="41" fontId="4" fillId="0" borderId="13" xfId="0" applyNumberFormat="1" applyFont="1" applyBorder="1" applyAlignment="1" applyProtection="1">
      <alignment/>
      <protection/>
    </xf>
    <xf numFmtId="0" fontId="10" fillId="0" borderId="0" xfId="0" applyFont="1" applyAlignment="1">
      <alignment/>
    </xf>
    <xf numFmtId="0" fontId="0" fillId="0" borderId="1" xfId="0" applyBorder="1" applyAlignment="1">
      <alignment horizontal="center" vertical="center"/>
    </xf>
    <xf numFmtId="0" fontId="11" fillId="0" borderId="14" xfId="0" applyFont="1" applyBorder="1" applyAlignment="1" applyProtection="1">
      <alignment horizontal="distributed" vertical="distributed" wrapText="1"/>
      <protection/>
    </xf>
    <xf numFmtId="0" fontId="4" fillId="0" borderId="10"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4" fillId="0" borderId="12" xfId="0" applyFont="1" applyBorder="1" applyAlignment="1" applyProtection="1">
      <alignment horizontal="center" vertical="center" wrapText="1"/>
      <protection/>
    </xf>
    <xf numFmtId="41" fontId="0" fillId="0" borderId="2" xfId="0" applyNumberFormat="1" applyBorder="1" applyAlignment="1" applyProtection="1">
      <alignment horizontal="center"/>
      <protection/>
    </xf>
    <xf numFmtId="41" fontId="0" fillId="0" borderId="0" xfId="0" applyNumberFormat="1" applyAlignment="1">
      <alignment horizontal="right"/>
    </xf>
    <xf numFmtId="0" fontId="4" fillId="0" borderId="0" xfId="0" applyFont="1" applyBorder="1" applyAlignment="1" applyProtection="1">
      <alignment horizontal="distributed" vertical="distributed"/>
      <protection/>
    </xf>
    <xf numFmtId="0" fontId="3" fillId="0" borderId="0" xfId="0" applyFont="1" applyAlignment="1">
      <alignment horizontal="right"/>
    </xf>
    <xf numFmtId="0" fontId="8" fillId="0" borderId="0" xfId="0" applyFont="1" applyBorder="1" applyAlignment="1" applyProtection="1">
      <alignment horizontal="left"/>
      <protection/>
    </xf>
    <xf numFmtId="0" fontId="8" fillId="0" borderId="0" xfId="0" applyFont="1" applyBorder="1" applyAlignment="1" applyProtection="1">
      <alignment horizontal="left"/>
      <protection/>
    </xf>
    <xf numFmtId="0" fontId="0" fillId="0" borderId="7" xfId="0" applyFont="1" applyBorder="1" applyAlignment="1" applyProtection="1">
      <alignment horizontal="left"/>
      <protection/>
    </xf>
    <xf numFmtId="0" fontId="4" fillId="0" borderId="16"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8" fillId="0" borderId="7" xfId="0" applyFont="1" applyBorder="1" applyAlignment="1" applyProtection="1">
      <alignment horizontal="left"/>
      <protection/>
    </xf>
    <xf numFmtId="0" fontId="3" fillId="0" borderId="7" xfId="0" applyFont="1" applyBorder="1" applyAlignment="1" applyProtection="1">
      <alignment horizontal="right"/>
      <protection/>
    </xf>
    <xf numFmtId="0" fontId="4" fillId="0" borderId="7" xfId="0" applyFont="1" applyBorder="1" applyAlignment="1" applyProtection="1">
      <alignment horizontal="distributed" vertical="distributed"/>
      <protection/>
    </xf>
    <xf numFmtId="0" fontId="4" fillId="0" borderId="8" xfId="0" applyFont="1" applyBorder="1" applyAlignment="1" applyProtection="1">
      <alignment horizontal="distributed" vertical="distributed"/>
      <protection/>
    </xf>
    <xf numFmtId="41" fontId="9" fillId="0" borderId="12" xfId="0" applyNumberFormat="1" applyFont="1" applyBorder="1" applyAlignment="1" applyProtection="1">
      <alignment horizontal="center"/>
      <protection/>
    </xf>
    <xf numFmtId="41" fontId="4" fillId="0" borderId="0" xfId="0" applyNumberFormat="1" applyFont="1" applyBorder="1" applyAlignment="1" applyProtection="1">
      <alignment horizontal="center"/>
      <protection/>
    </xf>
    <xf numFmtId="41" fontId="4" fillId="0" borderId="12" xfId="0" applyNumberFormat="1" applyFont="1" applyBorder="1" applyAlignment="1" applyProtection="1">
      <alignment horizontal="right"/>
      <protection/>
    </xf>
    <xf numFmtId="0" fontId="4" fillId="0" borderId="17" xfId="0" applyFont="1" applyBorder="1" applyAlignment="1" applyProtection="1">
      <alignment horizontal="center" vertical="center"/>
      <protection/>
    </xf>
    <xf numFmtId="0" fontId="4" fillId="0" borderId="18" xfId="0" applyFont="1" applyBorder="1" applyAlignment="1" applyProtection="1">
      <alignment horizontal="center" vertical="center"/>
      <protection/>
    </xf>
    <xf numFmtId="0" fontId="9" fillId="0" borderId="12" xfId="0" applyFont="1" applyBorder="1" applyAlignment="1" applyProtection="1">
      <alignment horizontal="distributed" vertical="distributed"/>
      <protection/>
    </xf>
    <xf numFmtId="0" fontId="9" fillId="0" borderId="14" xfId="0" applyFont="1" applyBorder="1" applyAlignment="1" applyProtection="1">
      <alignment horizontal="distributed" vertical="distributed"/>
      <protection/>
    </xf>
    <xf numFmtId="41" fontId="4" fillId="0" borderId="7" xfId="0" applyNumberFormat="1" applyFont="1" applyBorder="1" applyAlignment="1" applyProtection="1">
      <alignment horizontal="right"/>
      <protection/>
    </xf>
    <xf numFmtId="41" fontId="4" fillId="0" borderId="0" xfId="0" applyNumberFormat="1" applyFont="1" applyBorder="1" applyAlignment="1" applyProtection="1">
      <alignment horizontal="right"/>
      <protection/>
    </xf>
    <xf numFmtId="41" fontId="4" fillId="0" borderId="10" xfId="0" applyNumberFormat="1" applyFont="1" applyBorder="1" applyAlignment="1" applyProtection="1">
      <alignment/>
      <protection/>
    </xf>
    <xf numFmtId="41" fontId="4" fillId="0" borderId="0" xfId="0" applyNumberFormat="1" applyFont="1" applyBorder="1" applyAlignment="1" applyProtection="1">
      <alignment/>
      <protection/>
    </xf>
    <xf numFmtId="41" fontId="4" fillId="0" borderId="10" xfId="0" applyNumberFormat="1" applyFont="1" applyBorder="1" applyAlignment="1" applyProtection="1">
      <alignment horizontal="right"/>
      <protection/>
    </xf>
    <xf numFmtId="0" fontId="3" fillId="0" borderId="0" xfId="0" applyFont="1" applyAlignment="1">
      <alignment horizontal="right"/>
    </xf>
    <xf numFmtId="41" fontId="4" fillId="0" borderId="11" xfId="0" applyNumberFormat="1" applyFont="1" applyBorder="1" applyAlignment="1" applyProtection="1">
      <alignment/>
      <protection/>
    </xf>
    <xf numFmtId="41" fontId="4" fillId="0" borderId="7" xfId="0" applyNumberFormat="1" applyFont="1" applyBorder="1" applyAlignment="1" applyProtection="1">
      <alignment/>
      <protection/>
    </xf>
    <xf numFmtId="41" fontId="4" fillId="0" borderId="13" xfId="0" applyNumberFormat="1" applyFont="1" applyBorder="1" applyAlignment="1" applyProtection="1">
      <alignment horizontal="right"/>
      <protection/>
    </xf>
    <xf numFmtId="0" fontId="4" fillId="0" borderId="4" xfId="0" applyFont="1" applyBorder="1" applyAlignment="1" applyProtection="1">
      <alignment horizontal="distributed" vertical="distributed"/>
      <protection/>
    </xf>
    <xf numFmtId="41" fontId="0" fillId="0" borderId="2" xfId="0" applyNumberFormat="1" applyBorder="1" applyAlignment="1" applyProtection="1">
      <alignment horizontal="center"/>
      <protection/>
    </xf>
    <xf numFmtId="41" fontId="4" fillId="0" borderId="7" xfId="0" applyNumberFormat="1" applyFont="1" applyBorder="1" applyAlignment="1" applyProtection="1">
      <alignment horizontal="center"/>
      <protection/>
    </xf>
    <xf numFmtId="41" fontId="9" fillId="0" borderId="13" xfId="0" applyNumberFormat="1" applyFont="1" applyBorder="1" applyAlignment="1" applyProtection="1">
      <alignment horizontal="center"/>
      <protection/>
    </xf>
    <xf numFmtId="41" fontId="4" fillId="0" borderId="10" xfId="0" applyNumberFormat="1" applyFont="1" applyBorder="1" applyAlignment="1" applyProtection="1">
      <alignment horizontal="center"/>
      <protection/>
    </xf>
    <xf numFmtId="41" fontId="4" fillId="0" borderId="11" xfId="0" applyNumberFormat="1" applyFont="1" applyBorder="1" applyAlignment="1" applyProtection="1">
      <alignment horizontal="center"/>
      <protection/>
    </xf>
    <xf numFmtId="0" fontId="4" fillId="0" borderId="13" xfId="0" applyFont="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4" fillId="0" borderId="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2" xfId="0" applyFont="1" applyBorder="1" applyAlignment="1" applyProtection="1">
      <alignment horizontal="center" vertical="center" wrapText="1"/>
      <protection/>
    </xf>
    <xf numFmtId="0" fontId="4" fillId="0" borderId="5" xfId="0" applyFont="1" applyBorder="1" applyAlignment="1">
      <alignment horizontal="center" vertical="center" wrapText="1"/>
    </xf>
    <xf numFmtId="0" fontId="4" fillId="0" borderId="1"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4" fillId="0" borderId="9" xfId="0" applyFont="1" applyBorder="1" applyAlignment="1">
      <alignment horizontal="center" vertical="center"/>
    </xf>
    <xf numFmtId="0" fontId="4" fillId="0" borderId="6" xfId="0" applyFont="1" applyBorder="1" applyAlignment="1">
      <alignment horizontal="center" vertical="center"/>
    </xf>
    <xf numFmtId="0" fontId="4" fillId="0" borderId="12" xfId="0" applyFont="1" applyBorder="1" applyAlignment="1" applyProtection="1">
      <alignment horizontal="center" vertical="center"/>
      <protection/>
    </xf>
    <xf numFmtId="0" fontId="4" fillId="0" borderId="5" xfId="0" applyFont="1" applyBorder="1" applyAlignment="1">
      <alignment horizontal="center" vertical="center"/>
    </xf>
    <xf numFmtId="41" fontId="4" fillId="0" borderId="13" xfId="0" applyNumberFormat="1" applyFont="1" applyBorder="1" applyAlignment="1" applyProtection="1">
      <alignment horizontal="center"/>
      <protection/>
    </xf>
    <xf numFmtId="41" fontId="4" fillId="0" borderId="12" xfId="0" applyNumberFormat="1" applyFont="1" applyBorder="1" applyAlignment="1" applyProtection="1">
      <alignment horizontal="center"/>
      <protection/>
    </xf>
    <xf numFmtId="0" fontId="4" fillId="0" borderId="20" xfId="0" applyFont="1" applyBorder="1" applyAlignment="1" applyProtection="1">
      <alignment horizontal="center" vertical="center"/>
      <protection/>
    </xf>
    <xf numFmtId="0" fontId="4" fillId="0" borderId="21" xfId="0" applyFont="1" applyBorder="1" applyAlignment="1">
      <alignment horizontal="center" vertical="center"/>
    </xf>
    <xf numFmtId="0" fontId="4" fillId="0" borderId="10" xfId="0" applyFont="1" applyBorder="1" applyAlignment="1" applyProtection="1">
      <alignment horizontal="center" vertical="center"/>
      <protection/>
    </xf>
    <xf numFmtId="0" fontId="7" fillId="0" borderId="0" xfId="0" applyFont="1" applyAlignment="1">
      <alignment horizontal="center"/>
    </xf>
    <xf numFmtId="0" fontId="0" fillId="0" borderId="0" xfId="0" applyFont="1" applyAlignment="1">
      <alignment horizontal="left" wrapText="1"/>
    </xf>
    <xf numFmtId="0" fontId="4" fillId="0" borderId="9" xfId="0" applyFont="1" applyBorder="1" applyAlignment="1" applyProtection="1">
      <alignment horizontal="center" vertical="center"/>
      <protection/>
    </xf>
    <xf numFmtId="0" fontId="3" fillId="0" borderId="0" xfId="0" applyFont="1" applyBorder="1" applyAlignment="1">
      <alignment horizontal="right"/>
    </xf>
    <xf numFmtId="0" fontId="0" fillId="0" borderId="19" xfId="0" applyBorder="1" applyAlignment="1" applyProtection="1">
      <alignment/>
      <protection/>
    </xf>
    <xf numFmtId="0" fontId="12" fillId="0" borderId="15" xfId="0" applyFont="1" applyBorder="1" applyAlignment="1" applyProtection="1">
      <alignment horizontal="center" vertical="center"/>
      <protection/>
    </xf>
    <xf numFmtId="0" fontId="12" fillId="0" borderId="19"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4" fillId="0" borderId="22" xfId="0" applyFont="1" applyBorder="1" applyAlignment="1" applyProtection="1">
      <alignment horizontal="center" vertical="center"/>
      <protection/>
    </xf>
    <xf numFmtId="0" fontId="4" fillId="0" borderId="12" xfId="0" applyFont="1" applyBorder="1" applyAlignment="1" applyProtection="1">
      <alignment vertical="distributed" textRotation="255"/>
      <protection/>
    </xf>
    <xf numFmtId="0" fontId="0" fillId="0" borderId="14" xfId="0" applyBorder="1" applyAlignment="1">
      <alignment vertical="distributed" textRotation="255"/>
    </xf>
    <xf numFmtId="0" fontId="4" fillId="0" borderId="20" xfId="0" applyFont="1" applyBorder="1" applyAlignment="1" applyProtection="1">
      <alignment horizontal="distributed" vertical="distributed" textRotation="255"/>
      <protection/>
    </xf>
    <xf numFmtId="0" fontId="4" fillId="0" borderId="18" xfId="0" applyFont="1" applyBorder="1" applyAlignment="1" applyProtection="1">
      <alignment horizontal="center" vertical="center"/>
      <protection/>
    </xf>
    <xf numFmtId="0" fontId="4" fillId="0" borderId="1" xfId="0" applyFont="1" applyBorder="1" applyAlignment="1" applyProtection="1">
      <alignment horizontal="center" vertical="center"/>
      <protection/>
    </xf>
    <xf numFmtId="41" fontId="9" fillId="0" borderId="13" xfId="0" applyNumberFormat="1" applyFont="1" applyBorder="1" applyAlignment="1">
      <alignment horizontal="center"/>
    </xf>
    <xf numFmtId="41" fontId="9" fillId="0" borderId="12" xfId="0" applyNumberFormat="1" applyFont="1" applyBorder="1" applyAlignment="1">
      <alignment horizontal="center"/>
    </xf>
    <xf numFmtId="41" fontId="4" fillId="0" borderId="0" xfId="0" applyNumberFormat="1" applyFont="1" applyBorder="1" applyAlignment="1">
      <alignment horizontal="center"/>
    </xf>
    <xf numFmtId="0" fontId="0" fillId="0" borderId="0" xfId="0" applyBorder="1" applyAlignment="1">
      <alignment vertical="distributed" textRotation="255"/>
    </xf>
    <xf numFmtId="0" fontId="0" fillId="0" borderId="4" xfId="0" applyBorder="1" applyAlignment="1">
      <alignment vertical="distributed" textRotation="255"/>
    </xf>
    <xf numFmtId="0" fontId="4" fillId="0" borderId="21" xfId="0" applyFont="1" applyBorder="1" applyAlignment="1">
      <alignment horizontal="distributed" vertical="distributed" textRotation="255"/>
    </xf>
    <xf numFmtId="41" fontId="9" fillId="0" borderId="10" xfId="0" applyNumberFormat="1" applyFont="1" applyBorder="1" applyAlignment="1">
      <alignment horizontal="center"/>
    </xf>
    <xf numFmtId="41" fontId="9" fillId="0" borderId="0" xfId="0" applyNumberFormat="1" applyFont="1" applyBorder="1" applyAlignment="1">
      <alignment horizontal="center"/>
    </xf>
    <xf numFmtId="0" fontId="4" fillId="0" borderId="23" xfId="0" applyFont="1" applyBorder="1" applyAlignment="1" applyProtection="1">
      <alignment horizontal="distributed" vertical="distributed" textRotation="255"/>
      <protection/>
    </xf>
    <xf numFmtId="0" fontId="4" fillId="0" borderId="10" xfId="0" applyFont="1" applyBorder="1" applyAlignment="1" applyProtection="1">
      <alignment horizontal="center" vertical="center" wrapText="1"/>
      <protection/>
    </xf>
    <xf numFmtId="0" fontId="0" fillId="0" borderId="0" xfId="0" applyBorder="1" applyAlignment="1">
      <alignment horizontal="center" vertical="center" wrapText="1"/>
    </xf>
    <xf numFmtId="0" fontId="0" fillId="0" borderId="4" xfId="0" applyBorder="1" applyAlignment="1">
      <alignment horizontal="center" vertical="center" wrapText="1"/>
    </xf>
    <xf numFmtId="0" fontId="4" fillId="0" borderId="18" xfId="0" applyFont="1" applyBorder="1" applyAlignment="1" applyProtection="1">
      <alignment horizontal="center" vertical="center" wrapText="1"/>
      <protection/>
    </xf>
    <xf numFmtId="0" fontId="4" fillId="0" borderId="1" xfId="0" applyFont="1" applyBorder="1" applyAlignment="1" applyProtection="1">
      <alignment horizontal="center" vertical="center" wrapText="1"/>
      <protection/>
    </xf>
    <xf numFmtId="0" fontId="4" fillId="0" borderId="20" xfId="0" applyFont="1" applyBorder="1" applyAlignment="1">
      <alignment horizontal="distributed" vertical="distributed" textRotation="255"/>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5" xfId="0" applyBorder="1" applyAlignment="1">
      <alignment vertical="distributed" textRotation="255"/>
    </xf>
    <xf numFmtId="0" fontId="0" fillId="0" borderId="6" xfId="0" applyBorder="1" applyAlignment="1">
      <alignment vertical="distributed" textRotation="255"/>
    </xf>
    <xf numFmtId="0" fontId="3" fillId="0" borderId="12" xfId="0" applyFont="1" applyBorder="1" applyAlignment="1" applyProtection="1">
      <alignment vertical="distributed" textRotation="255"/>
      <protection/>
    </xf>
    <xf numFmtId="0" fontId="3" fillId="0" borderId="0" xfId="0" applyFont="1" applyBorder="1" applyAlignment="1" applyProtection="1">
      <alignment vertical="distributed" textRotation="255"/>
      <protection/>
    </xf>
    <xf numFmtId="0" fontId="3" fillId="0" borderId="7" xfId="0" applyFont="1" applyBorder="1" applyAlignment="1" applyProtection="1">
      <alignment vertical="distributed" textRotation="255"/>
      <protection/>
    </xf>
    <xf numFmtId="0" fontId="0" fillId="0" borderId="8" xfId="0" applyBorder="1" applyAlignment="1">
      <alignment vertical="distributed" textRotation="255"/>
    </xf>
    <xf numFmtId="0" fontId="4" fillId="0" borderId="24" xfId="0" applyFont="1" applyBorder="1" applyAlignment="1">
      <alignment horizontal="distributed" vertical="distributed" textRotation="255"/>
    </xf>
    <xf numFmtId="0" fontId="4" fillId="0" borderId="25" xfId="0" applyFont="1" applyBorder="1" applyAlignment="1" applyProtection="1">
      <alignment horizontal="center" vertical="center"/>
      <protection/>
    </xf>
    <xf numFmtId="0" fontId="4" fillId="0" borderId="26" xfId="0" applyFont="1" applyBorder="1" applyAlignment="1" applyProtection="1">
      <alignment horizontal="center" vertical="center"/>
      <protection/>
    </xf>
    <xf numFmtId="41" fontId="9" fillId="0" borderId="11" xfId="0" applyNumberFormat="1" applyFont="1" applyBorder="1" applyAlignment="1">
      <alignment horizontal="center"/>
    </xf>
    <xf numFmtId="41" fontId="9" fillId="0" borderId="7" xfId="0" applyNumberFormat="1" applyFont="1" applyBorder="1" applyAlignment="1">
      <alignment horizontal="center"/>
    </xf>
    <xf numFmtId="41" fontId="4" fillId="0" borderId="7" xfId="0" applyNumberFormat="1" applyFont="1" applyBorder="1" applyAlignment="1">
      <alignment horizontal="center"/>
    </xf>
    <xf numFmtId="0" fontId="3" fillId="0" borderId="7" xfId="0" applyFont="1" applyBorder="1" applyAlignment="1">
      <alignment horizontal="right"/>
    </xf>
    <xf numFmtId="41" fontId="4" fillId="0" borderId="12" xfId="0" applyNumberFormat="1" applyFont="1" applyFill="1" applyBorder="1" applyAlignment="1">
      <alignment horizontal="center"/>
    </xf>
    <xf numFmtId="41" fontId="4" fillId="0" borderId="0" xfId="0" applyNumberFormat="1" applyFont="1" applyFill="1" applyBorder="1" applyAlignment="1">
      <alignment horizontal="center"/>
    </xf>
    <xf numFmtId="41" fontId="4" fillId="0" borderId="7" xfId="0" applyNumberFormat="1" applyFont="1" applyFill="1" applyBorder="1" applyAlignment="1">
      <alignment horizontal="center"/>
    </xf>
    <xf numFmtId="0" fontId="0" fillId="0" borderId="19" xfId="0" applyBorder="1" applyAlignment="1">
      <alignment vertical="center"/>
    </xf>
    <xf numFmtId="0" fontId="0" fillId="0" borderId="0" xfId="0" applyAlignment="1">
      <alignment vertical="center"/>
    </xf>
    <xf numFmtId="0" fontId="0" fillId="0" borderId="0" xfId="0" applyBorder="1" applyAlignment="1" applyProtection="1">
      <alignment horizontal="center" vertical="distributed" textRotation="255"/>
      <protection/>
    </xf>
    <xf numFmtId="0" fontId="0" fillId="0" borderId="4" xfId="0" applyBorder="1" applyAlignment="1" applyProtection="1">
      <alignment horizontal="center" vertical="distributed" textRotation="255"/>
      <protection/>
    </xf>
    <xf numFmtId="0" fontId="0" fillId="0" borderId="13" xfId="0" applyBorder="1" applyAlignment="1" applyProtection="1">
      <alignment horizontal="center" vertical="distributed"/>
      <protection/>
    </xf>
    <xf numFmtId="0" fontId="0" fillId="0" borderId="12" xfId="0" applyBorder="1" applyAlignment="1" applyProtection="1">
      <alignment horizontal="center" vertical="distributed"/>
      <protection/>
    </xf>
    <xf numFmtId="0" fontId="0" fillId="0" borderId="21" xfId="0" applyBorder="1" applyAlignment="1">
      <alignment/>
    </xf>
    <xf numFmtId="0" fontId="4" fillId="0" borderId="18" xfId="0" applyFont="1" applyBorder="1" applyAlignment="1" applyProtection="1">
      <alignment horizontal="center" vertical="distributed"/>
      <protection/>
    </xf>
    <xf numFmtId="0" fontId="4" fillId="0" borderId="1" xfId="0" applyFont="1" applyBorder="1" applyAlignment="1" applyProtection="1">
      <alignment horizontal="center" vertical="distributed"/>
      <protection/>
    </xf>
    <xf numFmtId="41" fontId="9" fillId="0" borderId="10" xfId="0" applyNumberFormat="1" applyFont="1" applyBorder="1" applyAlignment="1" applyProtection="1">
      <alignment horizontal="center"/>
      <protection/>
    </xf>
    <xf numFmtId="41" fontId="9" fillId="0" borderId="0" xfId="0" applyNumberFormat="1" applyFont="1" applyBorder="1" applyAlignment="1" applyProtection="1">
      <alignment horizontal="center"/>
      <protection/>
    </xf>
    <xf numFmtId="0" fontId="0" fillId="0" borderId="5" xfId="0" applyBorder="1" applyAlignment="1" applyProtection="1">
      <alignment horizontal="center" vertical="distributed" textRotation="255"/>
      <protection/>
    </xf>
    <xf numFmtId="0" fontId="0" fillId="0" borderId="6" xfId="0" applyBorder="1" applyAlignment="1" applyProtection="1">
      <alignment horizontal="center" vertical="distributed" textRotation="255"/>
      <protection/>
    </xf>
    <xf numFmtId="0" fontId="0" fillId="0" borderId="18" xfId="0" applyBorder="1" applyAlignment="1" applyProtection="1">
      <alignment horizontal="center"/>
      <protection/>
    </xf>
    <xf numFmtId="0" fontId="0" fillId="0" borderId="1" xfId="0" applyBorder="1" applyAlignment="1" applyProtection="1">
      <alignment horizontal="center"/>
      <protection/>
    </xf>
    <xf numFmtId="0" fontId="0" fillId="0" borderId="26" xfId="0" applyBorder="1" applyAlignment="1" applyProtection="1">
      <alignment horizontal="center" vertical="distributed"/>
      <protection/>
    </xf>
    <xf numFmtId="41" fontId="9" fillId="0" borderId="11" xfId="0" applyNumberFormat="1" applyFont="1" applyBorder="1" applyAlignment="1" applyProtection="1">
      <alignment horizontal="center"/>
      <protection/>
    </xf>
    <xf numFmtId="41" fontId="9" fillId="0" borderId="7" xfId="0" applyNumberFormat="1" applyFont="1" applyBorder="1" applyAlignment="1" applyProtection="1">
      <alignment horizontal="center"/>
      <protection/>
    </xf>
    <xf numFmtId="41" fontId="4" fillId="0" borderId="0" xfId="0" applyNumberFormat="1" applyFont="1" applyFill="1" applyBorder="1" applyAlignment="1" applyProtection="1">
      <alignment/>
      <protection/>
    </xf>
    <xf numFmtId="0" fontId="3" fillId="0" borderId="0" xfId="0" applyFont="1" applyBorder="1" applyAlignment="1" applyProtection="1">
      <alignment horizontal="right"/>
      <protection/>
    </xf>
    <xf numFmtId="0" fontId="0" fillId="0" borderId="16" xfId="0" applyFont="1" applyBorder="1" applyAlignment="1" applyProtection="1">
      <alignment horizontal="center" vertical="center"/>
      <protection/>
    </xf>
    <xf numFmtId="0" fontId="3" fillId="0" borderId="16" xfId="0" applyFont="1" applyBorder="1" applyAlignment="1" applyProtection="1">
      <alignment horizontal="center" vertical="center" wrapText="1"/>
      <protection/>
    </xf>
    <xf numFmtId="0" fontId="3" fillId="0" borderId="15" xfId="0" applyFont="1" applyBorder="1" applyAlignment="1" applyProtection="1">
      <alignment horizontal="center" vertical="center" wrapText="1"/>
      <protection/>
    </xf>
    <xf numFmtId="0" fontId="4" fillId="0" borderId="5" xfId="0" applyFont="1" applyBorder="1" applyAlignment="1">
      <alignment horizontal="center"/>
    </xf>
    <xf numFmtId="0" fontId="3" fillId="0" borderId="17" xfId="0" applyFont="1" applyBorder="1" applyAlignment="1" applyProtection="1">
      <alignment horizontal="center" vertical="center" wrapText="1"/>
      <protection/>
    </xf>
    <xf numFmtId="0" fontId="0" fillId="0" borderId="17" xfId="0" applyBorder="1" applyAlignment="1">
      <alignment/>
    </xf>
    <xf numFmtId="0" fontId="3" fillId="0" borderId="18" xfId="0" applyFont="1" applyBorder="1" applyAlignment="1" applyProtection="1">
      <alignment horizontal="center" vertical="center" wrapText="1"/>
      <protection/>
    </xf>
    <xf numFmtId="0" fontId="9" fillId="0" borderId="12" xfId="0" applyFont="1" applyBorder="1" applyAlignment="1" applyProtection="1">
      <alignment horizontal="center" vertical="center"/>
      <protection/>
    </xf>
    <xf numFmtId="0" fontId="9" fillId="0" borderId="14"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4" xfId="0" applyFont="1" applyBorder="1" applyAlignment="1" applyProtection="1">
      <alignment horizontal="center" vertical="center"/>
      <protection/>
    </xf>
    <xf numFmtId="0" fontId="4" fillId="0" borderId="7" xfId="0" applyFont="1" applyBorder="1" applyAlignment="1" applyProtection="1">
      <alignment horizontal="center" vertical="center"/>
      <protection/>
    </xf>
    <xf numFmtId="0" fontId="4" fillId="0" borderId="8" xfId="0" applyFont="1"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22" xfId="0" applyBorder="1" applyAlignment="1" applyProtection="1">
      <alignment horizontal="center" vertical="center"/>
      <protection/>
    </xf>
    <xf numFmtId="0" fontId="3" fillId="0" borderId="22" xfId="0" applyFont="1" applyBorder="1" applyAlignment="1" applyProtection="1">
      <alignment horizontal="center" vertical="center" wrapText="1"/>
      <protection/>
    </xf>
    <xf numFmtId="0" fontId="0" fillId="0" borderId="19" xfId="0" applyBorder="1" applyAlignment="1" applyProtection="1">
      <alignment horizontal="center" vertical="center"/>
      <protection/>
    </xf>
    <xf numFmtId="0" fontId="4" fillId="0" borderId="0" xfId="0" applyFont="1" applyBorder="1" applyAlignment="1">
      <alignment horizontal="center"/>
    </xf>
    <xf numFmtId="0" fontId="4" fillId="0" borderId="0" xfId="0" applyFont="1" applyAlignment="1">
      <alignment horizontal="center"/>
    </xf>
    <xf numFmtId="0" fontId="4" fillId="0" borderId="21" xfId="0" applyFont="1" applyBorder="1" applyAlignment="1" applyProtection="1">
      <alignment horizontal="center" vertical="center"/>
      <protection/>
    </xf>
    <xf numFmtId="41" fontId="3" fillId="0" borderId="13" xfId="0" applyNumberFormat="1" applyFont="1" applyBorder="1" applyAlignment="1" applyProtection="1">
      <alignment/>
      <protection/>
    </xf>
    <xf numFmtId="41" fontId="3" fillId="0" borderId="12" xfId="0" applyNumberFormat="1" applyFont="1" applyBorder="1" applyAlignment="1" applyProtection="1">
      <alignment/>
      <protection/>
    </xf>
    <xf numFmtId="0" fontId="9" fillId="0" borderId="0" xfId="0" applyFont="1" applyBorder="1" applyAlignment="1" applyProtection="1">
      <alignment horizontal="center" vertical="center"/>
      <protection/>
    </xf>
    <xf numFmtId="0" fontId="9" fillId="0" borderId="4" xfId="0" applyFont="1" applyBorder="1" applyAlignment="1" applyProtection="1">
      <alignment horizontal="center" vertical="center"/>
      <protection/>
    </xf>
    <xf numFmtId="41" fontId="3" fillId="0" borderId="10" xfId="0" applyNumberFormat="1" applyFont="1" applyBorder="1" applyAlignment="1" applyProtection="1">
      <alignment/>
      <protection/>
    </xf>
    <xf numFmtId="41" fontId="3" fillId="0" borderId="0" xfId="0" applyNumberFormat="1" applyFont="1" applyBorder="1" applyAlignment="1" applyProtection="1">
      <alignment/>
      <protection/>
    </xf>
    <xf numFmtId="0" fontId="4" fillId="0" borderId="0" xfId="0" applyFont="1" applyBorder="1" applyAlignment="1" applyProtection="1">
      <alignment horizontal="distributed" vertical="center"/>
      <protection/>
    </xf>
    <xf numFmtId="0" fontId="4" fillId="0" borderId="4" xfId="0" applyFont="1" applyBorder="1" applyAlignment="1" applyProtection="1">
      <alignment horizontal="distributed" vertical="center"/>
      <protection/>
    </xf>
    <xf numFmtId="0" fontId="4" fillId="0" borderId="7" xfId="0" applyFont="1" applyBorder="1" applyAlignment="1" applyProtection="1">
      <alignment horizontal="distributed" vertical="center"/>
      <protection/>
    </xf>
    <xf numFmtId="0" fontId="4" fillId="0" borderId="8" xfId="0" applyFont="1" applyBorder="1" applyAlignment="1" applyProtection="1">
      <alignment horizontal="distributed" vertical="center"/>
      <protection/>
    </xf>
    <xf numFmtId="41" fontId="3" fillId="0" borderId="11" xfId="0" applyNumberFormat="1" applyFont="1" applyBorder="1" applyAlignment="1" applyProtection="1">
      <alignment/>
      <protection/>
    </xf>
    <xf numFmtId="41" fontId="3" fillId="0" borderId="7" xfId="0" applyNumberFormat="1" applyFont="1" applyBorder="1" applyAlignment="1" applyProtection="1">
      <alignment/>
      <protection/>
    </xf>
    <xf numFmtId="0" fontId="0" fillId="0" borderId="19" xfId="0" applyBorder="1" applyAlignment="1">
      <alignment vertical="center"/>
    </xf>
    <xf numFmtId="0" fontId="0" fillId="0" borderId="22" xfId="0" applyBorder="1" applyAlignment="1">
      <alignment vertical="center"/>
    </xf>
    <xf numFmtId="0" fontId="0" fillId="0" borderId="15" xfId="0" applyFont="1" applyBorder="1" applyAlignment="1" applyProtection="1">
      <alignment horizontal="center" vertical="center"/>
      <protection/>
    </xf>
    <xf numFmtId="0" fontId="0" fillId="0" borderId="19" xfId="0" applyFont="1" applyBorder="1" applyAlignment="1">
      <alignment vertical="center"/>
    </xf>
    <xf numFmtId="0" fontId="4" fillId="0" borderId="1" xfId="0" applyFont="1" applyBorder="1" applyAlignment="1">
      <alignment/>
    </xf>
    <xf numFmtId="0" fontId="4" fillId="0" borderId="27" xfId="0" applyFont="1" applyBorder="1" applyAlignment="1">
      <alignment/>
    </xf>
    <xf numFmtId="0" fontId="4" fillId="0" borderId="21" xfId="0" applyFont="1" applyBorder="1" applyAlignment="1">
      <alignment horizontal="center" vertical="center" wrapText="1"/>
    </xf>
    <xf numFmtId="0" fontId="5" fillId="0" borderId="9" xfId="0" applyFont="1" applyBorder="1" applyAlignment="1" applyProtection="1">
      <alignment horizontal="left" vertical="center" wrapText="1"/>
      <protection/>
    </xf>
    <xf numFmtId="0" fontId="0" fillId="0" borderId="14" xfId="0" applyBorder="1" applyAlignment="1" applyProtection="1">
      <alignment horizontal="center" vertical="center" textRotation="255"/>
      <protection/>
    </xf>
    <xf numFmtId="0" fontId="4" fillId="0" borderId="23" xfId="0" applyFont="1" applyBorder="1" applyAlignment="1" applyProtection="1">
      <alignment horizontal="right" vertical="distributed"/>
      <protection/>
    </xf>
    <xf numFmtId="0" fontId="0" fillId="0" borderId="4" xfId="0" applyBorder="1" applyAlignment="1" applyProtection="1">
      <alignment horizontal="center" vertical="center" textRotation="255"/>
      <protection/>
    </xf>
    <xf numFmtId="0" fontId="4" fillId="0" borderId="20" xfId="0" applyFont="1" applyBorder="1" applyAlignment="1" applyProtection="1">
      <alignment horizontal="right" vertical="distributed"/>
      <protection/>
    </xf>
    <xf numFmtId="0" fontId="4" fillId="0" borderId="20" xfId="0" applyFont="1" applyBorder="1" applyAlignment="1" applyProtection="1">
      <alignment horizontal="distributed" vertical="distributed"/>
      <protection/>
    </xf>
    <xf numFmtId="41" fontId="3" fillId="0" borderId="0" xfId="0" applyNumberFormat="1" applyFont="1" applyBorder="1" applyAlignment="1" applyProtection="1">
      <alignment horizontal="left"/>
      <protection/>
    </xf>
    <xf numFmtId="0" fontId="0" fillId="0" borderId="6" xfId="0" applyBorder="1" applyAlignment="1" applyProtection="1">
      <alignment horizontal="center" vertical="center" textRotation="255"/>
      <protection/>
    </xf>
    <xf numFmtId="0" fontId="4" fillId="0" borderId="21" xfId="0" applyFont="1" applyBorder="1" applyAlignment="1" applyProtection="1">
      <alignment horizontal="distributed" vertical="distributed"/>
      <protection/>
    </xf>
    <xf numFmtId="41" fontId="3" fillId="0" borderId="0" xfId="0" applyNumberFormat="1" applyFont="1" applyBorder="1" applyAlignment="1" applyProtection="1">
      <alignment horizontal="right"/>
      <protection/>
    </xf>
    <xf numFmtId="0" fontId="3" fillId="0" borderId="14" xfId="0" applyFont="1" applyBorder="1" applyAlignment="1" applyProtection="1">
      <alignment horizontal="center"/>
      <protection/>
    </xf>
    <xf numFmtId="0" fontId="3" fillId="0" borderId="4" xfId="0" applyFont="1" applyBorder="1" applyAlignment="1" applyProtection="1">
      <alignment horizontal="center"/>
      <protection/>
    </xf>
    <xf numFmtId="0" fontId="5" fillId="0" borderId="4" xfId="0" applyFont="1" applyBorder="1" applyAlignment="1" applyProtection="1">
      <alignment horizontal="center" vertical="top" textRotation="255"/>
      <protection/>
    </xf>
    <xf numFmtId="0" fontId="3" fillId="0" borderId="4" xfId="0" applyFont="1" applyBorder="1" applyAlignment="1" applyProtection="1">
      <alignment horizontal="center" vertical="top" textRotation="255"/>
      <protection/>
    </xf>
    <xf numFmtId="41" fontId="3" fillId="0" borderId="10" xfId="0" applyNumberFormat="1" applyFont="1" applyBorder="1" applyAlignment="1" applyProtection="1">
      <alignment horizontal="left"/>
      <protection/>
    </xf>
    <xf numFmtId="0" fontId="3" fillId="0" borderId="6" xfId="0" applyFont="1" applyBorder="1" applyAlignment="1" applyProtection="1">
      <alignment horizontal="center" vertical="top" textRotation="255"/>
      <protection/>
    </xf>
    <xf numFmtId="0" fontId="3" fillId="0" borderId="8" xfId="0" applyFont="1" applyBorder="1" applyAlignment="1" applyProtection="1">
      <alignment horizontal="center" vertical="top" textRotation="255"/>
      <protection/>
    </xf>
    <xf numFmtId="0" fontId="14" fillId="0" borderId="2" xfId="0" applyFont="1" applyBorder="1" applyAlignment="1">
      <alignment horizontal="left" vertical="top"/>
    </xf>
    <xf numFmtId="0" fontId="3" fillId="0" borderId="2" xfId="0" applyFont="1" applyBorder="1" applyAlignment="1">
      <alignment horizontal="left" vertical="top"/>
    </xf>
    <xf numFmtId="0" fontId="3" fillId="0" borderId="2" xfId="0" applyFont="1" applyBorder="1" applyAlignment="1">
      <alignment horizontal="right"/>
    </xf>
    <xf numFmtId="0" fontId="4" fillId="0" borderId="28" xfId="0" applyFont="1" applyBorder="1" applyAlignment="1" applyProtection="1">
      <alignment horizontal="distributed" vertical="center"/>
      <protection/>
    </xf>
    <xf numFmtId="0" fontId="4" fillId="0" borderId="2" xfId="0" applyFont="1" applyBorder="1" applyAlignment="1">
      <alignment horizontal="distributed" vertical="center"/>
    </xf>
    <xf numFmtId="0" fontId="4" fillId="0" borderId="3" xfId="0" applyFont="1" applyBorder="1" applyAlignment="1">
      <alignment horizontal="distributed" vertical="center"/>
    </xf>
    <xf numFmtId="0" fontId="4" fillId="0" borderId="2" xfId="0" applyFont="1" applyBorder="1" applyAlignment="1" applyProtection="1">
      <alignment horizontal="distributed" vertical="center"/>
      <protection/>
    </xf>
    <xf numFmtId="0" fontId="4" fillId="0" borderId="3" xfId="0" applyFont="1" applyBorder="1" applyAlignment="1" applyProtection="1">
      <alignment horizontal="distributed" vertical="center"/>
      <protection/>
    </xf>
    <xf numFmtId="0" fontId="4" fillId="0" borderId="28" xfId="0" applyFont="1" applyBorder="1" applyAlignment="1" applyProtection="1">
      <alignment horizontal="center" vertical="center" wrapText="1"/>
      <protection/>
    </xf>
    <xf numFmtId="0" fontId="4" fillId="0" borderId="2" xfId="0" applyFont="1" applyBorder="1" applyAlignment="1">
      <alignment horizontal="center" vertical="center" wrapText="1"/>
    </xf>
    <xf numFmtId="0" fontId="4" fillId="0" borderId="10" xfId="0" applyFont="1" applyBorder="1" applyAlignment="1">
      <alignment horizontal="distributed" vertical="center"/>
    </xf>
    <xf numFmtId="0" fontId="4" fillId="0" borderId="0" xfId="0" applyFont="1" applyBorder="1" applyAlignment="1">
      <alignment horizontal="distributed" vertical="center"/>
    </xf>
    <xf numFmtId="0" fontId="4" fillId="0" borderId="4" xfId="0" applyFont="1" applyBorder="1" applyAlignment="1">
      <alignment horizontal="distributed" vertical="center"/>
    </xf>
    <xf numFmtId="0" fontId="4" fillId="0" borderId="13" xfId="0" applyFont="1" applyBorder="1" applyAlignment="1" applyProtection="1">
      <alignment horizontal="distributed" vertical="center"/>
      <protection/>
    </xf>
    <xf numFmtId="0" fontId="4" fillId="0" borderId="12" xfId="0" applyFont="1" applyBorder="1" applyAlignment="1" applyProtection="1">
      <alignment horizontal="distributed" vertical="center"/>
      <protection/>
    </xf>
    <xf numFmtId="0" fontId="4" fillId="0" borderId="14" xfId="0" applyFont="1" applyBorder="1" applyAlignment="1">
      <alignment horizontal="distributed" vertical="center"/>
    </xf>
    <xf numFmtId="0" fontId="4" fillId="0" borderId="12" xfId="0" applyFont="1" applyBorder="1" applyAlignment="1">
      <alignment horizontal="distributed" vertical="center"/>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distributed" vertical="center"/>
    </xf>
    <xf numFmtId="0" fontId="4" fillId="0" borderId="5" xfId="0" applyFont="1" applyBorder="1" applyAlignment="1">
      <alignment horizontal="distributed" vertical="center"/>
    </xf>
    <xf numFmtId="0" fontId="4" fillId="0" borderId="6" xfId="0" applyFont="1" applyBorder="1" applyAlignment="1">
      <alignment horizontal="distributed" vertical="center"/>
    </xf>
    <xf numFmtId="0" fontId="4" fillId="0" borderId="9" xfId="0" applyFont="1" applyBorder="1" applyAlignment="1" applyProtection="1">
      <alignment horizontal="distributed" vertical="center"/>
      <protection/>
    </xf>
    <xf numFmtId="0" fontId="4" fillId="0" borderId="5" xfId="0" applyFont="1" applyBorder="1" applyAlignment="1" applyProtection="1">
      <alignment horizontal="distributed" vertical="center"/>
      <protection/>
    </xf>
    <xf numFmtId="0" fontId="9" fillId="0" borderId="14" xfId="0" applyFont="1" applyBorder="1" applyAlignment="1" applyProtection="1">
      <alignment horizontal="distributed" vertical="center"/>
      <protection/>
    </xf>
    <xf numFmtId="0" fontId="9" fillId="0" borderId="4" xfId="0" applyFont="1" applyBorder="1" applyAlignment="1" applyProtection="1">
      <alignment horizontal="distributed" vertical="center"/>
      <protection/>
    </xf>
    <xf numFmtId="41" fontId="9" fillId="0" borderId="10" xfId="0" applyNumberFormat="1" applyFont="1" applyBorder="1" applyAlignment="1" applyProtection="1">
      <alignment horizontal="center"/>
      <protection/>
    </xf>
    <xf numFmtId="41" fontId="9" fillId="0" borderId="0" xfId="0" applyNumberFormat="1" applyFont="1" applyBorder="1" applyAlignment="1" applyProtection="1">
      <alignment horizontal="center"/>
      <protection/>
    </xf>
    <xf numFmtId="0" fontId="4" fillId="0" borderId="4" xfId="0" applyFont="1" applyBorder="1" applyAlignment="1" applyProtection="1">
      <alignment horizontal="distributed" vertical="center"/>
      <protection/>
    </xf>
    <xf numFmtId="0" fontId="4" fillId="0" borderId="8" xfId="0" applyFont="1" applyBorder="1" applyAlignment="1" applyProtection="1">
      <alignment horizontal="distributed" vertical="center"/>
      <protection/>
    </xf>
    <xf numFmtId="0" fontId="4" fillId="0" borderId="28" xfId="0" applyFont="1" applyBorder="1" applyAlignment="1" applyProtection="1">
      <alignment horizontal="center" vertical="center"/>
      <protection/>
    </xf>
    <xf numFmtId="0" fontId="4" fillId="0" borderId="2" xfId="0" applyFont="1" applyBorder="1" applyAlignment="1">
      <alignment horizontal="center" vertical="center"/>
    </xf>
    <xf numFmtId="0" fontId="4" fillId="0" borderId="27" xfId="0" applyFont="1" applyBorder="1" applyAlignment="1" applyProtection="1">
      <alignment horizontal="center" vertical="center"/>
      <protection/>
    </xf>
    <xf numFmtId="0" fontId="0" fillId="0" borderId="5" xfId="0" applyBorder="1" applyAlignment="1">
      <alignment vertical="center"/>
    </xf>
    <xf numFmtId="0" fontId="4" fillId="0" borderId="15" xfId="0" applyFont="1" applyBorder="1" applyAlignment="1">
      <alignment horizontal="center" vertical="center"/>
    </xf>
    <xf numFmtId="0" fontId="4" fillId="0" borderId="19" xfId="0" applyFont="1" applyBorder="1" applyAlignment="1">
      <alignment horizontal="center" vertical="center"/>
    </xf>
    <xf numFmtId="0" fontId="4" fillId="0" borderId="22" xfId="0" applyFont="1" applyBorder="1" applyAlignment="1">
      <alignment horizontal="center" vertical="center"/>
    </xf>
    <xf numFmtId="0" fontId="0" fillId="0" borderId="3" xfId="0" applyBorder="1" applyAlignment="1">
      <alignment vertical="center"/>
    </xf>
    <xf numFmtId="0" fontId="0" fillId="0" borderId="6" xfId="0" applyBorder="1" applyAlignment="1">
      <alignment vertical="center"/>
    </xf>
    <xf numFmtId="0" fontId="0" fillId="0" borderId="0" xfId="0" applyBorder="1" applyAlignment="1" applyProtection="1">
      <alignment horizontal="distributed" vertical="center"/>
      <protection/>
    </xf>
    <xf numFmtId="41" fontId="0" fillId="0" borderId="0" xfId="0" applyNumberFormat="1" applyBorder="1" applyAlignment="1" applyProtection="1">
      <alignment horizontal="center"/>
      <protection/>
    </xf>
    <xf numFmtId="0" fontId="4" fillId="0" borderId="7" xfId="0" applyFont="1" applyBorder="1" applyAlignment="1" applyProtection="1">
      <alignment horizontal="right"/>
      <protection/>
    </xf>
    <xf numFmtId="0" fontId="0" fillId="0" borderId="19" xfId="0" applyBorder="1" applyAlignment="1">
      <alignment/>
    </xf>
    <xf numFmtId="0" fontId="0" fillId="0" borderId="16" xfId="0" applyBorder="1" applyAlignment="1" applyProtection="1">
      <alignment horizontal="center" vertical="center"/>
      <protection/>
    </xf>
    <xf numFmtId="0" fontId="3" fillId="0" borderId="27" xfId="0" applyFont="1" applyBorder="1" applyAlignment="1" applyProtection="1">
      <alignment vertical="top" textRotation="255" wrapText="1"/>
      <protection/>
    </xf>
    <xf numFmtId="0" fontId="0" fillId="0" borderId="18" xfId="0" applyBorder="1" applyAlignment="1" applyProtection="1">
      <alignment horizontal="center" vertical="center"/>
      <protection/>
    </xf>
    <xf numFmtId="0" fontId="0" fillId="0" borderId="1" xfId="0" applyBorder="1" applyAlignment="1" applyProtection="1">
      <alignment horizontal="center" vertical="center"/>
      <protection/>
    </xf>
    <xf numFmtId="41" fontId="4" fillId="0" borderId="13" xfId="0" applyNumberFormat="1" applyFont="1" applyBorder="1" applyAlignment="1">
      <alignment horizontal="center" vertical="center"/>
    </xf>
    <xf numFmtId="41" fontId="4" fillId="0" borderId="12" xfId="0" applyNumberFormat="1" applyFont="1" applyBorder="1" applyAlignment="1">
      <alignment horizontal="center" vertical="center"/>
    </xf>
    <xf numFmtId="0" fontId="3" fillId="0" borderId="27" xfId="0" applyFont="1" applyBorder="1" applyAlignment="1">
      <alignment vertical="top" textRotation="255" wrapText="1"/>
    </xf>
    <xf numFmtId="0" fontId="5" fillId="0" borderId="13" xfId="0" applyFont="1" applyBorder="1" applyAlignment="1" applyProtection="1">
      <alignment horizontal="left" vertical="center" wrapText="1"/>
      <protection/>
    </xf>
    <xf numFmtId="0" fontId="5" fillId="0" borderId="12" xfId="0" applyFont="1" applyBorder="1" applyAlignment="1" applyProtection="1">
      <alignment horizontal="left" vertical="center" wrapText="1"/>
      <protection/>
    </xf>
    <xf numFmtId="0" fontId="5" fillId="0" borderId="14" xfId="0" applyFont="1" applyBorder="1" applyAlignment="1" applyProtection="1">
      <alignment vertical="center" wrapText="1"/>
      <protection/>
    </xf>
    <xf numFmtId="0" fontId="0" fillId="0" borderId="13" xfId="0"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41" fontId="4" fillId="0" borderId="10" xfId="0" applyNumberFormat="1" applyFont="1" applyBorder="1" applyAlignment="1">
      <alignment horizontal="center" vertical="center"/>
    </xf>
    <xf numFmtId="41" fontId="4" fillId="0" borderId="0" xfId="0" applyNumberFormat="1" applyFont="1" applyBorder="1" applyAlignment="1">
      <alignment horizontal="center" vertical="center"/>
    </xf>
    <xf numFmtId="0" fontId="5" fillId="0" borderId="9" xfId="0" applyFont="1" applyBorder="1" applyAlignment="1" applyProtection="1">
      <alignment horizontal="left" vertical="center" wrapText="1"/>
      <protection/>
    </xf>
    <xf numFmtId="0" fontId="5" fillId="0" borderId="5" xfId="0" applyFont="1" applyBorder="1" applyAlignment="1" applyProtection="1">
      <alignment horizontal="left" vertical="center" wrapText="1"/>
      <protection/>
    </xf>
    <xf numFmtId="0" fontId="5" fillId="0" borderId="6" xfId="0" applyFont="1" applyBorder="1" applyAlignment="1" applyProtection="1">
      <alignment vertical="center" wrapText="1"/>
      <protection/>
    </xf>
    <xf numFmtId="0" fontId="0" fillId="0" borderId="27" xfId="0" applyBorder="1" applyAlignment="1" applyProtection="1">
      <alignment horizontal="center" vertical="center" textRotation="255"/>
      <protection/>
    </xf>
    <xf numFmtId="0" fontId="0" fillId="0" borderId="18" xfId="0" applyBorder="1" applyAlignment="1" applyProtection="1">
      <alignment horizontal="center" vertical="center"/>
      <protection/>
    </xf>
    <xf numFmtId="0" fontId="0" fillId="0" borderId="1" xfId="0" applyBorder="1" applyAlignment="1" applyProtection="1">
      <alignment horizontal="center" vertical="center"/>
      <protection/>
    </xf>
    <xf numFmtId="0" fontId="0" fillId="0" borderId="13" xfId="0" applyBorder="1" applyAlignment="1" applyProtection="1">
      <alignment horizontal="center" vertical="center" textRotation="255"/>
      <protection/>
    </xf>
    <xf numFmtId="37" fontId="4" fillId="0" borderId="13" xfId="0" applyNumberFormat="1" applyFont="1" applyBorder="1" applyAlignment="1" applyProtection="1">
      <alignment horizontal="center" vertical="center"/>
      <protection/>
    </xf>
    <xf numFmtId="37" fontId="4" fillId="0" borderId="12" xfId="0" applyNumberFormat="1" applyFont="1" applyBorder="1" applyAlignment="1" applyProtection="1">
      <alignment horizontal="center" vertical="center"/>
      <protection/>
    </xf>
    <xf numFmtId="0" fontId="0" fillId="0" borderId="10" xfId="0" applyBorder="1" applyAlignment="1" applyProtection="1">
      <alignment horizontal="center" vertical="center" textRotation="255"/>
      <protection/>
    </xf>
    <xf numFmtId="37" fontId="5" fillId="0" borderId="13" xfId="0" applyNumberFormat="1" applyFont="1" applyBorder="1" applyAlignment="1" applyProtection="1">
      <alignment horizontal="center" vertical="center"/>
      <protection/>
    </xf>
    <xf numFmtId="37" fontId="5" fillId="0" borderId="12" xfId="0" applyNumberFormat="1" applyFont="1" applyBorder="1" applyAlignment="1" applyProtection="1">
      <alignment horizontal="center" vertical="center"/>
      <protection/>
    </xf>
    <xf numFmtId="0" fontId="0" fillId="0" borderId="9" xfId="0" applyBorder="1" applyAlignment="1" applyProtection="1">
      <alignment horizontal="center" vertical="center" textRotation="255"/>
      <protection/>
    </xf>
    <xf numFmtId="37" fontId="4" fillId="0" borderId="18" xfId="0" applyNumberFormat="1" applyFont="1" applyBorder="1" applyAlignment="1" applyProtection="1">
      <alignment horizontal="center" vertical="center"/>
      <protection/>
    </xf>
    <xf numFmtId="37" fontId="4" fillId="0" borderId="1" xfId="0" applyNumberFormat="1" applyFont="1" applyBorder="1" applyAlignment="1" applyProtection="1">
      <alignment horizontal="center" vertical="center"/>
      <protection/>
    </xf>
    <xf numFmtId="37" fontId="4" fillId="0" borderId="27" xfId="0" applyNumberFormat="1" applyFont="1" applyBorder="1" applyAlignment="1" applyProtection="1">
      <alignment horizontal="center" vertical="center"/>
      <protection/>
    </xf>
    <xf numFmtId="0" fontId="4" fillId="0" borderId="27" xfId="0" applyFont="1" applyBorder="1" applyAlignment="1" applyProtection="1">
      <alignment horizontal="center" vertical="center" wrapText="1"/>
      <protection/>
    </xf>
    <xf numFmtId="0" fontId="4" fillId="0" borderId="17" xfId="0" applyFont="1" applyBorder="1" applyAlignment="1" applyProtection="1">
      <alignment horizontal="center" vertical="center" wrapText="1"/>
      <protection/>
    </xf>
    <xf numFmtId="0" fontId="0" fillId="0" borderId="27" xfId="0" applyFont="1" applyBorder="1" applyAlignment="1" applyProtection="1">
      <alignment horizontal="center" vertical="center" textRotation="255"/>
      <protection/>
    </xf>
    <xf numFmtId="0" fontId="0" fillId="0" borderId="17" xfId="0" applyBorder="1" applyAlignment="1" applyProtection="1">
      <alignment horizontal="center" vertical="center" textRotation="255"/>
      <protection/>
    </xf>
    <xf numFmtId="0" fontId="4" fillId="0" borderId="13"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0" fillId="0" borderId="26" xfId="0" applyBorder="1" applyAlignment="1" applyProtection="1">
      <alignment horizontal="center" vertical="center"/>
      <protection/>
    </xf>
    <xf numFmtId="41" fontId="4" fillId="0" borderId="11" xfId="0" applyNumberFormat="1" applyFont="1" applyBorder="1" applyAlignment="1">
      <alignment horizontal="center" vertical="center"/>
    </xf>
    <xf numFmtId="41" fontId="4" fillId="0" borderId="7" xfId="0" applyNumberFormat="1"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5" fillId="0" borderId="15"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4" fillId="0" borderId="28" xfId="0" applyFont="1" applyBorder="1" applyAlignment="1" applyProtection="1">
      <alignment horizontal="center"/>
      <protection/>
    </xf>
    <xf numFmtId="0" fontId="4" fillId="0" borderId="2" xfId="0" applyFont="1" applyBorder="1" applyAlignment="1" applyProtection="1">
      <alignment horizontal="center"/>
      <protection/>
    </xf>
    <xf numFmtId="0" fontId="4" fillId="0" borderId="3" xfId="0" applyFont="1" applyBorder="1" applyAlignment="1" applyProtection="1">
      <alignment horizontal="center"/>
      <protection/>
    </xf>
    <xf numFmtId="0" fontId="5" fillId="0" borderId="28" xfId="0" applyFont="1" applyBorder="1" applyAlignment="1" applyProtection="1">
      <alignment horizontal="center" vertical="center" wrapText="1"/>
      <protection/>
    </xf>
    <xf numFmtId="0" fontId="5" fillId="0" borderId="2" xfId="0" applyFont="1" applyBorder="1" applyAlignment="1" applyProtection="1">
      <alignment horizontal="center" vertical="center" wrapText="1"/>
      <protection/>
    </xf>
    <xf numFmtId="0" fontId="0" fillId="0" borderId="0" xfId="0" applyBorder="1" applyAlignment="1">
      <alignment vertical="center"/>
    </xf>
    <xf numFmtId="0" fontId="0" fillId="0" borderId="0" xfId="0" applyBorder="1" applyAlignment="1">
      <alignment horizontal="center" vertical="center"/>
    </xf>
    <xf numFmtId="0" fontId="0" fillId="0" borderId="4" xfId="0" applyBorder="1" applyAlignment="1">
      <alignment horizontal="center" vertical="center"/>
    </xf>
    <xf numFmtId="0" fontId="5" fillId="0" borderId="13"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5" fillId="0" borderId="13"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6" fillId="0" borderId="14" xfId="0" applyFont="1" applyBorder="1" applyAlignment="1" applyProtection="1">
      <alignment horizontal="center" vertical="center" wrapText="1"/>
      <protection/>
    </xf>
    <xf numFmtId="0" fontId="5" fillId="0" borderId="10" xfId="0" applyFont="1" applyBorder="1" applyAlignment="1" applyProtection="1">
      <alignment horizontal="center" vertical="center"/>
      <protection/>
    </xf>
    <xf numFmtId="0" fontId="5" fillId="0" borderId="4" xfId="0" applyFont="1" applyBorder="1" applyAlignment="1" applyProtection="1">
      <alignment horizontal="center" vertical="center"/>
      <protection/>
    </xf>
    <xf numFmtId="0" fontId="4" fillId="0" borderId="5" xfId="0" applyFont="1" applyBorder="1" applyAlignment="1" applyProtection="1">
      <alignment horizontal="center" vertical="center"/>
      <protection/>
    </xf>
    <xf numFmtId="0" fontId="4" fillId="0" borderId="6" xfId="0" applyFont="1" applyBorder="1" applyAlignment="1" applyProtection="1">
      <alignment horizontal="center" vertical="center"/>
      <protection/>
    </xf>
    <xf numFmtId="0" fontId="4" fillId="0" borderId="9" xfId="0" applyFont="1" applyBorder="1" applyAlignment="1" applyProtection="1">
      <alignment horizontal="center" vertical="top"/>
      <protection/>
    </xf>
    <xf numFmtId="0" fontId="4" fillId="0" borderId="5" xfId="0" applyFont="1" applyBorder="1" applyAlignment="1" applyProtection="1">
      <alignment horizontal="center" vertical="top"/>
      <protection/>
    </xf>
    <xf numFmtId="0" fontId="4" fillId="0" borderId="6" xfId="0" applyFont="1" applyBorder="1" applyAlignment="1" applyProtection="1">
      <alignment horizontal="center" vertical="top"/>
      <protection/>
    </xf>
    <xf numFmtId="0" fontId="5" fillId="0" borderId="10"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0" fillId="0" borderId="5" xfId="0" applyBorder="1" applyAlignment="1">
      <alignment horizontal="center" vertical="center"/>
    </xf>
    <xf numFmtId="0" fontId="0" fillId="0" borderId="6" xfId="0" applyBorder="1" applyAlignment="1">
      <alignment horizontal="center" vertical="center"/>
    </xf>
    <xf numFmtId="0" fontId="5" fillId="0" borderId="9" xfId="0" applyFont="1" applyBorder="1" applyAlignment="1" applyProtection="1">
      <alignment horizontal="center" vertical="center"/>
      <protection/>
    </xf>
    <xf numFmtId="0" fontId="5" fillId="0" borderId="6" xfId="0" applyFont="1" applyBorder="1" applyAlignment="1" applyProtection="1">
      <alignment horizontal="center" vertical="center"/>
      <protection/>
    </xf>
    <xf numFmtId="0" fontId="4" fillId="0" borderId="18" xfId="0" applyFont="1" applyBorder="1" applyAlignment="1" applyProtection="1">
      <alignment horizontal="center" vertical="center" wrapText="1"/>
      <protection/>
    </xf>
    <xf numFmtId="0" fontId="5" fillId="0" borderId="18" xfId="0" applyFont="1" applyBorder="1" applyAlignment="1" applyProtection="1">
      <alignment horizontal="center" vertical="center"/>
      <protection/>
    </xf>
    <xf numFmtId="0" fontId="5" fillId="0" borderId="27" xfId="0" applyFont="1" applyBorder="1" applyAlignment="1" applyProtection="1">
      <alignment horizontal="center" vertical="center"/>
      <protection/>
    </xf>
    <xf numFmtId="0" fontId="6" fillId="0" borderId="9" xfId="0" applyFont="1" applyBorder="1" applyAlignment="1" applyProtection="1">
      <alignment horizontal="center" vertical="center" wrapText="1"/>
      <protection/>
    </xf>
    <xf numFmtId="0" fontId="6" fillId="0" borderId="6" xfId="0" applyFont="1" applyBorder="1" applyAlignment="1" applyProtection="1">
      <alignment horizontal="center" vertical="center" wrapText="1"/>
      <protection/>
    </xf>
    <xf numFmtId="0" fontId="5" fillId="0" borderId="9" xfId="0" applyFont="1" applyBorder="1" applyAlignment="1" applyProtection="1">
      <alignment horizontal="center" vertical="center" wrapText="1"/>
      <protection/>
    </xf>
    <xf numFmtId="0" fontId="5" fillId="0" borderId="5" xfId="0" applyFont="1" applyBorder="1" applyAlignment="1" applyProtection="1">
      <alignment horizontal="center" vertical="center" wrapText="1"/>
      <protection/>
    </xf>
    <xf numFmtId="0" fontId="10" fillId="0" borderId="12" xfId="0" applyFont="1" applyBorder="1" applyAlignment="1">
      <alignment/>
    </xf>
    <xf numFmtId="0" fontId="0" fillId="0" borderId="14" xfId="0" applyBorder="1" applyAlignment="1">
      <alignment/>
    </xf>
    <xf numFmtId="0" fontId="10" fillId="0" borderId="13" xfId="0" applyFont="1" applyBorder="1" applyAlignment="1">
      <alignment/>
    </xf>
    <xf numFmtId="0" fontId="10" fillId="0" borderId="12" xfId="0" applyFont="1" applyBorder="1" applyAlignment="1" applyProtection="1">
      <alignment horizontal="left"/>
      <protection/>
    </xf>
    <xf numFmtId="0" fontId="0" fillId="0" borderId="12" xfId="0" applyBorder="1" applyAlignment="1" applyProtection="1">
      <alignment horizontal="left"/>
      <protection/>
    </xf>
    <xf numFmtId="0" fontId="0" fillId="0" borderId="12" xfId="0" applyBorder="1" applyAlignment="1">
      <alignment/>
    </xf>
    <xf numFmtId="0" fontId="9" fillId="0" borderId="0" xfId="0" applyFont="1" applyBorder="1" applyAlignment="1" applyProtection="1">
      <alignment horizontal="center"/>
      <protection/>
    </xf>
    <xf numFmtId="0" fontId="9" fillId="0" borderId="4" xfId="0" applyFont="1" applyBorder="1" applyAlignment="1" applyProtection="1">
      <alignment horizontal="center"/>
      <protection/>
    </xf>
    <xf numFmtId="37" fontId="11" fillId="0" borderId="10" xfId="0" applyNumberFormat="1" applyFont="1" applyBorder="1" applyAlignment="1" applyProtection="1">
      <alignment horizontal="right"/>
      <protection/>
    </xf>
    <xf numFmtId="37" fontId="11" fillId="0" borderId="0" xfId="0" applyNumberFormat="1" applyFont="1" applyBorder="1" applyAlignment="1" applyProtection="1">
      <alignment horizontal="right"/>
      <protection/>
    </xf>
    <xf numFmtId="41" fontId="11" fillId="0" borderId="0" xfId="0" applyNumberFormat="1" applyFont="1" applyBorder="1" applyAlignment="1" applyProtection="1">
      <alignment horizontal="right"/>
      <protection/>
    </xf>
    <xf numFmtId="0" fontId="9" fillId="0" borderId="0" xfId="0" applyFont="1" applyBorder="1" applyAlignment="1" applyProtection="1">
      <alignment horizontal="distributed"/>
      <protection/>
    </xf>
    <xf numFmtId="37" fontId="11" fillId="0" borderId="10" xfId="0" applyNumberFormat="1" applyFont="1" applyBorder="1" applyAlignment="1" applyProtection="1">
      <alignment/>
      <protection/>
    </xf>
    <xf numFmtId="37" fontId="11" fillId="0" borderId="0" xfId="0" applyNumberFormat="1" applyFont="1" applyBorder="1" applyAlignment="1" applyProtection="1">
      <alignment/>
      <protection/>
    </xf>
    <xf numFmtId="37" fontId="5" fillId="0" borderId="0" xfId="0" applyNumberFormat="1" applyFont="1" applyBorder="1" applyAlignment="1" applyProtection="1">
      <alignment/>
      <protection/>
    </xf>
    <xf numFmtId="0" fontId="4" fillId="0" borderId="0" xfId="0" applyFont="1" applyBorder="1" applyAlignment="1" applyProtection="1">
      <alignment horizontal="center"/>
      <protection/>
    </xf>
    <xf numFmtId="0" fontId="4" fillId="0" borderId="4" xfId="0" applyFont="1" applyBorder="1" applyAlignment="1" applyProtection="1">
      <alignment horizontal="center"/>
      <protection/>
    </xf>
    <xf numFmtId="3" fontId="5" fillId="0" borderId="10" xfId="0" applyNumberFormat="1" applyFont="1" applyBorder="1" applyAlignment="1" applyProtection="1">
      <alignment horizontal="right"/>
      <protection/>
    </xf>
    <xf numFmtId="3" fontId="5" fillId="0" borderId="0" xfId="0" applyNumberFormat="1" applyFont="1" applyBorder="1" applyAlignment="1" applyProtection="1">
      <alignment horizontal="right"/>
      <protection/>
    </xf>
    <xf numFmtId="41" fontId="5" fillId="0" borderId="0" xfId="0" applyNumberFormat="1" applyFont="1" applyBorder="1" applyAlignment="1" applyProtection="1">
      <alignment horizontal="right"/>
      <protection/>
    </xf>
    <xf numFmtId="0" fontId="0" fillId="0" borderId="8" xfId="0" applyBorder="1" applyAlignment="1">
      <alignment/>
    </xf>
    <xf numFmtId="37" fontId="0" fillId="0" borderId="11" xfId="0" applyNumberFormat="1" applyBorder="1" applyAlignment="1">
      <alignment/>
    </xf>
    <xf numFmtId="37" fontId="0" fillId="0" borderId="7" xfId="0" applyNumberFormat="1" applyBorder="1" applyAlignment="1">
      <alignment/>
    </xf>
    <xf numFmtId="0" fontId="10" fillId="0" borderId="7" xfId="0" applyFont="1" applyBorder="1" applyAlignment="1" applyProtection="1">
      <alignment horizontal="left"/>
      <protection/>
    </xf>
    <xf numFmtId="0" fontId="10" fillId="0" borderId="0" xfId="0" applyFont="1" applyBorder="1" applyAlignment="1" applyProtection="1">
      <alignment horizontal="left"/>
      <protection/>
    </xf>
    <xf numFmtId="0" fontId="9" fillId="0" borderId="7" xfId="0" applyFont="1" applyFill="1" applyBorder="1" applyAlignment="1" applyProtection="1">
      <alignment horizontal="left"/>
      <protection/>
    </xf>
    <xf numFmtId="0" fontId="4" fillId="0" borderId="2" xfId="0" applyFont="1" applyBorder="1" applyAlignment="1">
      <alignment/>
    </xf>
    <xf numFmtId="0" fontId="4" fillId="0" borderId="15" xfId="0" applyFont="1" applyBorder="1" applyAlignment="1" applyProtection="1">
      <alignment horizontal="center"/>
      <protection/>
    </xf>
    <xf numFmtId="0" fontId="4" fillId="0" borderId="19" xfId="0" applyFont="1" applyBorder="1" applyAlignment="1" applyProtection="1">
      <alignment horizontal="center"/>
      <protection/>
    </xf>
    <xf numFmtId="0" fontId="4" fillId="0" borderId="22" xfId="0" applyFont="1" applyBorder="1" applyAlignment="1" applyProtection="1">
      <alignment horizontal="center"/>
      <protection/>
    </xf>
    <xf numFmtId="0" fontId="4" fillId="0" borderId="29" xfId="0" applyFont="1" applyBorder="1" applyAlignment="1" applyProtection="1">
      <alignment horizontal="center" vertical="center" wrapText="1"/>
      <protection/>
    </xf>
    <xf numFmtId="0" fontId="3" fillId="0" borderId="28" xfId="0" applyFont="1" applyBorder="1" applyAlignment="1" applyProtection="1">
      <alignment horizontal="center"/>
      <protection/>
    </xf>
    <xf numFmtId="0" fontId="3" fillId="0" borderId="2" xfId="0" applyFont="1" applyBorder="1" applyAlignment="1" applyProtection="1">
      <alignment horizontal="center"/>
      <protection/>
    </xf>
    <xf numFmtId="0" fontId="4" fillId="0" borderId="0" xfId="0" applyFont="1" applyBorder="1" applyAlignment="1">
      <alignment/>
    </xf>
    <xf numFmtId="0" fontId="4" fillId="0" borderId="23" xfId="0" applyFont="1" applyBorder="1" applyAlignment="1" applyProtection="1">
      <alignment horizontal="center" vertical="center" wrapText="1"/>
      <protection/>
    </xf>
    <xf numFmtId="0" fontId="4" fillId="0" borderId="5" xfId="0" applyFont="1" applyBorder="1" applyAlignment="1" applyProtection="1">
      <alignment horizontal="center"/>
      <protection/>
    </xf>
    <xf numFmtId="0" fontId="4" fillId="0" borderId="20" xfId="0" applyFont="1" applyBorder="1" applyAlignment="1" applyProtection="1">
      <alignment horizontal="center" vertical="center" wrapText="1"/>
      <protection/>
    </xf>
    <xf numFmtId="0" fontId="4" fillId="0" borderId="5" xfId="0" applyFont="1" applyBorder="1" applyAlignment="1">
      <alignment/>
    </xf>
    <xf numFmtId="0" fontId="4" fillId="0" borderId="21" xfId="0" applyFont="1" applyBorder="1" applyAlignment="1" applyProtection="1">
      <alignment horizontal="center" vertical="center" wrapText="1"/>
      <protection/>
    </xf>
    <xf numFmtId="0" fontId="4" fillId="0" borderId="9" xfId="0" applyFont="1" applyBorder="1" applyAlignment="1" applyProtection="1">
      <alignment horizontal="center" vertical="center" wrapText="1"/>
      <protection/>
    </xf>
    <xf numFmtId="0" fontId="3" fillId="0" borderId="9" xfId="0" applyFont="1" applyBorder="1" applyAlignment="1" applyProtection="1">
      <alignment horizontal="center" vertical="center" wrapText="1"/>
      <protection/>
    </xf>
    <xf numFmtId="0" fontId="4" fillId="0" borderId="12" xfId="0" applyFont="1" applyBorder="1" applyAlignment="1">
      <alignment vertical="center" textRotation="255"/>
    </xf>
    <xf numFmtId="0" fontId="9" fillId="0" borderId="23" xfId="0" applyFont="1" applyBorder="1" applyAlignment="1" applyProtection="1">
      <alignment horizontal="center" vertical="distributed"/>
      <protection/>
    </xf>
    <xf numFmtId="41" fontId="9" fillId="0" borderId="13" xfId="0" applyNumberFormat="1" applyFont="1" applyBorder="1" applyAlignment="1">
      <alignment horizontal="right"/>
    </xf>
    <xf numFmtId="41" fontId="9" fillId="0" borderId="12" xfId="0" applyNumberFormat="1" applyFont="1" applyBorder="1" applyAlignment="1">
      <alignment horizontal="right"/>
    </xf>
    <xf numFmtId="0" fontId="4" fillId="0" borderId="0" xfId="0" applyFont="1" applyBorder="1" applyAlignment="1">
      <alignment vertical="center" textRotation="255"/>
    </xf>
    <xf numFmtId="0" fontId="4" fillId="0" borderId="20" xfId="0" applyFont="1" applyBorder="1" applyAlignment="1" applyProtection="1">
      <alignment horizontal="center" vertical="distributed"/>
      <protection/>
    </xf>
    <xf numFmtId="41" fontId="4" fillId="0" borderId="10" xfId="0" applyNumberFormat="1" applyFont="1" applyBorder="1" applyAlignment="1">
      <alignment horizontal="right"/>
    </xf>
    <xf numFmtId="41" fontId="4" fillId="0" borderId="0" xfId="0" applyNumberFormat="1" applyFont="1" applyBorder="1" applyAlignment="1">
      <alignment horizontal="right"/>
    </xf>
    <xf numFmtId="0" fontId="4" fillId="0" borderId="5" xfId="0" applyFont="1" applyBorder="1" applyAlignment="1">
      <alignment vertical="center" textRotation="255"/>
    </xf>
    <xf numFmtId="0" fontId="4" fillId="0" borderId="21" xfId="0" applyFont="1" applyBorder="1" applyAlignment="1" applyProtection="1">
      <alignment horizontal="center" vertical="distributed"/>
      <protection/>
    </xf>
    <xf numFmtId="0" fontId="4" fillId="0" borderId="14"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23" xfId="0" applyFont="1" applyBorder="1" applyAlignment="1" applyProtection="1">
      <alignment horizontal="center" vertical="distributed"/>
      <protection/>
    </xf>
    <xf numFmtId="41" fontId="4" fillId="0" borderId="0" xfId="0" applyNumberFormat="1" applyFont="1" applyBorder="1" applyAlignment="1">
      <alignment/>
    </xf>
    <xf numFmtId="0" fontId="4" fillId="0" borderId="4" xfId="0" applyFont="1" applyBorder="1" applyAlignment="1">
      <alignment horizontal="center" vertical="center" textRotation="255"/>
    </xf>
    <xf numFmtId="0" fontId="4" fillId="0" borderId="10" xfId="0" applyFont="1" applyBorder="1" applyAlignment="1">
      <alignment horizontal="center" vertical="center" textRotation="255"/>
    </xf>
    <xf numFmtId="41" fontId="4" fillId="0" borderId="0" xfId="0" applyNumberFormat="1" applyFont="1" applyFill="1" applyBorder="1" applyAlignment="1">
      <alignment/>
    </xf>
    <xf numFmtId="0" fontId="4" fillId="0" borderId="9" xfId="0" applyFont="1" applyBorder="1" applyAlignment="1">
      <alignment horizontal="center" vertical="center" textRotation="255"/>
    </xf>
    <xf numFmtId="0" fontId="4" fillId="0" borderId="6" xfId="0" applyFont="1" applyBorder="1" applyAlignment="1">
      <alignment horizontal="center" vertical="center" textRotation="255"/>
    </xf>
    <xf numFmtId="0" fontId="4" fillId="0" borderId="10" xfId="0" applyFont="1" applyBorder="1" applyAlignment="1">
      <alignment vertical="center" textRotation="255"/>
    </xf>
    <xf numFmtId="0" fontId="0" fillId="0" borderId="4" xfId="0" applyBorder="1" applyAlignment="1">
      <alignment/>
    </xf>
    <xf numFmtId="0" fontId="0" fillId="0" borderId="10" xfId="0" applyBorder="1" applyAlignment="1">
      <alignment/>
    </xf>
    <xf numFmtId="0" fontId="4" fillId="0" borderId="8" xfId="0" applyFont="1" applyBorder="1" applyAlignment="1">
      <alignment horizontal="center" vertical="center" textRotation="255"/>
    </xf>
    <xf numFmtId="0" fontId="0" fillId="0" borderId="11" xfId="0" applyBorder="1" applyAlignment="1">
      <alignment/>
    </xf>
    <xf numFmtId="0" fontId="0" fillId="0" borderId="8" xfId="0" applyBorder="1" applyAlignment="1">
      <alignment/>
    </xf>
    <xf numFmtId="0" fontId="4" fillId="0" borderId="24" xfId="0" applyFont="1" applyBorder="1" applyAlignment="1" applyProtection="1">
      <alignment horizontal="center" vertical="distributed"/>
      <protection/>
    </xf>
    <xf numFmtId="41" fontId="4" fillId="0" borderId="11" xfId="0" applyNumberFormat="1" applyFont="1" applyBorder="1" applyAlignment="1">
      <alignment horizontal="right"/>
    </xf>
    <xf numFmtId="41" fontId="4" fillId="0" borderId="7" xfId="0" applyNumberFormat="1" applyFont="1" applyBorder="1" applyAlignment="1">
      <alignment horizontal="right"/>
    </xf>
    <xf numFmtId="41" fontId="4" fillId="0" borderId="7" xfId="0" applyNumberFormat="1" applyFont="1" applyFill="1" applyBorder="1" applyAlignment="1">
      <alignment/>
    </xf>
    <xf numFmtId="0" fontId="4" fillId="0" borderId="0" xfId="0" applyFont="1" applyAlignment="1">
      <alignment/>
    </xf>
    <xf numFmtId="0" fontId="4" fillId="0" borderId="2" xfId="0" applyFont="1" applyBorder="1" applyAlignment="1" applyProtection="1">
      <alignment horizontal="center"/>
      <protection/>
    </xf>
    <xf numFmtId="0" fontId="6" fillId="0" borderId="0" xfId="0" applyFont="1" applyBorder="1" applyAlignment="1" applyProtection="1">
      <alignment horizontal="center" wrapText="1"/>
      <protection/>
    </xf>
    <xf numFmtId="0" fontId="6" fillId="0" borderId="5" xfId="0" applyFont="1" applyBorder="1" applyAlignment="1" applyProtection="1">
      <alignment horizontal="center" wrapText="1"/>
      <protection/>
    </xf>
    <xf numFmtId="0" fontId="4" fillId="0" borderId="23" xfId="0" applyFont="1" applyBorder="1" applyAlignment="1">
      <alignment vertical="center" textRotation="255"/>
    </xf>
    <xf numFmtId="0" fontId="0" fillId="0" borderId="20" xfId="0" applyBorder="1" applyAlignment="1">
      <alignment/>
    </xf>
    <xf numFmtId="0" fontId="0" fillId="0" borderId="21" xfId="0" applyBorder="1" applyAlignment="1">
      <alignment/>
    </xf>
    <xf numFmtId="0" fontId="0" fillId="0" borderId="23" xfId="0" applyBorder="1" applyAlignment="1">
      <alignment vertical="center" textRotation="255"/>
    </xf>
    <xf numFmtId="0" fontId="0" fillId="0" borderId="14" xfId="0" applyBorder="1" applyAlignment="1">
      <alignment vertical="center" textRotation="255"/>
    </xf>
    <xf numFmtId="0" fontId="4" fillId="0" borderId="13" xfId="0" applyFont="1" applyBorder="1" applyAlignment="1">
      <alignment vertical="center" textRotation="255"/>
    </xf>
    <xf numFmtId="0" fontId="0" fillId="0" borderId="14" xfId="0" applyBorder="1" applyAlignment="1">
      <alignment/>
    </xf>
    <xf numFmtId="41" fontId="4" fillId="0" borderId="10" xfId="0" applyNumberFormat="1" applyFont="1" applyBorder="1" applyAlignment="1">
      <alignment/>
    </xf>
    <xf numFmtId="0" fontId="0" fillId="0" borderId="4" xfId="0" applyBorder="1" applyAlignment="1">
      <alignment vertical="center" textRotation="255"/>
    </xf>
    <xf numFmtId="0" fontId="0" fillId="0" borderId="9" xfId="0" applyBorder="1" applyAlignment="1">
      <alignment/>
    </xf>
    <xf numFmtId="0" fontId="0" fillId="0" borderId="6" xfId="0" applyBorder="1" applyAlignment="1">
      <alignment/>
    </xf>
    <xf numFmtId="0" fontId="0" fillId="0" borderId="8" xfId="0" applyBorder="1" applyAlignment="1">
      <alignment vertical="center" textRotation="255"/>
    </xf>
    <xf numFmtId="41" fontId="4" fillId="0" borderId="11" xfId="0" applyNumberFormat="1" applyFont="1" applyBorder="1" applyAlignment="1">
      <alignment/>
    </xf>
    <xf numFmtId="41" fontId="4" fillId="0" borderId="7" xfId="0" applyNumberFormat="1" applyFont="1" applyBorder="1" applyAlignment="1">
      <alignment/>
    </xf>
    <xf numFmtId="0" fontId="3" fillId="0" borderId="0" xfId="0" applyFont="1" applyAlignment="1">
      <alignment horizontal="center"/>
    </xf>
    <xf numFmtId="0" fontId="4" fillId="0" borderId="7" xfId="0" applyFont="1" applyBorder="1" applyAlignment="1" applyProtection="1">
      <alignment horizontal="left"/>
      <protection/>
    </xf>
    <xf numFmtId="0" fontId="4" fillId="0" borderId="7" xfId="0" applyFont="1" applyBorder="1" applyAlignment="1">
      <alignment/>
    </xf>
    <xf numFmtId="0" fontId="4" fillId="0" borderId="3" xfId="0" applyFont="1" applyBorder="1" applyAlignment="1">
      <alignment/>
    </xf>
    <xf numFmtId="0" fontId="4" fillId="0" borderId="28" xfId="0" applyFont="1" applyBorder="1" applyAlignment="1">
      <alignment horizontal="center" vertical="center" wrapText="1"/>
    </xf>
    <xf numFmtId="0" fontId="4" fillId="0" borderId="14" xfId="0" applyFont="1" applyBorder="1" applyAlignment="1">
      <alignment/>
    </xf>
    <xf numFmtId="0" fontId="4" fillId="0" borderId="0" xfId="0" applyFont="1" applyBorder="1" applyAlignment="1" applyProtection="1">
      <alignment horizontal="center" vertical="center"/>
      <protection/>
    </xf>
    <xf numFmtId="0" fontId="4" fillId="0" borderId="4" xfId="0" applyFont="1" applyBorder="1" applyAlignment="1">
      <alignment vertical="center" textRotation="255"/>
    </xf>
    <xf numFmtId="0" fontId="4" fillId="0" borderId="4" xfId="0" applyFont="1" applyBorder="1" applyAlignment="1" applyProtection="1">
      <alignment horizontal="center"/>
      <protection/>
    </xf>
    <xf numFmtId="41" fontId="4" fillId="0" borderId="0" xfId="16" applyNumberFormat="1" applyFont="1" applyAlignment="1">
      <alignment/>
    </xf>
    <xf numFmtId="0" fontId="4" fillId="0" borderId="4" xfId="0" applyFont="1" applyBorder="1" applyAlignment="1">
      <alignment vertical="center" textRotation="255"/>
    </xf>
    <xf numFmtId="0" fontId="4" fillId="0" borderId="14" xfId="0" applyFont="1" applyBorder="1" applyAlignment="1">
      <alignment vertical="center" textRotation="255" wrapText="1"/>
    </xf>
    <xf numFmtId="0" fontId="4" fillId="0" borderId="4" xfId="0" applyFont="1" applyBorder="1" applyAlignment="1">
      <alignment vertical="center" textRotation="255" wrapText="1"/>
    </xf>
    <xf numFmtId="41" fontId="4" fillId="0" borderId="0" xfId="16" applyNumberFormat="1" applyFont="1" applyAlignment="1" applyProtection="1">
      <alignment/>
      <protection locked="0"/>
    </xf>
    <xf numFmtId="41" fontId="4" fillId="0" borderId="0" xfId="0" applyNumberFormat="1" applyFont="1" applyAlignment="1" applyProtection="1">
      <alignment/>
      <protection locked="0"/>
    </xf>
    <xf numFmtId="0" fontId="4" fillId="0" borderId="6" xfId="0" applyFont="1" applyBorder="1" applyAlignment="1">
      <alignment vertical="center" textRotation="255" wrapText="1"/>
    </xf>
    <xf numFmtId="0" fontId="4" fillId="0" borderId="4" xfId="0" applyFont="1" applyBorder="1" applyAlignment="1">
      <alignment/>
    </xf>
    <xf numFmtId="41" fontId="0" fillId="0" borderId="0" xfId="0" applyNumberFormat="1" applyAlignment="1" applyProtection="1">
      <alignment/>
      <protection locked="0"/>
    </xf>
    <xf numFmtId="41" fontId="4" fillId="0" borderId="0" xfId="16" applyNumberFormat="1" applyFont="1" applyBorder="1" applyAlignment="1" applyProtection="1">
      <alignment/>
      <protection locked="0"/>
    </xf>
    <xf numFmtId="0" fontId="4" fillId="0" borderId="8" xfId="0" applyFont="1" applyBorder="1" applyAlignment="1">
      <alignment vertical="center" textRotation="255" wrapText="1"/>
    </xf>
    <xf numFmtId="0" fontId="4" fillId="0" borderId="8" xfId="0" applyFont="1" applyBorder="1" applyAlignment="1">
      <alignment/>
    </xf>
    <xf numFmtId="0" fontId="3" fillId="0" borderId="2" xfId="0" applyFont="1" applyBorder="1" applyAlignment="1">
      <alignment horizontal="right"/>
    </xf>
    <xf numFmtId="0" fontId="4" fillId="0" borderId="19" xfId="0" applyFont="1" applyBorder="1" applyAlignment="1">
      <alignment vertical="center"/>
    </xf>
    <xf numFmtId="0" fontId="0" fillId="0" borderId="1" xfId="0" applyBorder="1" applyAlignment="1">
      <alignment vertical="center"/>
    </xf>
    <xf numFmtId="41" fontId="4" fillId="0" borderId="13" xfId="0" applyNumberFormat="1" applyFont="1" applyBorder="1" applyAlignment="1">
      <alignment horizontal="center"/>
    </xf>
    <xf numFmtId="41" fontId="4" fillId="0" borderId="12" xfId="0" applyNumberFormat="1" applyFont="1" applyBorder="1" applyAlignment="1">
      <alignment horizontal="center"/>
    </xf>
    <xf numFmtId="41" fontId="4" fillId="0" borderId="12" xfId="0" applyNumberFormat="1" applyFont="1" applyBorder="1" applyAlignment="1">
      <alignment/>
    </xf>
    <xf numFmtId="0" fontId="4" fillId="0" borderId="0" xfId="0" applyFont="1" applyBorder="1" applyAlignment="1" applyProtection="1">
      <alignment horizontal="center" vertical="center" textRotation="255"/>
      <protection/>
    </xf>
    <xf numFmtId="0" fontId="4" fillId="0" borderId="4" xfId="0" applyFont="1" applyBorder="1" applyAlignment="1" applyProtection="1">
      <alignment horizontal="center" vertical="center" textRotation="255"/>
      <protection/>
    </xf>
    <xf numFmtId="0" fontId="3" fillId="0" borderId="21" xfId="0" applyFont="1" applyBorder="1" applyAlignment="1" applyProtection="1">
      <alignment horizontal="center" vertical="center"/>
      <protection/>
    </xf>
    <xf numFmtId="41" fontId="4" fillId="0" borderId="0" xfId="0" applyNumberFormat="1" applyFont="1" applyBorder="1" applyAlignment="1">
      <alignment/>
    </xf>
    <xf numFmtId="0" fontId="3" fillId="0" borderId="17" xfId="0" applyFont="1" applyBorder="1" applyAlignment="1" applyProtection="1">
      <alignment horizontal="center" vertical="center"/>
      <protection/>
    </xf>
    <xf numFmtId="0" fontId="4" fillId="0" borderId="12" xfId="0" applyFont="1" applyBorder="1" applyAlignment="1" applyProtection="1">
      <alignment horizontal="center" vertical="center" textRotation="255"/>
      <protection/>
    </xf>
    <xf numFmtId="0" fontId="4" fillId="0" borderId="14" xfId="0" applyFont="1" applyBorder="1" applyAlignment="1" applyProtection="1">
      <alignment horizontal="center" vertical="center" textRotation="255"/>
      <protection/>
    </xf>
    <xf numFmtId="0" fontId="6" fillId="0" borderId="17" xfId="0" applyFont="1" applyBorder="1" applyAlignment="1" applyProtection="1">
      <alignment horizontal="center" vertical="center"/>
      <protection/>
    </xf>
    <xf numFmtId="41" fontId="4" fillId="0" borderId="0" xfId="0" applyNumberFormat="1" applyFont="1" applyBorder="1" applyAlignment="1">
      <alignment vertical="center"/>
    </xf>
    <xf numFmtId="0" fontId="4" fillId="0" borderId="5" xfId="0" applyFont="1" applyBorder="1" applyAlignment="1" applyProtection="1">
      <alignment horizontal="center" vertical="center" textRotation="255"/>
      <protection/>
    </xf>
    <xf numFmtId="0" fontId="4" fillId="0" borderId="6" xfId="0" applyFont="1" applyBorder="1" applyAlignment="1" applyProtection="1">
      <alignment horizontal="center" vertical="center" textRotation="255"/>
      <protection/>
    </xf>
    <xf numFmtId="0" fontId="3" fillId="0" borderId="23" xfId="0" applyFont="1" applyBorder="1" applyAlignment="1" applyProtection="1">
      <alignment horizontal="center" vertical="center"/>
      <protection/>
    </xf>
    <xf numFmtId="0" fontId="4" fillId="0" borderId="26" xfId="0" applyFont="1" applyBorder="1" applyAlignment="1" applyProtection="1">
      <alignment horizontal="center" vertical="center"/>
      <protection/>
    </xf>
    <xf numFmtId="0" fontId="4" fillId="0" borderId="30" xfId="0" applyFont="1" applyBorder="1" applyAlignment="1" applyProtection="1">
      <alignment horizontal="center" vertical="center"/>
      <protection/>
    </xf>
    <xf numFmtId="41" fontId="4" fillId="0" borderId="7" xfId="0" applyNumberFormat="1" applyFont="1" applyBorder="1" applyAlignment="1">
      <alignment/>
    </xf>
    <xf numFmtId="0" fontId="4" fillId="0" borderId="2" xfId="0" applyFont="1" applyBorder="1" applyAlignment="1">
      <alignment horizontal="right"/>
    </xf>
    <xf numFmtId="0" fontId="4" fillId="0" borderId="0" xfId="0" applyFont="1" applyBorder="1" applyAlignment="1">
      <alignment horizontal="right"/>
    </xf>
    <xf numFmtId="6" fontId="8" fillId="0" borderId="0" xfId="18" applyFont="1" applyBorder="1" applyAlignment="1" applyProtection="1">
      <alignment horizontal="left"/>
      <protection/>
    </xf>
    <xf numFmtId="0" fontId="4" fillId="0" borderId="19" xfId="0" applyFont="1" applyBorder="1" applyAlignment="1">
      <alignment horizontal="center"/>
    </xf>
    <xf numFmtId="0" fontId="4" fillId="0" borderId="22" xfId="0" applyFont="1" applyBorder="1" applyAlignment="1">
      <alignment horizontal="center"/>
    </xf>
    <xf numFmtId="0" fontId="4" fillId="0" borderId="3" xfId="0" applyFont="1" applyBorder="1" applyAlignment="1">
      <alignment horizontal="center" vertical="center" wrapText="1"/>
    </xf>
    <xf numFmtId="0" fontId="5" fillId="0" borderId="9"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3" fillId="0" borderId="0" xfId="0" applyFont="1" applyBorder="1" applyAlignment="1">
      <alignment horizontal="center" vertical="center" textRotation="255"/>
    </xf>
    <xf numFmtId="0" fontId="3" fillId="0" borderId="20" xfId="0" applyFont="1" applyBorder="1" applyAlignment="1">
      <alignment/>
    </xf>
    <xf numFmtId="0" fontId="4" fillId="0" borderId="0" xfId="0" applyFont="1" applyAlignment="1">
      <alignment/>
    </xf>
    <xf numFmtId="0" fontId="4" fillId="0" borderId="0" xfId="0" applyFont="1" applyAlignment="1">
      <alignment horizontal="left"/>
    </xf>
    <xf numFmtId="0" fontId="4" fillId="0" borderId="20" xfId="0" applyFont="1" applyBorder="1" applyAlignment="1">
      <alignment horizontal="center"/>
    </xf>
    <xf numFmtId="41" fontId="4" fillId="0" borderId="10" xfId="0" applyNumberFormat="1" applyFont="1" applyBorder="1" applyAlignment="1">
      <alignment horizontal="center"/>
    </xf>
    <xf numFmtId="0" fontId="0" fillId="0" borderId="0" xfId="0" applyFill="1" applyAlignment="1">
      <alignment/>
    </xf>
    <xf numFmtId="0" fontId="3" fillId="0" borderId="5" xfId="0" applyFont="1" applyBorder="1" applyAlignment="1">
      <alignment horizontal="center" vertical="center" textRotation="255"/>
    </xf>
    <xf numFmtId="0" fontId="0" fillId="0" borderId="21" xfId="0" applyBorder="1" applyAlignment="1">
      <alignment horizontal="center"/>
    </xf>
    <xf numFmtId="41" fontId="3" fillId="0" borderId="10" xfId="0" applyNumberFormat="1" applyFont="1" applyBorder="1" applyAlignment="1">
      <alignment horizontal="center"/>
    </xf>
    <xf numFmtId="41" fontId="3" fillId="0" borderId="0" xfId="0" applyNumberFormat="1" applyFont="1" applyBorder="1" applyAlignment="1">
      <alignment horizontal="center"/>
    </xf>
    <xf numFmtId="41" fontId="3" fillId="0" borderId="0" xfId="0" applyNumberFormat="1" applyFont="1" applyFill="1" applyBorder="1" applyAlignment="1">
      <alignment horizontal="center"/>
    </xf>
    <xf numFmtId="0" fontId="3" fillId="0" borderId="14" xfId="0" applyFont="1" applyBorder="1" applyAlignment="1">
      <alignment horizontal="center" vertical="center" textRotation="255"/>
    </xf>
    <xf numFmtId="0" fontId="0" fillId="0" borderId="23" xfId="0" applyBorder="1" applyAlignment="1">
      <alignment horizontal="center"/>
    </xf>
    <xf numFmtId="0" fontId="3" fillId="0" borderId="4" xfId="0" applyFont="1" applyBorder="1" applyAlignment="1">
      <alignment horizontal="center" vertical="center" textRotation="255"/>
    </xf>
    <xf numFmtId="0" fontId="3" fillId="0" borderId="8" xfId="0" applyFont="1" applyBorder="1" applyAlignment="1">
      <alignment horizontal="center" vertical="center" textRotation="255"/>
    </xf>
    <xf numFmtId="0" fontId="0" fillId="0" borderId="24" xfId="0" applyBorder="1" applyAlignment="1">
      <alignment/>
    </xf>
    <xf numFmtId="0" fontId="4" fillId="0" borderId="11" xfId="0" applyFont="1" applyBorder="1" applyAlignment="1">
      <alignment/>
    </xf>
    <xf numFmtId="0" fontId="3" fillId="0" borderId="0" xfId="0" applyFont="1" applyBorder="1" applyAlignment="1">
      <alignment horizontal="center" vertical="center" textRotation="255"/>
    </xf>
    <xf numFmtId="0" fontId="0" fillId="0" borderId="0" xfId="0" applyBorder="1" applyAlignment="1">
      <alignment horizontal="center"/>
    </xf>
    <xf numFmtId="0" fontId="4" fillId="0" borderId="29" xfId="0" applyFont="1" applyBorder="1" applyAlignment="1">
      <alignment horizontal="center" vertical="center"/>
    </xf>
    <xf numFmtId="0" fontId="4" fillId="0" borderId="29" xfId="0" applyFont="1" applyBorder="1" applyAlignment="1">
      <alignment horizontal="center"/>
    </xf>
    <xf numFmtId="0" fontId="4" fillId="0" borderId="28" xfId="0" applyFont="1" applyBorder="1" applyAlignment="1">
      <alignment horizontal="center"/>
    </xf>
    <xf numFmtId="0" fontId="4" fillId="0" borderId="20" xfId="0" applyFont="1" applyBorder="1" applyAlignment="1">
      <alignment horizontal="center" vertical="center"/>
    </xf>
    <xf numFmtId="0" fontId="4" fillId="0" borderId="23"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7" xfId="0" applyFont="1" applyBorder="1" applyAlignment="1">
      <alignment horizontal="center"/>
    </xf>
    <xf numFmtId="0" fontId="0" fillId="0" borderId="21" xfId="0" applyBorder="1" applyAlignment="1">
      <alignment horizontal="center" vertical="center"/>
    </xf>
    <xf numFmtId="0" fontId="5" fillId="0" borderId="17" xfId="0" applyFont="1" applyBorder="1" applyAlignment="1">
      <alignment horizontal="center" vertical="center" wrapText="1"/>
    </xf>
    <xf numFmtId="0" fontId="0" fillId="0" borderId="9" xfId="0"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center" wrapText="1"/>
    </xf>
    <xf numFmtId="0" fontId="5" fillId="0" borderId="0" xfId="0" applyFont="1" applyBorder="1" applyAlignment="1">
      <alignment wrapText="1"/>
    </xf>
    <xf numFmtId="0" fontId="5" fillId="0" borderId="0" xfId="0" applyFont="1" applyBorder="1" applyAlignment="1">
      <alignment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xf>
    <xf numFmtId="0" fontId="9" fillId="0" borderId="4" xfId="0" applyFont="1" applyBorder="1" applyAlignment="1">
      <alignment horizontal="center"/>
    </xf>
    <xf numFmtId="41" fontId="9" fillId="0" borderId="0" xfId="0" applyNumberFormat="1" applyFont="1" applyBorder="1" applyAlignment="1">
      <alignment horizontal="right"/>
    </xf>
    <xf numFmtId="41" fontId="9" fillId="0" borderId="0" xfId="0" applyNumberFormat="1" applyFont="1" applyBorder="1" applyAlignment="1">
      <alignment horizontal="center"/>
    </xf>
    <xf numFmtId="41" fontId="4" fillId="0" borderId="0" xfId="0" applyNumberFormat="1" applyFont="1" applyBorder="1" applyAlignment="1">
      <alignment horizontal="center"/>
    </xf>
    <xf numFmtId="41" fontId="4" fillId="0" borderId="0" xfId="0" applyNumberFormat="1" applyFont="1" applyFill="1" applyBorder="1" applyAlignment="1">
      <alignment horizontal="center"/>
    </xf>
    <xf numFmtId="0" fontId="0" fillId="0" borderId="11" xfId="0" applyBorder="1" applyAlignment="1">
      <alignment/>
    </xf>
    <xf numFmtId="0" fontId="0" fillId="0" borderId="7" xfId="0" applyBorder="1" applyAlignment="1">
      <alignment horizontal="center"/>
    </xf>
    <xf numFmtId="0" fontId="3" fillId="0" borderId="0" xfId="0" applyFont="1" applyBorder="1" applyAlignment="1">
      <alignment horizontal="right"/>
    </xf>
    <xf numFmtId="0" fontId="3" fillId="0" borderId="0" xfId="0" applyFont="1" applyBorder="1" applyAlignment="1">
      <alignment/>
    </xf>
    <xf numFmtId="0" fontId="3" fillId="0" borderId="19" xfId="0" applyFont="1" applyBorder="1" applyAlignment="1" applyProtection="1">
      <alignment horizontal="center" vertical="center" wrapText="1"/>
      <protection/>
    </xf>
    <xf numFmtId="0" fontId="3" fillId="0" borderId="15" xfId="0" applyFont="1" applyBorder="1" applyAlignment="1" applyProtection="1">
      <alignment horizontal="center" vertical="center"/>
      <protection/>
    </xf>
    <xf numFmtId="0" fontId="3" fillId="0" borderId="19" xfId="0" applyFont="1" applyBorder="1" applyAlignment="1" applyProtection="1">
      <alignment horizontal="center" vertical="center"/>
      <protection/>
    </xf>
    <xf numFmtId="0" fontId="3" fillId="0" borderId="22" xfId="0" applyFont="1" applyBorder="1" applyAlignment="1" applyProtection="1">
      <alignment horizontal="center" vertical="center"/>
      <protection/>
    </xf>
    <xf numFmtId="0" fontId="4" fillId="0" borderId="15" xfId="0" applyFont="1" applyBorder="1" applyAlignment="1" applyProtection="1">
      <alignment horizontal="center" vertical="center" wrapText="1"/>
      <protection/>
    </xf>
    <xf numFmtId="0" fontId="4" fillId="0" borderId="19" xfId="0" applyFont="1" applyBorder="1" applyAlignment="1" applyProtection="1">
      <alignment horizontal="center" vertical="center" wrapText="1"/>
      <protection/>
    </xf>
    <xf numFmtId="0" fontId="5" fillId="0" borderId="13" xfId="0" applyFont="1" applyBorder="1" applyAlignment="1" applyProtection="1">
      <alignment horizontal="center" wrapText="1"/>
      <protection/>
    </xf>
    <xf numFmtId="0" fontId="0" fillId="0" borderId="27" xfId="0" applyBorder="1" applyAlignment="1">
      <alignment horizontal="center"/>
    </xf>
    <xf numFmtId="0" fontId="0" fillId="0" borderId="1" xfId="0" applyBorder="1" applyAlignment="1">
      <alignment horizontal="center"/>
    </xf>
    <xf numFmtId="0" fontId="5" fillId="0" borderId="9" xfId="0" applyFont="1" applyBorder="1" applyAlignment="1">
      <alignment horizontal="center" wrapText="1"/>
    </xf>
    <xf numFmtId="0" fontId="5" fillId="0" borderId="9" xfId="0" applyFont="1" applyBorder="1" applyAlignment="1" applyProtection="1">
      <alignment horizontal="center" wrapText="1"/>
      <protection/>
    </xf>
    <xf numFmtId="0" fontId="5" fillId="0" borderId="12" xfId="0" applyFont="1" applyBorder="1" applyAlignment="1">
      <alignment horizontal="left" wrapText="1"/>
    </xf>
    <xf numFmtId="0" fontId="5" fillId="0" borderId="12" xfId="0" applyFont="1" applyBorder="1" applyAlignment="1" applyProtection="1">
      <alignment horizontal="center" wrapText="1"/>
      <protection/>
    </xf>
    <xf numFmtId="41" fontId="15" fillId="0" borderId="0" xfId="0" applyNumberFormat="1" applyFont="1" applyBorder="1" applyAlignment="1">
      <alignment horizontal="right"/>
    </xf>
    <xf numFmtId="3" fontId="15" fillId="0" borderId="0" xfId="0" applyNumberFormat="1" applyFont="1" applyBorder="1" applyAlignment="1">
      <alignment horizontal="right"/>
    </xf>
    <xf numFmtId="41" fontId="15" fillId="0" borderId="0" xfId="0" applyNumberFormat="1" applyFont="1" applyBorder="1" applyAlignment="1">
      <alignment/>
    </xf>
    <xf numFmtId="41" fontId="3" fillId="0" borderId="0" xfId="0" applyNumberFormat="1" applyFont="1" applyBorder="1" applyAlignment="1">
      <alignment horizontal="right"/>
    </xf>
    <xf numFmtId="3" fontId="3" fillId="0" borderId="0" xfId="0" applyNumberFormat="1" applyFont="1" applyBorder="1" applyAlignment="1">
      <alignment horizontal="right"/>
    </xf>
    <xf numFmtId="41" fontId="0" fillId="0" borderId="0" xfId="0" applyNumberFormat="1" applyBorder="1" applyAlignment="1">
      <alignment/>
    </xf>
    <xf numFmtId="0" fontId="4" fillId="0" borderId="16" xfId="0" applyFont="1" applyBorder="1" applyAlignment="1" applyProtection="1">
      <alignment horizontal="center"/>
      <protection/>
    </xf>
    <xf numFmtId="0" fontId="0" fillId="0" borderId="17" xfId="0" applyBorder="1" applyAlignment="1" applyProtection="1">
      <alignment horizontal="center" vertical="center"/>
      <protection/>
    </xf>
    <xf numFmtId="0" fontId="0" fillId="0" borderId="0" xfId="0" applyBorder="1" applyAlignment="1" applyProtection="1">
      <alignment horizontal="center" vertical="center"/>
      <protection/>
    </xf>
    <xf numFmtId="0" fontId="3" fillId="0" borderId="0" xfId="0"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41" fontId="15" fillId="0" borderId="10" xfId="0" applyNumberFormat="1" applyFont="1" applyBorder="1" applyAlignment="1">
      <alignment horizontal="right"/>
    </xf>
    <xf numFmtId="41" fontId="15" fillId="0" borderId="0" xfId="0" applyNumberFormat="1" applyFont="1" applyAlignment="1">
      <alignment horizontal="right"/>
    </xf>
    <xf numFmtId="41" fontId="15" fillId="0" borderId="0" xfId="0" applyNumberFormat="1" applyFont="1" applyBorder="1" applyAlignment="1">
      <alignment horizontal="center"/>
    </xf>
    <xf numFmtId="0" fontId="10" fillId="0" borderId="0" xfId="0" applyFont="1" applyBorder="1" applyAlignment="1">
      <alignment/>
    </xf>
    <xf numFmtId="41" fontId="3" fillId="0" borderId="10" xfId="0" applyNumberFormat="1" applyFont="1" applyBorder="1" applyAlignment="1">
      <alignment horizontal="right"/>
    </xf>
    <xf numFmtId="41" fontId="3" fillId="0" borderId="0" xfId="0" applyNumberFormat="1" applyFont="1" applyAlignment="1">
      <alignment horizontal="right"/>
    </xf>
    <xf numFmtId="0" fontId="0" fillId="0" borderId="11" xfId="0" applyBorder="1" applyAlignment="1">
      <alignment horizontal="center"/>
    </xf>
    <xf numFmtId="0" fontId="0" fillId="0" borderId="0" xfId="0"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ransitionEvaluation="1"/>
  <dimension ref="A1:Q71"/>
  <sheetViews>
    <sheetView showGridLines="0" zoomScale="70" zoomScaleNormal="70" workbookViewId="0" topLeftCell="A1">
      <selection activeCell="K53" sqref="K53:L53"/>
    </sheetView>
  </sheetViews>
  <sheetFormatPr defaultColWidth="8.83203125" defaultRowHeight="18"/>
  <cols>
    <col min="1" max="1" width="12.58203125" style="0" customWidth="1"/>
    <col min="2" max="12" width="8" style="0" customWidth="1"/>
    <col min="13" max="15" width="8.66015625" style="0" customWidth="1"/>
  </cols>
  <sheetData>
    <row r="1" spans="1:12" ht="25.5">
      <c r="A1" s="88" t="s">
        <v>26</v>
      </c>
      <c r="B1" s="88"/>
      <c r="C1" s="88"/>
      <c r="D1" s="88"/>
      <c r="E1" s="88"/>
      <c r="F1" s="88"/>
      <c r="G1" s="88"/>
      <c r="H1" s="88"/>
      <c r="I1" s="88"/>
      <c r="J1" s="88"/>
      <c r="K1" s="88"/>
      <c r="L1" s="88"/>
    </row>
    <row r="2" ht="7.5" customHeight="1">
      <c r="A2" t="s">
        <v>27</v>
      </c>
    </row>
    <row r="3" spans="1:12" ht="152.25" customHeight="1">
      <c r="A3" s="89" t="s">
        <v>36</v>
      </c>
      <c r="B3" s="89"/>
      <c r="C3" s="89"/>
      <c r="D3" s="89"/>
      <c r="E3" s="89"/>
      <c r="F3" s="89"/>
      <c r="G3" s="89"/>
      <c r="H3" s="89"/>
      <c r="I3" s="89"/>
      <c r="J3" s="89"/>
      <c r="K3" s="89"/>
      <c r="L3" s="89"/>
    </row>
    <row r="4" ht="7.5" customHeight="1"/>
    <row r="5" ht="15" customHeight="1"/>
    <row r="6" spans="1:16" ht="22.5" customHeight="1" thickBot="1">
      <c r="A6" s="43" t="s">
        <v>18</v>
      </c>
      <c r="B6" s="43"/>
      <c r="C6" s="43"/>
      <c r="D6" s="43"/>
      <c r="E6" s="43"/>
      <c r="F6" s="43"/>
      <c r="G6" s="43"/>
      <c r="H6" s="9"/>
      <c r="I6" s="9"/>
      <c r="J6" s="9"/>
      <c r="K6" s="44" t="s">
        <v>37</v>
      </c>
      <c r="L6" s="44"/>
      <c r="M6" s="4"/>
      <c r="N6" s="4"/>
      <c r="O6" s="4"/>
      <c r="P6" s="4"/>
    </row>
    <row r="7" spans="1:16" ht="17.25">
      <c r="A7" s="5"/>
      <c r="B7" s="87" t="s">
        <v>7</v>
      </c>
      <c r="C7" s="7"/>
      <c r="D7" s="90" t="s">
        <v>8</v>
      </c>
      <c r="E7" s="80"/>
      <c r="F7" s="85" t="s">
        <v>11</v>
      </c>
      <c r="G7" s="85" t="s">
        <v>12</v>
      </c>
      <c r="H7" s="90" t="s">
        <v>13</v>
      </c>
      <c r="I7" s="82"/>
      <c r="J7" s="80"/>
      <c r="K7" s="85" t="s">
        <v>17</v>
      </c>
      <c r="L7" s="87" t="s">
        <v>16</v>
      </c>
      <c r="M7" s="4"/>
      <c r="N7" s="4"/>
      <c r="O7" s="4"/>
      <c r="P7" s="4"/>
    </row>
    <row r="8" spans="1:16" ht="36.75" customHeight="1">
      <c r="A8" s="7"/>
      <c r="B8" s="86"/>
      <c r="C8" s="15" t="s">
        <v>34</v>
      </c>
      <c r="D8" s="14" t="s">
        <v>9</v>
      </c>
      <c r="E8" s="14" t="s">
        <v>10</v>
      </c>
      <c r="F8" s="86"/>
      <c r="G8" s="86"/>
      <c r="H8" s="16" t="s">
        <v>14</v>
      </c>
      <c r="I8" s="16" t="s">
        <v>15</v>
      </c>
      <c r="J8" s="14" t="s">
        <v>16</v>
      </c>
      <c r="K8" s="86"/>
      <c r="L8" s="79"/>
      <c r="M8" s="4"/>
      <c r="N8" s="4"/>
      <c r="O8" s="4"/>
      <c r="P8" s="4"/>
    </row>
    <row r="9" spans="1:16" ht="18" customHeight="1">
      <c r="A9" s="30" t="s">
        <v>33</v>
      </c>
      <c r="B9" s="27">
        <f aca="true" t="shared" si="0" ref="B9:I9">SUM(B10:B16)</f>
        <v>30010</v>
      </c>
      <c r="C9" s="23">
        <f>SUM(C10:C16)</f>
        <v>0</v>
      </c>
      <c r="D9" s="23">
        <f t="shared" si="0"/>
        <v>19491</v>
      </c>
      <c r="E9" s="23">
        <f t="shared" si="0"/>
        <v>4787</v>
      </c>
      <c r="F9" s="23">
        <f t="shared" si="0"/>
        <v>0</v>
      </c>
      <c r="G9" s="23">
        <f t="shared" si="0"/>
        <v>0</v>
      </c>
      <c r="H9" s="23">
        <f t="shared" si="0"/>
        <v>1133</v>
      </c>
      <c r="I9" s="23">
        <f t="shared" si="0"/>
        <v>0</v>
      </c>
      <c r="J9" s="23">
        <f>SUM(J10+J11+J12+J13+J14+J15+J16)</f>
        <v>885</v>
      </c>
      <c r="K9" s="23">
        <f>SUM(K10:K16)</f>
        <v>2280</v>
      </c>
      <c r="L9" s="23">
        <f>SUM(L10:L16)</f>
        <v>1434</v>
      </c>
      <c r="M9" s="4"/>
      <c r="N9" s="4"/>
      <c r="O9" s="4"/>
      <c r="P9" s="4"/>
    </row>
    <row r="10" spans="1:16" ht="18" customHeight="1">
      <c r="A10" s="12" t="s">
        <v>0</v>
      </c>
      <c r="B10" s="17">
        <f aca="true" t="shared" si="1" ref="B10:B16">SUM(D10:L10)</f>
        <v>8009</v>
      </c>
      <c r="C10" s="18">
        <v>0</v>
      </c>
      <c r="D10" s="19">
        <v>2772</v>
      </c>
      <c r="E10" s="19">
        <v>1303</v>
      </c>
      <c r="F10" s="18">
        <v>0</v>
      </c>
      <c r="G10" s="18">
        <v>0</v>
      </c>
      <c r="H10" s="18">
        <v>1133</v>
      </c>
      <c r="I10" s="18">
        <v>0</v>
      </c>
      <c r="J10" s="19">
        <v>118</v>
      </c>
      <c r="K10" s="18">
        <v>2280</v>
      </c>
      <c r="L10" s="19">
        <v>403</v>
      </c>
      <c r="M10" s="4"/>
      <c r="N10" s="4"/>
      <c r="O10" s="4"/>
      <c r="P10" s="4"/>
    </row>
    <row r="11" spans="1:16" ht="18" customHeight="1">
      <c r="A11" s="12" t="s">
        <v>1</v>
      </c>
      <c r="B11" s="17">
        <f t="shared" si="1"/>
        <v>2852</v>
      </c>
      <c r="C11" s="18">
        <v>0</v>
      </c>
      <c r="D11" s="19">
        <v>2327</v>
      </c>
      <c r="E11" s="18">
        <v>415</v>
      </c>
      <c r="F11" s="18">
        <v>0</v>
      </c>
      <c r="G11" s="18">
        <v>0</v>
      </c>
      <c r="H11" s="18">
        <v>0</v>
      </c>
      <c r="I11" s="18">
        <v>0</v>
      </c>
      <c r="J11" s="19">
        <v>110</v>
      </c>
      <c r="K11" s="18">
        <v>0</v>
      </c>
      <c r="L11" s="18">
        <v>0</v>
      </c>
      <c r="M11" s="4"/>
      <c r="N11" s="4"/>
      <c r="O11" s="4"/>
      <c r="P11" s="4"/>
    </row>
    <row r="12" spans="1:16" ht="18" customHeight="1">
      <c r="A12" s="12" t="s">
        <v>2</v>
      </c>
      <c r="B12" s="17">
        <f t="shared" si="1"/>
        <v>2524</v>
      </c>
      <c r="C12" s="18">
        <v>0</v>
      </c>
      <c r="D12" s="19">
        <v>1444</v>
      </c>
      <c r="E12" s="19">
        <v>879</v>
      </c>
      <c r="F12" s="18">
        <v>0</v>
      </c>
      <c r="G12" s="18">
        <v>0</v>
      </c>
      <c r="H12" s="18">
        <v>0</v>
      </c>
      <c r="I12" s="18">
        <v>0</v>
      </c>
      <c r="J12" s="19">
        <v>89</v>
      </c>
      <c r="K12" s="18">
        <v>0</v>
      </c>
      <c r="L12" s="19">
        <v>112</v>
      </c>
      <c r="M12" s="4"/>
      <c r="N12" s="4"/>
      <c r="O12" s="4"/>
      <c r="P12" s="4"/>
    </row>
    <row r="13" spans="1:16" ht="18" customHeight="1">
      <c r="A13" s="12" t="s">
        <v>3</v>
      </c>
      <c r="B13" s="17">
        <f t="shared" si="1"/>
        <v>4191</v>
      </c>
      <c r="C13" s="18">
        <v>0</v>
      </c>
      <c r="D13" s="19">
        <v>3332</v>
      </c>
      <c r="E13" s="18">
        <v>710</v>
      </c>
      <c r="F13" s="18">
        <v>0</v>
      </c>
      <c r="G13" s="18">
        <v>0</v>
      </c>
      <c r="H13" s="18">
        <v>0</v>
      </c>
      <c r="I13" s="18">
        <v>0</v>
      </c>
      <c r="J13" s="19">
        <v>149</v>
      </c>
      <c r="K13" s="18">
        <v>0</v>
      </c>
      <c r="L13" s="19">
        <v>0</v>
      </c>
      <c r="M13" s="4"/>
      <c r="N13" s="4"/>
      <c r="O13" s="4"/>
      <c r="P13" s="4"/>
    </row>
    <row r="14" spans="1:16" ht="18" customHeight="1">
      <c r="A14" s="12" t="s">
        <v>4</v>
      </c>
      <c r="B14" s="17">
        <f t="shared" si="1"/>
        <v>3518</v>
      </c>
      <c r="C14" s="18">
        <v>0</v>
      </c>
      <c r="D14" s="19">
        <v>2145</v>
      </c>
      <c r="E14" s="19">
        <v>927</v>
      </c>
      <c r="F14" s="18">
        <v>0</v>
      </c>
      <c r="G14" s="18">
        <v>0</v>
      </c>
      <c r="H14" s="19">
        <v>0</v>
      </c>
      <c r="I14" s="18">
        <v>0</v>
      </c>
      <c r="J14" s="19">
        <v>145</v>
      </c>
      <c r="K14" s="18">
        <v>0</v>
      </c>
      <c r="L14" s="19">
        <v>301</v>
      </c>
      <c r="M14" s="4"/>
      <c r="N14" s="4"/>
      <c r="O14" s="4"/>
      <c r="P14" s="4"/>
    </row>
    <row r="15" spans="1:16" ht="18" customHeight="1">
      <c r="A15" s="12" t="s">
        <v>31</v>
      </c>
      <c r="B15" s="17">
        <f t="shared" si="1"/>
        <v>5126</v>
      </c>
      <c r="C15" s="18">
        <v>0</v>
      </c>
      <c r="D15" s="19">
        <v>4332</v>
      </c>
      <c r="E15" s="19">
        <v>340</v>
      </c>
      <c r="F15" s="18">
        <v>0</v>
      </c>
      <c r="G15" s="18">
        <v>0</v>
      </c>
      <c r="H15" s="18">
        <v>0</v>
      </c>
      <c r="I15" s="18">
        <v>0</v>
      </c>
      <c r="J15" s="19">
        <v>134</v>
      </c>
      <c r="K15" s="18">
        <v>0</v>
      </c>
      <c r="L15" s="19">
        <v>320</v>
      </c>
      <c r="M15" s="4"/>
      <c r="N15" s="4"/>
      <c r="O15" s="4"/>
      <c r="P15" s="4"/>
    </row>
    <row r="16" spans="1:16" ht="18" customHeight="1" thickBot="1">
      <c r="A16" s="13" t="s">
        <v>6</v>
      </c>
      <c r="B16" s="20">
        <f t="shared" si="1"/>
        <v>3790</v>
      </c>
      <c r="C16" s="21">
        <v>0</v>
      </c>
      <c r="D16" s="22">
        <v>3139</v>
      </c>
      <c r="E16" s="22">
        <v>213</v>
      </c>
      <c r="F16" s="21">
        <v>0</v>
      </c>
      <c r="G16" s="21">
        <v>0</v>
      </c>
      <c r="H16" s="21">
        <v>0</v>
      </c>
      <c r="I16" s="21">
        <v>0</v>
      </c>
      <c r="J16" s="22">
        <v>140</v>
      </c>
      <c r="K16" s="21">
        <v>0</v>
      </c>
      <c r="L16" s="22">
        <v>298</v>
      </c>
      <c r="M16" s="4"/>
      <c r="N16" s="4"/>
      <c r="O16" s="4"/>
      <c r="P16" s="4"/>
    </row>
    <row r="17" spans="1:17" ht="7.5" customHeight="1">
      <c r="A17" s="4"/>
      <c r="B17" s="4"/>
      <c r="C17" s="4"/>
      <c r="D17" s="4"/>
      <c r="E17" s="4"/>
      <c r="F17" s="4"/>
      <c r="G17" s="4"/>
      <c r="H17" s="4"/>
      <c r="I17" s="4"/>
      <c r="J17" s="4"/>
      <c r="K17" s="4"/>
      <c r="L17" s="8"/>
      <c r="M17" s="4"/>
      <c r="N17" s="4"/>
      <c r="O17" s="4"/>
      <c r="P17" s="4"/>
      <c r="Q17" s="4"/>
    </row>
    <row r="18" spans="1:17" ht="15" customHeight="1">
      <c r="A18" s="4"/>
      <c r="B18" s="4"/>
      <c r="C18" s="4"/>
      <c r="D18" s="4"/>
      <c r="E18" s="4"/>
      <c r="F18" s="4"/>
      <c r="G18" s="4"/>
      <c r="H18" s="4"/>
      <c r="I18" s="4"/>
      <c r="J18" s="4"/>
      <c r="K18" s="4"/>
      <c r="L18" s="8"/>
      <c r="M18" s="4"/>
      <c r="N18" s="4"/>
      <c r="O18" s="4"/>
      <c r="P18" s="4"/>
      <c r="Q18" s="4"/>
    </row>
    <row r="19" spans="1:12" ht="22.5" customHeight="1">
      <c r="A19" s="39" t="s">
        <v>19</v>
      </c>
      <c r="B19" s="39"/>
      <c r="C19" s="39"/>
      <c r="D19" s="39"/>
      <c r="E19" s="39"/>
      <c r="F19" s="39"/>
      <c r="G19" s="39"/>
      <c r="H19" s="39"/>
      <c r="I19" s="4"/>
      <c r="J19" s="4"/>
      <c r="K19" s="4"/>
      <c r="L19" s="4"/>
    </row>
    <row r="20" spans="1:12" ht="18.75" customHeight="1" thickBot="1">
      <c r="A20" s="40" t="s">
        <v>20</v>
      </c>
      <c r="B20" s="40"/>
      <c r="C20" s="40"/>
      <c r="D20" s="40"/>
      <c r="E20" s="9"/>
      <c r="F20" s="9"/>
      <c r="G20" s="9"/>
      <c r="H20" s="9"/>
      <c r="I20" s="9"/>
      <c r="J20" s="9"/>
      <c r="K20" s="44" t="s">
        <v>37</v>
      </c>
      <c r="L20" s="44"/>
    </row>
    <row r="21" spans="1:12" ht="17.25">
      <c r="A21" s="2"/>
      <c r="B21" s="3"/>
      <c r="C21" s="42" t="s">
        <v>21</v>
      </c>
      <c r="D21" s="76"/>
      <c r="E21" s="76"/>
      <c r="F21" s="76"/>
      <c r="G21" s="76"/>
      <c r="H21" s="76"/>
      <c r="I21" s="76"/>
      <c r="J21" s="76"/>
      <c r="K21" s="76"/>
      <c r="L21" s="76"/>
    </row>
    <row r="22" spans="1:12" ht="7.5" customHeight="1">
      <c r="A22" s="4"/>
      <c r="B22" s="5"/>
      <c r="C22" s="69" t="s">
        <v>22</v>
      </c>
      <c r="D22" s="70"/>
      <c r="E22" s="69" t="s">
        <v>23</v>
      </c>
      <c r="F22" s="70"/>
      <c r="G22" s="69" t="s">
        <v>24</v>
      </c>
      <c r="H22" s="70"/>
      <c r="I22" s="69" t="s">
        <v>16</v>
      </c>
      <c r="J22" s="73"/>
      <c r="K22" s="1"/>
      <c r="L22" s="1"/>
    </row>
    <row r="23" spans="1:12" ht="17.25">
      <c r="A23" s="6"/>
      <c r="B23" s="7"/>
      <c r="C23" s="71"/>
      <c r="D23" s="72"/>
      <c r="E23" s="71"/>
      <c r="F23" s="72"/>
      <c r="G23" s="71"/>
      <c r="H23" s="72"/>
      <c r="I23" s="71"/>
      <c r="J23" s="74"/>
      <c r="K23" s="51" t="s">
        <v>25</v>
      </c>
      <c r="L23" s="75"/>
    </row>
    <row r="24" spans="1:12" s="28" customFormat="1" ht="17.25" customHeight="1">
      <c r="A24" s="52" t="s">
        <v>32</v>
      </c>
      <c r="B24" s="53"/>
      <c r="C24" s="66">
        <f>SUM(C25:C31)</f>
        <v>2395</v>
      </c>
      <c r="D24" s="47"/>
      <c r="E24" s="47">
        <f>SUM(E25:E31)</f>
        <v>980</v>
      </c>
      <c r="F24" s="47"/>
      <c r="G24" s="47">
        <f>SUM(G25:G31)</f>
        <v>1319</v>
      </c>
      <c r="H24" s="47"/>
      <c r="I24" s="47">
        <f>SUM(I25:I31)</f>
        <v>96</v>
      </c>
      <c r="J24" s="47"/>
      <c r="K24" s="47">
        <f>SUM(K25:K31)</f>
        <v>0</v>
      </c>
      <c r="L24" s="47"/>
    </row>
    <row r="25" spans="1:12" ht="17.25" customHeight="1">
      <c r="A25" s="36" t="s">
        <v>0</v>
      </c>
      <c r="B25" s="63"/>
      <c r="C25" s="67">
        <f aca="true" t="shared" si="2" ref="C25:C30">SUM(D25:I25)</f>
        <v>1758</v>
      </c>
      <c r="D25" s="48"/>
      <c r="E25" s="48">
        <v>980</v>
      </c>
      <c r="F25" s="48"/>
      <c r="G25" s="48">
        <v>696</v>
      </c>
      <c r="H25" s="48"/>
      <c r="I25" s="48">
        <v>82</v>
      </c>
      <c r="J25" s="48"/>
      <c r="K25" s="48">
        <v>0</v>
      </c>
      <c r="L25" s="48"/>
    </row>
    <row r="26" spans="1:12" ht="17.25" customHeight="1">
      <c r="A26" s="36" t="s">
        <v>1</v>
      </c>
      <c r="B26" s="63"/>
      <c r="C26" s="67">
        <f t="shared" si="2"/>
        <v>80</v>
      </c>
      <c r="D26" s="48"/>
      <c r="E26" s="48">
        <v>0</v>
      </c>
      <c r="F26" s="48"/>
      <c r="G26" s="48">
        <v>80</v>
      </c>
      <c r="H26" s="48"/>
      <c r="I26" s="48">
        <v>0</v>
      </c>
      <c r="J26" s="48"/>
      <c r="K26" s="48">
        <v>0</v>
      </c>
      <c r="L26" s="48"/>
    </row>
    <row r="27" spans="1:12" ht="17.25" customHeight="1">
      <c r="A27" s="36" t="s">
        <v>2</v>
      </c>
      <c r="B27" s="63"/>
      <c r="C27" s="67">
        <f t="shared" si="2"/>
        <v>206</v>
      </c>
      <c r="D27" s="48"/>
      <c r="E27" s="48">
        <v>0</v>
      </c>
      <c r="F27" s="48"/>
      <c r="G27" s="48">
        <v>206</v>
      </c>
      <c r="H27" s="48"/>
      <c r="I27" s="48">
        <v>0</v>
      </c>
      <c r="J27" s="48"/>
      <c r="K27" s="48">
        <v>0</v>
      </c>
      <c r="L27" s="48"/>
    </row>
    <row r="28" spans="1:12" ht="17.25" customHeight="1">
      <c r="A28" s="36" t="s">
        <v>3</v>
      </c>
      <c r="B28" s="63"/>
      <c r="C28" s="67">
        <f t="shared" si="2"/>
        <v>44</v>
      </c>
      <c r="D28" s="48"/>
      <c r="E28" s="48">
        <v>0</v>
      </c>
      <c r="F28" s="48"/>
      <c r="G28" s="48">
        <v>30</v>
      </c>
      <c r="H28" s="48"/>
      <c r="I28" s="48">
        <v>14</v>
      </c>
      <c r="J28" s="48"/>
      <c r="K28" s="48">
        <v>0</v>
      </c>
      <c r="L28" s="48"/>
    </row>
    <row r="29" spans="1:12" ht="17.25" customHeight="1">
      <c r="A29" s="36" t="s">
        <v>4</v>
      </c>
      <c r="B29" s="63"/>
      <c r="C29" s="67">
        <f t="shared" si="2"/>
        <v>0</v>
      </c>
      <c r="D29" s="48"/>
      <c r="E29" s="48">
        <v>0</v>
      </c>
      <c r="F29" s="48"/>
      <c r="G29" s="48">
        <v>0</v>
      </c>
      <c r="H29" s="48"/>
      <c r="I29" s="48">
        <v>0</v>
      </c>
      <c r="J29" s="48"/>
      <c r="K29" s="48">
        <v>0</v>
      </c>
      <c r="L29" s="48"/>
    </row>
    <row r="30" spans="1:12" ht="17.25" customHeight="1">
      <c r="A30" s="36" t="s">
        <v>5</v>
      </c>
      <c r="B30" s="63"/>
      <c r="C30" s="67">
        <f t="shared" si="2"/>
        <v>134</v>
      </c>
      <c r="D30" s="48"/>
      <c r="E30" s="48">
        <v>0</v>
      </c>
      <c r="F30" s="48"/>
      <c r="G30" s="48">
        <v>134</v>
      </c>
      <c r="H30" s="48"/>
      <c r="I30" s="48">
        <v>0</v>
      </c>
      <c r="J30" s="48"/>
      <c r="K30" s="48">
        <v>0</v>
      </c>
      <c r="L30" s="48"/>
    </row>
    <row r="31" spans="1:12" ht="17.25" customHeight="1" thickBot="1">
      <c r="A31" s="45" t="s">
        <v>6</v>
      </c>
      <c r="B31" s="46"/>
      <c r="C31" s="68">
        <f>SUM(E31:J31)</f>
        <v>173</v>
      </c>
      <c r="D31" s="65"/>
      <c r="E31" s="65">
        <v>0</v>
      </c>
      <c r="F31" s="65"/>
      <c r="G31" s="65">
        <v>173</v>
      </c>
      <c r="H31" s="65"/>
      <c r="I31" s="65">
        <v>0</v>
      </c>
      <c r="J31" s="65"/>
      <c r="K31" s="65">
        <v>0</v>
      </c>
      <c r="L31" s="65"/>
    </row>
    <row r="32" spans="1:12" ht="7.5" customHeight="1">
      <c r="A32" s="2"/>
      <c r="B32" s="2"/>
      <c r="C32" s="64"/>
      <c r="D32" s="64"/>
      <c r="E32" s="64"/>
      <c r="F32" s="64"/>
      <c r="G32" s="64"/>
      <c r="H32" s="64"/>
      <c r="I32" s="64"/>
      <c r="J32" s="64"/>
      <c r="K32" s="64"/>
      <c r="L32" s="64"/>
    </row>
    <row r="33" spans="1:12" ht="18.75" customHeight="1" thickBot="1">
      <c r="A33" s="40" t="s">
        <v>35</v>
      </c>
      <c r="B33" s="40"/>
      <c r="C33" s="40"/>
      <c r="D33" s="40"/>
      <c r="E33" s="9"/>
      <c r="F33" s="9"/>
      <c r="G33" s="9"/>
      <c r="H33" s="9"/>
      <c r="I33" s="9"/>
      <c r="J33" s="9"/>
      <c r="K33" s="44" t="s">
        <v>37</v>
      </c>
      <c r="L33" s="44"/>
    </row>
    <row r="34" spans="1:12" ht="17.25">
      <c r="A34" s="2"/>
      <c r="B34" s="3"/>
      <c r="C34" s="42" t="s">
        <v>21</v>
      </c>
      <c r="D34" s="76"/>
      <c r="E34" s="76"/>
      <c r="F34" s="76"/>
      <c r="G34" s="76"/>
      <c r="H34" s="76"/>
      <c r="I34" s="76"/>
      <c r="J34" s="76"/>
      <c r="K34" s="76"/>
      <c r="L34" s="76"/>
    </row>
    <row r="35" spans="1:12" ht="7.5" customHeight="1">
      <c r="A35" s="4"/>
      <c r="B35" s="5"/>
      <c r="C35" s="77" t="s">
        <v>22</v>
      </c>
      <c r="D35" s="78"/>
      <c r="E35" s="77" t="s">
        <v>23</v>
      </c>
      <c r="F35" s="78"/>
      <c r="G35" s="77" t="s">
        <v>24</v>
      </c>
      <c r="H35" s="78"/>
      <c r="I35" s="77" t="s">
        <v>16</v>
      </c>
      <c r="J35" s="81"/>
      <c r="K35" s="29"/>
      <c r="L35" s="29"/>
    </row>
    <row r="36" spans="1:12" ht="17.25">
      <c r="A36" s="6"/>
      <c r="B36" s="7"/>
      <c r="C36" s="79"/>
      <c r="D36" s="80"/>
      <c r="E36" s="79"/>
      <c r="F36" s="80"/>
      <c r="G36" s="79"/>
      <c r="H36" s="80"/>
      <c r="I36" s="79"/>
      <c r="J36" s="82"/>
      <c r="K36" s="51" t="s">
        <v>25</v>
      </c>
      <c r="L36" s="75"/>
    </row>
    <row r="37" spans="1:12" ht="17.25" customHeight="1">
      <c r="A37" s="52" t="s">
        <v>32</v>
      </c>
      <c r="B37" s="53"/>
      <c r="C37" s="83">
        <f>SUM(C38:D44)</f>
        <v>30257</v>
      </c>
      <c r="D37" s="84"/>
      <c r="E37" s="84">
        <f>SUM(E38:F44)</f>
        <v>2451</v>
      </c>
      <c r="F37" s="84"/>
      <c r="G37" s="84">
        <f>SUM(G38:H44)</f>
        <v>27353</v>
      </c>
      <c r="H37" s="84"/>
      <c r="I37" s="84">
        <f>SUM(I38:J44)</f>
        <v>453</v>
      </c>
      <c r="J37" s="84"/>
      <c r="K37" s="84">
        <f>SUM(K38:L44)</f>
        <v>42</v>
      </c>
      <c r="L37" s="84"/>
    </row>
    <row r="38" spans="1:12" ht="17.25" customHeight="1">
      <c r="A38" s="36" t="s">
        <v>0</v>
      </c>
      <c r="B38" s="63"/>
      <c r="C38" s="67">
        <f aca="true" t="shared" si="3" ref="C38:C44">SUM(D38:I38)</f>
        <v>6585</v>
      </c>
      <c r="D38" s="48"/>
      <c r="E38" s="48">
        <v>461</v>
      </c>
      <c r="F38" s="48"/>
      <c r="G38" s="48">
        <v>6042</v>
      </c>
      <c r="H38" s="48"/>
      <c r="I38" s="48">
        <v>82</v>
      </c>
      <c r="J38" s="48"/>
      <c r="K38" s="48">
        <v>0</v>
      </c>
      <c r="L38" s="48"/>
    </row>
    <row r="39" spans="1:12" ht="17.25" customHeight="1">
      <c r="A39" s="36" t="s">
        <v>1</v>
      </c>
      <c r="B39" s="63"/>
      <c r="C39" s="67">
        <f>SUM(D39:I39)</f>
        <v>4122</v>
      </c>
      <c r="D39" s="48"/>
      <c r="E39" s="48">
        <v>113</v>
      </c>
      <c r="F39" s="48"/>
      <c r="G39" s="48">
        <v>4009</v>
      </c>
      <c r="H39" s="48"/>
      <c r="I39" s="48">
        <v>0</v>
      </c>
      <c r="J39" s="48"/>
      <c r="K39" s="48">
        <v>0</v>
      </c>
      <c r="L39" s="48"/>
    </row>
    <row r="40" spans="1:12" ht="17.25" customHeight="1">
      <c r="A40" s="36" t="s">
        <v>2</v>
      </c>
      <c r="B40" s="63"/>
      <c r="C40" s="67">
        <f t="shared" si="3"/>
        <v>2557</v>
      </c>
      <c r="D40" s="48"/>
      <c r="E40" s="48">
        <v>121</v>
      </c>
      <c r="F40" s="48"/>
      <c r="G40" s="48">
        <v>2436</v>
      </c>
      <c r="H40" s="48"/>
      <c r="I40" s="48">
        <v>0</v>
      </c>
      <c r="J40" s="48"/>
      <c r="K40" s="48">
        <v>0</v>
      </c>
      <c r="L40" s="48"/>
    </row>
    <row r="41" spans="1:12" ht="17.25" customHeight="1">
      <c r="A41" s="36" t="s">
        <v>3</v>
      </c>
      <c r="B41" s="63"/>
      <c r="C41" s="67">
        <f t="shared" si="3"/>
        <v>4747</v>
      </c>
      <c r="D41" s="48"/>
      <c r="E41" s="48">
        <v>148</v>
      </c>
      <c r="F41" s="48"/>
      <c r="G41" s="48">
        <v>4326</v>
      </c>
      <c r="H41" s="48"/>
      <c r="I41" s="48">
        <v>273</v>
      </c>
      <c r="J41" s="48"/>
      <c r="K41" s="48">
        <v>0</v>
      </c>
      <c r="L41" s="48"/>
    </row>
    <row r="42" spans="1:12" ht="17.25" customHeight="1">
      <c r="A42" s="36" t="s">
        <v>4</v>
      </c>
      <c r="B42" s="63"/>
      <c r="C42" s="67">
        <f t="shared" si="3"/>
        <v>2327</v>
      </c>
      <c r="D42" s="48"/>
      <c r="E42" s="48">
        <v>167</v>
      </c>
      <c r="F42" s="48"/>
      <c r="G42" s="48">
        <v>2158</v>
      </c>
      <c r="H42" s="48"/>
      <c r="I42" s="48">
        <v>2</v>
      </c>
      <c r="J42" s="48"/>
      <c r="K42" s="48">
        <v>2</v>
      </c>
      <c r="L42" s="48"/>
    </row>
    <row r="43" spans="1:12" ht="17.25" customHeight="1">
      <c r="A43" s="36" t="s">
        <v>5</v>
      </c>
      <c r="B43" s="63"/>
      <c r="C43" s="67">
        <f t="shared" si="3"/>
        <v>4230</v>
      </c>
      <c r="D43" s="48"/>
      <c r="E43" s="48">
        <v>246</v>
      </c>
      <c r="F43" s="48"/>
      <c r="G43" s="48">
        <v>3984</v>
      </c>
      <c r="H43" s="48"/>
      <c r="I43" s="48">
        <v>0</v>
      </c>
      <c r="J43" s="48"/>
      <c r="K43" s="48">
        <v>0</v>
      </c>
      <c r="L43" s="48"/>
    </row>
    <row r="44" spans="1:12" ht="17.25" customHeight="1" thickBot="1">
      <c r="A44" s="45" t="s">
        <v>6</v>
      </c>
      <c r="B44" s="46"/>
      <c r="C44" s="68">
        <f t="shared" si="3"/>
        <v>5689</v>
      </c>
      <c r="D44" s="65"/>
      <c r="E44" s="65">
        <v>1195</v>
      </c>
      <c r="F44" s="65"/>
      <c r="G44" s="65">
        <v>4398</v>
      </c>
      <c r="H44" s="65"/>
      <c r="I44" s="65">
        <v>96</v>
      </c>
      <c r="J44" s="65"/>
      <c r="K44" s="65">
        <v>40</v>
      </c>
      <c r="L44" s="65"/>
    </row>
    <row r="45" spans="1:10" ht="7.5" customHeight="1">
      <c r="A45" s="2"/>
      <c r="B45" s="11"/>
      <c r="C45" s="11"/>
      <c r="D45" s="11"/>
      <c r="E45" s="2"/>
      <c r="F45" s="2"/>
      <c r="G45" s="11"/>
      <c r="H45" s="11"/>
      <c r="I45" s="11"/>
      <c r="J45" s="2"/>
    </row>
    <row r="46" spans="1:10" ht="15" customHeight="1">
      <c r="A46" s="4"/>
      <c r="B46" s="10"/>
      <c r="C46" s="10"/>
      <c r="D46" s="10"/>
      <c r="E46" s="4"/>
      <c r="F46" s="4"/>
      <c r="G46" s="10"/>
      <c r="H46" s="10"/>
      <c r="I46" s="10"/>
      <c r="J46" s="4"/>
    </row>
    <row r="47" spans="1:12" ht="22.5" customHeight="1" thickBot="1">
      <c r="A47" s="43" t="s">
        <v>28</v>
      </c>
      <c r="B47" s="43"/>
      <c r="C47" s="43"/>
      <c r="D47" s="43"/>
      <c r="E47" s="43"/>
      <c r="F47" s="43"/>
      <c r="G47" s="10"/>
      <c r="H47" s="10"/>
      <c r="I47" s="4"/>
      <c r="J47" s="4"/>
      <c r="K47" s="44" t="s">
        <v>37</v>
      </c>
      <c r="L47" s="44"/>
    </row>
    <row r="48" spans="1:12" ht="19.5" customHeight="1">
      <c r="A48" s="2"/>
      <c r="B48" s="3"/>
      <c r="C48" s="41" t="s">
        <v>29</v>
      </c>
      <c r="D48" s="41"/>
      <c r="E48" s="41"/>
      <c r="F48" s="41"/>
      <c r="G48" s="41"/>
      <c r="H48" s="41"/>
      <c r="I48" s="41"/>
      <c r="J48" s="41"/>
      <c r="K48" s="41"/>
      <c r="L48" s="42"/>
    </row>
    <row r="49" spans="1:12" ht="19.5" customHeight="1">
      <c r="A49" s="6"/>
      <c r="B49" s="7"/>
      <c r="C49" s="50" t="s">
        <v>22</v>
      </c>
      <c r="D49" s="50"/>
      <c r="E49" s="50"/>
      <c r="F49" s="50" t="s">
        <v>23</v>
      </c>
      <c r="G49" s="50"/>
      <c r="H49" s="50"/>
      <c r="I49" s="50" t="s">
        <v>24</v>
      </c>
      <c r="J49" s="50"/>
      <c r="K49" s="50" t="s">
        <v>16</v>
      </c>
      <c r="L49" s="51"/>
    </row>
    <row r="50" spans="1:12" ht="17.25" customHeight="1">
      <c r="A50" s="52" t="s">
        <v>32</v>
      </c>
      <c r="B50" s="53"/>
      <c r="C50" s="62">
        <f>SUM(C51:C57)</f>
        <v>469</v>
      </c>
      <c r="D50" s="49"/>
      <c r="E50" s="49"/>
      <c r="F50" s="49">
        <f>SUM(F51:F57)</f>
        <v>0</v>
      </c>
      <c r="G50" s="49"/>
      <c r="H50" s="49"/>
      <c r="I50" s="49">
        <f>SUM(I51:I57)</f>
        <v>469</v>
      </c>
      <c r="J50" s="49"/>
      <c r="K50" s="49">
        <f>SUM(K51:K57)</f>
        <v>0</v>
      </c>
      <c r="L50" s="49"/>
    </row>
    <row r="51" spans="1:12" ht="17.25" customHeight="1">
      <c r="A51" s="36" t="s">
        <v>0</v>
      </c>
      <c r="B51" s="63"/>
      <c r="C51" s="58">
        <f aca="true" t="shared" si="4" ref="C51:C57">SUM(F51:K51)</f>
        <v>105</v>
      </c>
      <c r="D51" s="35"/>
      <c r="E51" s="35"/>
      <c r="F51" s="55">
        <v>0</v>
      </c>
      <c r="G51" s="55"/>
      <c r="H51" s="55"/>
      <c r="I51" s="57">
        <v>105</v>
      </c>
      <c r="J51" s="57"/>
      <c r="K51" s="55">
        <v>0</v>
      </c>
      <c r="L51" s="55"/>
    </row>
    <row r="52" spans="1:12" ht="17.25" customHeight="1">
      <c r="A52" s="36" t="s">
        <v>1</v>
      </c>
      <c r="B52" s="63"/>
      <c r="C52" s="58">
        <f t="shared" si="4"/>
        <v>50</v>
      </c>
      <c r="D52" s="55"/>
      <c r="E52" s="55"/>
      <c r="F52" s="55">
        <v>0</v>
      </c>
      <c r="G52" s="55"/>
      <c r="H52" s="55"/>
      <c r="I52" s="55">
        <v>50</v>
      </c>
      <c r="J52" s="55"/>
      <c r="K52" s="55">
        <v>0</v>
      </c>
      <c r="L52" s="55"/>
    </row>
    <row r="53" spans="1:12" ht="17.25" customHeight="1">
      <c r="A53" s="36" t="s">
        <v>2</v>
      </c>
      <c r="B53" s="63"/>
      <c r="C53" s="58">
        <f t="shared" si="4"/>
        <v>0</v>
      </c>
      <c r="D53" s="55"/>
      <c r="E53" s="55"/>
      <c r="F53" s="55">
        <v>0</v>
      </c>
      <c r="G53" s="55"/>
      <c r="H53" s="55"/>
      <c r="I53" s="55">
        <v>0</v>
      </c>
      <c r="J53" s="55"/>
      <c r="K53" s="55">
        <v>0</v>
      </c>
      <c r="L53" s="55"/>
    </row>
    <row r="54" spans="1:12" ht="17.25" customHeight="1">
      <c r="A54" s="36" t="s">
        <v>3</v>
      </c>
      <c r="B54" s="63"/>
      <c r="C54" s="58">
        <f t="shared" si="4"/>
        <v>84</v>
      </c>
      <c r="D54" s="55"/>
      <c r="E54" s="55"/>
      <c r="F54" s="55">
        <v>0</v>
      </c>
      <c r="G54" s="55"/>
      <c r="H54" s="55"/>
      <c r="I54" s="55">
        <v>84</v>
      </c>
      <c r="J54" s="55"/>
      <c r="K54" s="55">
        <v>0</v>
      </c>
      <c r="L54" s="55"/>
    </row>
    <row r="55" spans="1:12" ht="17.25" customHeight="1">
      <c r="A55" s="36" t="s">
        <v>4</v>
      </c>
      <c r="B55" s="63"/>
      <c r="C55" s="56">
        <f t="shared" si="4"/>
        <v>91</v>
      </c>
      <c r="D55" s="57"/>
      <c r="E55" s="57"/>
      <c r="F55" s="55">
        <v>0</v>
      </c>
      <c r="G55" s="55"/>
      <c r="H55" s="55"/>
      <c r="I55" s="55">
        <v>91</v>
      </c>
      <c r="J55" s="55"/>
      <c r="K55" s="55">
        <v>0</v>
      </c>
      <c r="L55" s="55"/>
    </row>
    <row r="56" spans="1:12" ht="17.25" customHeight="1">
      <c r="A56" s="36" t="s">
        <v>5</v>
      </c>
      <c r="B56" s="63"/>
      <c r="C56" s="58">
        <f t="shared" si="4"/>
        <v>80</v>
      </c>
      <c r="D56" s="55"/>
      <c r="E56" s="55"/>
      <c r="F56" s="55">
        <v>0</v>
      </c>
      <c r="G56" s="55"/>
      <c r="H56" s="55"/>
      <c r="I56" s="55">
        <v>80</v>
      </c>
      <c r="J56" s="55"/>
      <c r="K56" s="55">
        <v>0</v>
      </c>
      <c r="L56" s="55"/>
    </row>
    <row r="57" spans="1:12" ht="17.25" customHeight="1" thickBot="1">
      <c r="A57" s="45" t="s">
        <v>6</v>
      </c>
      <c r="B57" s="46"/>
      <c r="C57" s="60">
        <f t="shared" si="4"/>
        <v>59</v>
      </c>
      <c r="D57" s="61"/>
      <c r="E57" s="61"/>
      <c r="F57" s="54">
        <v>0</v>
      </c>
      <c r="G57" s="54"/>
      <c r="H57" s="54"/>
      <c r="I57" s="54">
        <v>59</v>
      </c>
      <c r="J57" s="54"/>
      <c r="K57" s="54">
        <v>0</v>
      </c>
      <c r="L57" s="54"/>
    </row>
    <row r="58" spans="1:9" ht="7.5" customHeight="1">
      <c r="A58" s="2"/>
      <c r="B58" s="11"/>
      <c r="C58" s="11"/>
      <c r="D58" s="11"/>
      <c r="E58" s="24"/>
      <c r="F58" s="11"/>
      <c r="G58" s="2"/>
      <c r="H58" s="2"/>
      <c r="I58" s="4"/>
    </row>
    <row r="59" spans="1:12" ht="36" customHeight="1">
      <c r="A59" s="4"/>
      <c r="B59" s="10"/>
      <c r="C59" s="10"/>
      <c r="D59" s="10"/>
      <c r="E59" s="25"/>
      <c r="F59" s="10"/>
      <c r="G59" s="4"/>
      <c r="H59" s="59" t="s">
        <v>30</v>
      </c>
      <c r="I59" s="59"/>
      <c r="J59" s="59"/>
      <c r="K59" s="59"/>
      <c r="L59" s="59"/>
    </row>
    <row r="60" ht="18.75" customHeight="1"/>
    <row r="64" ht="15" customHeight="1"/>
    <row r="65" ht="15" customHeight="1"/>
    <row r="66" ht="15" customHeight="1"/>
    <row r="67" ht="15" customHeight="1"/>
    <row r="68" ht="15" customHeight="1"/>
    <row r="69" ht="15" customHeight="1"/>
    <row r="70" spans="1:2" ht="15" customHeight="1">
      <c r="A70" s="4"/>
      <c r="B70" s="4"/>
    </row>
    <row r="71" spans="1:2" ht="15" customHeight="1">
      <c r="A71" s="26"/>
      <c r="B71" s="26"/>
    </row>
  </sheetData>
  <mergeCells count="177">
    <mergeCell ref="A6:G6"/>
    <mergeCell ref="B7:B8"/>
    <mergeCell ref="A1:L1"/>
    <mergeCell ref="A3:L3"/>
    <mergeCell ref="H7:J7"/>
    <mergeCell ref="G7:G8"/>
    <mergeCell ref="F7:F8"/>
    <mergeCell ref="D7:E7"/>
    <mergeCell ref="K6:L6"/>
    <mergeCell ref="L7:L8"/>
    <mergeCell ref="K7:K8"/>
    <mergeCell ref="K44:L44"/>
    <mergeCell ref="E37:F37"/>
    <mergeCell ref="G37:H37"/>
    <mergeCell ref="I37:J37"/>
    <mergeCell ref="K37:L37"/>
    <mergeCell ref="E44:F44"/>
    <mergeCell ref="G44:H44"/>
    <mergeCell ref="I44:J44"/>
    <mergeCell ref="K42:L42"/>
    <mergeCell ref="K43:L43"/>
    <mergeCell ref="C42:D42"/>
    <mergeCell ref="E42:F42"/>
    <mergeCell ref="G42:H42"/>
    <mergeCell ref="I42:J42"/>
    <mergeCell ref="C43:D43"/>
    <mergeCell ref="E43:F43"/>
    <mergeCell ref="G43:H43"/>
    <mergeCell ref="I43:J43"/>
    <mergeCell ref="K40:L40"/>
    <mergeCell ref="C41:D41"/>
    <mergeCell ref="E41:F41"/>
    <mergeCell ref="G41:H41"/>
    <mergeCell ref="I41:J41"/>
    <mergeCell ref="K41:L41"/>
    <mergeCell ref="C40:D40"/>
    <mergeCell ref="E40:F40"/>
    <mergeCell ref="G40:H40"/>
    <mergeCell ref="I40:J40"/>
    <mergeCell ref="K38:L38"/>
    <mergeCell ref="C39:D39"/>
    <mergeCell ref="E39:F39"/>
    <mergeCell ref="G39:H39"/>
    <mergeCell ref="I39:J39"/>
    <mergeCell ref="K39:L39"/>
    <mergeCell ref="E38:F38"/>
    <mergeCell ref="G38:H38"/>
    <mergeCell ref="I38:J38"/>
    <mergeCell ref="A42:B42"/>
    <mergeCell ref="A43:B43"/>
    <mergeCell ref="A44:B44"/>
    <mergeCell ref="C37:D37"/>
    <mergeCell ref="C38:D38"/>
    <mergeCell ref="C44:D44"/>
    <mergeCell ref="A38:B38"/>
    <mergeCell ref="A39:B39"/>
    <mergeCell ref="A40:B40"/>
    <mergeCell ref="A41:B41"/>
    <mergeCell ref="K33:L33"/>
    <mergeCell ref="A33:D33"/>
    <mergeCell ref="C21:L21"/>
    <mergeCell ref="A37:B37"/>
    <mergeCell ref="C34:L34"/>
    <mergeCell ref="C35:D36"/>
    <mergeCell ref="E35:F36"/>
    <mergeCell ref="G35:H36"/>
    <mergeCell ref="I35:J36"/>
    <mergeCell ref="K36:L36"/>
    <mergeCell ref="K20:L20"/>
    <mergeCell ref="C22:D23"/>
    <mergeCell ref="E22:F23"/>
    <mergeCell ref="G22:H23"/>
    <mergeCell ref="I22:J23"/>
    <mergeCell ref="K23:L23"/>
    <mergeCell ref="C32:D32"/>
    <mergeCell ref="E32:F32"/>
    <mergeCell ref="G32:H32"/>
    <mergeCell ref="I32:J32"/>
    <mergeCell ref="C31:D31"/>
    <mergeCell ref="E31:F31"/>
    <mergeCell ref="G31:H31"/>
    <mergeCell ref="I31:J31"/>
    <mergeCell ref="C30:D30"/>
    <mergeCell ref="E30:F30"/>
    <mergeCell ref="G30:H30"/>
    <mergeCell ref="I30:J30"/>
    <mergeCell ref="C29:D29"/>
    <mergeCell ref="E29:F29"/>
    <mergeCell ref="G29:H29"/>
    <mergeCell ref="I29:J29"/>
    <mergeCell ref="C28:D28"/>
    <mergeCell ref="E28:F28"/>
    <mergeCell ref="G28:H28"/>
    <mergeCell ref="I28:J28"/>
    <mergeCell ref="C26:D26"/>
    <mergeCell ref="G26:H26"/>
    <mergeCell ref="I26:J26"/>
    <mergeCell ref="C27:D27"/>
    <mergeCell ref="E27:F27"/>
    <mergeCell ref="G27:H27"/>
    <mergeCell ref="I27:J27"/>
    <mergeCell ref="E26:F26"/>
    <mergeCell ref="C25:D25"/>
    <mergeCell ref="E25:F25"/>
    <mergeCell ref="G25:H25"/>
    <mergeCell ref="I25:J25"/>
    <mergeCell ref="C24:D24"/>
    <mergeCell ref="E24:F24"/>
    <mergeCell ref="G24:H24"/>
    <mergeCell ref="I24:J24"/>
    <mergeCell ref="K57:L57"/>
    <mergeCell ref="K50:L50"/>
    <mergeCell ref="I51:J51"/>
    <mergeCell ref="K51:L51"/>
    <mergeCell ref="I52:J52"/>
    <mergeCell ref="K52:L52"/>
    <mergeCell ref="K53:L53"/>
    <mergeCell ref="I50:J50"/>
    <mergeCell ref="K32:L32"/>
    <mergeCell ref="K28:L28"/>
    <mergeCell ref="K29:L29"/>
    <mergeCell ref="K30:L30"/>
    <mergeCell ref="K31:L31"/>
    <mergeCell ref="A51:B51"/>
    <mergeCell ref="A52:B52"/>
    <mergeCell ref="A53:B53"/>
    <mergeCell ref="A24:B24"/>
    <mergeCell ref="A25:B25"/>
    <mergeCell ref="A26:B26"/>
    <mergeCell ref="A27:B27"/>
    <mergeCell ref="A28:B28"/>
    <mergeCell ref="A29:B29"/>
    <mergeCell ref="A30:B30"/>
    <mergeCell ref="A54:B54"/>
    <mergeCell ref="A55:B55"/>
    <mergeCell ref="A56:B56"/>
    <mergeCell ref="A57:B57"/>
    <mergeCell ref="C57:E57"/>
    <mergeCell ref="C50:E50"/>
    <mergeCell ref="C51:E51"/>
    <mergeCell ref="C52:E52"/>
    <mergeCell ref="C53:E53"/>
    <mergeCell ref="C54:E54"/>
    <mergeCell ref="H59:L59"/>
    <mergeCell ref="F51:H51"/>
    <mergeCell ref="F52:H52"/>
    <mergeCell ref="F53:H53"/>
    <mergeCell ref="I53:J53"/>
    <mergeCell ref="F54:H54"/>
    <mergeCell ref="K56:L56"/>
    <mergeCell ref="I54:J54"/>
    <mergeCell ref="K54:L54"/>
    <mergeCell ref="I55:J55"/>
    <mergeCell ref="K49:L49"/>
    <mergeCell ref="A50:B50"/>
    <mergeCell ref="F57:H57"/>
    <mergeCell ref="I56:J56"/>
    <mergeCell ref="I57:J57"/>
    <mergeCell ref="C55:E55"/>
    <mergeCell ref="C56:E56"/>
    <mergeCell ref="K55:L55"/>
    <mergeCell ref="F55:H55"/>
    <mergeCell ref="F56:H56"/>
    <mergeCell ref="F50:H50"/>
    <mergeCell ref="C49:E49"/>
    <mergeCell ref="F49:H49"/>
    <mergeCell ref="I49:J49"/>
    <mergeCell ref="A19:H19"/>
    <mergeCell ref="A20:D20"/>
    <mergeCell ref="C48:L48"/>
    <mergeCell ref="A47:F47"/>
    <mergeCell ref="K47:L47"/>
    <mergeCell ref="A31:B31"/>
    <mergeCell ref="K24:L24"/>
    <mergeCell ref="K25:L25"/>
    <mergeCell ref="K26:L26"/>
    <mergeCell ref="K27:L27"/>
  </mergeCells>
  <printOptions horizontalCentered="1"/>
  <pageMargins left="0.3937007874015748" right="0.3937007874015748" top="0.5905511811023623" bottom="0.5905511811023623" header="0.5118110236220472" footer="0.3937007874015748"/>
  <pageSetup horizontalDpi="600" verticalDpi="600" orientation="portrait" paperSize="9" scale="75" r:id="rId1"/>
</worksheet>
</file>

<file path=xl/worksheets/sheet10.xml><?xml version="1.0" encoding="utf-8"?>
<worksheet xmlns="http://schemas.openxmlformats.org/spreadsheetml/2006/main" xmlns:r="http://schemas.openxmlformats.org/officeDocument/2006/relationships">
  <dimension ref="A1:R55"/>
  <sheetViews>
    <sheetView tabSelected="1" zoomScale="85" zoomScaleNormal="85" workbookViewId="0" topLeftCell="A52">
      <selection activeCell="E32" sqref="E32"/>
    </sheetView>
  </sheetViews>
  <sheetFormatPr defaultColWidth="8.66015625" defaultRowHeight="18"/>
  <cols>
    <col min="1" max="1" width="5.91015625" style="0" customWidth="1"/>
    <col min="2" max="2" width="5.58203125" style="0" customWidth="1"/>
    <col min="3" max="9" width="5.58203125" style="552" customWidth="1"/>
    <col min="10" max="18" width="5.58203125" style="0" customWidth="1"/>
  </cols>
  <sheetData>
    <row r="1" spans="1:18" ht="22.5" customHeight="1">
      <c r="A1" s="39" t="s">
        <v>266</v>
      </c>
      <c r="B1" s="39"/>
      <c r="C1" s="39"/>
      <c r="D1" s="39"/>
      <c r="E1" s="39"/>
      <c r="F1" s="39"/>
      <c r="G1" s="39"/>
      <c r="H1" s="39"/>
      <c r="I1" s="39"/>
      <c r="J1" s="39"/>
      <c r="K1" s="39"/>
      <c r="L1" s="39"/>
      <c r="M1" s="39"/>
      <c r="N1" s="39"/>
      <c r="O1" s="39"/>
      <c r="P1" s="39"/>
      <c r="Q1" s="39"/>
      <c r="R1" s="39"/>
    </row>
    <row r="2" spans="1:18" ht="18" thickBot="1">
      <c r="A2" s="8"/>
      <c r="B2" s="4"/>
      <c r="C2" s="495"/>
      <c r="D2" s="495"/>
      <c r="E2" s="495"/>
      <c r="F2" s="495"/>
      <c r="G2" s="495"/>
      <c r="H2" s="495"/>
      <c r="I2" s="495"/>
      <c r="J2" s="4"/>
      <c r="K2" s="4"/>
      <c r="L2" s="4"/>
      <c r="M2" s="4"/>
      <c r="N2" s="4"/>
      <c r="O2" s="4"/>
      <c r="P2" s="4"/>
      <c r="Q2" s="133" t="s">
        <v>194</v>
      </c>
      <c r="R2" s="133"/>
    </row>
    <row r="3" spans="1:18" ht="17.25">
      <c r="A3" s="3"/>
      <c r="B3" s="496" t="s">
        <v>132</v>
      </c>
      <c r="C3" s="497" t="s">
        <v>267</v>
      </c>
      <c r="D3" s="497"/>
      <c r="E3" s="497" t="s">
        <v>268</v>
      </c>
      <c r="F3" s="497"/>
      <c r="G3" s="497"/>
      <c r="H3" s="497"/>
      <c r="I3" s="497"/>
      <c r="J3" s="497"/>
      <c r="K3" s="497"/>
      <c r="L3" s="497"/>
      <c r="M3" s="497"/>
      <c r="N3" s="497"/>
      <c r="O3" s="497" t="s">
        <v>269</v>
      </c>
      <c r="P3" s="497"/>
      <c r="Q3" s="497"/>
      <c r="R3" s="498"/>
    </row>
    <row r="4" spans="1:18" ht="7.5" customHeight="1">
      <c r="A4" s="5"/>
      <c r="B4" s="499"/>
      <c r="C4" s="500" t="s">
        <v>270</v>
      </c>
      <c r="D4" s="500" t="s">
        <v>271</v>
      </c>
      <c r="E4" s="500" t="s">
        <v>272</v>
      </c>
      <c r="F4" s="500" t="s">
        <v>273</v>
      </c>
      <c r="G4" s="500" t="s">
        <v>274</v>
      </c>
      <c r="H4" s="500" t="s">
        <v>275</v>
      </c>
      <c r="I4" s="501" t="s">
        <v>248</v>
      </c>
      <c r="J4" s="502"/>
      <c r="K4" s="500" t="s">
        <v>276</v>
      </c>
      <c r="L4" s="500" t="s">
        <v>250</v>
      </c>
      <c r="M4" s="500" t="s">
        <v>277</v>
      </c>
      <c r="N4" s="500" t="s">
        <v>61</v>
      </c>
      <c r="O4" s="500" t="s">
        <v>254</v>
      </c>
      <c r="P4" s="500" t="s">
        <v>278</v>
      </c>
      <c r="Q4" s="500" t="s">
        <v>279</v>
      </c>
      <c r="R4" s="501" t="s">
        <v>61</v>
      </c>
    </row>
    <row r="5" spans="1:18" ht="40.5" customHeight="1">
      <c r="A5" s="7"/>
      <c r="B5" s="86"/>
      <c r="C5" s="503"/>
      <c r="D5" s="503"/>
      <c r="E5" s="503"/>
      <c r="F5" s="503"/>
      <c r="G5" s="503"/>
      <c r="H5" s="503"/>
      <c r="I5" s="503"/>
      <c r="J5" s="504" t="s">
        <v>280</v>
      </c>
      <c r="K5" s="503"/>
      <c r="L5" s="503"/>
      <c r="M5" s="503"/>
      <c r="N5" s="503"/>
      <c r="O5" s="503"/>
      <c r="P5" s="503"/>
      <c r="Q5" s="503"/>
      <c r="R5" s="505"/>
    </row>
    <row r="6" spans="1:18" ht="7.5" customHeight="1">
      <c r="A6" s="5"/>
      <c r="B6" s="506"/>
      <c r="C6" s="507"/>
      <c r="D6" s="507"/>
      <c r="E6" s="507"/>
      <c r="F6" s="507"/>
      <c r="G6" s="507"/>
      <c r="H6" s="507"/>
      <c r="I6" s="507"/>
      <c r="J6" s="508"/>
      <c r="K6" s="509"/>
      <c r="L6" s="510"/>
      <c r="M6" s="510"/>
      <c r="N6" s="510"/>
      <c r="O6" s="511"/>
      <c r="P6" s="510"/>
      <c r="Q6" s="510"/>
      <c r="R6" s="506"/>
    </row>
    <row r="7" spans="1:18" s="28" customFormat="1" ht="22.5" customHeight="1">
      <c r="A7" s="512" t="s">
        <v>132</v>
      </c>
      <c r="B7" s="513">
        <f aca="true" t="shared" si="0" ref="B7:B14">+SUM(C7:R7)-J7</f>
        <v>21</v>
      </c>
      <c r="C7" s="514">
        <f aca="true" t="shared" si="1" ref="C7:R7">+SUM(C8:C14)</f>
        <v>0</v>
      </c>
      <c r="D7" s="514">
        <f t="shared" si="1"/>
        <v>0</v>
      </c>
      <c r="E7" s="514">
        <f t="shared" si="1"/>
        <v>5</v>
      </c>
      <c r="F7" s="514">
        <f t="shared" si="1"/>
        <v>2</v>
      </c>
      <c r="G7" s="514">
        <f t="shared" si="1"/>
        <v>1</v>
      </c>
      <c r="H7" s="514">
        <f t="shared" si="1"/>
        <v>0</v>
      </c>
      <c r="I7" s="514">
        <f t="shared" si="1"/>
        <v>8</v>
      </c>
      <c r="J7" s="514">
        <f t="shared" si="1"/>
        <v>0</v>
      </c>
      <c r="K7" s="514">
        <f t="shared" si="1"/>
        <v>1</v>
      </c>
      <c r="L7" s="514">
        <f t="shared" si="1"/>
        <v>0</v>
      </c>
      <c r="M7" s="514">
        <f t="shared" si="1"/>
        <v>0</v>
      </c>
      <c r="N7" s="514">
        <f t="shared" si="1"/>
        <v>0</v>
      </c>
      <c r="O7" s="514">
        <f t="shared" si="1"/>
        <v>0</v>
      </c>
      <c r="P7" s="514">
        <f t="shared" si="1"/>
        <v>2</v>
      </c>
      <c r="Q7" s="514">
        <f t="shared" si="1"/>
        <v>2</v>
      </c>
      <c r="R7" s="514">
        <f t="shared" si="1"/>
        <v>0</v>
      </c>
    </row>
    <row r="8" spans="1:18" ht="22.5" customHeight="1">
      <c r="A8" s="433" t="s">
        <v>0</v>
      </c>
      <c r="B8" s="391">
        <f t="shared" si="0"/>
        <v>3</v>
      </c>
      <c r="C8" s="515">
        <v>0</v>
      </c>
      <c r="D8" s="515">
        <v>0</v>
      </c>
      <c r="E8" s="515">
        <v>3</v>
      </c>
      <c r="F8" s="515">
        <v>0</v>
      </c>
      <c r="G8" s="515">
        <v>0</v>
      </c>
      <c r="H8" s="515">
        <v>0</v>
      </c>
      <c r="I8" s="515">
        <v>0</v>
      </c>
      <c r="J8" s="516">
        <v>0</v>
      </c>
      <c r="K8" s="516">
        <v>0</v>
      </c>
      <c r="L8" s="516">
        <v>0</v>
      </c>
      <c r="M8" s="516">
        <v>0</v>
      </c>
      <c r="N8" s="516">
        <v>0</v>
      </c>
      <c r="O8" s="516">
        <v>0</v>
      </c>
      <c r="P8" s="516">
        <v>0</v>
      </c>
      <c r="Q8" s="516">
        <v>0</v>
      </c>
      <c r="R8" s="516">
        <v>0</v>
      </c>
    </row>
    <row r="9" spans="1:18" ht="22.5" customHeight="1">
      <c r="A9" s="433" t="s">
        <v>1</v>
      </c>
      <c r="B9" s="391">
        <f t="shared" si="0"/>
        <v>0</v>
      </c>
      <c r="C9" s="515">
        <v>0</v>
      </c>
      <c r="D9" s="515">
        <v>0</v>
      </c>
      <c r="E9" s="515">
        <v>0</v>
      </c>
      <c r="F9" s="515">
        <v>0</v>
      </c>
      <c r="G9" s="515">
        <v>0</v>
      </c>
      <c r="H9" s="515">
        <v>0</v>
      </c>
      <c r="I9" s="515">
        <v>0</v>
      </c>
      <c r="J9" s="515">
        <v>0</v>
      </c>
      <c r="K9" s="515">
        <v>0</v>
      </c>
      <c r="L9" s="515">
        <v>0</v>
      </c>
      <c r="M9" s="515">
        <v>0</v>
      </c>
      <c r="N9" s="515">
        <v>0</v>
      </c>
      <c r="O9" s="515">
        <v>0</v>
      </c>
      <c r="P9" s="515">
        <v>0</v>
      </c>
      <c r="Q9" s="515">
        <v>0</v>
      </c>
      <c r="R9" s="515">
        <v>0</v>
      </c>
    </row>
    <row r="10" spans="1:18" ht="22.5" customHeight="1">
      <c r="A10" s="433" t="s">
        <v>2</v>
      </c>
      <c r="B10" s="391">
        <f t="shared" si="0"/>
        <v>1</v>
      </c>
      <c r="C10" s="515">
        <v>0</v>
      </c>
      <c r="D10" s="515">
        <v>0</v>
      </c>
      <c r="E10" s="515">
        <v>0</v>
      </c>
      <c r="F10" s="515">
        <v>1</v>
      </c>
      <c r="G10" s="515">
        <v>0</v>
      </c>
      <c r="H10" s="515">
        <v>0</v>
      </c>
      <c r="I10" s="515">
        <v>0</v>
      </c>
      <c r="J10" s="515">
        <v>0</v>
      </c>
      <c r="K10" s="515">
        <v>0</v>
      </c>
      <c r="L10" s="515">
        <v>0</v>
      </c>
      <c r="M10" s="515">
        <v>0</v>
      </c>
      <c r="N10" s="515">
        <v>0</v>
      </c>
      <c r="O10" s="515">
        <v>0</v>
      </c>
      <c r="P10" s="515">
        <v>0</v>
      </c>
      <c r="Q10" s="515">
        <v>0</v>
      </c>
      <c r="R10" s="515">
        <v>0</v>
      </c>
    </row>
    <row r="11" spans="1:18" ht="22.5" customHeight="1">
      <c r="A11" s="433" t="s">
        <v>3</v>
      </c>
      <c r="B11" s="394">
        <f t="shared" si="0"/>
        <v>4</v>
      </c>
      <c r="C11" s="515">
        <v>0</v>
      </c>
      <c r="D11" s="515">
        <v>0</v>
      </c>
      <c r="E11" s="515">
        <v>1</v>
      </c>
      <c r="F11" s="515">
        <v>1</v>
      </c>
      <c r="G11" s="515">
        <v>1</v>
      </c>
      <c r="H11" s="515">
        <v>0</v>
      </c>
      <c r="I11" s="515">
        <v>0</v>
      </c>
      <c r="J11" s="516">
        <v>0</v>
      </c>
      <c r="K11" s="516">
        <v>1</v>
      </c>
      <c r="L11" s="516">
        <v>0</v>
      </c>
      <c r="M11" s="516">
        <v>0</v>
      </c>
      <c r="N11" s="516">
        <v>0</v>
      </c>
      <c r="O11" s="516">
        <v>0</v>
      </c>
      <c r="P11" s="516">
        <v>0</v>
      </c>
      <c r="Q11" s="516">
        <v>0</v>
      </c>
      <c r="R11" s="516">
        <v>0</v>
      </c>
    </row>
    <row r="12" spans="1:18" ht="22.5" customHeight="1">
      <c r="A12" s="433" t="s">
        <v>4</v>
      </c>
      <c r="B12" s="394">
        <f t="shared" si="0"/>
        <v>0</v>
      </c>
      <c r="C12" s="515">
        <v>0</v>
      </c>
      <c r="D12" s="515">
        <v>0</v>
      </c>
      <c r="E12" s="515">
        <v>0</v>
      </c>
      <c r="F12" s="515">
        <v>0</v>
      </c>
      <c r="G12" s="515">
        <v>0</v>
      </c>
      <c r="H12" s="515">
        <v>0</v>
      </c>
      <c r="I12" s="515">
        <v>0</v>
      </c>
      <c r="J12" s="516">
        <v>0</v>
      </c>
      <c r="K12" s="516">
        <v>0</v>
      </c>
      <c r="L12" s="516">
        <v>0</v>
      </c>
      <c r="M12" s="516">
        <v>0</v>
      </c>
      <c r="N12" s="516">
        <v>0</v>
      </c>
      <c r="O12" s="516">
        <v>0</v>
      </c>
      <c r="P12" s="516">
        <v>0</v>
      </c>
      <c r="Q12" s="516">
        <v>0</v>
      </c>
      <c r="R12" s="516">
        <v>0</v>
      </c>
    </row>
    <row r="13" spans="1:18" ht="22.5" customHeight="1">
      <c r="A13" s="433" t="s">
        <v>5</v>
      </c>
      <c r="B13" s="394">
        <f t="shared" si="0"/>
        <v>11</v>
      </c>
      <c r="C13" s="515">
        <v>0</v>
      </c>
      <c r="D13" s="515">
        <v>0</v>
      </c>
      <c r="E13" s="515">
        <v>1</v>
      </c>
      <c r="F13" s="515">
        <v>0</v>
      </c>
      <c r="G13" s="515">
        <v>0</v>
      </c>
      <c r="H13" s="515">
        <v>0</v>
      </c>
      <c r="I13" s="515">
        <v>8</v>
      </c>
      <c r="J13" s="515">
        <v>0</v>
      </c>
      <c r="K13" s="515">
        <v>0</v>
      </c>
      <c r="L13" s="515">
        <v>0</v>
      </c>
      <c r="M13" s="515">
        <v>0</v>
      </c>
      <c r="N13" s="515">
        <v>0</v>
      </c>
      <c r="O13" s="515">
        <v>0</v>
      </c>
      <c r="P13" s="515">
        <v>1</v>
      </c>
      <c r="Q13" s="515">
        <v>1</v>
      </c>
      <c r="R13" s="515">
        <v>0</v>
      </c>
    </row>
    <row r="14" spans="1:18" ht="22.5" customHeight="1">
      <c r="A14" s="433" t="s">
        <v>6</v>
      </c>
      <c r="B14" s="394">
        <f t="shared" si="0"/>
        <v>2</v>
      </c>
      <c r="C14" s="515">
        <v>0</v>
      </c>
      <c r="D14" s="515">
        <v>0</v>
      </c>
      <c r="E14" s="515">
        <v>0</v>
      </c>
      <c r="F14" s="515">
        <v>0</v>
      </c>
      <c r="G14" s="515">
        <v>0</v>
      </c>
      <c r="H14" s="515">
        <v>0</v>
      </c>
      <c r="I14" s="515">
        <v>0</v>
      </c>
      <c r="J14" s="516">
        <v>0</v>
      </c>
      <c r="K14" s="516">
        <v>0</v>
      </c>
      <c r="L14" s="516">
        <v>0</v>
      </c>
      <c r="M14" s="516">
        <v>0</v>
      </c>
      <c r="N14" s="516">
        <v>0</v>
      </c>
      <c r="O14" s="516">
        <v>0</v>
      </c>
      <c r="P14" s="516">
        <v>1</v>
      </c>
      <c r="Q14" s="516">
        <v>1</v>
      </c>
      <c r="R14" s="516">
        <v>0</v>
      </c>
    </row>
    <row r="15" spans="1:18" ht="7.5" customHeight="1" thickBot="1">
      <c r="A15" s="357"/>
      <c r="B15" s="517"/>
      <c r="C15" s="518"/>
      <c r="D15" s="518"/>
      <c r="E15" s="518"/>
      <c r="F15" s="518"/>
      <c r="G15" s="518"/>
      <c r="H15" s="518"/>
      <c r="I15" s="518"/>
      <c r="J15" s="9"/>
      <c r="K15" s="9"/>
      <c r="L15" s="9"/>
      <c r="M15" s="9"/>
      <c r="N15" s="9"/>
      <c r="O15" s="9"/>
      <c r="P15" s="9"/>
      <c r="Q15" s="9"/>
      <c r="R15" s="9"/>
    </row>
    <row r="16" spans="1:18" ht="17.25">
      <c r="A16" s="4"/>
      <c r="B16" s="4"/>
      <c r="C16" s="495"/>
      <c r="D16" s="495"/>
      <c r="E16" s="495"/>
      <c r="F16" s="495"/>
      <c r="G16" s="495"/>
      <c r="H16" s="495"/>
      <c r="I16" s="495"/>
      <c r="J16" s="4"/>
      <c r="K16" s="4"/>
      <c r="L16" s="4"/>
      <c r="M16" s="4"/>
      <c r="N16" s="4"/>
      <c r="O16" s="4"/>
      <c r="P16" s="215"/>
      <c r="Q16" s="215"/>
      <c r="R16" s="215"/>
    </row>
    <row r="17" spans="1:18" ht="17.25">
      <c r="A17" s="4"/>
      <c r="B17" s="4"/>
      <c r="C17" s="495"/>
      <c r="D17" s="495"/>
      <c r="E17" s="495"/>
      <c r="F17" s="495"/>
      <c r="G17" s="495"/>
      <c r="H17" s="495"/>
      <c r="I17" s="495"/>
      <c r="J17" s="4"/>
      <c r="K17" s="4"/>
      <c r="L17" s="4"/>
      <c r="M17" s="4"/>
      <c r="N17" s="4"/>
      <c r="O17" s="4"/>
      <c r="P17" s="519"/>
      <c r="Q17" s="519"/>
      <c r="R17" s="519"/>
    </row>
    <row r="18" spans="1:18" ht="17.25">
      <c r="A18" s="4"/>
      <c r="B18" s="4"/>
      <c r="C18" s="495"/>
      <c r="D18" s="495"/>
      <c r="E18" s="495"/>
      <c r="F18" s="495"/>
      <c r="G18" s="495"/>
      <c r="H18" s="495"/>
      <c r="I18" s="495"/>
      <c r="J18" s="4"/>
      <c r="K18" s="4"/>
      <c r="L18" s="4"/>
      <c r="M18" s="4"/>
      <c r="N18" s="4"/>
      <c r="O18" s="4"/>
      <c r="P18" s="519"/>
      <c r="Q18" s="519"/>
      <c r="R18" s="519"/>
    </row>
    <row r="19" spans="1:18" ht="22.5" customHeight="1">
      <c r="A19" s="39" t="s">
        <v>286</v>
      </c>
      <c r="B19" s="39"/>
      <c r="C19" s="39"/>
      <c r="D19" s="39"/>
      <c r="E19" s="39"/>
      <c r="F19" s="39"/>
      <c r="G19" s="39"/>
      <c r="H19" s="39"/>
      <c r="I19" s="39"/>
      <c r="J19" s="39"/>
      <c r="K19" s="39"/>
      <c r="L19" s="39"/>
      <c r="M19" s="39"/>
      <c r="N19" s="39"/>
      <c r="O19" s="39"/>
      <c r="P19" s="39"/>
      <c r="Q19" s="39"/>
      <c r="R19" s="39"/>
    </row>
    <row r="20" spans="1:18" ht="22.5" customHeight="1">
      <c r="A20" s="39" t="s">
        <v>287</v>
      </c>
      <c r="B20" s="39"/>
      <c r="C20" s="39"/>
      <c r="D20" s="39"/>
      <c r="E20" s="39"/>
      <c r="F20" s="39"/>
      <c r="G20" s="39"/>
      <c r="H20" s="39"/>
      <c r="I20" s="39"/>
      <c r="J20" s="39"/>
      <c r="K20" s="39"/>
      <c r="L20" s="39"/>
      <c r="M20" s="39"/>
      <c r="N20" s="39"/>
      <c r="O20" s="39"/>
      <c r="P20" s="39"/>
      <c r="Q20" s="39"/>
      <c r="R20" s="39"/>
    </row>
    <row r="21" spans="1:18" ht="18" thickBot="1">
      <c r="A21" s="8"/>
      <c r="B21" s="8"/>
      <c r="C21" s="8"/>
      <c r="D21" s="8"/>
      <c r="E21" s="8"/>
      <c r="F21" s="8"/>
      <c r="G21" s="8"/>
      <c r="H21" s="8"/>
      <c r="I21" s="8"/>
      <c r="J21" s="8"/>
      <c r="K21" s="8"/>
      <c r="L21" s="8"/>
      <c r="M21" s="8"/>
      <c r="N21" s="8"/>
      <c r="O21" s="8"/>
      <c r="P21" s="133" t="str">
        <f>+Q2</f>
        <v>平成18年度</v>
      </c>
      <c r="Q21" s="133"/>
      <c r="R21" s="520"/>
    </row>
    <row r="22" spans="1:18" ht="33.75" customHeight="1">
      <c r="A22" s="2"/>
      <c r="B22" s="2"/>
      <c r="C22" s="42" t="s">
        <v>281</v>
      </c>
      <c r="D22" s="76"/>
      <c r="E22" s="96"/>
      <c r="F22" s="159" t="s">
        <v>288</v>
      </c>
      <c r="G22" s="521"/>
      <c r="H22" s="172"/>
      <c r="I22" s="522" t="s">
        <v>282</v>
      </c>
      <c r="J22" s="523"/>
      <c r="K22" s="524"/>
      <c r="L22" s="159" t="s">
        <v>289</v>
      </c>
      <c r="M22" s="521"/>
      <c r="N22" s="172"/>
      <c r="O22" s="525" t="s">
        <v>16</v>
      </c>
      <c r="P22" s="526"/>
      <c r="Q22" s="526"/>
      <c r="R22" s="4"/>
    </row>
    <row r="23" spans="1:18" ht="7.5" customHeight="1">
      <c r="A23" s="4"/>
      <c r="B23" s="4"/>
      <c r="C23" s="371" t="s">
        <v>290</v>
      </c>
      <c r="D23" s="527" t="s">
        <v>291</v>
      </c>
      <c r="E23" s="528"/>
      <c r="F23" s="371" t="s">
        <v>290</v>
      </c>
      <c r="G23" s="527" t="s">
        <v>291</v>
      </c>
      <c r="H23" s="528"/>
      <c r="I23" s="371" t="s">
        <v>290</v>
      </c>
      <c r="J23" s="527" t="s">
        <v>291</v>
      </c>
      <c r="K23" s="528"/>
      <c r="L23" s="371" t="s">
        <v>290</v>
      </c>
      <c r="M23" s="527" t="s">
        <v>291</v>
      </c>
      <c r="N23" s="528"/>
      <c r="O23" s="371" t="s">
        <v>290</v>
      </c>
      <c r="P23" s="527" t="s">
        <v>291</v>
      </c>
      <c r="Q23" s="529"/>
      <c r="R23" s="4"/>
    </row>
    <row r="24" spans="1:18" ht="45" customHeight="1">
      <c r="A24" s="6"/>
      <c r="B24" s="6"/>
      <c r="C24" s="375"/>
      <c r="D24" s="530"/>
      <c r="E24" s="531" t="s">
        <v>283</v>
      </c>
      <c r="F24" s="375"/>
      <c r="G24" s="530"/>
      <c r="H24" s="531" t="s">
        <v>283</v>
      </c>
      <c r="I24" s="375"/>
      <c r="J24" s="530"/>
      <c r="K24" s="531" t="s">
        <v>283</v>
      </c>
      <c r="L24" s="375"/>
      <c r="M24" s="530"/>
      <c r="N24" s="531" t="s">
        <v>283</v>
      </c>
      <c r="O24" s="375"/>
      <c r="P24" s="530"/>
      <c r="Q24" s="531" t="s">
        <v>283</v>
      </c>
      <c r="R24" s="4"/>
    </row>
    <row r="25" spans="1:18" ht="7.5" customHeight="1">
      <c r="A25" s="342"/>
      <c r="B25" s="338"/>
      <c r="C25" s="33"/>
      <c r="D25" s="532"/>
      <c r="E25" s="533"/>
      <c r="F25" s="33"/>
      <c r="G25" s="532"/>
      <c r="H25" s="533"/>
      <c r="I25" s="33"/>
      <c r="J25" s="532"/>
      <c r="K25" s="533"/>
      <c r="L25" s="33"/>
      <c r="M25" s="532"/>
      <c r="N25" s="533"/>
      <c r="O25" s="33"/>
      <c r="P25" s="532"/>
      <c r="Q25" s="533"/>
      <c r="R25" s="4"/>
    </row>
    <row r="26" spans="1:18" s="28" customFormat="1" ht="22.5" customHeight="1">
      <c r="A26" s="343" t="s">
        <v>107</v>
      </c>
      <c r="B26" s="344"/>
      <c r="C26" s="534">
        <f aca="true" t="shared" si="2" ref="C26:Q26">+SUM(C27:C33)</f>
        <v>8</v>
      </c>
      <c r="D26" s="534">
        <f t="shared" si="2"/>
        <v>139</v>
      </c>
      <c r="E26" s="534">
        <f t="shared" si="2"/>
        <v>12</v>
      </c>
      <c r="F26" s="534">
        <f t="shared" si="2"/>
        <v>0</v>
      </c>
      <c r="G26" s="534">
        <f t="shared" si="2"/>
        <v>0</v>
      </c>
      <c r="H26" s="534">
        <f t="shared" si="2"/>
        <v>0</v>
      </c>
      <c r="I26" s="534">
        <f t="shared" si="2"/>
        <v>0</v>
      </c>
      <c r="J26" s="534">
        <f t="shared" si="2"/>
        <v>0</v>
      </c>
      <c r="K26" s="534">
        <f t="shared" si="2"/>
        <v>0</v>
      </c>
      <c r="L26" s="534">
        <f t="shared" si="2"/>
        <v>77</v>
      </c>
      <c r="M26" s="534">
        <f t="shared" si="2"/>
        <v>354</v>
      </c>
      <c r="N26" s="534">
        <f t="shared" si="2"/>
        <v>83</v>
      </c>
      <c r="O26" s="534">
        <f t="shared" si="2"/>
        <v>340</v>
      </c>
      <c r="P26" s="535">
        <f t="shared" si="2"/>
        <v>1549</v>
      </c>
      <c r="Q26" s="534">
        <f t="shared" si="2"/>
        <v>405</v>
      </c>
      <c r="R26" s="536"/>
    </row>
    <row r="27" spans="1:18" ht="22.5" customHeight="1">
      <c r="A27" s="352" t="s">
        <v>0</v>
      </c>
      <c r="B27" s="353"/>
      <c r="C27" s="537">
        <v>2</v>
      </c>
      <c r="D27" s="537">
        <v>29</v>
      </c>
      <c r="E27" s="537">
        <v>1</v>
      </c>
      <c r="F27" s="537">
        <v>0</v>
      </c>
      <c r="G27" s="537">
        <v>0</v>
      </c>
      <c r="H27" s="537">
        <v>0</v>
      </c>
      <c r="I27" s="537">
        <v>0</v>
      </c>
      <c r="J27" s="537">
        <v>0</v>
      </c>
      <c r="K27" s="537">
        <v>0</v>
      </c>
      <c r="L27" s="537">
        <v>0</v>
      </c>
      <c r="M27" s="537">
        <v>0</v>
      </c>
      <c r="N27" s="537">
        <v>0</v>
      </c>
      <c r="O27" s="537">
        <v>5</v>
      </c>
      <c r="P27" s="538">
        <v>64</v>
      </c>
      <c r="Q27" s="537">
        <v>38</v>
      </c>
      <c r="R27" s="539"/>
    </row>
    <row r="28" spans="1:18" ht="22.5" customHeight="1">
      <c r="A28" s="352" t="s">
        <v>1</v>
      </c>
      <c r="B28" s="353"/>
      <c r="C28" s="537">
        <v>1</v>
      </c>
      <c r="D28" s="537">
        <v>20</v>
      </c>
      <c r="E28" s="537">
        <v>2</v>
      </c>
      <c r="F28" s="537">
        <v>0</v>
      </c>
      <c r="G28" s="537">
        <v>0</v>
      </c>
      <c r="H28" s="537">
        <v>0</v>
      </c>
      <c r="I28" s="537">
        <v>0</v>
      </c>
      <c r="J28" s="537">
        <v>0</v>
      </c>
      <c r="K28" s="537">
        <v>0</v>
      </c>
      <c r="L28" s="537">
        <v>4</v>
      </c>
      <c r="M28" s="537">
        <v>105</v>
      </c>
      <c r="N28" s="537">
        <v>12</v>
      </c>
      <c r="O28" s="537">
        <v>92</v>
      </c>
      <c r="P28" s="538">
        <v>640</v>
      </c>
      <c r="Q28" s="537">
        <v>89</v>
      </c>
      <c r="R28" s="539"/>
    </row>
    <row r="29" spans="1:18" ht="22.5" customHeight="1">
      <c r="A29" s="352" t="s">
        <v>2</v>
      </c>
      <c r="B29" s="353"/>
      <c r="C29" s="537">
        <v>1</v>
      </c>
      <c r="D29" s="537">
        <v>20</v>
      </c>
      <c r="E29" s="537">
        <v>1</v>
      </c>
      <c r="F29" s="537">
        <v>0</v>
      </c>
      <c r="G29" s="537">
        <v>0</v>
      </c>
      <c r="H29" s="537">
        <v>0</v>
      </c>
      <c r="I29" s="537">
        <v>0</v>
      </c>
      <c r="J29" s="537">
        <v>0</v>
      </c>
      <c r="K29" s="537">
        <v>0</v>
      </c>
      <c r="L29" s="537">
        <v>1</v>
      </c>
      <c r="M29" s="537">
        <v>15</v>
      </c>
      <c r="N29" s="537">
        <v>2</v>
      </c>
      <c r="O29" s="537">
        <f>36+1+64</f>
        <v>101</v>
      </c>
      <c r="P29" s="538">
        <f>177+14+140</f>
        <v>331</v>
      </c>
      <c r="Q29" s="537">
        <f>70+1+59</f>
        <v>130</v>
      </c>
      <c r="R29" s="539"/>
    </row>
    <row r="30" spans="1:18" ht="22.5" customHeight="1">
      <c r="A30" s="352" t="s">
        <v>3</v>
      </c>
      <c r="B30" s="353"/>
      <c r="C30" s="537">
        <v>1</v>
      </c>
      <c r="D30" s="537">
        <v>18</v>
      </c>
      <c r="E30" s="537">
        <v>2</v>
      </c>
      <c r="F30" s="537">
        <v>0</v>
      </c>
      <c r="G30" s="537">
        <v>0</v>
      </c>
      <c r="H30" s="537">
        <v>0</v>
      </c>
      <c r="I30" s="537">
        <v>0</v>
      </c>
      <c r="J30" s="537">
        <v>0</v>
      </c>
      <c r="K30" s="537">
        <v>0</v>
      </c>
      <c r="L30" s="537">
        <v>63</v>
      </c>
      <c r="M30" s="537">
        <v>130</v>
      </c>
      <c r="N30" s="537">
        <v>28</v>
      </c>
      <c r="O30" s="537">
        <f>16+56</f>
        <v>72</v>
      </c>
      <c r="P30" s="538">
        <f>99+100</f>
        <v>199</v>
      </c>
      <c r="Q30" s="537">
        <f>9+46</f>
        <v>55</v>
      </c>
      <c r="R30" s="539"/>
    </row>
    <row r="31" spans="1:18" ht="22.5" customHeight="1">
      <c r="A31" s="352" t="s">
        <v>4</v>
      </c>
      <c r="B31" s="353"/>
      <c r="C31" s="537">
        <v>1</v>
      </c>
      <c r="D31" s="537">
        <v>17</v>
      </c>
      <c r="E31" s="537">
        <v>1</v>
      </c>
      <c r="F31" s="537">
        <v>0</v>
      </c>
      <c r="G31" s="537">
        <v>0</v>
      </c>
      <c r="H31" s="537">
        <v>0</v>
      </c>
      <c r="I31" s="537">
        <v>0</v>
      </c>
      <c r="J31" s="537">
        <v>0</v>
      </c>
      <c r="K31" s="537">
        <v>0</v>
      </c>
      <c r="L31" s="537">
        <v>2</v>
      </c>
      <c r="M31" s="537">
        <v>34</v>
      </c>
      <c r="N31" s="537">
        <v>10</v>
      </c>
      <c r="O31" s="537">
        <f>1+22</f>
        <v>23</v>
      </c>
      <c r="P31" s="538">
        <f>27+75</f>
        <v>102</v>
      </c>
      <c r="Q31" s="537">
        <f>22</f>
        <v>22</v>
      </c>
      <c r="R31" s="539"/>
    </row>
    <row r="32" spans="1:18" ht="22.5" customHeight="1">
      <c r="A32" s="352" t="s">
        <v>5</v>
      </c>
      <c r="B32" s="353"/>
      <c r="C32" s="537">
        <v>1</v>
      </c>
      <c r="D32" s="537">
        <v>18</v>
      </c>
      <c r="E32" s="537">
        <v>2</v>
      </c>
      <c r="F32" s="537">
        <v>0</v>
      </c>
      <c r="G32" s="537">
        <v>0</v>
      </c>
      <c r="H32" s="537">
        <v>0</v>
      </c>
      <c r="I32" s="537">
        <v>0</v>
      </c>
      <c r="J32" s="537">
        <v>0</v>
      </c>
      <c r="K32" s="537">
        <v>0</v>
      </c>
      <c r="L32" s="537">
        <v>6</v>
      </c>
      <c r="M32" s="537">
        <v>57</v>
      </c>
      <c r="N32" s="537">
        <v>26</v>
      </c>
      <c r="O32" s="537">
        <v>9</v>
      </c>
      <c r="P32" s="538">
        <v>27</v>
      </c>
      <c r="Q32" s="537">
        <v>16</v>
      </c>
      <c r="R32" s="539"/>
    </row>
    <row r="33" spans="1:18" ht="22.5" customHeight="1">
      <c r="A33" s="352" t="s">
        <v>6</v>
      </c>
      <c r="B33" s="353"/>
      <c r="C33" s="537">
        <v>1</v>
      </c>
      <c r="D33" s="537">
        <v>17</v>
      </c>
      <c r="E33" s="537">
        <v>3</v>
      </c>
      <c r="F33" s="537">
        <v>0</v>
      </c>
      <c r="G33" s="537">
        <v>0</v>
      </c>
      <c r="H33" s="537">
        <v>0</v>
      </c>
      <c r="I33" s="537">
        <v>0</v>
      </c>
      <c r="J33" s="537">
        <v>0</v>
      </c>
      <c r="K33" s="537">
        <v>0</v>
      </c>
      <c r="L33" s="537">
        <v>1</v>
      </c>
      <c r="M33" s="537">
        <v>13</v>
      </c>
      <c r="N33" s="537">
        <v>5</v>
      </c>
      <c r="O33" s="537">
        <f>4+34</f>
        <v>38</v>
      </c>
      <c r="P33" s="538">
        <f>56+130</f>
        <v>186</v>
      </c>
      <c r="Q33" s="537">
        <f>55</f>
        <v>55</v>
      </c>
      <c r="R33" s="539"/>
    </row>
    <row r="34" spans="1:18" ht="7.5" customHeight="1" thickBot="1">
      <c r="A34" s="9"/>
      <c r="B34" s="357"/>
      <c r="C34" s="518"/>
      <c r="D34" s="518"/>
      <c r="E34" s="518"/>
      <c r="F34" s="518"/>
      <c r="G34" s="518"/>
      <c r="H34" s="518"/>
      <c r="I34" s="518"/>
      <c r="J34" s="9"/>
      <c r="K34" s="9"/>
      <c r="L34" s="9"/>
      <c r="M34" s="9"/>
      <c r="N34" s="9"/>
      <c r="O34" s="9"/>
      <c r="P34" s="9"/>
      <c r="Q34" s="9"/>
      <c r="R34" s="4"/>
    </row>
    <row r="35" spans="1:18" ht="7.5" customHeight="1">
      <c r="A35" s="4"/>
      <c r="B35" s="4"/>
      <c r="C35" s="495"/>
      <c r="D35" s="495"/>
      <c r="E35" s="495"/>
      <c r="F35" s="495"/>
      <c r="G35" s="495"/>
      <c r="H35" s="495"/>
      <c r="I35" s="495"/>
      <c r="J35" s="4"/>
      <c r="K35" s="4"/>
      <c r="L35" s="4"/>
      <c r="M35" s="4"/>
      <c r="N35" s="4"/>
      <c r="O35" s="4"/>
      <c r="P35" s="215"/>
      <c r="Q35" s="215"/>
      <c r="R35" s="91"/>
    </row>
    <row r="36" spans="1:18" ht="15" customHeight="1">
      <c r="A36" s="4"/>
      <c r="B36" s="4"/>
      <c r="C36" s="495"/>
      <c r="D36" s="495"/>
      <c r="E36" s="495"/>
      <c r="F36" s="495"/>
      <c r="G36" s="495"/>
      <c r="H36" s="495"/>
      <c r="I36" s="495"/>
      <c r="J36" s="4"/>
      <c r="K36" s="4"/>
      <c r="L36" s="4"/>
      <c r="M36" s="4"/>
      <c r="N36" s="4"/>
      <c r="O36" s="4"/>
      <c r="P36" s="519"/>
      <c r="Q36" s="519"/>
      <c r="R36" s="519"/>
    </row>
    <row r="37" spans="1:18" ht="22.5" customHeight="1">
      <c r="A37" s="39" t="s">
        <v>284</v>
      </c>
      <c r="B37" s="39"/>
      <c r="C37" s="39"/>
      <c r="D37" s="39"/>
      <c r="E37" s="39"/>
      <c r="F37" s="39"/>
      <c r="G37" s="39"/>
      <c r="H37" s="39"/>
      <c r="I37" s="39"/>
      <c r="J37" s="39"/>
      <c r="K37" s="39"/>
      <c r="L37" s="39"/>
      <c r="M37" s="39"/>
      <c r="N37" s="39"/>
      <c r="O37" s="39"/>
      <c r="P37" s="4"/>
      <c r="Q37" s="4"/>
      <c r="R37" s="4"/>
    </row>
    <row r="38" spans="1:18" s="4" customFormat="1" ht="18" thickBot="1">
      <c r="A38" s="8"/>
      <c r="C38" s="495"/>
      <c r="D38" s="495"/>
      <c r="E38" s="495"/>
      <c r="F38" s="495"/>
      <c r="G38" s="495"/>
      <c r="H38" s="495"/>
      <c r="I38" s="495"/>
      <c r="P38" s="133" t="str">
        <f>+Q2</f>
        <v>平成18年度</v>
      </c>
      <c r="Q38" s="133"/>
      <c r="R38" s="520"/>
    </row>
    <row r="39" spans="1:18" ht="21" customHeight="1">
      <c r="A39" s="2"/>
      <c r="B39" s="3"/>
      <c r="C39" s="96" t="s">
        <v>125</v>
      </c>
      <c r="D39" s="41"/>
      <c r="E39" s="41"/>
      <c r="F39" s="540" t="s">
        <v>285</v>
      </c>
      <c r="G39" s="540"/>
      <c r="H39" s="540"/>
      <c r="I39" s="540"/>
      <c r="J39" s="540"/>
      <c r="K39" s="540"/>
      <c r="L39" s="540"/>
      <c r="M39" s="540"/>
      <c r="N39" s="540"/>
      <c r="O39" s="540"/>
      <c r="P39" s="540"/>
      <c r="Q39" s="364"/>
      <c r="R39" s="4"/>
    </row>
    <row r="40" spans="1:18" ht="21" customHeight="1">
      <c r="A40" s="4"/>
      <c r="B40" s="5"/>
      <c r="C40" s="245"/>
      <c r="D40" s="50"/>
      <c r="E40" s="50"/>
      <c r="F40" s="541" t="s">
        <v>107</v>
      </c>
      <c r="G40" s="541"/>
      <c r="H40" s="161" t="s">
        <v>292</v>
      </c>
      <c r="I40" s="161"/>
      <c r="J40" s="161" t="s">
        <v>293</v>
      </c>
      <c r="K40" s="161"/>
      <c r="L40" s="161" t="s">
        <v>294</v>
      </c>
      <c r="M40" s="161"/>
      <c r="N40" s="161" t="s">
        <v>295</v>
      </c>
      <c r="O40" s="161"/>
      <c r="P40" s="287" t="s">
        <v>16</v>
      </c>
      <c r="Q40" s="330"/>
      <c r="R40" s="4"/>
    </row>
    <row r="41" spans="1:18" ht="27" customHeight="1">
      <c r="A41" s="6"/>
      <c r="B41" s="7"/>
      <c r="C41" s="245"/>
      <c r="D41" s="50"/>
      <c r="E41" s="50"/>
      <c r="F41" s="541"/>
      <c r="G41" s="541"/>
      <c r="H41" s="161"/>
      <c r="I41" s="161"/>
      <c r="J41" s="161"/>
      <c r="K41" s="161"/>
      <c r="L41" s="161"/>
      <c r="M41" s="161"/>
      <c r="N41" s="161"/>
      <c r="O41" s="161"/>
      <c r="P41" s="287"/>
      <c r="Q41" s="330"/>
      <c r="R41" s="4"/>
    </row>
    <row r="42" spans="1:18" ht="7.5" customHeight="1">
      <c r="A42" s="4"/>
      <c r="B42" s="5"/>
      <c r="C42" s="31"/>
      <c r="D42" s="431"/>
      <c r="E42" s="431"/>
      <c r="F42" s="542"/>
      <c r="G42" s="542"/>
      <c r="H42" s="543"/>
      <c r="I42" s="543"/>
      <c r="J42" s="543"/>
      <c r="K42" s="543"/>
      <c r="L42" s="543"/>
      <c r="M42" s="543"/>
      <c r="N42" s="543"/>
      <c r="O42" s="543"/>
      <c r="P42" s="544"/>
      <c r="Q42" s="544"/>
      <c r="R42" s="4"/>
    </row>
    <row r="43" spans="1:18" s="28" customFormat="1" ht="22.5" customHeight="1">
      <c r="A43" s="343" t="s">
        <v>107</v>
      </c>
      <c r="B43" s="344"/>
      <c r="C43" s="545">
        <f>+SUM(C44:E50)</f>
        <v>228</v>
      </c>
      <c r="D43" s="546"/>
      <c r="E43" s="546"/>
      <c r="F43" s="547">
        <f>+SUM(F44:G50)</f>
        <v>315</v>
      </c>
      <c r="G43" s="547"/>
      <c r="H43" s="547">
        <f>+SUM(H44:I50)</f>
        <v>77</v>
      </c>
      <c r="I43" s="547"/>
      <c r="J43" s="547">
        <f>+SUM(J44:K50)</f>
        <v>52</v>
      </c>
      <c r="K43" s="547"/>
      <c r="L43" s="547">
        <f>+SUM(L44:M50)</f>
        <v>82</v>
      </c>
      <c r="M43" s="547"/>
      <c r="N43" s="547">
        <f>+SUM(N44:O50)</f>
        <v>41</v>
      </c>
      <c r="O43" s="547"/>
      <c r="P43" s="547">
        <f>+SUM(P44:Q50)</f>
        <v>63</v>
      </c>
      <c r="Q43" s="547"/>
      <c r="R43" s="548"/>
    </row>
    <row r="44" spans="1:17" ht="22.5" customHeight="1">
      <c r="A44" s="352" t="s">
        <v>0</v>
      </c>
      <c r="B44" s="353"/>
      <c r="C44" s="549">
        <v>14</v>
      </c>
      <c r="D44" s="550"/>
      <c r="E44" s="550"/>
      <c r="F44" s="486">
        <f aca="true" t="shared" si="3" ref="F44:F50">SUM(H44:Q44)</f>
        <v>29</v>
      </c>
      <c r="G44" s="486"/>
      <c r="H44" s="486">
        <v>11</v>
      </c>
      <c r="I44" s="486"/>
      <c r="J44" s="486">
        <v>10</v>
      </c>
      <c r="K44" s="486"/>
      <c r="L44" s="486">
        <v>3</v>
      </c>
      <c r="M44" s="486"/>
      <c r="N44" s="486">
        <v>4</v>
      </c>
      <c r="O44" s="486"/>
      <c r="P44" s="486">
        <v>1</v>
      </c>
      <c r="Q44" s="486"/>
    </row>
    <row r="45" spans="1:18" ht="22.5" customHeight="1">
      <c r="A45" s="352" t="s">
        <v>1</v>
      </c>
      <c r="B45" s="353"/>
      <c r="C45" s="549">
        <v>42</v>
      </c>
      <c r="D45" s="550"/>
      <c r="E45" s="550"/>
      <c r="F45" s="486">
        <f t="shared" si="3"/>
        <v>48</v>
      </c>
      <c r="G45" s="486"/>
      <c r="H45" s="486">
        <v>5</v>
      </c>
      <c r="I45" s="486"/>
      <c r="J45" s="486">
        <v>2</v>
      </c>
      <c r="K45" s="486"/>
      <c r="L45" s="486">
        <v>20</v>
      </c>
      <c r="M45" s="486"/>
      <c r="N45" s="486">
        <v>3</v>
      </c>
      <c r="O45" s="486"/>
      <c r="P45" s="486">
        <v>18</v>
      </c>
      <c r="Q45" s="486"/>
      <c r="R45" s="4"/>
    </row>
    <row r="46" spans="1:18" ht="22.5" customHeight="1">
      <c r="A46" s="352" t="s">
        <v>2</v>
      </c>
      <c r="B46" s="353"/>
      <c r="C46" s="549">
        <v>1</v>
      </c>
      <c r="D46" s="550"/>
      <c r="E46" s="550"/>
      <c r="F46" s="486">
        <f t="shared" si="3"/>
        <v>1</v>
      </c>
      <c r="G46" s="486"/>
      <c r="H46" s="486">
        <v>0</v>
      </c>
      <c r="I46" s="486"/>
      <c r="J46" s="486">
        <v>0</v>
      </c>
      <c r="K46" s="486"/>
      <c r="L46" s="486">
        <v>1</v>
      </c>
      <c r="M46" s="486"/>
      <c r="N46" s="486">
        <v>0</v>
      </c>
      <c r="O46" s="486"/>
      <c r="P46" s="486">
        <v>0</v>
      </c>
      <c r="Q46" s="486"/>
      <c r="R46" s="4"/>
    </row>
    <row r="47" spans="1:18" ht="22.5" customHeight="1">
      <c r="A47" s="352" t="s">
        <v>3</v>
      </c>
      <c r="B47" s="353"/>
      <c r="C47" s="549">
        <v>91</v>
      </c>
      <c r="D47" s="550"/>
      <c r="E47" s="550"/>
      <c r="F47" s="486">
        <f t="shared" si="3"/>
        <v>92</v>
      </c>
      <c r="G47" s="486"/>
      <c r="H47" s="486">
        <v>20</v>
      </c>
      <c r="I47" s="486"/>
      <c r="J47" s="486">
        <v>21</v>
      </c>
      <c r="K47" s="486"/>
      <c r="L47" s="486">
        <v>18</v>
      </c>
      <c r="M47" s="486"/>
      <c r="N47" s="486">
        <v>15</v>
      </c>
      <c r="O47" s="486"/>
      <c r="P47" s="486">
        <v>18</v>
      </c>
      <c r="Q47" s="486"/>
      <c r="R47" s="4"/>
    </row>
    <row r="48" spans="1:18" ht="22.5" customHeight="1">
      <c r="A48" s="352" t="s">
        <v>4</v>
      </c>
      <c r="B48" s="353"/>
      <c r="C48" s="549">
        <v>43</v>
      </c>
      <c r="D48" s="550"/>
      <c r="E48" s="550"/>
      <c r="F48" s="486">
        <f t="shared" si="3"/>
        <v>83</v>
      </c>
      <c r="G48" s="486"/>
      <c r="H48" s="486">
        <v>27</v>
      </c>
      <c r="I48" s="486"/>
      <c r="J48" s="486">
        <v>11</v>
      </c>
      <c r="K48" s="486"/>
      <c r="L48" s="486">
        <v>20</v>
      </c>
      <c r="M48" s="486"/>
      <c r="N48" s="486">
        <v>8</v>
      </c>
      <c r="O48" s="486"/>
      <c r="P48" s="486">
        <v>17</v>
      </c>
      <c r="Q48" s="486"/>
      <c r="R48" s="4"/>
    </row>
    <row r="49" spans="1:18" ht="22.5" customHeight="1">
      <c r="A49" s="352" t="s">
        <v>5</v>
      </c>
      <c r="B49" s="353"/>
      <c r="C49" s="549">
        <v>19</v>
      </c>
      <c r="D49" s="550"/>
      <c r="E49" s="550"/>
      <c r="F49" s="486">
        <f t="shared" si="3"/>
        <v>28</v>
      </c>
      <c r="G49" s="486"/>
      <c r="H49" s="486">
        <v>8</v>
      </c>
      <c r="I49" s="486"/>
      <c r="J49" s="486">
        <v>0</v>
      </c>
      <c r="K49" s="486"/>
      <c r="L49" s="486">
        <v>8</v>
      </c>
      <c r="M49" s="486"/>
      <c r="N49" s="486">
        <v>7</v>
      </c>
      <c r="O49" s="486"/>
      <c r="P49" s="486">
        <v>5</v>
      </c>
      <c r="Q49" s="486"/>
      <c r="R49" s="4"/>
    </row>
    <row r="50" spans="1:18" ht="22.5" customHeight="1">
      <c r="A50" s="352" t="s">
        <v>6</v>
      </c>
      <c r="B50" s="353"/>
      <c r="C50" s="549">
        <v>18</v>
      </c>
      <c r="D50" s="550"/>
      <c r="E50" s="550"/>
      <c r="F50" s="486">
        <f t="shared" si="3"/>
        <v>34</v>
      </c>
      <c r="G50" s="486"/>
      <c r="H50" s="486">
        <v>6</v>
      </c>
      <c r="I50" s="486"/>
      <c r="J50" s="486">
        <v>8</v>
      </c>
      <c r="K50" s="486"/>
      <c r="L50" s="486">
        <v>12</v>
      </c>
      <c r="M50" s="486"/>
      <c r="N50" s="486">
        <v>4</v>
      </c>
      <c r="O50" s="486"/>
      <c r="P50" s="486">
        <v>4</v>
      </c>
      <c r="Q50" s="486"/>
      <c r="R50" s="4"/>
    </row>
    <row r="51" spans="1:18" ht="7.5" customHeight="1" thickBot="1">
      <c r="A51" s="9"/>
      <c r="B51" s="357"/>
      <c r="C51" s="551"/>
      <c r="D51" s="518"/>
      <c r="E51" s="518"/>
      <c r="F51" s="518"/>
      <c r="G51" s="518"/>
      <c r="H51" s="518"/>
      <c r="I51" s="518"/>
      <c r="J51" s="9"/>
      <c r="K51" s="9"/>
      <c r="L51" s="9"/>
      <c r="M51" s="9"/>
      <c r="N51" s="9"/>
      <c r="O51" s="9"/>
      <c r="P51" s="9"/>
      <c r="Q51" s="9"/>
      <c r="R51" s="4"/>
    </row>
    <row r="54" spans="12:18" ht="58.5" customHeight="1">
      <c r="L54" s="59" t="s">
        <v>30</v>
      </c>
      <c r="M54" s="59"/>
      <c r="N54" s="59"/>
      <c r="O54" s="59"/>
      <c r="P54" s="59"/>
      <c r="Q54" s="59"/>
      <c r="R54" s="59"/>
    </row>
    <row r="55" spans="16:18" ht="17.25">
      <c r="P55" s="91"/>
      <c r="Q55" s="91"/>
      <c r="R55" s="91"/>
    </row>
  </sheetData>
  <mergeCells count="125">
    <mergeCell ref="L54:R54"/>
    <mergeCell ref="P4:P5"/>
    <mergeCell ref="Q4:Q5"/>
    <mergeCell ref="R4:R5"/>
    <mergeCell ref="P38:Q38"/>
    <mergeCell ref="P16:R16"/>
    <mergeCell ref="A19:R19"/>
    <mergeCell ref="A20:R20"/>
    <mergeCell ref="O23:O24"/>
    <mergeCell ref="P23:P24"/>
    <mergeCell ref="L4:L5"/>
    <mergeCell ref="M4:M5"/>
    <mergeCell ref="N4:N5"/>
    <mergeCell ref="O4:O5"/>
    <mergeCell ref="G4:G5"/>
    <mergeCell ref="H4:H5"/>
    <mergeCell ref="I4:I5"/>
    <mergeCell ref="K4:K5"/>
    <mergeCell ref="O22:Q22"/>
    <mergeCell ref="A26:B26"/>
    <mergeCell ref="J23:J24"/>
    <mergeCell ref="L23:L24"/>
    <mergeCell ref="L22:N22"/>
    <mergeCell ref="C22:E22"/>
    <mergeCell ref="F22:H22"/>
    <mergeCell ref="C23:C24"/>
    <mergeCell ref="D23:D24"/>
    <mergeCell ref="F23:F24"/>
    <mergeCell ref="A1:R1"/>
    <mergeCell ref="B3:B5"/>
    <mergeCell ref="C3:D3"/>
    <mergeCell ref="E3:N3"/>
    <mergeCell ref="O3:R3"/>
    <mergeCell ref="Q2:R2"/>
    <mergeCell ref="C4:C5"/>
    <mergeCell ref="D4:D5"/>
    <mergeCell ref="E4:E5"/>
    <mergeCell ref="F4:F5"/>
    <mergeCell ref="I22:K22"/>
    <mergeCell ref="I23:I24"/>
    <mergeCell ref="G23:G24"/>
    <mergeCell ref="M23:M24"/>
    <mergeCell ref="A33:B33"/>
    <mergeCell ref="A27:B27"/>
    <mergeCell ref="A28:B28"/>
    <mergeCell ref="A29:B29"/>
    <mergeCell ref="A30:B30"/>
    <mergeCell ref="A31:B31"/>
    <mergeCell ref="A32:B32"/>
    <mergeCell ref="A43:B43"/>
    <mergeCell ref="A44:B44"/>
    <mergeCell ref="A45:B45"/>
    <mergeCell ref="H40:I41"/>
    <mergeCell ref="C44:E44"/>
    <mergeCell ref="F44:G44"/>
    <mergeCell ref="P55:R55"/>
    <mergeCell ref="A50:B50"/>
    <mergeCell ref="C39:E41"/>
    <mergeCell ref="F40:G41"/>
    <mergeCell ref="F39:Q39"/>
    <mergeCell ref="A46:B46"/>
    <mergeCell ref="A47:B47"/>
    <mergeCell ref="A48:B48"/>
    <mergeCell ref="C43:E43"/>
    <mergeCell ref="A49:B49"/>
    <mergeCell ref="C46:E46"/>
    <mergeCell ref="C47:E47"/>
    <mergeCell ref="C48:E48"/>
    <mergeCell ref="P21:Q21"/>
    <mergeCell ref="P35:R35"/>
    <mergeCell ref="J40:K41"/>
    <mergeCell ref="L40:M41"/>
    <mergeCell ref="N40:O41"/>
    <mergeCell ref="P40:Q41"/>
    <mergeCell ref="A37:O37"/>
    <mergeCell ref="C49:E49"/>
    <mergeCell ref="C50:E50"/>
    <mergeCell ref="F43:G43"/>
    <mergeCell ref="F45:G45"/>
    <mergeCell ref="F46:G46"/>
    <mergeCell ref="F47:G47"/>
    <mergeCell ref="F48:G48"/>
    <mergeCell ref="F49:G49"/>
    <mergeCell ref="F50:G50"/>
    <mergeCell ref="C45:E45"/>
    <mergeCell ref="P43:Q43"/>
    <mergeCell ref="H44:I44"/>
    <mergeCell ref="J44:K44"/>
    <mergeCell ref="L44:M44"/>
    <mergeCell ref="N44:O44"/>
    <mergeCell ref="P44:Q44"/>
    <mergeCell ref="N43:O43"/>
    <mergeCell ref="H43:I43"/>
    <mergeCell ref="J43:K43"/>
    <mergeCell ref="L43:M43"/>
    <mergeCell ref="P45:Q45"/>
    <mergeCell ref="H46:I46"/>
    <mergeCell ref="J46:K46"/>
    <mergeCell ref="L46:M46"/>
    <mergeCell ref="N46:O46"/>
    <mergeCell ref="P46:Q46"/>
    <mergeCell ref="N45:O45"/>
    <mergeCell ref="H45:I45"/>
    <mergeCell ref="J45:K45"/>
    <mergeCell ref="L45:M45"/>
    <mergeCell ref="P47:Q47"/>
    <mergeCell ref="H48:I48"/>
    <mergeCell ref="J48:K48"/>
    <mergeCell ref="L48:M48"/>
    <mergeCell ref="N48:O48"/>
    <mergeCell ref="P48:Q48"/>
    <mergeCell ref="H47:I47"/>
    <mergeCell ref="J47:K47"/>
    <mergeCell ref="L47:M47"/>
    <mergeCell ref="N47:O47"/>
    <mergeCell ref="P49:Q49"/>
    <mergeCell ref="H50:I50"/>
    <mergeCell ref="J50:K50"/>
    <mergeCell ref="L50:M50"/>
    <mergeCell ref="N50:O50"/>
    <mergeCell ref="P50:Q50"/>
    <mergeCell ref="H49:I49"/>
    <mergeCell ref="J49:K49"/>
    <mergeCell ref="L49:M49"/>
    <mergeCell ref="N49:O49"/>
  </mergeCells>
  <printOptions horizontalCentered="1"/>
  <pageMargins left="0.3937007874015748" right="0.3937007874015748" top="0.5905511811023623" bottom="0.7874015748031497" header="0.5118110236220472" footer="0.3937007874015748"/>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AW58"/>
  <sheetViews>
    <sheetView view="pageBreakPreview" zoomScaleSheetLayoutView="100" workbookViewId="0" topLeftCell="C13">
      <selection activeCell="I29" sqref="I29:N29"/>
    </sheetView>
  </sheetViews>
  <sheetFormatPr defaultColWidth="8.66015625" defaultRowHeight="18"/>
  <cols>
    <col min="1" max="3" width="2.33203125" style="0" customWidth="1"/>
    <col min="4" max="5" width="2.83203125" style="0" customWidth="1"/>
    <col min="6" max="6" width="3.58203125" style="0" customWidth="1"/>
    <col min="7" max="7" width="4.16015625" style="0" customWidth="1"/>
    <col min="8" max="8" width="4.58203125" style="0" customWidth="1"/>
    <col min="9" max="9" width="2.83203125" style="0" customWidth="1"/>
    <col min="10" max="37" width="1.83203125" style="0" customWidth="1"/>
    <col min="38" max="41" width="1.91015625" style="0" customWidth="1"/>
    <col min="42" max="45" width="1.83203125" style="0" customWidth="1"/>
    <col min="46" max="49" width="1.91015625" style="0" customWidth="1"/>
  </cols>
  <sheetData>
    <row r="1" spans="1:49" ht="23.25" customHeight="1" thickBot="1">
      <c r="A1" s="39" t="s">
        <v>62</v>
      </c>
      <c r="B1" s="39"/>
      <c r="C1" s="39"/>
      <c r="D1" s="39"/>
      <c r="E1" s="39"/>
      <c r="F1" s="39"/>
      <c r="G1" s="39"/>
      <c r="H1" s="39"/>
      <c r="I1" s="39"/>
      <c r="J1" s="39"/>
      <c r="K1" s="39"/>
      <c r="L1" s="39"/>
      <c r="M1" s="39"/>
      <c r="N1" s="39"/>
      <c r="O1" s="39"/>
      <c r="P1" s="39"/>
      <c r="Q1" s="39"/>
      <c r="R1" s="39"/>
      <c r="S1" s="39"/>
      <c r="T1" s="39"/>
      <c r="U1" s="39"/>
      <c r="V1" s="39"/>
      <c r="W1" s="39"/>
      <c r="X1" s="39"/>
      <c r="Y1" s="39"/>
      <c r="Z1" s="38"/>
      <c r="AA1" s="38"/>
      <c r="AB1" s="38"/>
      <c r="AC1" s="38"/>
      <c r="AD1" s="9"/>
      <c r="AE1" s="9"/>
      <c r="AF1" s="9"/>
      <c r="AG1" s="9"/>
      <c r="AH1" s="9"/>
      <c r="AI1" s="9"/>
      <c r="AJ1" s="9"/>
      <c r="AK1" s="9"/>
      <c r="AL1" s="9"/>
      <c r="AM1" s="9"/>
      <c r="AN1" s="91" t="s">
        <v>38</v>
      </c>
      <c r="AO1" s="91"/>
      <c r="AP1" s="91"/>
      <c r="AQ1" s="91"/>
      <c r="AR1" s="91"/>
      <c r="AS1" s="91"/>
      <c r="AT1" s="91"/>
      <c r="AU1" s="91"/>
      <c r="AV1" s="91"/>
      <c r="AW1" s="91"/>
    </row>
    <row r="2" spans="1:49" ht="19.5" customHeight="1">
      <c r="A2" s="92"/>
      <c r="B2" s="92"/>
      <c r="C2" s="92"/>
      <c r="D2" s="92"/>
      <c r="E2" s="92"/>
      <c r="F2" s="92"/>
      <c r="G2" s="92"/>
      <c r="H2" s="92"/>
      <c r="I2" s="93" t="s">
        <v>33</v>
      </c>
      <c r="J2" s="94"/>
      <c r="K2" s="94"/>
      <c r="L2" s="94"/>
      <c r="M2" s="94"/>
      <c r="N2" s="95"/>
      <c r="O2" s="42" t="s">
        <v>63</v>
      </c>
      <c r="P2" s="76"/>
      <c r="Q2" s="76"/>
      <c r="R2" s="76"/>
      <c r="S2" s="96"/>
      <c r="T2" s="42" t="s">
        <v>64</v>
      </c>
      <c r="U2" s="76"/>
      <c r="V2" s="76"/>
      <c r="W2" s="76"/>
      <c r="X2" s="96"/>
      <c r="Y2" s="42" t="s">
        <v>65</v>
      </c>
      <c r="Z2" s="76"/>
      <c r="AA2" s="76"/>
      <c r="AB2" s="76"/>
      <c r="AC2" s="96"/>
      <c r="AD2" s="42" t="s">
        <v>66</v>
      </c>
      <c r="AE2" s="76"/>
      <c r="AF2" s="76"/>
      <c r="AG2" s="76"/>
      <c r="AH2" s="96"/>
      <c r="AI2" s="42" t="s">
        <v>67</v>
      </c>
      <c r="AJ2" s="76"/>
      <c r="AK2" s="76"/>
      <c r="AL2" s="76"/>
      <c r="AM2" s="96"/>
      <c r="AN2" s="42" t="s">
        <v>68</v>
      </c>
      <c r="AO2" s="76"/>
      <c r="AP2" s="76"/>
      <c r="AQ2" s="76"/>
      <c r="AR2" s="96"/>
      <c r="AS2" s="42" t="s">
        <v>69</v>
      </c>
      <c r="AT2" s="76"/>
      <c r="AU2" s="76"/>
      <c r="AV2" s="76"/>
      <c r="AW2" s="76"/>
    </row>
    <row r="3" spans="1:49" ht="18" customHeight="1">
      <c r="A3" s="97" t="s">
        <v>39</v>
      </c>
      <c r="B3" s="98"/>
      <c r="C3" s="99" t="s">
        <v>40</v>
      </c>
      <c r="D3" s="100" t="s">
        <v>41</v>
      </c>
      <c r="E3" s="101"/>
      <c r="F3" s="101"/>
      <c r="G3" s="101"/>
      <c r="H3" s="101"/>
      <c r="I3" s="102">
        <f aca="true" t="shared" si="0" ref="I3:I14">+SUM(O3:AS3)</f>
        <v>23409</v>
      </c>
      <c r="J3" s="103"/>
      <c r="K3" s="103"/>
      <c r="L3" s="103"/>
      <c r="M3" s="103"/>
      <c r="N3" s="103"/>
      <c r="O3" s="104">
        <v>4697</v>
      </c>
      <c r="P3" s="104"/>
      <c r="Q3" s="104"/>
      <c r="R3" s="104"/>
      <c r="S3" s="104"/>
      <c r="T3" s="104">
        <v>3419</v>
      </c>
      <c r="U3" s="104"/>
      <c r="V3" s="104"/>
      <c r="W3" s="104"/>
      <c r="X3" s="104"/>
      <c r="Y3" s="104">
        <v>2263</v>
      </c>
      <c r="Z3" s="104"/>
      <c r="AA3" s="104"/>
      <c r="AB3" s="104"/>
      <c r="AC3" s="104"/>
      <c r="AD3" s="104">
        <v>3982</v>
      </c>
      <c r="AE3" s="104"/>
      <c r="AF3" s="104"/>
      <c r="AG3" s="104"/>
      <c r="AH3" s="104"/>
      <c r="AI3" s="104">
        <v>2004</v>
      </c>
      <c r="AJ3" s="104"/>
      <c r="AK3" s="104"/>
      <c r="AL3" s="104"/>
      <c r="AM3" s="104"/>
      <c r="AN3" s="104">
        <v>3641</v>
      </c>
      <c r="AO3" s="104"/>
      <c r="AP3" s="104"/>
      <c r="AQ3" s="104"/>
      <c r="AR3" s="104"/>
      <c r="AS3" s="104">
        <v>3403</v>
      </c>
      <c r="AT3" s="104"/>
      <c r="AU3" s="104"/>
      <c r="AV3" s="104"/>
      <c r="AW3" s="104"/>
    </row>
    <row r="4" spans="1:49" ht="18" customHeight="1">
      <c r="A4" s="105"/>
      <c r="B4" s="106"/>
      <c r="C4" s="107"/>
      <c r="D4" s="100" t="s">
        <v>42</v>
      </c>
      <c r="E4" s="101"/>
      <c r="F4" s="101"/>
      <c r="G4" s="101"/>
      <c r="H4" s="101"/>
      <c r="I4" s="108">
        <f t="shared" si="0"/>
        <v>23409</v>
      </c>
      <c r="J4" s="109"/>
      <c r="K4" s="109"/>
      <c r="L4" s="109"/>
      <c r="M4" s="109"/>
      <c r="N4" s="109"/>
      <c r="O4" s="104">
        <v>4697</v>
      </c>
      <c r="P4" s="104"/>
      <c r="Q4" s="104"/>
      <c r="R4" s="104"/>
      <c r="S4" s="104"/>
      <c r="T4" s="104">
        <v>3419</v>
      </c>
      <c r="U4" s="104"/>
      <c r="V4" s="104"/>
      <c r="W4" s="104"/>
      <c r="X4" s="104"/>
      <c r="Y4" s="104">
        <v>2263</v>
      </c>
      <c r="Z4" s="104"/>
      <c r="AA4" s="104"/>
      <c r="AB4" s="104"/>
      <c r="AC4" s="104"/>
      <c r="AD4" s="104">
        <v>3982</v>
      </c>
      <c r="AE4" s="104"/>
      <c r="AF4" s="104"/>
      <c r="AG4" s="104"/>
      <c r="AH4" s="104"/>
      <c r="AI4" s="104">
        <v>2004</v>
      </c>
      <c r="AJ4" s="104"/>
      <c r="AK4" s="104"/>
      <c r="AL4" s="104"/>
      <c r="AM4" s="104"/>
      <c r="AN4" s="104">
        <v>3641</v>
      </c>
      <c r="AO4" s="104"/>
      <c r="AP4" s="104"/>
      <c r="AQ4" s="104"/>
      <c r="AR4" s="104"/>
      <c r="AS4" s="104">
        <v>3403</v>
      </c>
      <c r="AT4" s="104"/>
      <c r="AU4" s="104"/>
      <c r="AV4" s="104"/>
      <c r="AW4" s="104"/>
    </row>
    <row r="5" spans="1:49" ht="18" customHeight="1">
      <c r="A5" s="105"/>
      <c r="B5" s="106"/>
      <c r="C5" s="110" t="s">
        <v>43</v>
      </c>
      <c r="D5" s="111" t="s">
        <v>44</v>
      </c>
      <c r="E5" s="112"/>
      <c r="F5" s="113"/>
      <c r="G5" s="114" t="s">
        <v>70</v>
      </c>
      <c r="H5" s="115"/>
      <c r="I5" s="108">
        <f t="shared" si="0"/>
        <v>12514</v>
      </c>
      <c r="J5" s="109"/>
      <c r="K5" s="109"/>
      <c r="L5" s="109"/>
      <c r="M5" s="109"/>
      <c r="N5" s="109"/>
      <c r="O5" s="104">
        <v>2582</v>
      </c>
      <c r="P5" s="104"/>
      <c r="Q5" s="104"/>
      <c r="R5" s="104"/>
      <c r="S5" s="104"/>
      <c r="T5" s="104">
        <v>1731</v>
      </c>
      <c r="U5" s="104"/>
      <c r="V5" s="104"/>
      <c r="W5" s="104"/>
      <c r="X5" s="104"/>
      <c r="Y5" s="104">
        <v>1193</v>
      </c>
      <c r="Z5" s="104"/>
      <c r="AA5" s="104"/>
      <c r="AB5" s="104"/>
      <c r="AC5" s="104"/>
      <c r="AD5" s="104">
        <v>2201</v>
      </c>
      <c r="AE5" s="104"/>
      <c r="AF5" s="104"/>
      <c r="AG5" s="104"/>
      <c r="AH5" s="104"/>
      <c r="AI5" s="104">
        <v>993</v>
      </c>
      <c r="AJ5" s="104"/>
      <c r="AK5" s="104"/>
      <c r="AL5" s="104"/>
      <c r="AM5" s="104"/>
      <c r="AN5" s="104">
        <v>1935</v>
      </c>
      <c r="AO5" s="104"/>
      <c r="AP5" s="104"/>
      <c r="AQ5" s="104"/>
      <c r="AR5" s="104"/>
      <c r="AS5" s="104">
        <v>1879</v>
      </c>
      <c r="AT5" s="104"/>
      <c r="AU5" s="104"/>
      <c r="AV5" s="104"/>
      <c r="AW5" s="104"/>
    </row>
    <row r="6" spans="1:49" ht="18" customHeight="1">
      <c r="A6" s="105"/>
      <c r="B6" s="106"/>
      <c r="C6" s="116"/>
      <c r="D6" s="71"/>
      <c r="E6" s="117"/>
      <c r="F6" s="118"/>
      <c r="G6" s="100" t="s">
        <v>41</v>
      </c>
      <c r="H6" s="101"/>
      <c r="I6" s="108">
        <f t="shared" si="0"/>
        <v>11912</v>
      </c>
      <c r="J6" s="109"/>
      <c r="K6" s="109"/>
      <c r="L6" s="109"/>
      <c r="M6" s="109"/>
      <c r="N6" s="109"/>
      <c r="O6" s="104">
        <v>2478</v>
      </c>
      <c r="P6" s="104"/>
      <c r="Q6" s="104"/>
      <c r="R6" s="104"/>
      <c r="S6" s="104"/>
      <c r="T6" s="104">
        <v>1610</v>
      </c>
      <c r="U6" s="104"/>
      <c r="V6" s="104"/>
      <c r="W6" s="104"/>
      <c r="X6" s="104"/>
      <c r="Y6" s="104">
        <v>1106</v>
      </c>
      <c r="Z6" s="104"/>
      <c r="AA6" s="104"/>
      <c r="AB6" s="104"/>
      <c r="AC6" s="104"/>
      <c r="AD6" s="104">
        <v>2106</v>
      </c>
      <c r="AE6" s="104"/>
      <c r="AF6" s="104"/>
      <c r="AG6" s="104"/>
      <c r="AH6" s="104"/>
      <c r="AI6" s="104">
        <v>947</v>
      </c>
      <c r="AJ6" s="104"/>
      <c r="AK6" s="104"/>
      <c r="AL6" s="104"/>
      <c r="AM6" s="104"/>
      <c r="AN6" s="104">
        <v>1844</v>
      </c>
      <c r="AO6" s="104"/>
      <c r="AP6" s="104"/>
      <c r="AQ6" s="104"/>
      <c r="AR6" s="104"/>
      <c r="AS6" s="104">
        <v>1821</v>
      </c>
      <c r="AT6" s="104"/>
      <c r="AU6" s="104"/>
      <c r="AV6" s="104"/>
      <c r="AW6" s="104"/>
    </row>
    <row r="7" spans="1:49" ht="18" customHeight="1">
      <c r="A7" s="105"/>
      <c r="B7" s="106"/>
      <c r="C7" s="116"/>
      <c r="D7" s="69" t="s">
        <v>45</v>
      </c>
      <c r="E7" s="119"/>
      <c r="F7" s="120"/>
      <c r="G7" s="114" t="s">
        <v>46</v>
      </c>
      <c r="H7" s="115"/>
      <c r="I7" s="108">
        <f t="shared" si="0"/>
        <v>13096</v>
      </c>
      <c r="J7" s="109"/>
      <c r="K7" s="109"/>
      <c r="L7" s="109"/>
      <c r="M7" s="109"/>
      <c r="N7" s="109"/>
      <c r="O7" s="104">
        <v>2769</v>
      </c>
      <c r="P7" s="104"/>
      <c r="Q7" s="104"/>
      <c r="R7" s="104"/>
      <c r="S7" s="104"/>
      <c r="T7" s="104">
        <v>1634</v>
      </c>
      <c r="U7" s="104"/>
      <c r="V7" s="104"/>
      <c r="W7" s="104"/>
      <c r="X7" s="104"/>
      <c r="Y7" s="104">
        <v>1239</v>
      </c>
      <c r="Z7" s="104"/>
      <c r="AA7" s="104"/>
      <c r="AB7" s="104"/>
      <c r="AC7" s="104"/>
      <c r="AD7" s="104">
        <v>2218</v>
      </c>
      <c r="AE7" s="104"/>
      <c r="AF7" s="104"/>
      <c r="AG7" s="104"/>
      <c r="AH7" s="104"/>
      <c r="AI7" s="104">
        <v>1123</v>
      </c>
      <c r="AJ7" s="104"/>
      <c r="AK7" s="104"/>
      <c r="AL7" s="104"/>
      <c r="AM7" s="104"/>
      <c r="AN7" s="104">
        <v>2115</v>
      </c>
      <c r="AO7" s="104"/>
      <c r="AP7" s="104"/>
      <c r="AQ7" s="104"/>
      <c r="AR7" s="104"/>
      <c r="AS7" s="104">
        <v>1998</v>
      </c>
      <c r="AT7" s="104"/>
      <c r="AU7" s="104"/>
      <c r="AV7" s="104"/>
      <c r="AW7" s="104"/>
    </row>
    <row r="8" spans="1:49" ht="18" customHeight="1">
      <c r="A8" s="105"/>
      <c r="B8" s="106"/>
      <c r="C8" s="116"/>
      <c r="D8" s="71" t="s">
        <v>47</v>
      </c>
      <c r="E8" s="117"/>
      <c r="F8" s="118"/>
      <c r="G8" s="100" t="s">
        <v>41</v>
      </c>
      <c r="H8" s="101"/>
      <c r="I8" s="108">
        <f t="shared" si="0"/>
        <v>12145</v>
      </c>
      <c r="J8" s="109"/>
      <c r="K8" s="109"/>
      <c r="L8" s="109"/>
      <c r="M8" s="109"/>
      <c r="N8" s="109"/>
      <c r="O8" s="104">
        <v>2533</v>
      </c>
      <c r="P8" s="104"/>
      <c r="Q8" s="104"/>
      <c r="R8" s="104"/>
      <c r="S8" s="104"/>
      <c r="T8" s="104">
        <v>1493</v>
      </c>
      <c r="U8" s="104"/>
      <c r="V8" s="104"/>
      <c r="W8" s="104"/>
      <c r="X8" s="104"/>
      <c r="Y8" s="104">
        <v>1133</v>
      </c>
      <c r="Z8" s="104"/>
      <c r="AA8" s="104"/>
      <c r="AB8" s="104"/>
      <c r="AC8" s="104"/>
      <c r="AD8" s="104">
        <v>2034</v>
      </c>
      <c r="AE8" s="104"/>
      <c r="AF8" s="104"/>
      <c r="AG8" s="104"/>
      <c r="AH8" s="104"/>
      <c r="AI8" s="104">
        <v>1051</v>
      </c>
      <c r="AJ8" s="104"/>
      <c r="AK8" s="104"/>
      <c r="AL8" s="104"/>
      <c r="AM8" s="104"/>
      <c r="AN8" s="104">
        <v>1979</v>
      </c>
      <c r="AO8" s="104"/>
      <c r="AP8" s="104"/>
      <c r="AQ8" s="104"/>
      <c r="AR8" s="104"/>
      <c r="AS8" s="104">
        <v>1922</v>
      </c>
      <c r="AT8" s="104"/>
      <c r="AU8" s="104"/>
      <c r="AV8" s="104"/>
      <c r="AW8" s="104"/>
    </row>
    <row r="9" spans="1:49" ht="18" customHeight="1">
      <c r="A9" s="105"/>
      <c r="B9" s="106"/>
      <c r="C9" s="116"/>
      <c r="D9" s="69" t="s">
        <v>48</v>
      </c>
      <c r="E9" s="119"/>
      <c r="F9" s="120"/>
      <c r="G9" s="100" t="s">
        <v>41</v>
      </c>
      <c r="H9" s="101"/>
      <c r="I9" s="108">
        <f t="shared" si="0"/>
        <v>0</v>
      </c>
      <c r="J9" s="109"/>
      <c r="K9" s="109"/>
      <c r="L9" s="109"/>
      <c r="M9" s="109"/>
      <c r="N9" s="109"/>
      <c r="O9" s="104">
        <v>0</v>
      </c>
      <c r="P9" s="104"/>
      <c r="Q9" s="104"/>
      <c r="R9" s="104"/>
      <c r="S9" s="104"/>
      <c r="T9" s="104">
        <v>0</v>
      </c>
      <c r="U9" s="104"/>
      <c r="V9" s="104"/>
      <c r="W9" s="104"/>
      <c r="X9" s="104"/>
      <c r="Y9" s="104">
        <v>0</v>
      </c>
      <c r="Z9" s="104"/>
      <c r="AA9" s="104"/>
      <c r="AB9" s="104"/>
      <c r="AC9" s="104"/>
      <c r="AD9" s="104">
        <v>0</v>
      </c>
      <c r="AE9" s="104"/>
      <c r="AF9" s="104"/>
      <c r="AG9" s="104"/>
      <c r="AH9" s="104"/>
      <c r="AI9" s="104">
        <v>0</v>
      </c>
      <c r="AJ9" s="104"/>
      <c r="AK9" s="104"/>
      <c r="AL9" s="104"/>
      <c r="AM9" s="104"/>
      <c r="AN9" s="104">
        <v>0</v>
      </c>
      <c r="AO9" s="104"/>
      <c r="AP9" s="104"/>
      <c r="AQ9" s="104"/>
      <c r="AR9" s="104"/>
      <c r="AS9" s="104"/>
      <c r="AT9" s="104"/>
      <c r="AU9" s="104"/>
      <c r="AV9" s="104"/>
      <c r="AW9" s="104"/>
    </row>
    <row r="10" spans="1:49" ht="18" customHeight="1">
      <c r="A10" s="121"/>
      <c r="B10" s="122"/>
      <c r="C10" s="107"/>
      <c r="D10" s="71"/>
      <c r="E10" s="117"/>
      <c r="F10" s="118"/>
      <c r="G10" s="100" t="s">
        <v>49</v>
      </c>
      <c r="H10" s="101"/>
      <c r="I10" s="108">
        <f t="shared" si="0"/>
        <v>0</v>
      </c>
      <c r="J10" s="109"/>
      <c r="K10" s="109"/>
      <c r="L10" s="109"/>
      <c r="M10" s="109"/>
      <c r="N10" s="109"/>
      <c r="O10" s="104">
        <v>0</v>
      </c>
      <c r="P10" s="104"/>
      <c r="Q10" s="104"/>
      <c r="R10" s="104"/>
      <c r="S10" s="104"/>
      <c r="T10" s="104">
        <v>0</v>
      </c>
      <c r="U10" s="104"/>
      <c r="V10" s="104"/>
      <c r="W10" s="104"/>
      <c r="X10" s="104"/>
      <c r="Y10" s="104">
        <v>0</v>
      </c>
      <c r="Z10" s="104"/>
      <c r="AA10" s="104"/>
      <c r="AB10" s="104"/>
      <c r="AC10" s="104"/>
      <c r="AD10" s="104">
        <v>0</v>
      </c>
      <c r="AE10" s="104"/>
      <c r="AF10" s="104"/>
      <c r="AG10" s="104"/>
      <c r="AH10" s="104"/>
      <c r="AI10" s="104">
        <v>0</v>
      </c>
      <c r="AJ10" s="104"/>
      <c r="AK10" s="104"/>
      <c r="AL10" s="104"/>
      <c r="AM10" s="104"/>
      <c r="AN10" s="104">
        <v>0</v>
      </c>
      <c r="AO10" s="104"/>
      <c r="AP10" s="104"/>
      <c r="AQ10" s="104"/>
      <c r="AR10" s="104"/>
      <c r="AS10" s="104"/>
      <c r="AT10" s="104"/>
      <c r="AU10" s="104"/>
      <c r="AV10" s="104"/>
      <c r="AW10" s="104"/>
    </row>
    <row r="11" spans="1:49" ht="22.5" customHeight="1">
      <c r="A11" s="123" t="s">
        <v>71</v>
      </c>
      <c r="B11" s="98"/>
      <c r="C11" s="100" t="s">
        <v>40</v>
      </c>
      <c r="D11" s="101"/>
      <c r="E11" s="101"/>
      <c r="F11" s="101"/>
      <c r="G11" s="101"/>
      <c r="H11" s="101"/>
      <c r="I11" s="108">
        <f t="shared" si="0"/>
        <v>161</v>
      </c>
      <c r="J11" s="109"/>
      <c r="K11" s="109"/>
      <c r="L11" s="109"/>
      <c r="M11" s="109"/>
      <c r="N11" s="109"/>
      <c r="O11" s="104">
        <v>56</v>
      </c>
      <c r="P11" s="104"/>
      <c r="Q11" s="104"/>
      <c r="R11" s="104"/>
      <c r="S11" s="104"/>
      <c r="T11" s="104">
        <v>26</v>
      </c>
      <c r="U11" s="104"/>
      <c r="V11" s="104"/>
      <c r="W11" s="104"/>
      <c r="X11" s="104"/>
      <c r="Y11" s="104">
        <v>0</v>
      </c>
      <c r="Z11" s="104"/>
      <c r="AA11" s="104"/>
      <c r="AB11" s="104"/>
      <c r="AC11" s="104"/>
      <c r="AD11" s="104">
        <v>0</v>
      </c>
      <c r="AE11" s="104"/>
      <c r="AF11" s="104"/>
      <c r="AG11" s="104"/>
      <c r="AH11" s="104"/>
      <c r="AI11" s="104">
        <v>28</v>
      </c>
      <c r="AJ11" s="104"/>
      <c r="AK11" s="104"/>
      <c r="AL11" s="104"/>
      <c r="AM11" s="104"/>
      <c r="AN11" s="104">
        <v>51</v>
      </c>
      <c r="AO11" s="104"/>
      <c r="AP11" s="104"/>
      <c r="AQ11" s="104"/>
      <c r="AR11" s="104"/>
      <c r="AS11" s="104">
        <v>0</v>
      </c>
      <c r="AT11" s="104"/>
      <c r="AU11" s="104"/>
      <c r="AV11" s="104"/>
      <c r="AW11" s="104"/>
    </row>
    <row r="12" spans="1:49" ht="22.5" customHeight="1">
      <c r="A12" s="124"/>
      <c r="B12" s="106"/>
      <c r="C12" s="110" t="s">
        <v>50</v>
      </c>
      <c r="D12" s="100" t="s">
        <v>44</v>
      </c>
      <c r="E12" s="101"/>
      <c r="F12" s="101"/>
      <c r="G12" s="101"/>
      <c r="H12" s="101"/>
      <c r="I12" s="108">
        <f t="shared" si="0"/>
        <v>380</v>
      </c>
      <c r="J12" s="109"/>
      <c r="K12" s="109"/>
      <c r="L12" s="109"/>
      <c r="M12" s="109"/>
      <c r="N12" s="109"/>
      <c r="O12" s="104">
        <v>70</v>
      </c>
      <c r="P12" s="104"/>
      <c r="Q12" s="104"/>
      <c r="R12" s="104"/>
      <c r="S12" s="104"/>
      <c r="T12" s="104">
        <v>21</v>
      </c>
      <c r="U12" s="104"/>
      <c r="V12" s="104"/>
      <c r="W12" s="104"/>
      <c r="X12" s="104"/>
      <c r="Y12" s="104">
        <v>30</v>
      </c>
      <c r="Z12" s="104"/>
      <c r="AA12" s="104"/>
      <c r="AB12" s="104"/>
      <c r="AC12" s="104"/>
      <c r="AD12" s="104">
        <v>41</v>
      </c>
      <c r="AE12" s="104"/>
      <c r="AF12" s="104"/>
      <c r="AG12" s="104"/>
      <c r="AH12" s="104"/>
      <c r="AI12" s="104">
        <v>65</v>
      </c>
      <c r="AJ12" s="104"/>
      <c r="AK12" s="104"/>
      <c r="AL12" s="104"/>
      <c r="AM12" s="104"/>
      <c r="AN12" s="104">
        <v>36</v>
      </c>
      <c r="AO12" s="104"/>
      <c r="AP12" s="104"/>
      <c r="AQ12" s="104"/>
      <c r="AR12" s="104"/>
      <c r="AS12" s="104">
        <v>117</v>
      </c>
      <c r="AT12" s="104"/>
      <c r="AU12" s="104"/>
      <c r="AV12" s="104"/>
      <c r="AW12" s="104"/>
    </row>
    <row r="13" spans="1:49" ht="22.5" customHeight="1">
      <c r="A13" s="124"/>
      <c r="B13" s="106"/>
      <c r="C13" s="99"/>
      <c r="D13" s="100" t="s">
        <v>51</v>
      </c>
      <c r="E13" s="101"/>
      <c r="F13" s="101"/>
      <c r="G13" s="101"/>
      <c r="H13" s="101"/>
      <c r="I13" s="108">
        <f t="shared" si="0"/>
        <v>467</v>
      </c>
      <c r="J13" s="109"/>
      <c r="K13" s="109"/>
      <c r="L13" s="109"/>
      <c r="M13" s="109"/>
      <c r="N13" s="109"/>
      <c r="O13" s="104">
        <v>146</v>
      </c>
      <c r="P13" s="104"/>
      <c r="Q13" s="104"/>
      <c r="R13" s="104"/>
      <c r="S13" s="104"/>
      <c r="T13" s="104">
        <v>29</v>
      </c>
      <c r="U13" s="104"/>
      <c r="V13" s="104"/>
      <c r="W13" s="104"/>
      <c r="X13" s="104"/>
      <c r="Y13" s="104">
        <v>44</v>
      </c>
      <c r="Z13" s="104"/>
      <c r="AA13" s="104"/>
      <c r="AB13" s="104"/>
      <c r="AC13" s="104"/>
      <c r="AD13" s="104">
        <v>44</v>
      </c>
      <c r="AE13" s="104"/>
      <c r="AF13" s="104"/>
      <c r="AG13" s="104"/>
      <c r="AH13" s="104"/>
      <c r="AI13" s="104">
        <v>66</v>
      </c>
      <c r="AJ13" s="104"/>
      <c r="AK13" s="104"/>
      <c r="AL13" s="104"/>
      <c r="AM13" s="104"/>
      <c r="AN13" s="104">
        <v>53</v>
      </c>
      <c r="AO13" s="104"/>
      <c r="AP13" s="104"/>
      <c r="AQ13" s="104"/>
      <c r="AR13" s="104"/>
      <c r="AS13" s="104">
        <v>85</v>
      </c>
      <c r="AT13" s="104"/>
      <c r="AU13" s="104"/>
      <c r="AV13" s="104"/>
      <c r="AW13" s="104"/>
    </row>
    <row r="14" spans="1:49" ht="22.5" customHeight="1" thickBot="1">
      <c r="A14" s="125"/>
      <c r="B14" s="126"/>
      <c r="C14" s="127"/>
      <c r="D14" s="128" t="s">
        <v>16</v>
      </c>
      <c r="E14" s="129"/>
      <c r="F14" s="129"/>
      <c r="G14" s="129"/>
      <c r="H14" s="129"/>
      <c r="I14" s="130">
        <f t="shared" si="0"/>
        <v>14</v>
      </c>
      <c r="J14" s="131"/>
      <c r="K14" s="131"/>
      <c r="L14" s="131"/>
      <c r="M14" s="131"/>
      <c r="N14" s="131"/>
      <c r="O14" s="132">
        <v>9</v>
      </c>
      <c r="P14" s="132"/>
      <c r="Q14" s="132"/>
      <c r="R14" s="132"/>
      <c r="S14" s="132"/>
      <c r="T14" s="132">
        <v>0</v>
      </c>
      <c r="U14" s="132"/>
      <c r="V14" s="132"/>
      <c r="W14" s="132"/>
      <c r="X14" s="132"/>
      <c r="Y14" s="132">
        <v>0</v>
      </c>
      <c r="Z14" s="132"/>
      <c r="AA14" s="132"/>
      <c r="AB14" s="132"/>
      <c r="AC14" s="132"/>
      <c r="AD14" s="132">
        <v>0</v>
      </c>
      <c r="AE14" s="132"/>
      <c r="AF14" s="132"/>
      <c r="AG14" s="132"/>
      <c r="AH14" s="132"/>
      <c r="AI14" s="132">
        <v>0</v>
      </c>
      <c r="AJ14" s="132"/>
      <c r="AK14" s="132"/>
      <c r="AL14" s="132"/>
      <c r="AM14" s="132"/>
      <c r="AN14" s="132">
        <v>0</v>
      </c>
      <c r="AO14" s="132"/>
      <c r="AP14" s="132"/>
      <c r="AQ14" s="132"/>
      <c r="AR14" s="132"/>
      <c r="AS14" s="132">
        <v>5</v>
      </c>
      <c r="AT14" s="132"/>
      <c r="AU14" s="132"/>
      <c r="AV14" s="132"/>
      <c r="AW14" s="132"/>
    </row>
    <row r="15" spans="1:49" ht="9" customHeight="1">
      <c r="A15" s="2"/>
      <c r="B15" s="2"/>
      <c r="C15" s="2"/>
      <c r="D15" s="2"/>
      <c r="E15" s="2"/>
      <c r="F15" s="2"/>
      <c r="G15" s="2"/>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row>
    <row r="16" spans="1:49" ht="19.5" thickBot="1">
      <c r="A16" s="39" t="s">
        <v>52</v>
      </c>
      <c r="B16" s="39"/>
      <c r="C16" s="39"/>
      <c r="D16" s="39"/>
      <c r="E16" s="39"/>
      <c r="F16" s="39"/>
      <c r="G16" s="39"/>
      <c r="H16" s="39"/>
      <c r="I16" s="39"/>
      <c r="J16" s="39"/>
      <c r="K16" s="39"/>
      <c r="L16" s="39"/>
      <c r="M16" s="39"/>
      <c r="N16" s="39"/>
      <c r="O16" s="39"/>
      <c r="P16" s="39"/>
      <c r="Q16" s="39"/>
      <c r="R16" s="39"/>
      <c r="S16" s="39"/>
      <c r="T16" s="39"/>
      <c r="U16" s="39"/>
      <c r="V16" s="39"/>
      <c r="W16" s="39"/>
      <c r="X16" s="39"/>
      <c r="Y16" s="39"/>
      <c r="Z16" s="38"/>
      <c r="AA16" s="38"/>
      <c r="AB16" s="38"/>
      <c r="AC16" s="38"/>
      <c r="AD16" s="9"/>
      <c r="AE16" s="9"/>
      <c r="AF16" s="9"/>
      <c r="AG16" s="9"/>
      <c r="AH16" s="9"/>
      <c r="AI16" s="9"/>
      <c r="AJ16" s="9"/>
      <c r="AK16" s="9"/>
      <c r="AL16" s="9"/>
      <c r="AM16" s="9"/>
      <c r="AN16" s="133" t="s">
        <v>38</v>
      </c>
      <c r="AO16" s="133"/>
      <c r="AP16" s="133"/>
      <c r="AQ16" s="133"/>
      <c r="AR16" s="133"/>
      <c r="AS16" s="133"/>
      <c r="AT16" s="133"/>
      <c r="AU16" s="133"/>
      <c r="AV16" s="133"/>
      <c r="AW16" s="133"/>
    </row>
    <row r="17" spans="1:49" ht="17.25">
      <c r="A17" s="92"/>
      <c r="B17" s="92"/>
      <c r="C17" s="92"/>
      <c r="D17" s="92"/>
      <c r="E17" s="92"/>
      <c r="F17" s="92"/>
      <c r="G17" s="92"/>
      <c r="H17" s="92"/>
      <c r="I17" s="93" t="s">
        <v>33</v>
      </c>
      <c r="J17" s="94"/>
      <c r="K17" s="94"/>
      <c r="L17" s="94"/>
      <c r="M17" s="94"/>
      <c r="N17" s="95"/>
      <c r="O17" s="42" t="s">
        <v>63</v>
      </c>
      <c r="P17" s="76"/>
      <c r="Q17" s="76"/>
      <c r="R17" s="76"/>
      <c r="S17" s="96"/>
      <c r="T17" s="42" t="s">
        <v>64</v>
      </c>
      <c r="U17" s="76"/>
      <c r="V17" s="76"/>
      <c r="W17" s="76"/>
      <c r="X17" s="96"/>
      <c r="Y17" s="42" t="s">
        <v>65</v>
      </c>
      <c r="Z17" s="76"/>
      <c r="AA17" s="76"/>
      <c r="AB17" s="76"/>
      <c r="AC17" s="96"/>
      <c r="AD17" s="42" t="s">
        <v>66</v>
      </c>
      <c r="AE17" s="76"/>
      <c r="AF17" s="76"/>
      <c r="AG17" s="76"/>
      <c r="AH17" s="96"/>
      <c r="AI17" s="42" t="s">
        <v>67</v>
      </c>
      <c r="AJ17" s="76"/>
      <c r="AK17" s="76"/>
      <c r="AL17" s="76"/>
      <c r="AM17" s="96"/>
      <c r="AN17" s="42" t="s">
        <v>68</v>
      </c>
      <c r="AO17" s="76"/>
      <c r="AP17" s="76"/>
      <c r="AQ17" s="76"/>
      <c r="AR17" s="96"/>
      <c r="AS17" s="42" t="s">
        <v>69</v>
      </c>
      <c r="AT17" s="76"/>
      <c r="AU17" s="76"/>
      <c r="AV17" s="76"/>
      <c r="AW17" s="76"/>
    </row>
    <row r="18" spans="1:49" ht="18" customHeight="1">
      <c r="A18" s="97" t="s">
        <v>39</v>
      </c>
      <c r="B18" s="98"/>
      <c r="C18" s="99" t="s">
        <v>40</v>
      </c>
      <c r="D18" s="100" t="s">
        <v>41</v>
      </c>
      <c r="E18" s="101"/>
      <c r="F18" s="101"/>
      <c r="G18" s="101"/>
      <c r="H18" s="101"/>
      <c r="I18" s="102">
        <f aca="true" t="shared" si="1" ref="I18:I26">+SUM(O18:AS18)</f>
        <v>10390</v>
      </c>
      <c r="J18" s="103"/>
      <c r="K18" s="103"/>
      <c r="L18" s="103"/>
      <c r="M18" s="103"/>
      <c r="N18" s="103"/>
      <c r="O18" s="134">
        <v>2021</v>
      </c>
      <c r="P18" s="134"/>
      <c r="Q18" s="134"/>
      <c r="R18" s="134"/>
      <c r="S18" s="134"/>
      <c r="T18" s="134">
        <v>1511</v>
      </c>
      <c r="U18" s="134"/>
      <c r="V18" s="134"/>
      <c r="W18" s="134"/>
      <c r="X18" s="134"/>
      <c r="Y18" s="134">
        <v>953</v>
      </c>
      <c r="Z18" s="134"/>
      <c r="AA18" s="134"/>
      <c r="AB18" s="134"/>
      <c r="AC18" s="134"/>
      <c r="AD18" s="134">
        <v>1816</v>
      </c>
      <c r="AE18" s="134"/>
      <c r="AF18" s="134"/>
      <c r="AG18" s="134"/>
      <c r="AH18" s="134"/>
      <c r="AI18" s="134">
        <v>917</v>
      </c>
      <c r="AJ18" s="134"/>
      <c r="AK18" s="134"/>
      <c r="AL18" s="134"/>
      <c r="AM18" s="134"/>
      <c r="AN18" s="134">
        <v>1644</v>
      </c>
      <c r="AO18" s="134"/>
      <c r="AP18" s="134"/>
      <c r="AQ18" s="134"/>
      <c r="AR18" s="134"/>
      <c r="AS18" s="134">
        <v>1528</v>
      </c>
      <c r="AT18" s="134"/>
      <c r="AU18" s="134"/>
      <c r="AV18" s="134"/>
      <c r="AW18" s="134"/>
    </row>
    <row r="19" spans="1:49" ht="18" customHeight="1">
      <c r="A19" s="105"/>
      <c r="B19" s="106"/>
      <c r="C19" s="107"/>
      <c r="D19" s="100" t="s">
        <v>42</v>
      </c>
      <c r="E19" s="101"/>
      <c r="F19" s="101"/>
      <c r="G19" s="101"/>
      <c r="H19" s="101"/>
      <c r="I19" s="108">
        <f t="shared" si="1"/>
        <v>10390</v>
      </c>
      <c r="J19" s="109"/>
      <c r="K19" s="109"/>
      <c r="L19" s="109"/>
      <c r="M19" s="109"/>
      <c r="N19" s="109"/>
      <c r="O19" s="135">
        <v>2021</v>
      </c>
      <c r="P19" s="135"/>
      <c r="Q19" s="135"/>
      <c r="R19" s="135"/>
      <c r="S19" s="135"/>
      <c r="T19" s="135">
        <v>1511</v>
      </c>
      <c r="U19" s="135"/>
      <c r="V19" s="135"/>
      <c r="W19" s="135"/>
      <c r="X19" s="135"/>
      <c r="Y19" s="135">
        <v>953</v>
      </c>
      <c r="Z19" s="135"/>
      <c r="AA19" s="135"/>
      <c r="AB19" s="135"/>
      <c r="AC19" s="135"/>
      <c r="AD19" s="135">
        <v>1816</v>
      </c>
      <c r="AE19" s="135"/>
      <c r="AF19" s="135"/>
      <c r="AG19" s="135"/>
      <c r="AH19" s="135"/>
      <c r="AI19" s="135">
        <v>917</v>
      </c>
      <c r="AJ19" s="135"/>
      <c r="AK19" s="135"/>
      <c r="AL19" s="135"/>
      <c r="AM19" s="135"/>
      <c r="AN19" s="135">
        <v>1644</v>
      </c>
      <c r="AO19" s="135"/>
      <c r="AP19" s="135"/>
      <c r="AQ19" s="135"/>
      <c r="AR19" s="135"/>
      <c r="AS19" s="135">
        <v>1528</v>
      </c>
      <c r="AT19" s="135"/>
      <c r="AU19" s="135"/>
      <c r="AV19" s="135"/>
      <c r="AW19" s="135"/>
    </row>
    <row r="20" spans="1:49" ht="18" customHeight="1">
      <c r="A20" s="105"/>
      <c r="B20" s="106"/>
      <c r="C20" s="110" t="s">
        <v>43</v>
      </c>
      <c r="D20" s="111" t="s">
        <v>44</v>
      </c>
      <c r="E20" s="112"/>
      <c r="F20" s="113"/>
      <c r="G20" s="114" t="s">
        <v>70</v>
      </c>
      <c r="H20" s="115"/>
      <c r="I20" s="108">
        <f t="shared" si="1"/>
        <v>0</v>
      </c>
      <c r="J20" s="109"/>
      <c r="K20" s="109"/>
      <c r="L20" s="109"/>
      <c r="M20" s="109"/>
      <c r="N20" s="109"/>
      <c r="O20" s="135">
        <v>0</v>
      </c>
      <c r="P20" s="135"/>
      <c r="Q20" s="135"/>
      <c r="R20" s="135"/>
      <c r="S20" s="135"/>
      <c r="T20" s="135">
        <v>0</v>
      </c>
      <c r="U20" s="135"/>
      <c r="V20" s="135"/>
      <c r="W20" s="135"/>
      <c r="X20" s="135"/>
      <c r="Y20" s="135">
        <v>0</v>
      </c>
      <c r="Z20" s="135"/>
      <c r="AA20" s="135"/>
      <c r="AB20" s="135"/>
      <c r="AC20" s="135"/>
      <c r="AD20" s="135">
        <v>0</v>
      </c>
      <c r="AE20" s="135"/>
      <c r="AF20" s="135"/>
      <c r="AG20" s="135"/>
      <c r="AH20" s="135"/>
      <c r="AI20" s="135">
        <v>0</v>
      </c>
      <c r="AJ20" s="135"/>
      <c r="AK20" s="135"/>
      <c r="AL20" s="135"/>
      <c r="AM20" s="135"/>
      <c r="AN20" s="135">
        <v>0</v>
      </c>
      <c r="AO20" s="135"/>
      <c r="AP20" s="135"/>
      <c r="AQ20" s="135"/>
      <c r="AR20" s="135"/>
      <c r="AS20" s="135">
        <v>0</v>
      </c>
      <c r="AT20" s="135"/>
      <c r="AU20" s="135"/>
      <c r="AV20" s="135"/>
      <c r="AW20" s="135"/>
    </row>
    <row r="21" spans="1:49" ht="18" customHeight="1">
      <c r="A21" s="105"/>
      <c r="B21" s="106"/>
      <c r="C21" s="116"/>
      <c r="D21" s="71"/>
      <c r="E21" s="117"/>
      <c r="F21" s="118"/>
      <c r="G21" s="100" t="s">
        <v>41</v>
      </c>
      <c r="H21" s="101"/>
      <c r="I21" s="108">
        <f t="shared" si="1"/>
        <v>0</v>
      </c>
      <c r="J21" s="109"/>
      <c r="K21" s="109"/>
      <c r="L21" s="109"/>
      <c r="M21" s="109"/>
      <c r="N21" s="109"/>
      <c r="O21" s="135">
        <v>0</v>
      </c>
      <c r="P21" s="135"/>
      <c r="Q21" s="135"/>
      <c r="R21" s="135"/>
      <c r="S21" s="135"/>
      <c r="T21" s="135">
        <v>0</v>
      </c>
      <c r="U21" s="135"/>
      <c r="V21" s="135"/>
      <c r="W21" s="135"/>
      <c r="X21" s="135"/>
      <c r="Y21" s="135">
        <v>0</v>
      </c>
      <c r="Z21" s="135"/>
      <c r="AA21" s="135"/>
      <c r="AB21" s="135"/>
      <c r="AC21" s="135"/>
      <c r="AD21" s="135">
        <v>0</v>
      </c>
      <c r="AE21" s="135"/>
      <c r="AF21" s="135"/>
      <c r="AG21" s="135"/>
      <c r="AH21" s="135"/>
      <c r="AI21" s="135">
        <v>0</v>
      </c>
      <c r="AJ21" s="135"/>
      <c r="AK21" s="135"/>
      <c r="AL21" s="135"/>
      <c r="AM21" s="135"/>
      <c r="AN21" s="135">
        <v>0</v>
      </c>
      <c r="AO21" s="135"/>
      <c r="AP21" s="135"/>
      <c r="AQ21" s="135"/>
      <c r="AR21" s="135"/>
      <c r="AS21" s="135">
        <v>0</v>
      </c>
      <c r="AT21" s="135"/>
      <c r="AU21" s="135"/>
      <c r="AV21" s="135"/>
      <c r="AW21" s="135"/>
    </row>
    <row r="22" spans="1:49" ht="18" customHeight="1">
      <c r="A22" s="105"/>
      <c r="B22" s="106"/>
      <c r="C22" s="116"/>
      <c r="D22" s="69" t="s">
        <v>45</v>
      </c>
      <c r="E22" s="119"/>
      <c r="F22" s="120"/>
      <c r="G22" s="114" t="s">
        <v>46</v>
      </c>
      <c r="H22" s="115"/>
      <c r="I22" s="108">
        <f t="shared" si="1"/>
        <v>0</v>
      </c>
      <c r="J22" s="109"/>
      <c r="K22" s="109"/>
      <c r="L22" s="109"/>
      <c r="M22" s="109"/>
      <c r="N22" s="109"/>
      <c r="O22" s="135">
        <v>0</v>
      </c>
      <c r="P22" s="135"/>
      <c r="Q22" s="135"/>
      <c r="R22" s="135"/>
      <c r="S22" s="135"/>
      <c r="T22" s="135">
        <v>0</v>
      </c>
      <c r="U22" s="135"/>
      <c r="V22" s="135"/>
      <c r="W22" s="135"/>
      <c r="X22" s="135"/>
      <c r="Y22" s="135">
        <v>0</v>
      </c>
      <c r="Z22" s="135"/>
      <c r="AA22" s="135"/>
      <c r="AB22" s="135"/>
      <c r="AC22" s="135"/>
      <c r="AD22" s="135">
        <v>0</v>
      </c>
      <c r="AE22" s="135"/>
      <c r="AF22" s="135"/>
      <c r="AG22" s="135"/>
      <c r="AH22" s="135"/>
      <c r="AI22" s="135">
        <v>0</v>
      </c>
      <c r="AJ22" s="135"/>
      <c r="AK22" s="135"/>
      <c r="AL22" s="135"/>
      <c r="AM22" s="135"/>
      <c r="AN22" s="135">
        <v>0</v>
      </c>
      <c r="AO22" s="135"/>
      <c r="AP22" s="135"/>
      <c r="AQ22" s="135"/>
      <c r="AR22" s="135"/>
      <c r="AS22" s="135">
        <v>0</v>
      </c>
      <c r="AT22" s="135"/>
      <c r="AU22" s="135"/>
      <c r="AV22" s="135"/>
      <c r="AW22" s="135"/>
    </row>
    <row r="23" spans="1:49" ht="18" customHeight="1">
      <c r="A23" s="105"/>
      <c r="B23" s="106"/>
      <c r="C23" s="116"/>
      <c r="D23" s="71" t="s">
        <v>47</v>
      </c>
      <c r="E23" s="117"/>
      <c r="F23" s="118"/>
      <c r="G23" s="100" t="s">
        <v>41</v>
      </c>
      <c r="H23" s="101"/>
      <c r="I23" s="108">
        <f t="shared" si="1"/>
        <v>0</v>
      </c>
      <c r="J23" s="109"/>
      <c r="K23" s="109"/>
      <c r="L23" s="109"/>
      <c r="M23" s="109"/>
      <c r="N23" s="109"/>
      <c r="O23" s="135">
        <v>0</v>
      </c>
      <c r="P23" s="135"/>
      <c r="Q23" s="135"/>
      <c r="R23" s="135"/>
      <c r="S23" s="135"/>
      <c r="T23" s="135">
        <v>0</v>
      </c>
      <c r="U23" s="135"/>
      <c r="V23" s="135"/>
      <c r="W23" s="135"/>
      <c r="X23" s="135"/>
      <c r="Y23" s="135">
        <v>0</v>
      </c>
      <c r="Z23" s="135"/>
      <c r="AA23" s="135"/>
      <c r="AB23" s="135"/>
      <c r="AC23" s="135"/>
      <c r="AD23" s="135">
        <v>0</v>
      </c>
      <c r="AE23" s="135"/>
      <c r="AF23" s="135"/>
      <c r="AG23" s="135"/>
      <c r="AH23" s="135"/>
      <c r="AI23" s="135">
        <v>0</v>
      </c>
      <c r="AJ23" s="135"/>
      <c r="AK23" s="135"/>
      <c r="AL23" s="135"/>
      <c r="AM23" s="135"/>
      <c r="AN23" s="135">
        <v>0</v>
      </c>
      <c r="AO23" s="135"/>
      <c r="AP23" s="135"/>
      <c r="AQ23" s="135"/>
      <c r="AR23" s="135"/>
      <c r="AS23" s="135">
        <v>0</v>
      </c>
      <c r="AT23" s="135"/>
      <c r="AU23" s="135"/>
      <c r="AV23" s="135"/>
      <c r="AW23" s="135"/>
    </row>
    <row r="24" spans="1:49" ht="18" customHeight="1">
      <c r="A24" s="105"/>
      <c r="B24" s="106"/>
      <c r="C24" s="116"/>
      <c r="D24" s="69" t="s">
        <v>48</v>
      </c>
      <c r="E24" s="119"/>
      <c r="F24" s="120"/>
      <c r="G24" s="100" t="s">
        <v>41</v>
      </c>
      <c r="H24" s="101"/>
      <c r="I24" s="108">
        <f t="shared" si="1"/>
        <v>0</v>
      </c>
      <c r="J24" s="109"/>
      <c r="K24" s="109"/>
      <c r="L24" s="109"/>
      <c r="M24" s="109"/>
      <c r="N24" s="109"/>
      <c r="O24" s="135">
        <v>0</v>
      </c>
      <c r="P24" s="135"/>
      <c r="Q24" s="135"/>
      <c r="R24" s="135"/>
      <c r="S24" s="135"/>
      <c r="T24" s="135">
        <v>0</v>
      </c>
      <c r="U24" s="135"/>
      <c r="V24" s="135"/>
      <c r="W24" s="135"/>
      <c r="X24" s="135"/>
      <c r="Y24" s="135">
        <v>0</v>
      </c>
      <c r="Z24" s="135"/>
      <c r="AA24" s="135"/>
      <c r="AB24" s="135"/>
      <c r="AC24" s="135"/>
      <c r="AD24" s="135">
        <v>0</v>
      </c>
      <c r="AE24" s="135"/>
      <c r="AF24" s="135"/>
      <c r="AG24" s="135"/>
      <c r="AH24" s="135"/>
      <c r="AI24" s="135">
        <v>0</v>
      </c>
      <c r="AJ24" s="135"/>
      <c r="AK24" s="135"/>
      <c r="AL24" s="135"/>
      <c r="AM24" s="135"/>
      <c r="AN24" s="135">
        <v>0</v>
      </c>
      <c r="AO24" s="135"/>
      <c r="AP24" s="135"/>
      <c r="AQ24" s="135"/>
      <c r="AR24" s="135"/>
      <c r="AS24" s="135">
        <v>0</v>
      </c>
      <c r="AT24" s="135"/>
      <c r="AU24" s="135"/>
      <c r="AV24" s="135"/>
      <c r="AW24" s="135"/>
    </row>
    <row r="25" spans="1:49" ht="18" customHeight="1">
      <c r="A25" s="121"/>
      <c r="B25" s="122"/>
      <c r="C25" s="107"/>
      <c r="D25" s="71"/>
      <c r="E25" s="117"/>
      <c r="F25" s="118"/>
      <c r="G25" s="100" t="s">
        <v>49</v>
      </c>
      <c r="H25" s="101"/>
      <c r="I25" s="108">
        <f t="shared" si="1"/>
        <v>0</v>
      </c>
      <c r="J25" s="109"/>
      <c r="K25" s="109"/>
      <c r="L25" s="109"/>
      <c r="M25" s="109"/>
      <c r="N25" s="109"/>
      <c r="O25" s="135">
        <v>0</v>
      </c>
      <c r="P25" s="135"/>
      <c r="Q25" s="135"/>
      <c r="R25" s="135"/>
      <c r="S25" s="135"/>
      <c r="T25" s="135">
        <v>0</v>
      </c>
      <c r="U25" s="135"/>
      <c r="V25" s="135"/>
      <c r="W25" s="135"/>
      <c r="X25" s="135"/>
      <c r="Y25" s="135">
        <v>0</v>
      </c>
      <c r="Z25" s="135"/>
      <c r="AA25" s="135"/>
      <c r="AB25" s="135"/>
      <c r="AC25" s="135"/>
      <c r="AD25" s="135">
        <v>0</v>
      </c>
      <c r="AE25" s="135"/>
      <c r="AF25" s="135"/>
      <c r="AG25" s="135"/>
      <c r="AH25" s="135"/>
      <c r="AI25" s="135">
        <v>0</v>
      </c>
      <c r="AJ25" s="135"/>
      <c r="AK25" s="135"/>
      <c r="AL25" s="135"/>
      <c r="AM25" s="135"/>
      <c r="AN25" s="135">
        <v>0</v>
      </c>
      <c r="AO25" s="135"/>
      <c r="AP25" s="135"/>
      <c r="AQ25" s="135"/>
      <c r="AR25" s="135"/>
      <c r="AS25" s="135">
        <v>0</v>
      </c>
      <c r="AT25" s="135"/>
      <c r="AU25" s="135"/>
      <c r="AV25" s="135"/>
      <c r="AW25" s="135"/>
    </row>
    <row r="26" spans="1:49" ht="24.75" customHeight="1">
      <c r="A26" s="123" t="s">
        <v>71</v>
      </c>
      <c r="B26" s="98"/>
      <c r="C26" s="100" t="s">
        <v>40</v>
      </c>
      <c r="D26" s="101"/>
      <c r="E26" s="101"/>
      <c r="F26" s="101"/>
      <c r="G26" s="101"/>
      <c r="H26" s="101"/>
      <c r="I26" s="108">
        <f t="shared" si="1"/>
        <v>423</v>
      </c>
      <c r="J26" s="109"/>
      <c r="K26" s="109"/>
      <c r="L26" s="109"/>
      <c r="M26" s="109"/>
      <c r="N26" s="109"/>
      <c r="O26" s="135">
        <v>108</v>
      </c>
      <c r="P26" s="135"/>
      <c r="Q26" s="135"/>
      <c r="R26" s="135"/>
      <c r="S26" s="135"/>
      <c r="T26" s="135">
        <v>52</v>
      </c>
      <c r="U26" s="135"/>
      <c r="V26" s="135"/>
      <c r="W26" s="135"/>
      <c r="X26" s="135"/>
      <c r="Y26" s="135">
        <v>32</v>
      </c>
      <c r="Z26" s="135"/>
      <c r="AA26" s="135"/>
      <c r="AB26" s="135"/>
      <c r="AC26" s="135"/>
      <c r="AD26" s="135">
        <v>34</v>
      </c>
      <c r="AE26" s="135"/>
      <c r="AF26" s="135"/>
      <c r="AG26" s="135"/>
      <c r="AH26" s="135"/>
      <c r="AI26" s="135">
        <v>36</v>
      </c>
      <c r="AJ26" s="135"/>
      <c r="AK26" s="135"/>
      <c r="AL26" s="135"/>
      <c r="AM26" s="135"/>
      <c r="AN26" s="135">
        <v>64</v>
      </c>
      <c r="AO26" s="135"/>
      <c r="AP26" s="135"/>
      <c r="AQ26" s="135"/>
      <c r="AR26" s="135"/>
      <c r="AS26" s="135">
        <v>97</v>
      </c>
      <c r="AT26" s="135"/>
      <c r="AU26" s="135"/>
      <c r="AV26" s="135"/>
      <c r="AW26" s="135"/>
    </row>
    <row r="27" spans="1:49" ht="24.75" customHeight="1">
      <c r="A27" s="124"/>
      <c r="B27" s="106"/>
      <c r="C27" s="110" t="s">
        <v>50</v>
      </c>
      <c r="D27" s="100" t="s">
        <v>44</v>
      </c>
      <c r="E27" s="101"/>
      <c r="F27" s="101"/>
      <c r="G27" s="101"/>
      <c r="H27" s="101"/>
      <c r="I27" s="108">
        <f>SUM(O27:AW27)</f>
        <v>187</v>
      </c>
      <c r="J27" s="109"/>
      <c r="K27" s="109"/>
      <c r="L27" s="109"/>
      <c r="M27" s="109"/>
      <c r="N27" s="109"/>
      <c r="O27" s="135">
        <v>43</v>
      </c>
      <c r="P27" s="135"/>
      <c r="Q27" s="135"/>
      <c r="R27" s="135"/>
      <c r="S27" s="135"/>
      <c r="T27" s="135">
        <v>31</v>
      </c>
      <c r="U27" s="135"/>
      <c r="V27" s="135"/>
      <c r="W27" s="135"/>
      <c r="X27" s="135"/>
      <c r="Y27" s="135">
        <v>13</v>
      </c>
      <c r="Z27" s="135"/>
      <c r="AA27" s="135"/>
      <c r="AB27" s="135"/>
      <c r="AC27" s="135"/>
      <c r="AD27" s="135">
        <v>24</v>
      </c>
      <c r="AE27" s="135"/>
      <c r="AF27" s="135"/>
      <c r="AG27" s="135"/>
      <c r="AH27" s="135"/>
      <c r="AI27" s="135">
        <v>17</v>
      </c>
      <c r="AJ27" s="135"/>
      <c r="AK27" s="135"/>
      <c r="AL27" s="135"/>
      <c r="AM27" s="135"/>
      <c r="AN27" s="135">
        <v>31</v>
      </c>
      <c r="AO27" s="135"/>
      <c r="AP27" s="135"/>
      <c r="AQ27" s="135"/>
      <c r="AR27" s="135"/>
      <c r="AS27" s="135">
        <v>28</v>
      </c>
      <c r="AT27" s="135"/>
      <c r="AU27" s="135"/>
      <c r="AV27" s="135"/>
      <c r="AW27" s="135"/>
    </row>
    <row r="28" spans="1:49" ht="24.75" customHeight="1">
      <c r="A28" s="124"/>
      <c r="B28" s="106"/>
      <c r="C28" s="99"/>
      <c r="D28" s="100" t="s">
        <v>51</v>
      </c>
      <c r="E28" s="101"/>
      <c r="F28" s="101"/>
      <c r="G28" s="101"/>
      <c r="H28" s="101"/>
      <c r="I28" s="108">
        <f>SUM(O28:AW28)</f>
        <v>262</v>
      </c>
      <c r="J28" s="109"/>
      <c r="K28" s="109"/>
      <c r="L28" s="109"/>
      <c r="M28" s="109"/>
      <c r="N28" s="109"/>
      <c r="O28" s="135">
        <v>65</v>
      </c>
      <c r="P28" s="135"/>
      <c r="Q28" s="135"/>
      <c r="R28" s="135"/>
      <c r="S28" s="135"/>
      <c r="T28" s="135">
        <v>41</v>
      </c>
      <c r="U28" s="135"/>
      <c r="V28" s="135"/>
      <c r="W28" s="135"/>
      <c r="X28" s="135"/>
      <c r="Y28" s="135">
        <v>20</v>
      </c>
      <c r="Z28" s="135"/>
      <c r="AA28" s="135"/>
      <c r="AB28" s="135"/>
      <c r="AC28" s="135"/>
      <c r="AD28" s="135">
        <v>31</v>
      </c>
      <c r="AE28" s="135"/>
      <c r="AF28" s="135"/>
      <c r="AG28" s="135"/>
      <c r="AH28" s="135"/>
      <c r="AI28" s="135">
        <v>21</v>
      </c>
      <c r="AJ28" s="135"/>
      <c r="AK28" s="135"/>
      <c r="AL28" s="135"/>
      <c r="AM28" s="135"/>
      <c r="AN28" s="135">
        <v>38</v>
      </c>
      <c r="AO28" s="135"/>
      <c r="AP28" s="135"/>
      <c r="AQ28" s="135"/>
      <c r="AR28" s="135"/>
      <c r="AS28" s="135">
        <v>46</v>
      </c>
      <c r="AT28" s="135"/>
      <c r="AU28" s="135"/>
      <c r="AV28" s="135"/>
      <c r="AW28" s="135"/>
    </row>
    <row r="29" spans="1:49" ht="24.75" customHeight="1" thickBot="1">
      <c r="A29" s="125"/>
      <c r="B29" s="126"/>
      <c r="C29" s="127"/>
      <c r="D29" s="128" t="s">
        <v>16</v>
      </c>
      <c r="E29" s="129"/>
      <c r="F29" s="129"/>
      <c r="G29" s="129"/>
      <c r="H29" s="129"/>
      <c r="I29" s="130">
        <f>SUM(O29:AW29)</f>
        <v>5</v>
      </c>
      <c r="J29" s="131"/>
      <c r="K29" s="131"/>
      <c r="L29" s="131"/>
      <c r="M29" s="131"/>
      <c r="N29" s="131"/>
      <c r="O29" s="136">
        <v>0</v>
      </c>
      <c r="P29" s="136"/>
      <c r="Q29" s="136"/>
      <c r="R29" s="136"/>
      <c r="S29" s="136"/>
      <c r="T29" s="136">
        <v>0</v>
      </c>
      <c r="U29" s="136"/>
      <c r="V29" s="136"/>
      <c r="W29" s="136"/>
      <c r="X29" s="136"/>
      <c r="Y29" s="136">
        <v>0</v>
      </c>
      <c r="Z29" s="136"/>
      <c r="AA29" s="136"/>
      <c r="AB29" s="136"/>
      <c r="AC29" s="136"/>
      <c r="AD29" s="136">
        <v>0</v>
      </c>
      <c r="AE29" s="136"/>
      <c r="AF29" s="136"/>
      <c r="AG29" s="136"/>
      <c r="AH29" s="136"/>
      <c r="AI29" s="136">
        <v>0</v>
      </c>
      <c r="AJ29" s="136"/>
      <c r="AK29" s="136"/>
      <c r="AL29" s="136"/>
      <c r="AM29" s="136"/>
      <c r="AN29" s="136">
        <v>0</v>
      </c>
      <c r="AO29" s="136"/>
      <c r="AP29" s="136"/>
      <c r="AQ29" s="136"/>
      <c r="AR29" s="136"/>
      <c r="AS29" s="136">
        <v>5</v>
      </c>
      <c r="AT29" s="136"/>
      <c r="AU29" s="136"/>
      <c r="AV29" s="136"/>
      <c r="AW29" s="136"/>
    </row>
    <row r="30" spans="1:49" ht="11.25" customHeight="1">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row>
    <row r="31" spans="1:49" ht="22.5" customHeight="1" thickBot="1">
      <c r="A31" s="43" t="s">
        <v>72</v>
      </c>
      <c r="B31" s="43"/>
      <c r="C31" s="43"/>
      <c r="D31" s="43"/>
      <c r="E31" s="43"/>
      <c r="F31" s="43"/>
      <c r="G31" s="43"/>
      <c r="H31" s="43"/>
      <c r="I31" s="43"/>
      <c r="J31" s="43"/>
      <c r="K31" s="43"/>
      <c r="L31" s="43"/>
      <c r="M31" s="43"/>
      <c r="N31" s="43"/>
      <c r="O31" s="43"/>
      <c r="P31" s="43"/>
      <c r="Q31" s="43"/>
      <c r="R31" s="43"/>
      <c r="S31" s="43"/>
      <c r="T31" s="43"/>
      <c r="U31" s="43"/>
      <c r="V31" s="43"/>
      <c r="W31" s="43"/>
      <c r="X31" s="43"/>
      <c r="Y31" s="43"/>
      <c r="Z31" s="38"/>
      <c r="AA31" s="38"/>
      <c r="AB31" s="38"/>
      <c r="AC31" s="38"/>
      <c r="AD31" s="4"/>
      <c r="AE31" s="4"/>
      <c r="AF31" s="4"/>
      <c r="AG31" s="4"/>
      <c r="AH31" s="4"/>
      <c r="AI31" s="4"/>
      <c r="AJ31" s="4"/>
      <c r="AK31" s="4"/>
      <c r="AL31" s="4"/>
      <c r="AM31" s="4"/>
      <c r="AN31" s="91" t="s">
        <v>38</v>
      </c>
      <c r="AO31" s="91"/>
      <c r="AP31" s="91"/>
      <c r="AQ31" s="91"/>
      <c r="AR31" s="91"/>
      <c r="AS31" s="91"/>
      <c r="AT31" s="91"/>
      <c r="AU31" s="91"/>
      <c r="AV31" s="91"/>
      <c r="AW31" s="91"/>
    </row>
    <row r="32" spans="1:49" s="138" customFormat="1" ht="22.5" customHeight="1">
      <c r="A32" s="137"/>
      <c r="B32" s="137"/>
      <c r="C32" s="137"/>
      <c r="D32" s="137"/>
      <c r="E32" s="137"/>
      <c r="F32" s="137"/>
      <c r="G32" s="137"/>
      <c r="H32" s="137"/>
      <c r="I32" s="93" t="s">
        <v>33</v>
      </c>
      <c r="J32" s="94"/>
      <c r="K32" s="94"/>
      <c r="L32" s="94"/>
      <c r="M32" s="94"/>
      <c r="N32" s="95"/>
      <c r="O32" s="42" t="s">
        <v>63</v>
      </c>
      <c r="P32" s="76"/>
      <c r="Q32" s="76"/>
      <c r="R32" s="76"/>
      <c r="S32" s="96"/>
      <c r="T32" s="42" t="s">
        <v>64</v>
      </c>
      <c r="U32" s="76"/>
      <c r="V32" s="76"/>
      <c r="W32" s="76"/>
      <c r="X32" s="96"/>
      <c r="Y32" s="42" t="s">
        <v>65</v>
      </c>
      <c r="Z32" s="76"/>
      <c r="AA32" s="76"/>
      <c r="AB32" s="76"/>
      <c r="AC32" s="96"/>
      <c r="AD32" s="42" t="s">
        <v>66</v>
      </c>
      <c r="AE32" s="76"/>
      <c r="AF32" s="76"/>
      <c r="AG32" s="76"/>
      <c r="AH32" s="96"/>
      <c r="AI32" s="42" t="s">
        <v>67</v>
      </c>
      <c r="AJ32" s="76"/>
      <c r="AK32" s="76"/>
      <c r="AL32" s="76"/>
      <c r="AM32" s="96"/>
      <c r="AN32" s="42" t="s">
        <v>68</v>
      </c>
      <c r="AO32" s="76"/>
      <c r="AP32" s="76"/>
      <c r="AQ32" s="76"/>
      <c r="AR32" s="96"/>
      <c r="AS32" s="42" t="s">
        <v>69</v>
      </c>
      <c r="AT32" s="76"/>
      <c r="AU32" s="76"/>
      <c r="AV32" s="76"/>
      <c r="AW32" s="76"/>
    </row>
    <row r="33" spans="1:49" s="4" customFormat="1" ht="18" customHeight="1">
      <c r="A33" s="139" t="s">
        <v>53</v>
      </c>
      <c r="B33" s="140"/>
      <c r="C33" s="141" t="s">
        <v>54</v>
      </c>
      <c r="D33" s="142"/>
      <c r="E33" s="142"/>
      <c r="F33" s="142"/>
      <c r="G33" s="142"/>
      <c r="H33" s="142"/>
      <c r="I33" s="66">
        <f aca="true" t="shared" si="2" ref="I33:I45">SUM(O33:AS33)</f>
        <v>3771</v>
      </c>
      <c r="J33" s="47"/>
      <c r="K33" s="47"/>
      <c r="L33" s="47"/>
      <c r="M33" s="47"/>
      <c r="N33" s="47"/>
      <c r="O33" s="84">
        <v>674</v>
      </c>
      <c r="P33" s="84"/>
      <c r="Q33" s="84"/>
      <c r="R33" s="84"/>
      <c r="S33" s="84"/>
      <c r="T33" s="84">
        <v>775</v>
      </c>
      <c r="U33" s="84"/>
      <c r="V33" s="84"/>
      <c r="W33" s="84"/>
      <c r="X33" s="84"/>
      <c r="Y33" s="84">
        <v>442</v>
      </c>
      <c r="Z33" s="84"/>
      <c r="AA33" s="84"/>
      <c r="AB33" s="84"/>
      <c r="AC33" s="84"/>
      <c r="AD33" s="84">
        <v>881</v>
      </c>
      <c r="AE33" s="84"/>
      <c r="AF33" s="84"/>
      <c r="AG33" s="84"/>
      <c r="AH33" s="84"/>
      <c r="AI33" s="84">
        <v>165</v>
      </c>
      <c r="AJ33" s="84"/>
      <c r="AK33" s="84"/>
      <c r="AL33" s="84"/>
      <c r="AM33" s="84"/>
      <c r="AN33" s="84">
        <v>207</v>
      </c>
      <c r="AO33" s="84"/>
      <c r="AP33" s="84"/>
      <c r="AQ33" s="84"/>
      <c r="AR33" s="84"/>
      <c r="AS33" s="84">
        <v>627</v>
      </c>
      <c r="AT33" s="84"/>
      <c r="AU33" s="84"/>
      <c r="AV33" s="84"/>
      <c r="AW33" s="84"/>
    </row>
    <row r="34" spans="1:49" s="4" customFormat="1" ht="18" customHeight="1">
      <c r="A34" s="139"/>
      <c r="B34" s="140"/>
      <c r="C34" s="143"/>
      <c r="D34" s="144" t="s">
        <v>55</v>
      </c>
      <c r="E34" s="145"/>
      <c r="F34" s="145"/>
      <c r="G34" s="145"/>
      <c r="H34" s="145"/>
      <c r="I34" s="146">
        <f t="shared" si="2"/>
        <v>195</v>
      </c>
      <c r="J34" s="147"/>
      <c r="K34" s="147"/>
      <c r="L34" s="147"/>
      <c r="M34" s="147"/>
      <c r="N34" s="147"/>
      <c r="O34" s="48">
        <v>0</v>
      </c>
      <c r="P34" s="48"/>
      <c r="Q34" s="48"/>
      <c r="R34" s="48"/>
      <c r="S34" s="48"/>
      <c r="T34" s="48">
        <v>0</v>
      </c>
      <c r="U34" s="48"/>
      <c r="V34" s="48"/>
      <c r="W34" s="48"/>
      <c r="X34" s="48"/>
      <c r="Y34" s="48">
        <v>0</v>
      </c>
      <c r="Z34" s="48"/>
      <c r="AA34" s="48"/>
      <c r="AB34" s="48"/>
      <c r="AC34" s="48"/>
      <c r="AD34" s="48">
        <v>0</v>
      </c>
      <c r="AE34" s="48"/>
      <c r="AF34" s="48"/>
      <c r="AG34" s="48"/>
      <c r="AH34" s="48"/>
      <c r="AI34" s="48">
        <v>0</v>
      </c>
      <c r="AJ34" s="48"/>
      <c r="AK34" s="48"/>
      <c r="AL34" s="48"/>
      <c r="AM34" s="48"/>
      <c r="AN34" s="48">
        <v>195</v>
      </c>
      <c r="AO34" s="48"/>
      <c r="AP34" s="48"/>
      <c r="AQ34" s="48"/>
      <c r="AR34" s="48"/>
      <c r="AS34" s="48">
        <v>0</v>
      </c>
      <c r="AT34" s="48"/>
      <c r="AU34" s="48"/>
      <c r="AV34" s="48"/>
      <c r="AW34" s="48"/>
    </row>
    <row r="35" spans="1:49" s="4" customFormat="1" ht="18" customHeight="1">
      <c r="A35" s="148"/>
      <c r="B35" s="149"/>
      <c r="C35" s="150" t="s">
        <v>56</v>
      </c>
      <c r="D35" s="151"/>
      <c r="E35" s="151"/>
      <c r="F35" s="151"/>
      <c r="G35" s="151"/>
      <c r="H35" s="151"/>
      <c r="I35" s="146">
        <f t="shared" si="2"/>
        <v>4836</v>
      </c>
      <c r="J35" s="147"/>
      <c r="K35" s="147"/>
      <c r="L35" s="147"/>
      <c r="M35" s="147"/>
      <c r="N35" s="147"/>
      <c r="O35" s="48">
        <v>674</v>
      </c>
      <c r="P35" s="48"/>
      <c r="Q35" s="48"/>
      <c r="R35" s="48"/>
      <c r="S35" s="48"/>
      <c r="T35" s="48">
        <v>775</v>
      </c>
      <c r="U35" s="48"/>
      <c r="V35" s="48"/>
      <c r="W35" s="48"/>
      <c r="X35" s="48"/>
      <c r="Y35" s="48">
        <v>776</v>
      </c>
      <c r="Z35" s="48"/>
      <c r="AA35" s="48"/>
      <c r="AB35" s="48"/>
      <c r="AC35" s="48"/>
      <c r="AD35" s="48">
        <v>989</v>
      </c>
      <c r="AE35" s="48"/>
      <c r="AF35" s="48"/>
      <c r="AG35" s="48"/>
      <c r="AH35" s="48"/>
      <c r="AI35" s="48">
        <v>165</v>
      </c>
      <c r="AJ35" s="48"/>
      <c r="AK35" s="48"/>
      <c r="AL35" s="48"/>
      <c r="AM35" s="48"/>
      <c r="AN35" s="48">
        <v>218</v>
      </c>
      <c r="AO35" s="48"/>
      <c r="AP35" s="48"/>
      <c r="AQ35" s="48"/>
      <c r="AR35" s="48"/>
      <c r="AS35" s="48">
        <v>1239</v>
      </c>
      <c r="AT35" s="48"/>
      <c r="AU35" s="48"/>
      <c r="AV35" s="48"/>
      <c r="AW35" s="48"/>
    </row>
    <row r="36" spans="1:49" s="4" customFormat="1" ht="18" customHeight="1">
      <c r="A36" s="139" t="s">
        <v>57</v>
      </c>
      <c r="B36" s="140"/>
      <c r="C36" s="141" t="s">
        <v>54</v>
      </c>
      <c r="D36" s="142"/>
      <c r="E36" s="142"/>
      <c r="F36" s="142"/>
      <c r="G36" s="142"/>
      <c r="H36" s="142"/>
      <c r="I36" s="146">
        <f t="shared" si="2"/>
        <v>9276</v>
      </c>
      <c r="J36" s="147"/>
      <c r="K36" s="147"/>
      <c r="L36" s="147"/>
      <c r="M36" s="147"/>
      <c r="N36" s="147"/>
      <c r="O36" s="48">
        <v>1057</v>
      </c>
      <c r="P36" s="48"/>
      <c r="Q36" s="48"/>
      <c r="R36" s="48"/>
      <c r="S36" s="48"/>
      <c r="T36" s="48">
        <v>1464</v>
      </c>
      <c r="U36" s="48"/>
      <c r="V36" s="48"/>
      <c r="W36" s="48"/>
      <c r="X36" s="48"/>
      <c r="Y36" s="48">
        <v>1455</v>
      </c>
      <c r="Z36" s="48"/>
      <c r="AA36" s="48"/>
      <c r="AB36" s="48"/>
      <c r="AC36" s="48"/>
      <c r="AD36" s="48">
        <v>2006</v>
      </c>
      <c r="AE36" s="48"/>
      <c r="AF36" s="48"/>
      <c r="AG36" s="48"/>
      <c r="AH36" s="48"/>
      <c r="AI36" s="48">
        <v>805</v>
      </c>
      <c r="AJ36" s="48"/>
      <c r="AK36" s="48"/>
      <c r="AL36" s="48"/>
      <c r="AM36" s="48"/>
      <c r="AN36" s="48">
        <v>950</v>
      </c>
      <c r="AO36" s="48"/>
      <c r="AP36" s="48"/>
      <c r="AQ36" s="48"/>
      <c r="AR36" s="48"/>
      <c r="AS36" s="48">
        <v>1539</v>
      </c>
      <c r="AT36" s="48"/>
      <c r="AU36" s="48"/>
      <c r="AV36" s="48"/>
      <c r="AW36" s="48"/>
    </row>
    <row r="37" spans="1:49" s="4" customFormat="1" ht="18" customHeight="1">
      <c r="A37" s="139"/>
      <c r="B37" s="140"/>
      <c r="C37" s="143"/>
      <c r="D37" s="144" t="s">
        <v>55</v>
      </c>
      <c r="E37" s="145"/>
      <c r="F37" s="145"/>
      <c r="G37" s="145"/>
      <c r="H37" s="145"/>
      <c r="I37" s="146">
        <f t="shared" si="2"/>
        <v>36</v>
      </c>
      <c r="J37" s="147"/>
      <c r="K37" s="147"/>
      <c r="L37" s="147"/>
      <c r="M37" s="147"/>
      <c r="N37" s="147"/>
      <c r="O37" s="48">
        <v>0</v>
      </c>
      <c r="P37" s="48"/>
      <c r="Q37" s="48"/>
      <c r="R37" s="48"/>
      <c r="S37" s="48"/>
      <c r="T37" s="48">
        <v>36</v>
      </c>
      <c r="U37" s="48"/>
      <c r="V37" s="48"/>
      <c r="W37" s="48"/>
      <c r="X37" s="48"/>
      <c r="Y37" s="48">
        <v>0</v>
      </c>
      <c r="Z37" s="48"/>
      <c r="AA37" s="48"/>
      <c r="AB37" s="48"/>
      <c r="AC37" s="48"/>
      <c r="AD37" s="48">
        <v>0</v>
      </c>
      <c r="AE37" s="48"/>
      <c r="AF37" s="48"/>
      <c r="AG37" s="48"/>
      <c r="AH37" s="48"/>
      <c r="AI37" s="48">
        <v>0</v>
      </c>
      <c r="AJ37" s="48"/>
      <c r="AK37" s="48"/>
      <c r="AL37" s="48"/>
      <c r="AM37" s="48"/>
      <c r="AN37" s="48">
        <v>0</v>
      </c>
      <c r="AO37" s="48"/>
      <c r="AP37" s="48"/>
      <c r="AQ37" s="48"/>
      <c r="AR37" s="48"/>
      <c r="AS37" s="48">
        <v>0</v>
      </c>
      <c r="AT37" s="48"/>
      <c r="AU37" s="48"/>
      <c r="AV37" s="48"/>
      <c r="AW37" s="48"/>
    </row>
    <row r="38" spans="1:49" s="4" customFormat="1" ht="18" customHeight="1">
      <c r="A38" s="148"/>
      <c r="B38" s="149"/>
      <c r="C38" s="150" t="s">
        <v>56</v>
      </c>
      <c r="D38" s="151"/>
      <c r="E38" s="151"/>
      <c r="F38" s="151"/>
      <c r="G38" s="151"/>
      <c r="H38" s="151"/>
      <c r="I38" s="146">
        <f t="shared" si="2"/>
        <v>9276</v>
      </c>
      <c r="J38" s="147"/>
      <c r="K38" s="147"/>
      <c r="L38" s="147"/>
      <c r="M38" s="147"/>
      <c r="N38" s="147"/>
      <c r="O38" s="48">
        <v>1057</v>
      </c>
      <c r="P38" s="48"/>
      <c r="Q38" s="48"/>
      <c r="R38" s="48"/>
      <c r="S38" s="48"/>
      <c r="T38" s="48">
        <v>1464</v>
      </c>
      <c r="U38" s="48"/>
      <c r="V38" s="48"/>
      <c r="W38" s="48"/>
      <c r="X38" s="48"/>
      <c r="Y38" s="48">
        <v>1455</v>
      </c>
      <c r="Z38" s="48"/>
      <c r="AA38" s="48"/>
      <c r="AB38" s="48"/>
      <c r="AC38" s="48"/>
      <c r="AD38" s="48">
        <v>2006</v>
      </c>
      <c r="AE38" s="48"/>
      <c r="AF38" s="48"/>
      <c r="AG38" s="48"/>
      <c r="AH38" s="48"/>
      <c r="AI38" s="48">
        <v>805</v>
      </c>
      <c r="AJ38" s="48"/>
      <c r="AK38" s="48"/>
      <c r="AL38" s="48"/>
      <c r="AM38" s="48"/>
      <c r="AN38" s="48">
        <v>950</v>
      </c>
      <c r="AO38" s="48"/>
      <c r="AP38" s="48"/>
      <c r="AQ38" s="48"/>
      <c r="AR38" s="48"/>
      <c r="AS38" s="48">
        <v>1539</v>
      </c>
      <c r="AT38" s="48"/>
      <c r="AU38" s="48"/>
      <c r="AV38" s="48"/>
      <c r="AW38" s="48"/>
    </row>
    <row r="39" spans="1:49" s="4" customFormat="1" ht="18" customHeight="1">
      <c r="A39" s="139" t="s">
        <v>40</v>
      </c>
      <c r="B39" s="140"/>
      <c r="C39" s="141" t="s">
        <v>54</v>
      </c>
      <c r="D39" s="142"/>
      <c r="E39" s="142"/>
      <c r="F39" s="142"/>
      <c r="G39" s="142"/>
      <c r="H39" s="142"/>
      <c r="I39" s="146">
        <f t="shared" si="2"/>
        <v>13296</v>
      </c>
      <c r="J39" s="147"/>
      <c r="K39" s="147"/>
      <c r="L39" s="147"/>
      <c r="M39" s="147"/>
      <c r="N39" s="147"/>
      <c r="O39" s="48">
        <v>1644</v>
      </c>
      <c r="P39" s="48"/>
      <c r="Q39" s="48"/>
      <c r="R39" s="48"/>
      <c r="S39" s="48"/>
      <c r="T39" s="48">
        <v>3291</v>
      </c>
      <c r="U39" s="48"/>
      <c r="V39" s="48"/>
      <c r="W39" s="48"/>
      <c r="X39" s="48"/>
      <c r="Y39" s="48">
        <v>1963</v>
      </c>
      <c r="Z39" s="48"/>
      <c r="AA39" s="48"/>
      <c r="AB39" s="48"/>
      <c r="AC39" s="48"/>
      <c r="AD39" s="48">
        <v>2267</v>
      </c>
      <c r="AE39" s="48"/>
      <c r="AF39" s="48"/>
      <c r="AG39" s="48"/>
      <c r="AH39" s="48"/>
      <c r="AI39" s="48">
        <v>882</v>
      </c>
      <c r="AJ39" s="48"/>
      <c r="AK39" s="48"/>
      <c r="AL39" s="48"/>
      <c r="AM39" s="48"/>
      <c r="AN39" s="48">
        <v>1371</v>
      </c>
      <c r="AO39" s="48"/>
      <c r="AP39" s="48"/>
      <c r="AQ39" s="48"/>
      <c r="AR39" s="48"/>
      <c r="AS39" s="48">
        <v>1878</v>
      </c>
      <c r="AT39" s="48"/>
      <c r="AU39" s="48"/>
      <c r="AV39" s="48"/>
      <c r="AW39" s="48"/>
    </row>
    <row r="40" spans="1:49" s="4" customFormat="1" ht="18" customHeight="1">
      <c r="A40" s="139"/>
      <c r="B40" s="140"/>
      <c r="C40" s="143"/>
      <c r="D40" s="144" t="s">
        <v>55</v>
      </c>
      <c r="E40" s="145"/>
      <c r="F40" s="145"/>
      <c r="G40" s="145"/>
      <c r="H40" s="145"/>
      <c r="I40" s="146">
        <f t="shared" si="2"/>
        <v>2313</v>
      </c>
      <c r="J40" s="147"/>
      <c r="K40" s="147"/>
      <c r="L40" s="147"/>
      <c r="M40" s="147"/>
      <c r="N40" s="147"/>
      <c r="O40" s="48">
        <v>532</v>
      </c>
      <c r="P40" s="48"/>
      <c r="Q40" s="48"/>
      <c r="R40" s="48"/>
      <c r="S40" s="48"/>
      <c r="T40" s="48">
        <v>314</v>
      </c>
      <c r="U40" s="48"/>
      <c r="V40" s="48"/>
      <c r="W40" s="48"/>
      <c r="X40" s="48"/>
      <c r="Y40" s="48">
        <v>271</v>
      </c>
      <c r="Z40" s="48"/>
      <c r="AA40" s="48"/>
      <c r="AB40" s="48"/>
      <c r="AC40" s="48"/>
      <c r="AD40" s="48">
        <v>407</v>
      </c>
      <c r="AE40" s="48"/>
      <c r="AF40" s="48"/>
      <c r="AG40" s="48"/>
      <c r="AH40" s="48"/>
      <c r="AI40" s="48">
        <v>287</v>
      </c>
      <c r="AJ40" s="48"/>
      <c r="AK40" s="48"/>
      <c r="AL40" s="48"/>
      <c r="AM40" s="48"/>
      <c r="AN40" s="48">
        <v>348</v>
      </c>
      <c r="AO40" s="48"/>
      <c r="AP40" s="48"/>
      <c r="AQ40" s="48"/>
      <c r="AR40" s="48"/>
      <c r="AS40" s="48">
        <v>154</v>
      </c>
      <c r="AT40" s="48"/>
      <c r="AU40" s="48"/>
      <c r="AV40" s="48"/>
      <c r="AW40" s="48"/>
    </row>
    <row r="41" spans="1:49" s="4" customFormat="1" ht="18" customHeight="1">
      <c r="A41" s="148"/>
      <c r="B41" s="149"/>
      <c r="C41" s="150" t="s">
        <v>56</v>
      </c>
      <c r="D41" s="151"/>
      <c r="E41" s="151"/>
      <c r="F41" s="151"/>
      <c r="G41" s="151"/>
      <c r="H41" s="151"/>
      <c r="I41" s="146">
        <f t="shared" si="2"/>
        <v>13900</v>
      </c>
      <c r="J41" s="147"/>
      <c r="K41" s="147"/>
      <c r="L41" s="147"/>
      <c r="M41" s="147"/>
      <c r="N41" s="147"/>
      <c r="O41" s="48">
        <v>1644</v>
      </c>
      <c r="P41" s="48"/>
      <c r="Q41" s="48"/>
      <c r="R41" s="48"/>
      <c r="S41" s="48"/>
      <c r="T41" s="48">
        <v>3605</v>
      </c>
      <c r="U41" s="48"/>
      <c r="V41" s="48"/>
      <c r="W41" s="48"/>
      <c r="X41" s="48"/>
      <c r="Y41" s="48">
        <v>1963</v>
      </c>
      <c r="Z41" s="48"/>
      <c r="AA41" s="48"/>
      <c r="AB41" s="48"/>
      <c r="AC41" s="48"/>
      <c r="AD41" s="48">
        <v>2267</v>
      </c>
      <c r="AE41" s="48"/>
      <c r="AF41" s="48"/>
      <c r="AG41" s="48"/>
      <c r="AH41" s="48"/>
      <c r="AI41" s="48">
        <v>882</v>
      </c>
      <c r="AJ41" s="48"/>
      <c r="AK41" s="48"/>
      <c r="AL41" s="48"/>
      <c r="AM41" s="48"/>
      <c r="AN41" s="48">
        <v>1507</v>
      </c>
      <c r="AO41" s="48"/>
      <c r="AP41" s="48"/>
      <c r="AQ41" s="48"/>
      <c r="AR41" s="48"/>
      <c r="AS41" s="48">
        <v>2032</v>
      </c>
      <c r="AT41" s="48"/>
      <c r="AU41" s="48"/>
      <c r="AV41" s="48"/>
      <c r="AW41" s="48"/>
    </row>
    <row r="42" spans="1:49" s="4" customFormat="1" ht="18" customHeight="1">
      <c r="A42" s="139" t="s">
        <v>50</v>
      </c>
      <c r="B42" s="140"/>
      <c r="C42" s="141" t="s">
        <v>54</v>
      </c>
      <c r="D42" s="142"/>
      <c r="E42" s="142"/>
      <c r="F42" s="142"/>
      <c r="G42" s="142"/>
      <c r="H42" s="142"/>
      <c r="I42" s="146">
        <f t="shared" si="2"/>
        <v>11840</v>
      </c>
      <c r="J42" s="147"/>
      <c r="K42" s="147"/>
      <c r="L42" s="147"/>
      <c r="M42" s="147"/>
      <c r="N42" s="147"/>
      <c r="O42" s="48">
        <v>1132</v>
      </c>
      <c r="P42" s="48"/>
      <c r="Q42" s="48"/>
      <c r="R42" s="48"/>
      <c r="S42" s="48"/>
      <c r="T42" s="48">
        <v>4139</v>
      </c>
      <c r="U42" s="48"/>
      <c r="V42" s="48"/>
      <c r="W42" s="48"/>
      <c r="X42" s="48"/>
      <c r="Y42" s="48">
        <v>1195</v>
      </c>
      <c r="Z42" s="48"/>
      <c r="AA42" s="48"/>
      <c r="AB42" s="48"/>
      <c r="AC42" s="48"/>
      <c r="AD42" s="48">
        <v>1665</v>
      </c>
      <c r="AE42" s="48"/>
      <c r="AF42" s="48"/>
      <c r="AG42" s="48"/>
      <c r="AH42" s="48"/>
      <c r="AI42" s="48">
        <v>372</v>
      </c>
      <c r="AJ42" s="48"/>
      <c r="AK42" s="48"/>
      <c r="AL42" s="48"/>
      <c r="AM42" s="48"/>
      <c r="AN42" s="48">
        <v>1021</v>
      </c>
      <c r="AO42" s="48"/>
      <c r="AP42" s="48"/>
      <c r="AQ42" s="48"/>
      <c r="AR42" s="48"/>
      <c r="AS42" s="48">
        <v>2316</v>
      </c>
      <c r="AT42" s="48"/>
      <c r="AU42" s="48"/>
      <c r="AV42" s="48"/>
      <c r="AW42" s="48"/>
    </row>
    <row r="43" spans="1:49" s="4" customFormat="1" ht="18" customHeight="1">
      <c r="A43" s="139"/>
      <c r="B43" s="140"/>
      <c r="C43" s="143"/>
      <c r="D43" s="144" t="s">
        <v>55</v>
      </c>
      <c r="E43" s="145"/>
      <c r="F43" s="145"/>
      <c r="G43" s="145"/>
      <c r="H43" s="145"/>
      <c r="I43" s="146">
        <f t="shared" si="2"/>
        <v>2105</v>
      </c>
      <c r="J43" s="147"/>
      <c r="K43" s="147"/>
      <c r="L43" s="147"/>
      <c r="M43" s="147"/>
      <c r="N43" s="147"/>
      <c r="O43" s="48">
        <v>252</v>
      </c>
      <c r="P43" s="48"/>
      <c r="Q43" s="48"/>
      <c r="R43" s="48"/>
      <c r="S43" s="48"/>
      <c r="T43" s="48">
        <v>414</v>
      </c>
      <c r="U43" s="48"/>
      <c r="V43" s="48"/>
      <c r="W43" s="48"/>
      <c r="X43" s="48"/>
      <c r="Y43" s="48">
        <v>74</v>
      </c>
      <c r="Z43" s="48"/>
      <c r="AA43" s="48"/>
      <c r="AB43" s="48"/>
      <c r="AC43" s="48"/>
      <c r="AD43" s="48">
        <v>328</v>
      </c>
      <c r="AE43" s="48"/>
      <c r="AF43" s="48"/>
      <c r="AG43" s="48"/>
      <c r="AH43" s="48"/>
      <c r="AI43" s="48">
        <v>317</v>
      </c>
      <c r="AJ43" s="48"/>
      <c r="AK43" s="48"/>
      <c r="AL43" s="48"/>
      <c r="AM43" s="48"/>
      <c r="AN43" s="48">
        <v>513</v>
      </c>
      <c r="AO43" s="48"/>
      <c r="AP43" s="48"/>
      <c r="AQ43" s="48"/>
      <c r="AR43" s="48"/>
      <c r="AS43" s="48">
        <v>207</v>
      </c>
      <c r="AT43" s="48"/>
      <c r="AU43" s="48"/>
      <c r="AV43" s="48"/>
      <c r="AW43" s="48"/>
    </row>
    <row r="44" spans="1:49" s="4" customFormat="1" ht="18" customHeight="1">
      <c r="A44" s="148"/>
      <c r="B44" s="149"/>
      <c r="C44" s="150" t="s">
        <v>56</v>
      </c>
      <c r="D44" s="151"/>
      <c r="E44" s="151"/>
      <c r="F44" s="151"/>
      <c r="G44" s="151"/>
      <c r="H44" s="151"/>
      <c r="I44" s="146">
        <f t="shared" si="2"/>
        <v>12888</v>
      </c>
      <c r="J44" s="147"/>
      <c r="K44" s="147"/>
      <c r="L44" s="147"/>
      <c r="M44" s="147"/>
      <c r="N44" s="147"/>
      <c r="O44" s="48">
        <v>1132</v>
      </c>
      <c r="P44" s="48"/>
      <c r="Q44" s="48"/>
      <c r="R44" s="48"/>
      <c r="S44" s="48"/>
      <c r="T44" s="48">
        <v>4553</v>
      </c>
      <c r="U44" s="48"/>
      <c r="V44" s="48"/>
      <c r="W44" s="48"/>
      <c r="X44" s="48"/>
      <c r="Y44" s="48">
        <v>1195</v>
      </c>
      <c r="Z44" s="48"/>
      <c r="AA44" s="48"/>
      <c r="AB44" s="48"/>
      <c r="AC44" s="48"/>
      <c r="AD44" s="48">
        <v>1665</v>
      </c>
      <c r="AE44" s="48"/>
      <c r="AF44" s="48"/>
      <c r="AG44" s="48"/>
      <c r="AH44" s="48"/>
      <c r="AI44" s="48">
        <v>744</v>
      </c>
      <c r="AJ44" s="48"/>
      <c r="AK44" s="48"/>
      <c r="AL44" s="48"/>
      <c r="AM44" s="48"/>
      <c r="AN44" s="48">
        <v>1067</v>
      </c>
      <c r="AO44" s="48"/>
      <c r="AP44" s="48"/>
      <c r="AQ44" s="48"/>
      <c r="AR44" s="48"/>
      <c r="AS44" s="48">
        <v>2532</v>
      </c>
      <c r="AT44" s="48"/>
      <c r="AU44" s="48"/>
      <c r="AV44" s="48"/>
      <c r="AW44" s="48"/>
    </row>
    <row r="45" spans="1:49" s="4" customFormat="1" ht="18" customHeight="1" thickBot="1">
      <c r="A45" s="152" t="s">
        <v>58</v>
      </c>
      <c r="B45" s="152"/>
      <c r="C45" s="152"/>
      <c r="D45" s="152"/>
      <c r="E45" s="152"/>
      <c r="F45" s="152"/>
      <c r="G45" s="152"/>
      <c r="H45" s="152"/>
      <c r="I45" s="153">
        <f t="shared" si="2"/>
        <v>7441</v>
      </c>
      <c r="J45" s="154"/>
      <c r="K45" s="154"/>
      <c r="L45" s="154"/>
      <c r="M45" s="154"/>
      <c r="N45" s="154"/>
      <c r="O45" s="65">
        <v>2503</v>
      </c>
      <c r="P45" s="65"/>
      <c r="Q45" s="65"/>
      <c r="R45" s="65"/>
      <c r="S45" s="65"/>
      <c r="T45" s="65">
        <v>602</v>
      </c>
      <c r="U45" s="65"/>
      <c r="V45" s="65"/>
      <c r="W45" s="65"/>
      <c r="X45" s="65"/>
      <c r="Y45" s="65">
        <v>754</v>
      </c>
      <c r="Z45" s="65"/>
      <c r="AA45" s="65"/>
      <c r="AB45" s="65"/>
      <c r="AC45" s="65"/>
      <c r="AD45" s="65">
        <v>548</v>
      </c>
      <c r="AE45" s="65"/>
      <c r="AF45" s="65"/>
      <c r="AG45" s="65"/>
      <c r="AH45" s="65"/>
      <c r="AI45" s="65">
        <v>388</v>
      </c>
      <c r="AJ45" s="65"/>
      <c r="AK45" s="65"/>
      <c r="AL45" s="65"/>
      <c r="AM45" s="65"/>
      <c r="AN45" s="65">
        <v>440</v>
      </c>
      <c r="AO45" s="65"/>
      <c r="AP45" s="65"/>
      <c r="AQ45" s="65"/>
      <c r="AR45" s="65"/>
      <c r="AS45" s="65">
        <v>2206</v>
      </c>
      <c r="AT45" s="65"/>
      <c r="AU45" s="65"/>
      <c r="AV45" s="65"/>
      <c r="AW45" s="65"/>
    </row>
    <row r="46" spans="1:49" ht="12" customHeight="1">
      <c r="A46" s="4"/>
      <c r="B46" s="4"/>
      <c r="C46" s="4"/>
      <c r="D46" s="4"/>
      <c r="E46" s="4"/>
      <c r="F46" s="4"/>
      <c r="G46" s="155"/>
      <c r="H46" s="155"/>
      <c r="I46" s="155"/>
      <c r="J46" s="155"/>
      <c r="K46" s="155"/>
      <c r="L46" s="155"/>
      <c r="M46" s="155"/>
      <c r="N46" s="155"/>
      <c r="O46" s="4"/>
      <c r="P46" s="4"/>
      <c r="Q46" s="4"/>
      <c r="R46" s="4"/>
      <c r="S46" s="4"/>
      <c r="T46" s="4"/>
      <c r="U46" s="4"/>
      <c r="V46" s="4"/>
      <c r="W46" s="4"/>
      <c r="X46" s="4"/>
      <c r="Y46" s="4"/>
      <c r="Z46" s="4"/>
      <c r="AA46" s="4"/>
      <c r="AB46" s="4"/>
      <c r="AC46" s="4"/>
      <c r="AD46" s="91"/>
      <c r="AE46" s="91"/>
      <c r="AF46" s="91"/>
      <c r="AG46" s="91"/>
      <c r="AH46" s="91"/>
      <c r="AI46" s="91"/>
      <c r="AJ46" s="91"/>
      <c r="AK46" s="91"/>
      <c r="AL46" s="91"/>
      <c r="AM46" s="91"/>
      <c r="AN46" s="91"/>
      <c r="AO46" s="91"/>
      <c r="AP46" s="91"/>
      <c r="AQ46" s="91"/>
      <c r="AR46" s="91"/>
      <c r="AS46" s="91"/>
      <c r="AT46" s="4"/>
      <c r="AU46" s="4"/>
      <c r="AV46" s="4"/>
      <c r="AW46" s="4"/>
    </row>
    <row r="47" spans="1:49" ht="19.5" thickBot="1">
      <c r="A47" s="39" t="s">
        <v>59</v>
      </c>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4"/>
      <c r="AO47" s="4"/>
      <c r="AP47" s="4"/>
      <c r="AQ47" s="156" t="s">
        <v>73</v>
      </c>
      <c r="AR47" s="156"/>
      <c r="AS47" s="156"/>
      <c r="AT47" s="156"/>
      <c r="AU47" s="156"/>
      <c r="AV47" s="156"/>
      <c r="AW47" s="156"/>
    </row>
    <row r="48" spans="1:49" ht="27" customHeight="1">
      <c r="A48" s="2"/>
      <c r="B48" s="2"/>
      <c r="C48" s="2"/>
      <c r="D48" s="2"/>
      <c r="E48" s="2"/>
      <c r="F48" s="157" t="s">
        <v>7</v>
      </c>
      <c r="G48" s="157"/>
      <c r="H48" s="157"/>
      <c r="I48" s="157"/>
      <c r="J48" s="158" t="s">
        <v>60</v>
      </c>
      <c r="K48" s="158"/>
      <c r="L48" s="158"/>
      <c r="M48" s="158"/>
      <c r="N48" s="158"/>
      <c r="O48" s="158"/>
      <c r="P48" s="158"/>
      <c r="Q48" s="158"/>
      <c r="R48" s="158" t="s">
        <v>74</v>
      </c>
      <c r="S48" s="158"/>
      <c r="T48" s="158"/>
      <c r="U48" s="158"/>
      <c r="V48" s="158"/>
      <c r="W48" s="158"/>
      <c r="X48" s="158"/>
      <c r="Y48" s="158"/>
      <c r="Z48" s="158" t="s">
        <v>75</v>
      </c>
      <c r="AA48" s="158"/>
      <c r="AB48" s="158"/>
      <c r="AC48" s="158"/>
      <c r="AD48" s="158"/>
      <c r="AE48" s="158"/>
      <c r="AF48" s="158"/>
      <c r="AG48" s="158"/>
      <c r="AH48" s="158" t="s">
        <v>76</v>
      </c>
      <c r="AI48" s="158"/>
      <c r="AJ48" s="158"/>
      <c r="AK48" s="158"/>
      <c r="AL48" s="158"/>
      <c r="AM48" s="158"/>
      <c r="AN48" s="158"/>
      <c r="AO48" s="158"/>
      <c r="AP48" s="158" t="s">
        <v>61</v>
      </c>
      <c r="AQ48" s="158"/>
      <c r="AR48" s="158"/>
      <c r="AS48" s="158"/>
      <c r="AT48" s="158"/>
      <c r="AU48" s="158"/>
      <c r="AV48" s="158"/>
      <c r="AW48" s="159"/>
    </row>
    <row r="49" spans="1:49" ht="27.75" customHeight="1">
      <c r="A49" s="160"/>
      <c r="B49" s="160"/>
      <c r="C49" s="160"/>
      <c r="D49" s="6"/>
      <c r="E49" s="6"/>
      <c r="F49" s="161" t="s">
        <v>77</v>
      </c>
      <c r="G49" s="161"/>
      <c r="H49" s="161" t="s">
        <v>78</v>
      </c>
      <c r="I49" s="162"/>
      <c r="J49" s="161" t="s">
        <v>77</v>
      </c>
      <c r="K49" s="161"/>
      <c r="L49" s="161"/>
      <c r="M49" s="161"/>
      <c r="N49" s="161" t="s">
        <v>78</v>
      </c>
      <c r="O49" s="161"/>
      <c r="P49" s="161"/>
      <c r="Q49" s="161"/>
      <c r="R49" s="161" t="s">
        <v>77</v>
      </c>
      <c r="S49" s="161"/>
      <c r="T49" s="161"/>
      <c r="U49" s="161"/>
      <c r="V49" s="161" t="s">
        <v>78</v>
      </c>
      <c r="W49" s="161"/>
      <c r="X49" s="161"/>
      <c r="Y49" s="161"/>
      <c r="Z49" s="161" t="s">
        <v>77</v>
      </c>
      <c r="AA49" s="161"/>
      <c r="AB49" s="161"/>
      <c r="AC49" s="161"/>
      <c r="AD49" s="161" t="s">
        <v>78</v>
      </c>
      <c r="AE49" s="161"/>
      <c r="AF49" s="161"/>
      <c r="AG49" s="161"/>
      <c r="AH49" s="161" t="s">
        <v>77</v>
      </c>
      <c r="AI49" s="161"/>
      <c r="AJ49" s="161"/>
      <c r="AK49" s="161"/>
      <c r="AL49" s="161" t="s">
        <v>78</v>
      </c>
      <c r="AM49" s="161"/>
      <c r="AN49" s="161"/>
      <c r="AO49" s="161"/>
      <c r="AP49" s="161" t="s">
        <v>77</v>
      </c>
      <c r="AQ49" s="161"/>
      <c r="AR49" s="161"/>
      <c r="AS49" s="161"/>
      <c r="AT49" s="161" t="s">
        <v>78</v>
      </c>
      <c r="AU49" s="161"/>
      <c r="AV49" s="161"/>
      <c r="AW49" s="163"/>
    </row>
    <row r="50" spans="1:49" ht="20.25" customHeight="1">
      <c r="A50" s="164" t="s">
        <v>33</v>
      </c>
      <c r="B50" s="164"/>
      <c r="C50" s="164"/>
      <c r="D50" s="164"/>
      <c r="E50" s="165"/>
      <c r="F50" s="83">
        <f>SUM(F51:F57)</f>
        <v>1926</v>
      </c>
      <c r="G50" s="84"/>
      <c r="H50" s="84">
        <f>SUM(H51:H57)</f>
        <v>69106</v>
      </c>
      <c r="I50" s="84"/>
      <c r="J50" s="84">
        <f>SUM(J51:J57)</f>
        <v>42</v>
      </c>
      <c r="K50" s="84"/>
      <c r="L50" s="84"/>
      <c r="M50" s="84"/>
      <c r="N50" s="84">
        <f>SUM(N51:N57)</f>
        <v>8928</v>
      </c>
      <c r="O50" s="84"/>
      <c r="P50" s="84"/>
      <c r="Q50" s="84"/>
      <c r="R50" s="84">
        <f>SUM(R51:R57)</f>
        <v>0</v>
      </c>
      <c r="S50" s="84"/>
      <c r="T50" s="84"/>
      <c r="U50" s="84"/>
      <c r="V50" s="84">
        <f>SUM(V51:V57)</f>
        <v>0</v>
      </c>
      <c r="W50" s="84"/>
      <c r="X50" s="84"/>
      <c r="Y50" s="84"/>
      <c r="Z50" s="84">
        <f>SUM(Z51:Z57)</f>
        <v>262</v>
      </c>
      <c r="AA50" s="84"/>
      <c r="AB50" s="84"/>
      <c r="AC50" s="84"/>
      <c r="AD50" s="84">
        <f>SUM(AD51:AD57)</f>
        <v>3804</v>
      </c>
      <c r="AE50" s="84"/>
      <c r="AF50" s="84"/>
      <c r="AG50" s="84"/>
      <c r="AH50" s="84">
        <f>SUM(AH51:AH57)</f>
        <v>1230</v>
      </c>
      <c r="AI50" s="84"/>
      <c r="AJ50" s="84"/>
      <c r="AK50" s="84"/>
      <c r="AL50" s="84">
        <f>SUM(AL51:AL57)</f>
        <v>49501</v>
      </c>
      <c r="AM50" s="84"/>
      <c r="AN50" s="84"/>
      <c r="AO50" s="84"/>
      <c r="AP50" s="84">
        <f>SUM(AP51:AP57)</f>
        <v>392</v>
      </c>
      <c r="AQ50" s="84"/>
      <c r="AR50" s="84"/>
      <c r="AS50" s="84"/>
      <c r="AT50" s="84">
        <f>SUM(AT51:AT57)</f>
        <v>6873</v>
      </c>
      <c r="AU50" s="84"/>
      <c r="AV50" s="84"/>
      <c r="AW50" s="84"/>
    </row>
    <row r="51" spans="1:49" ht="20.25" customHeight="1">
      <c r="A51" s="166" t="s">
        <v>0</v>
      </c>
      <c r="B51" s="166"/>
      <c r="C51" s="166"/>
      <c r="D51" s="166"/>
      <c r="E51" s="167"/>
      <c r="F51" s="67">
        <f aca="true" t="shared" si="3" ref="F51:F57">+J51+R51+Z51+AH51+AP51</f>
        <v>416</v>
      </c>
      <c r="G51" s="48"/>
      <c r="H51" s="48">
        <f aca="true" t="shared" si="4" ref="H51:H57">+N51+V51+AD51+AL51+AT51</f>
        <v>14803</v>
      </c>
      <c r="I51" s="48"/>
      <c r="J51" s="48">
        <v>17</v>
      </c>
      <c r="K51" s="48"/>
      <c r="L51" s="48"/>
      <c r="M51" s="48"/>
      <c r="N51" s="48">
        <v>3060</v>
      </c>
      <c r="O51" s="48"/>
      <c r="P51" s="48"/>
      <c r="Q51" s="48"/>
      <c r="R51" s="48">
        <v>0</v>
      </c>
      <c r="S51" s="48"/>
      <c r="T51" s="48"/>
      <c r="U51" s="48"/>
      <c r="V51" s="48">
        <v>0</v>
      </c>
      <c r="W51" s="48"/>
      <c r="X51" s="48"/>
      <c r="Y51" s="48"/>
      <c r="Z51" s="48">
        <v>36</v>
      </c>
      <c r="AA51" s="48"/>
      <c r="AB51" s="48"/>
      <c r="AC51" s="48"/>
      <c r="AD51" s="48">
        <v>519</v>
      </c>
      <c r="AE51" s="48"/>
      <c r="AF51" s="48"/>
      <c r="AG51" s="48"/>
      <c r="AH51" s="48">
        <v>232</v>
      </c>
      <c r="AI51" s="48"/>
      <c r="AJ51" s="48"/>
      <c r="AK51" s="48"/>
      <c r="AL51" s="48">
        <v>9632</v>
      </c>
      <c r="AM51" s="48"/>
      <c r="AN51" s="48"/>
      <c r="AO51" s="48"/>
      <c r="AP51" s="48">
        <v>131</v>
      </c>
      <c r="AQ51" s="48"/>
      <c r="AR51" s="48"/>
      <c r="AS51" s="48"/>
      <c r="AT51" s="48">
        <v>1592</v>
      </c>
      <c r="AU51" s="48"/>
      <c r="AV51" s="48"/>
      <c r="AW51" s="48"/>
    </row>
    <row r="52" spans="1:49" ht="20.25" customHeight="1">
      <c r="A52" s="166" t="s">
        <v>1</v>
      </c>
      <c r="B52" s="166"/>
      <c r="C52" s="166"/>
      <c r="D52" s="166"/>
      <c r="E52" s="167"/>
      <c r="F52" s="67">
        <f t="shared" si="3"/>
        <v>254</v>
      </c>
      <c r="G52" s="48"/>
      <c r="H52" s="48">
        <f t="shared" si="4"/>
        <v>8367</v>
      </c>
      <c r="I52" s="48"/>
      <c r="J52" s="48">
        <v>2</v>
      </c>
      <c r="K52" s="48"/>
      <c r="L52" s="48"/>
      <c r="M52" s="48"/>
      <c r="N52" s="48">
        <v>215</v>
      </c>
      <c r="O52" s="48"/>
      <c r="P52" s="48"/>
      <c r="Q52" s="48"/>
      <c r="R52" s="48">
        <v>0</v>
      </c>
      <c r="S52" s="48"/>
      <c r="T52" s="48"/>
      <c r="U52" s="48"/>
      <c r="V52" s="48">
        <v>0</v>
      </c>
      <c r="W52" s="48"/>
      <c r="X52" s="48"/>
      <c r="Y52" s="48"/>
      <c r="Z52" s="48">
        <v>38</v>
      </c>
      <c r="AA52" s="48"/>
      <c r="AB52" s="48"/>
      <c r="AC52" s="48"/>
      <c r="AD52" s="48">
        <v>509</v>
      </c>
      <c r="AE52" s="48"/>
      <c r="AF52" s="48"/>
      <c r="AG52" s="48"/>
      <c r="AH52" s="48">
        <v>148</v>
      </c>
      <c r="AI52" s="48"/>
      <c r="AJ52" s="48"/>
      <c r="AK52" s="48"/>
      <c r="AL52" s="48">
        <v>6077</v>
      </c>
      <c r="AM52" s="48"/>
      <c r="AN52" s="48"/>
      <c r="AO52" s="48"/>
      <c r="AP52" s="48">
        <v>66</v>
      </c>
      <c r="AQ52" s="48"/>
      <c r="AR52" s="48"/>
      <c r="AS52" s="48"/>
      <c r="AT52" s="48">
        <v>1566</v>
      </c>
      <c r="AU52" s="48"/>
      <c r="AV52" s="48"/>
      <c r="AW52" s="48"/>
    </row>
    <row r="53" spans="1:49" ht="20.25" customHeight="1">
      <c r="A53" s="166" t="s">
        <v>2</v>
      </c>
      <c r="B53" s="166"/>
      <c r="C53" s="166"/>
      <c r="D53" s="166"/>
      <c r="E53" s="167"/>
      <c r="F53" s="67">
        <f t="shared" si="3"/>
        <v>213</v>
      </c>
      <c r="G53" s="48"/>
      <c r="H53" s="48">
        <f t="shared" si="4"/>
        <v>8593</v>
      </c>
      <c r="I53" s="48"/>
      <c r="J53" s="48">
        <v>14</v>
      </c>
      <c r="K53" s="48"/>
      <c r="L53" s="48"/>
      <c r="M53" s="48"/>
      <c r="N53" s="48">
        <v>3051</v>
      </c>
      <c r="O53" s="48"/>
      <c r="P53" s="48"/>
      <c r="Q53" s="48"/>
      <c r="R53" s="48">
        <v>0</v>
      </c>
      <c r="S53" s="48"/>
      <c r="T53" s="48"/>
      <c r="U53" s="48"/>
      <c r="V53" s="48">
        <v>0</v>
      </c>
      <c r="W53" s="48"/>
      <c r="X53" s="48"/>
      <c r="Y53" s="48"/>
      <c r="Z53" s="48">
        <v>42</v>
      </c>
      <c r="AA53" s="48"/>
      <c r="AB53" s="48"/>
      <c r="AC53" s="48"/>
      <c r="AD53" s="48">
        <v>517</v>
      </c>
      <c r="AE53" s="48"/>
      <c r="AF53" s="48"/>
      <c r="AG53" s="48"/>
      <c r="AH53" s="48">
        <v>133</v>
      </c>
      <c r="AI53" s="48"/>
      <c r="AJ53" s="48"/>
      <c r="AK53" s="48"/>
      <c r="AL53" s="48">
        <v>4686</v>
      </c>
      <c r="AM53" s="48"/>
      <c r="AN53" s="48"/>
      <c r="AO53" s="48"/>
      <c r="AP53" s="48">
        <v>24</v>
      </c>
      <c r="AQ53" s="48"/>
      <c r="AR53" s="48"/>
      <c r="AS53" s="48"/>
      <c r="AT53" s="48">
        <v>339</v>
      </c>
      <c r="AU53" s="48"/>
      <c r="AV53" s="48"/>
      <c r="AW53" s="48"/>
    </row>
    <row r="54" spans="1:49" ht="20.25" customHeight="1">
      <c r="A54" s="166" t="s">
        <v>3</v>
      </c>
      <c r="B54" s="166"/>
      <c r="C54" s="166"/>
      <c r="D54" s="166"/>
      <c r="E54" s="167"/>
      <c r="F54" s="67">
        <f t="shared" si="3"/>
        <v>538</v>
      </c>
      <c r="G54" s="48"/>
      <c r="H54" s="48">
        <f t="shared" si="4"/>
        <v>19145</v>
      </c>
      <c r="I54" s="48"/>
      <c r="J54" s="48">
        <v>3</v>
      </c>
      <c r="K54" s="48"/>
      <c r="L54" s="48"/>
      <c r="M54" s="48"/>
      <c r="N54" s="48">
        <v>613</v>
      </c>
      <c r="O54" s="48"/>
      <c r="P54" s="48"/>
      <c r="Q54" s="48"/>
      <c r="R54" s="48">
        <v>0</v>
      </c>
      <c r="S54" s="48"/>
      <c r="T54" s="48"/>
      <c r="U54" s="48"/>
      <c r="V54" s="48">
        <v>0</v>
      </c>
      <c r="W54" s="48"/>
      <c r="X54" s="48"/>
      <c r="Y54" s="48"/>
      <c r="Z54" s="48">
        <v>36</v>
      </c>
      <c r="AA54" s="48"/>
      <c r="AB54" s="48"/>
      <c r="AC54" s="48"/>
      <c r="AD54" s="48">
        <v>666</v>
      </c>
      <c r="AE54" s="48"/>
      <c r="AF54" s="48"/>
      <c r="AG54" s="48"/>
      <c r="AH54" s="48">
        <v>404</v>
      </c>
      <c r="AI54" s="48"/>
      <c r="AJ54" s="48"/>
      <c r="AK54" s="48"/>
      <c r="AL54" s="48">
        <v>16025</v>
      </c>
      <c r="AM54" s="48"/>
      <c r="AN54" s="48"/>
      <c r="AO54" s="48"/>
      <c r="AP54" s="48">
        <v>95</v>
      </c>
      <c r="AQ54" s="48"/>
      <c r="AR54" s="48"/>
      <c r="AS54" s="48"/>
      <c r="AT54" s="48">
        <v>1841</v>
      </c>
      <c r="AU54" s="48"/>
      <c r="AV54" s="48"/>
      <c r="AW54" s="48"/>
    </row>
    <row r="55" spans="1:49" ht="20.25" customHeight="1">
      <c r="A55" s="166" t="s">
        <v>4</v>
      </c>
      <c r="B55" s="166"/>
      <c r="C55" s="166"/>
      <c r="D55" s="166"/>
      <c r="E55" s="167"/>
      <c r="F55" s="67">
        <f t="shared" si="3"/>
        <v>100</v>
      </c>
      <c r="G55" s="48"/>
      <c r="H55" s="48">
        <f t="shared" si="4"/>
        <v>2323</v>
      </c>
      <c r="I55" s="48"/>
      <c r="J55" s="48">
        <v>1</v>
      </c>
      <c r="K55" s="48"/>
      <c r="L55" s="48"/>
      <c r="M55" s="48"/>
      <c r="N55" s="48">
        <v>180</v>
      </c>
      <c r="O55" s="48"/>
      <c r="P55" s="48"/>
      <c r="Q55" s="48"/>
      <c r="R55" s="48">
        <v>0</v>
      </c>
      <c r="S55" s="48"/>
      <c r="T55" s="48"/>
      <c r="U55" s="48"/>
      <c r="V55" s="48">
        <v>0</v>
      </c>
      <c r="W55" s="48"/>
      <c r="X55" s="48"/>
      <c r="Y55" s="48"/>
      <c r="Z55" s="48">
        <v>36</v>
      </c>
      <c r="AA55" s="48"/>
      <c r="AB55" s="48"/>
      <c r="AC55" s="48"/>
      <c r="AD55" s="48">
        <v>287</v>
      </c>
      <c r="AE55" s="48"/>
      <c r="AF55" s="48"/>
      <c r="AG55" s="48"/>
      <c r="AH55" s="48">
        <v>49</v>
      </c>
      <c r="AI55" s="48"/>
      <c r="AJ55" s="48"/>
      <c r="AK55" s="48"/>
      <c r="AL55" s="48">
        <v>1665</v>
      </c>
      <c r="AM55" s="48"/>
      <c r="AN55" s="48"/>
      <c r="AO55" s="48"/>
      <c r="AP55" s="48">
        <v>14</v>
      </c>
      <c r="AQ55" s="48"/>
      <c r="AR55" s="48"/>
      <c r="AS55" s="48"/>
      <c r="AT55" s="48">
        <v>191</v>
      </c>
      <c r="AU55" s="48"/>
      <c r="AV55" s="48"/>
      <c r="AW55" s="48"/>
    </row>
    <row r="56" spans="1:49" ht="20.25" customHeight="1">
      <c r="A56" s="166" t="s">
        <v>5</v>
      </c>
      <c r="B56" s="166"/>
      <c r="C56" s="166"/>
      <c r="D56" s="166"/>
      <c r="E56" s="167"/>
      <c r="F56" s="67">
        <f t="shared" si="3"/>
        <v>88</v>
      </c>
      <c r="G56" s="48"/>
      <c r="H56" s="48">
        <f t="shared" si="4"/>
        <v>3902</v>
      </c>
      <c r="I56" s="48"/>
      <c r="J56" s="48">
        <v>4</v>
      </c>
      <c r="K56" s="48"/>
      <c r="L56" s="48"/>
      <c r="M56" s="48"/>
      <c r="N56" s="48">
        <v>1770</v>
      </c>
      <c r="O56" s="48"/>
      <c r="P56" s="48"/>
      <c r="Q56" s="48"/>
      <c r="R56" s="48">
        <v>0</v>
      </c>
      <c r="S56" s="48"/>
      <c r="T56" s="48"/>
      <c r="U56" s="48"/>
      <c r="V56" s="48">
        <v>0</v>
      </c>
      <c r="W56" s="48"/>
      <c r="X56" s="48"/>
      <c r="Y56" s="48"/>
      <c r="Z56" s="48">
        <v>38</v>
      </c>
      <c r="AA56" s="48"/>
      <c r="AB56" s="48"/>
      <c r="AC56" s="48"/>
      <c r="AD56" s="48">
        <v>482</v>
      </c>
      <c r="AE56" s="48"/>
      <c r="AF56" s="48"/>
      <c r="AG56" s="48"/>
      <c r="AH56" s="48">
        <v>16</v>
      </c>
      <c r="AI56" s="48"/>
      <c r="AJ56" s="48"/>
      <c r="AK56" s="48"/>
      <c r="AL56" s="48">
        <v>638</v>
      </c>
      <c r="AM56" s="48"/>
      <c r="AN56" s="48"/>
      <c r="AO56" s="48"/>
      <c r="AP56" s="48">
        <v>30</v>
      </c>
      <c r="AQ56" s="48"/>
      <c r="AR56" s="48"/>
      <c r="AS56" s="48"/>
      <c r="AT56" s="48">
        <v>1012</v>
      </c>
      <c r="AU56" s="48"/>
      <c r="AV56" s="48"/>
      <c r="AW56" s="48"/>
    </row>
    <row r="57" spans="1:49" ht="20.25" customHeight="1" thickBot="1">
      <c r="A57" s="168" t="s">
        <v>6</v>
      </c>
      <c r="B57" s="168"/>
      <c r="C57" s="168"/>
      <c r="D57" s="168"/>
      <c r="E57" s="169"/>
      <c r="F57" s="68">
        <f t="shared" si="3"/>
        <v>317</v>
      </c>
      <c r="G57" s="65"/>
      <c r="H57" s="65">
        <f t="shared" si="4"/>
        <v>11973</v>
      </c>
      <c r="I57" s="65"/>
      <c r="J57" s="65">
        <v>1</v>
      </c>
      <c r="K57" s="65"/>
      <c r="L57" s="65"/>
      <c r="M57" s="65"/>
      <c r="N57" s="65">
        <v>39</v>
      </c>
      <c r="O57" s="65"/>
      <c r="P57" s="65"/>
      <c r="Q57" s="65"/>
      <c r="R57" s="65">
        <v>0</v>
      </c>
      <c r="S57" s="65"/>
      <c r="T57" s="65"/>
      <c r="U57" s="65"/>
      <c r="V57" s="65">
        <v>0</v>
      </c>
      <c r="W57" s="65"/>
      <c r="X57" s="65"/>
      <c r="Y57" s="65"/>
      <c r="Z57" s="65">
        <v>36</v>
      </c>
      <c r="AA57" s="65"/>
      <c r="AB57" s="65"/>
      <c r="AC57" s="65"/>
      <c r="AD57" s="65">
        <v>824</v>
      </c>
      <c r="AE57" s="65"/>
      <c r="AF57" s="65"/>
      <c r="AG57" s="65"/>
      <c r="AH57" s="65">
        <v>248</v>
      </c>
      <c r="AI57" s="65"/>
      <c r="AJ57" s="65"/>
      <c r="AK57" s="65"/>
      <c r="AL57" s="65">
        <v>10778</v>
      </c>
      <c r="AM57" s="65"/>
      <c r="AN57" s="65"/>
      <c r="AO57" s="65"/>
      <c r="AP57" s="65">
        <v>32</v>
      </c>
      <c r="AQ57" s="65"/>
      <c r="AR57" s="65"/>
      <c r="AS57" s="65"/>
      <c r="AT57" s="65">
        <v>332</v>
      </c>
      <c r="AU57" s="65"/>
      <c r="AV57" s="65"/>
      <c r="AW57" s="65"/>
    </row>
    <row r="58" spans="33:49" ht="17.25">
      <c r="AG58" s="59" t="s">
        <v>30</v>
      </c>
      <c r="AH58" s="59"/>
      <c r="AI58" s="59"/>
      <c r="AJ58" s="59"/>
      <c r="AK58" s="59"/>
      <c r="AL58" s="59"/>
      <c r="AM58" s="59"/>
      <c r="AN58" s="59"/>
      <c r="AO58" s="59"/>
      <c r="AP58" s="59"/>
      <c r="AQ58" s="59"/>
      <c r="AR58" s="59"/>
      <c r="AS58" s="59"/>
      <c r="AT58" s="59"/>
      <c r="AU58" s="59"/>
      <c r="AV58" s="59"/>
      <c r="AW58" s="59"/>
    </row>
  </sheetData>
  <mergeCells count="509">
    <mergeCell ref="AT57:AW57"/>
    <mergeCell ref="N50:Q50"/>
    <mergeCell ref="R50:U50"/>
    <mergeCell ref="V50:Y50"/>
    <mergeCell ref="Z50:AC50"/>
    <mergeCell ref="AD50:AG50"/>
    <mergeCell ref="AH50:AK50"/>
    <mergeCell ref="AL50:AO50"/>
    <mergeCell ref="AP50:AS50"/>
    <mergeCell ref="AT50:AW50"/>
    <mergeCell ref="AT56:AW56"/>
    <mergeCell ref="J57:M57"/>
    <mergeCell ref="N57:Q57"/>
    <mergeCell ref="R57:U57"/>
    <mergeCell ref="V57:Y57"/>
    <mergeCell ref="Z57:AC57"/>
    <mergeCell ref="AD57:AG57"/>
    <mergeCell ref="AH57:AK57"/>
    <mergeCell ref="AL57:AO57"/>
    <mergeCell ref="AP57:AS57"/>
    <mergeCell ref="AT55:AW55"/>
    <mergeCell ref="J56:M56"/>
    <mergeCell ref="N56:Q56"/>
    <mergeCell ref="R56:U56"/>
    <mergeCell ref="V56:Y56"/>
    <mergeCell ref="Z56:AC56"/>
    <mergeCell ref="AD56:AG56"/>
    <mergeCell ref="AH56:AK56"/>
    <mergeCell ref="AL56:AO56"/>
    <mergeCell ref="AP56:AS56"/>
    <mergeCell ref="AT54:AW54"/>
    <mergeCell ref="J55:M55"/>
    <mergeCell ref="N55:Q55"/>
    <mergeCell ref="R55:U55"/>
    <mergeCell ref="V55:Y55"/>
    <mergeCell ref="Z55:AC55"/>
    <mergeCell ref="AD55:AG55"/>
    <mergeCell ref="AH55:AK55"/>
    <mergeCell ref="AL55:AO55"/>
    <mergeCell ref="AP55:AS55"/>
    <mergeCell ref="AT53:AW53"/>
    <mergeCell ref="J54:M54"/>
    <mergeCell ref="N54:Q54"/>
    <mergeCell ref="R54:U54"/>
    <mergeCell ref="V54:Y54"/>
    <mergeCell ref="Z54:AC54"/>
    <mergeCell ref="AD54:AG54"/>
    <mergeCell ref="AH54:AK54"/>
    <mergeCell ref="AL54:AO54"/>
    <mergeCell ref="AP54:AS54"/>
    <mergeCell ref="Z53:AC53"/>
    <mergeCell ref="AD53:AG53"/>
    <mergeCell ref="AH53:AK53"/>
    <mergeCell ref="AL53:AO53"/>
    <mergeCell ref="J53:M53"/>
    <mergeCell ref="N53:Q53"/>
    <mergeCell ref="R53:U53"/>
    <mergeCell ref="V53:Y53"/>
    <mergeCell ref="Z52:AC52"/>
    <mergeCell ref="AD52:AG52"/>
    <mergeCell ref="AH52:AK52"/>
    <mergeCell ref="AL52:AO52"/>
    <mergeCell ref="J52:M52"/>
    <mergeCell ref="N52:Q52"/>
    <mergeCell ref="R52:U52"/>
    <mergeCell ref="V52:Y52"/>
    <mergeCell ref="V51:Y51"/>
    <mergeCell ref="Z51:AC51"/>
    <mergeCell ref="AD51:AG51"/>
    <mergeCell ref="AH51:AK51"/>
    <mergeCell ref="J50:M50"/>
    <mergeCell ref="J51:M51"/>
    <mergeCell ref="N51:Q51"/>
    <mergeCell ref="R51:U51"/>
    <mergeCell ref="H57:I57"/>
    <mergeCell ref="F51:G51"/>
    <mergeCell ref="F52:G52"/>
    <mergeCell ref="F53:G53"/>
    <mergeCell ref="F54:G54"/>
    <mergeCell ref="F55:G55"/>
    <mergeCell ref="F56:G56"/>
    <mergeCell ref="F57:G57"/>
    <mergeCell ref="H53:I53"/>
    <mergeCell ref="H54:I54"/>
    <mergeCell ref="H55:I55"/>
    <mergeCell ref="H56:I56"/>
    <mergeCell ref="F50:G50"/>
    <mergeCell ref="H50:I50"/>
    <mergeCell ref="H51:I51"/>
    <mergeCell ref="H52:I52"/>
    <mergeCell ref="AP48:AW48"/>
    <mergeCell ref="AG58:AW58"/>
    <mergeCell ref="AL51:AO51"/>
    <mergeCell ref="AP51:AS51"/>
    <mergeCell ref="AT51:AW51"/>
    <mergeCell ref="AP52:AS52"/>
    <mergeCell ref="AT52:AW52"/>
    <mergeCell ref="AP53:AS53"/>
    <mergeCell ref="AP49:AS49"/>
    <mergeCell ref="AT49:AW49"/>
    <mergeCell ref="J48:Q48"/>
    <mergeCell ref="R48:Y48"/>
    <mergeCell ref="Z48:AG48"/>
    <mergeCell ref="AH48:AO48"/>
    <mergeCell ref="J49:M49"/>
    <mergeCell ref="N49:Q49"/>
    <mergeCell ref="R49:U49"/>
    <mergeCell ref="V49:Y49"/>
    <mergeCell ref="Z49:AC49"/>
    <mergeCell ref="AD49:AG49"/>
    <mergeCell ref="AH49:AK49"/>
    <mergeCell ref="AL49:AO49"/>
    <mergeCell ref="AQ47:AW47"/>
    <mergeCell ref="A47:AM47"/>
    <mergeCell ref="D18:H18"/>
    <mergeCell ref="D19:H19"/>
    <mergeCell ref="G20:H20"/>
    <mergeCell ref="G21:H21"/>
    <mergeCell ref="G22:H22"/>
    <mergeCell ref="G23:H23"/>
    <mergeCell ref="G24:H24"/>
    <mergeCell ref="AN18:AR18"/>
    <mergeCell ref="I2:N2"/>
    <mergeCell ref="D3:H3"/>
    <mergeCell ref="D4:H4"/>
    <mergeCell ref="I3:N3"/>
    <mergeCell ref="I4:N4"/>
    <mergeCell ref="G10:H10"/>
    <mergeCell ref="G25:H25"/>
    <mergeCell ref="C26:H26"/>
    <mergeCell ref="C11:H11"/>
    <mergeCell ref="D12:H12"/>
    <mergeCell ref="D13:H13"/>
    <mergeCell ref="D22:F23"/>
    <mergeCell ref="D24:F25"/>
    <mergeCell ref="C20:C25"/>
    <mergeCell ref="I5:N5"/>
    <mergeCell ref="I6:N6"/>
    <mergeCell ref="I7:N7"/>
    <mergeCell ref="G9:H9"/>
    <mergeCell ref="G5:H5"/>
    <mergeCell ref="G6:H6"/>
    <mergeCell ref="G7:H7"/>
    <mergeCell ref="G8:H8"/>
    <mergeCell ref="A50:E50"/>
    <mergeCell ref="A51:E51"/>
    <mergeCell ref="A52:E52"/>
    <mergeCell ref="F48:I48"/>
    <mergeCell ref="F49:G49"/>
    <mergeCell ref="H49:I49"/>
    <mergeCell ref="AD14:AH14"/>
    <mergeCell ref="AI14:AM14"/>
    <mergeCell ref="AN14:AR14"/>
    <mergeCell ref="AS14:AW14"/>
    <mergeCell ref="O14:S14"/>
    <mergeCell ref="T14:X14"/>
    <mergeCell ref="Y14:AC14"/>
    <mergeCell ref="I14:N14"/>
    <mergeCell ref="AD13:AH13"/>
    <mergeCell ref="AI13:AM13"/>
    <mergeCell ref="AN13:AR13"/>
    <mergeCell ref="AS13:AW13"/>
    <mergeCell ref="O13:S13"/>
    <mergeCell ref="T13:X13"/>
    <mergeCell ref="Y13:AC13"/>
    <mergeCell ref="I13:N13"/>
    <mergeCell ref="AD12:AH12"/>
    <mergeCell ref="AI12:AM12"/>
    <mergeCell ref="AN12:AR12"/>
    <mergeCell ref="AS12:AW12"/>
    <mergeCell ref="O12:S12"/>
    <mergeCell ref="T12:X12"/>
    <mergeCell ref="Y12:AC12"/>
    <mergeCell ref="I12:N12"/>
    <mergeCell ref="AD11:AH11"/>
    <mergeCell ref="AI11:AM11"/>
    <mergeCell ref="AN11:AR11"/>
    <mergeCell ref="AS11:AW11"/>
    <mergeCell ref="O11:S11"/>
    <mergeCell ref="T11:X11"/>
    <mergeCell ref="Y11:AC11"/>
    <mergeCell ref="I11:N11"/>
    <mergeCell ref="AD10:AH10"/>
    <mergeCell ref="AI10:AM10"/>
    <mergeCell ref="AN10:AR10"/>
    <mergeCell ref="AS10:AW10"/>
    <mergeCell ref="O10:S10"/>
    <mergeCell ref="T10:X10"/>
    <mergeCell ref="Y10:AC10"/>
    <mergeCell ref="I10:N10"/>
    <mergeCell ref="AD9:AH9"/>
    <mergeCell ref="AI9:AM9"/>
    <mergeCell ref="AN9:AR9"/>
    <mergeCell ref="AS9:AW9"/>
    <mergeCell ref="O9:S9"/>
    <mergeCell ref="T9:X9"/>
    <mergeCell ref="Y9:AC9"/>
    <mergeCell ref="I9:N9"/>
    <mergeCell ref="AD8:AH8"/>
    <mergeCell ref="AI8:AM8"/>
    <mergeCell ref="AN8:AR8"/>
    <mergeCell ref="AS8:AW8"/>
    <mergeCell ref="O8:S8"/>
    <mergeCell ref="T8:X8"/>
    <mergeCell ref="Y8:AC8"/>
    <mergeCell ref="I8:N8"/>
    <mergeCell ref="AD7:AH7"/>
    <mergeCell ref="AI7:AM7"/>
    <mergeCell ref="AN7:AR7"/>
    <mergeCell ref="AS7:AW7"/>
    <mergeCell ref="O7:S7"/>
    <mergeCell ref="T7:X7"/>
    <mergeCell ref="Y7:AC7"/>
    <mergeCell ref="D27:H27"/>
    <mergeCell ref="I18:N18"/>
    <mergeCell ref="I19:N19"/>
    <mergeCell ref="I20:N20"/>
    <mergeCell ref="I21:N21"/>
    <mergeCell ref="I22:N22"/>
    <mergeCell ref="I23:N23"/>
    <mergeCell ref="AD6:AH6"/>
    <mergeCell ref="AI6:AM6"/>
    <mergeCell ref="AN6:AR6"/>
    <mergeCell ref="AS6:AW6"/>
    <mergeCell ref="O6:S6"/>
    <mergeCell ref="T6:X6"/>
    <mergeCell ref="Y6:AC6"/>
    <mergeCell ref="D28:H28"/>
    <mergeCell ref="I24:N24"/>
    <mergeCell ref="I25:N25"/>
    <mergeCell ref="I26:N26"/>
    <mergeCell ref="I27:N27"/>
    <mergeCell ref="I28:N28"/>
    <mergeCell ref="I17:N17"/>
    <mergeCell ref="AI5:AM5"/>
    <mergeCell ref="AN5:AR5"/>
    <mergeCell ref="AS5:AW5"/>
    <mergeCell ref="Y4:AC4"/>
    <mergeCell ref="AD4:AH4"/>
    <mergeCell ref="AN4:AR4"/>
    <mergeCell ref="O4:S4"/>
    <mergeCell ref="T4:X4"/>
    <mergeCell ref="AS4:AW4"/>
    <mergeCell ref="O3:S3"/>
    <mergeCell ref="T3:X3"/>
    <mergeCell ref="Y3:AC3"/>
    <mergeCell ref="AD3:AH3"/>
    <mergeCell ref="AI3:AM3"/>
    <mergeCell ref="AN3:AR3"/>
    <mergeCell ref="AS3:AW3"/>
    <mergeCell ref="AD18:AH18"/>
    <mergeCell ref="AI18:AM18"/>
    <mergeCell ref="O18:S18"/>
    <mergeCell ref="AI4:AM4"/>
    <mergeCell ref="O5:S5"/>
    <mergeCell ref="T5:X5"/>
    <mergeCell ref="Y5:AC5"/>
    <mergeCell ref="AD5:AH5"/>
    <mergeCell ref="T18:X18"/>
    <mergeCell ref="Y18:AC18"/>
    <mergeCell ref="AS18:AW18"/>
    <mergeCell ref="AI28:AM28"/>
    <mergeCell ref="AN28:AR28"/>
    <mergeCell ref="AS28:AW28"/>
    <mergeCell ref="AI26:AM26"/>
    <mergeCell ref="AN26:AR26"/>
    <mergeCell ref="AS26:AW26"/>
    <mergeCell ref="AI27:AM27"/>
    <mergeCell ref="AN27:AR27"/>
    <mergeCell ref="AS27:AW27"/>
    <mergeCell ref="O29:S29"/>
    <mergeCell ref="T29:X29"/>
    <mergeCell ref="Y29:AC29"/>
    <mergeCell ref="AD29:AH29"/>
    <mergeCell ref="O28:S28"/>
    <mergeCell ref="T28:X28"/>
    <mergeCell ref="Y28:AC28"/>
    <mergeCell ref="AD28:AH28"/>
    <mergeCell ref="AD27:AH27"/>
    <mergeCell ref="AI29:AM29"/>
    <mergeCell ref="AN29:AR29"/>
    <mergeCell ref="AS29:AW29"/>
    <mergeCell ref="O27:S27"/>
    <mergeCell ref="T27:X27"/>
    <mergeCell ref="Y27:AC27"/>
    <mergeCell ref="O26:S26"/>
    <mergeCell ref="T26:X26"/>
    <mergeCell ref="Y26:AC26"/>
    <mergeCell ref="AD26:AH26"/>
    <mergeCell ref="AD25:AH25"/>
    <mergeCell ref="AI23:AM23"/>
    <mergeCell ref="AN23:AR23"/>
    <mergeCell ref="AI25:AM25"/>
    <mergeCell ref="AN25:AR25"/>
    <mergeCell ref="AS23:AW23"/>
    <mergeCell ref="AI24:AM24"/>
    <mergeCell ref="AN24:AR24"/>
    <mergeCell ref="AS24:AW24"/>
    <mergeCell ref="AS25:AW25"/>
    <mergeCell ref="O24:S24"/>
    <mergeCell ref="T24:X24"/>
    <mergeCell ref="Y24:AC24"/>
    <mergeCell ref="AD24:AH24"/>
    <mergeCell ref="O25:S25"/>
    <mergeCell ref="T25:X25"/>
    <mergeCell ref="Y25:AC25"/>
    <mergeCell ref="O23:S23"/>
    <mergeCell ref="T23:X23"/>
    <mergeCell ref="Y23:AC23"/>
    <mergeCell ref="AD23:AH23"/>
    <mergeCell ref="AD22:AH22"/>
    <mergeCell ref="AI22:AM22"/>
    <mergeCell ref="AN22:AR22"/>
    <mergeCell ref="AS22:AW22"/>
    <mergeCell ref="AD21:AH21"/>
    <mergeCell ref="AI21:AM21"/>
    <mergeCell ref="AN21:AR21"/>
    <mergeCell ref="AS21:AW21"/>
    <mergeCell ref="AN19:AR19"/>
    <mergeCell ref="AS19:AW19"/>
    <mergeCell ref="O20:S20"/>
    <mergeCell ref="T20:X20"/>
    <mergeCell ref="Y20:AC20"/>
    <mergeCell ref="AD20:AH20"/>
    <mergeCell ref="AI20:AM20"/>
    <mergeCell ref="AN20:AR20"/>
    <mergeCell ref="AS20:AW20"/>
    <mergeCell ref="AD19:AH19"/>
    <mergeCell ref="AI19:AM19"/>
    <mergeCell ref="Y33:AC33"/>
    <mergeCell ref="O19:S19"/>
    <mergeCell ref="T19:X19"/>
    <mergeCell ref="Y19:AC19"/>
    <mergeCell ref="O21:S21"/>
    <mergeCell ref="T21:X21"/>
    <mergeCell ref="Y21:AC21"/>
    <mergeCell ref="O22:S22"/>
    <mergeCell ref="T22:X22"/>
    <mergeCell ref="Y22:AC22"/>
    <mergeCell ref="AI35:AM35"/>
    <mergeCell ref="I29:N29"/>
    <mergeCell ref="AS33:AW33"/>
    <mergeCell ref="Y35:AC35"/>
    <mergeCell ref="AD35:AH35"/>
    <mergeCell ref="AN35:AR35"/>
    <mergeCell ref="O33:S33"/>
    <mergeCell ref="O34:S34"/>
    <mergeCell ref="T34:X34"/>
    <mergeCell ref="O45:S45"/>
    <mergeCell ref="T45:X45"/>
    <mergeCell ref="Y45:AC45"/>
    <mergeCell ref="AD45:AH45"/>
    <mergeCell ref="AI45:AM45"/>
    <mergeCell ref="AN45:AR45"/>
    <mergeCell ref="AS45:AW45"/>
    <mergeCell ref="AI39:AM39"/>
    <mergeCell ref="AN39:AR39"/>
    <mergeCell ref="AI41:AM41"/>
    <mergeCell ref="AN41:AR41"/>
    <mergeCell ref="AS41:AW41"/>
    <mergeCell ref="AS42:AW42"/>
    <mergeCell ref="AI43:AM43"/>
    <mergeCell ref="AI44:AM44"/>
    <mergeCell ref="AN44:AR44"/>
    <mergeCell ref="AS44:AW44"/>
    <mergeCell ref="O43:S43"/>
    <mergeCell ref="O44:S44"/>
    <mergeCell ref="T44:X44"/>
    <mergeCell ref="Y44:AC44"/>
    <mergeCell ref="AD44:AH44"/>
    <mergeCell ref="T43:X43"/>
    <mergeCell ref="Y41:AC41"/>
    <mergeCell ref="AD41:AH41"/>
    <mergeCell ref="AN37:AR37"/>
    <mergeCell ref="AS43:AW43"/>
    <mergeCell ref="AN43:AR43"/>
    <mergeCell ref="AI42:AM42"/>
    <mergeCell ref="AN42:AR42"/>
    <mergeCell ref="Y43:AC43"/>
    <mergeCell ref="AD43:AH43"/>
    <mergeCell ref="Y39:AC39"/>
    <mergeCell ref="O42:S42"/>
    <mergeCell ref="T42:X42"/>
    <mergeCell ref="Y42:AC42"/>
    <mergeCell ref="AD42:AH42"/>
    <mergeCell ref="O41:S41"/>
    <mergeCell ref="T41:X41"/>
    <mergeCell ref="AS39:AW39"/>
    <mergeCell ref="O40:S40"/>
    <mergeCell ref="T40:X40"/>
    <mergeCell ref="Y40:AC40"/>
    <mergeCell ref="AD40:AH40"/>
    <mergeCell ref="AI40:AM40"/>
    <mergeCell ref="AN40:AR40"/>
    <mergeCell ref="AS40:AW40"/>
    <mergeCell ref="AD39:AH39"/>
    <mergeCell ref="AS37:AW37"/>
    <mergeCell ref="O38:S38"/>
    <mergeCell ref="T38:X38"/>
    <mergeCell ref="Y38:AC38"/>
    <mergeCell ref="AD38:AH38"/>
    <mergeCell ref="AI38:AM38"/>
    <mergeCell ref="AN38:AR38"/>
    <mergeCell ref="AS38:AW38"/>
    <mergeCell ref="AD33:AH33"/>
    <mergeCell ref="Y37:AC37"/>
    <mergeCell ref="AD37:AH37"/>
    <mergeCell ref="AS35:AW35"/>
    <mergeCell ref="Y36:AC36"/>
    <mergeCell ref="AD36:AH36"/>
    <mergeCell ref="AI36:AM36"/>
    <mergeCell ref="AN36:AR36"/>
    <mergeCell ref="AS36:AW36"/>
    <mergeCell ref="AI37:AM37"/>
    <mergeCell ref="AI33:AM33"/>
    <mergeCell ref="AN33:AR33"/>
    <mergeCell ref="I41:N41"/>
    <mergeCell ref="I42:N42"/>
    <mergeCell ref="O37:S37"/>
    <mergeCell ref="T37:X37"/>
    <mergeCell ref="O39:S39"/>
    <mergeCell ref="T39:X39"/>
    <mergeCell ref="AD34:AH34"/>
    <mergeCell ref="AI34:AM34"/>
    <mergeCell ref="AN34:AR34"/>
    <mergeCell ref="AS34:AW34"/>
    <mergeCell ref="A36:B38"/>
    <mergeCell ref="A39:B41"/>
    <mergeCell ref="I37:N37"/>
    <mergeCell ref="I38:N38"/>
    <mergeCell ref="I39:N39"/>
    <mergeCell ref="I40:N40"/>
    <mergeCell ref="O35:S35"/>
    <mergeCell ref="T35:X35"/>
    <mergeCell ref="O32:S32"/>
    <mergeCell ref="T32:X32"/>
    <mergeCell ref="I35:N35"/>
    <mergeCell ref="I36:N36"/>
    <mergeCell ref="T33:X33"/>
    <mergeCell ref="O36:S36"/>
    <mergeCell ref="T36:X36"/>
    <mergeCell ref="AN16:AW16"/>
    <mergeCell ref="Y2:AC2"/>
    <mergeCell ref="AN31:AW31"/>
    <mergeCell ref="A33:B35"/>
    <mergeCell ref="Y32:AC32"/>
    <mergeCell ref="AD32:AH32"/>
    <mergeCell ref="AI32:AM32"/>
    <mergeCell ref="AN32:AR32"/>
    <mergeCell ref="AS32:AW32"/>
    <mergeCell ref="Y34:AC34"/>
    <mergeCell ref="O2:S2"/>
    <mergeCell ref="T2:X2"/>
    <mergeCell ref="AS2:AW2"/>
    <mergeCell ref="O17:S17"/>
    <mergeCell ref="T17:X17"/>
    <mergeCell ref="Y17:AC17"/>
    <mergeCell ref="AD17:AH17"/>
    <mergeCell ref="AI17:AM17"/>
    <mergeCell ref="AN17:AR17"/>
    <mergeCell ref="AS17:AW17"/>
    <mergeCell ref="AN1:AW1"/>
    <mergeCell ref="A3:B10"/>
    <mergeCell ref="A11:B14"/>
    <mergeCell ref="D5:F6"/>
    <mergeCell ref="D7:F8"/>
    <mergeCell ref="D9:F10"/>
    <mergeCell ref="D14:H14"/>
    <mergeCell ref="AD2:AH2"/>
    <mergeCell ref="AI2:AM2"/>
    <mergeCell ref="AN2:AR2"/>
    <mergeCell ref="A54:E54"/>
    <mergeCell ref="A55:E55"/>
    <mergeCell ref="A56:E56"/>
    <mergeCell ref="A57:E57"/>
    <mergeCell ref="A53:E53"/>
    <mergeCell ref="D34:H34"/>
    <mergeCell ref="C35:H35"/>
    <mergeCell ref="C36:H36"/>
    <mergeCell ref="D37:H37"/>
    <mergeCell ref="C38:H38"/>
    <mergeCell ref="C39:H39"/>
    <mergeCell ref="D40:H40"/>
    <mergeCell ref="C41:H41"/>
    <mergeCell ref="C42:H42"/>
    <mergeCell ref="A42:B44"/>
    <mergeCell ref="D43:H43"/>
    <mergeCell ref="C44:H44"/>
    <mergeCell ref="A45:H45"/>
    <mergeCell ref="A1:Y1"/>
    <mergeCell ref="A31:Y31"/>
    <mergeCell ref="A16:Y16"/>
    <mergeCell ref="C27:C29"/>
    <mergeCell ref="C3:C4"/>
    <mergeCell ref="C5:C10"/>
    <mergeCell ref="A18:B25"/>
    <mergeCell ref="A26:B29"/>
    <mergeCell ref="C18:C19"/>
    <mergeCell ref="D29:H29"/>
    <mergeCell ref="AD46:AS46"/>
    <mergeCell ref="I43:N43"/>
    <mergeCell ref="I44:N44"/>
    <mergeCell ref="C12:C14"/>
    <mergeCell ref="I45:N45"/>
    <mergeCell ref="D20:F21"/>
    <mergeCell ref="I34:N34"/>
    <mergeCell ref="C33:H33"/>
    <mergeCell ref="I32:N32"/>
    <mergeCell ref="I33:N33"/>
  </mergeCells>
  <printOptions horizontalCentered="1"/>
  <pageMargins left="0.3937007874015748" right="0.3937007874015748" top="0.5905511811023623" bottom="0.7874015748031497" header="0.5118110236220472" footer="0.3937007874015748"/>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transitionEvaluation="1"/>
  <dimension ref="A1:T59"/>
  <sheetViews>
    <sheetView showGridLines="0" zoomScale="85" zoomScaleNormal="85" workbookViewId="0" topLeftCell="A37">
      <selection activeCell="M27" sqref="M27"/>
    </sheetView>
  </sheetViews>
  <sheetFormatPr defaultColWidth="8.83203125" defaultRowHeight="18"/>
  <cols>
    <col min="1" max="1" width="2.41015625" style="0" customWidth="1"/>
    <col min="2" max="2" width="4.41015625" style="0" bestFit="1" customWidth="1"/>
    <col min="3" max="15" width="7.16015625" style="0" customWidth="1"/>
    <col min="16" max="17" width="8.66015625" style="0" customWidth="1"/>
  </cols>
  <sheetData>
    <row r="1" spans="1:15" ht="22.5" customHeight="1" thickBot="1">
      <c r="A1" s="43" t="s">
        <v>86</v>
      </c>
      <c r="B1" s="43"/>
      <c r="C1" s="43"/>
      <c r="D1" s="43"/>
      <c r="E1" s="43"/>
      <c r="F1" s="43"/>
      <c r="G1" s="43"/>
      <c r="H1" s="43"/>
      <c r="I1" s="43"/>
      <c r="J1" s="43"/>
      <c r="K1" s="9"/>
      <c r="L1" s="9"/>
      <c r="M1" s="44" t="s">
        <v>87</v>
      </c>
      <c r="N1" s="44"/>
      <c r="O1" s="44"/>
    </row>
    <row r="2" spans="1:15" ht="30.75" customHeight="1">
      <c r="A2" s="2"/>
      <c r="B2" s="2"/>
      <c r="D2" s="170" t="s">
        <v>53</v>
      </c>
      <c r="E2" s="171"/>
      <c r="F2" s="170" t="s">
        <v>57</v>
      </c>
      <c r="G2" s="171"/>
      <c r="H2" s="159" t="s">
        <v>88</v>
      </c>
      <c r="I2" s="172"/>
      <c r="J2" s="170" t="s">
        <v>79</v>
      </c>
      <c r="K2" s="171"/>
      <c r="L2" s="159" t="s">
        <v>89</v>
      </c>
      <c r="M2" s="172"/>
      <c r="N2" s="170" t="s">
        <v>50</v>
      </c>
      <c r="O2" s="173"/>
    </row>
    <row r="3" spans="1:15" ht="20.25" customHeight="1">
      <c r="A3" s="174"/>
      <c r="B3" s="160"/>
      <c r="C3" s="175"/>
      <c r="D3" s="14" t="s">
        <v>54</v>
      </c>
      <c r="E3" s="14" t="s">
        <v>56</v>
      </c>
      <c r="F3" s="14" t="s">
        <v>54</v>
      </c>
      <c r="G3" s="14" t="s">
        <v>56</v>
      </c>
      <c r="H3" s="14" t="s">
        <v>54</v>
      </c>
      <c r="I3" s="14" t="s">
        <v>56</v>
      </c>
      <c r="J3" s="14" t="s">
        <v>54</v>
      </c>
      <c r="K3" s="176" t="s">
        <v>56</v>
      </c>
      <c r="L3" s="14" t="s">
        <v>54</v>
      </c>
      <c r="M3" s="14" t="s">
        <v>56</v>
      </c>
      <c r="N3" s="14" t="s">
        <v>54</v>
      </c>
      <c r="O3" s="14" t="s">
        <v>56</v>
      </c>
    </row>
    <row r="4" spans="1:15" ht="19.5" customHeight="1">
      <c r="A4" s="164" t="s">
        <v>33</v>
      </c>
      <c r="B4" s="164"/>
      <c r="C4" s="165"/>
      <c r="D4" s="177">
        <f aca="true" t="shared" si="0" ref="D4:O4">+SUM(D6:D12)</f>
        <v>40</v>
      </c>
      <c r="E4" s="178">
        <f t="shared" si="0"/>
        <v>70</v>
      </c>
      <c r="F4" s="178">
        <f t="shared" si="0"/>
        <v>5304</v>
      </c>
      <c r="G4" s="178">
        <f t="shared" si="0"/>
        <v>7124</v>
      </c>
      <c r="H4" s="178">
        <f t="shared" si="0"/>
        <v>3336</v>
      </c>
      <c r="I4" s="178">
        <f t="shared" si="0"/>
        <v>3503</v>
      </c>
      <c r="J4" s="178">
        <f t="shared" si="0"/>
        <v>725</v>
      </c>
      <c r="K4" s="178">
        <f t="shared" si="0"/>
        <v>1321</v>
      </c>
      <c r="L4" s="178">
        <f t="shared" si="0"/>
        <v>1424</v>
      </c>
      <c r="M4" s="178">
        <f t="shared" si="0"/>
        <v>2481</v>
      </c>
      <c r="N4" s="178">
        <f t="shared" si="0"/>
        <v>796</v>
      </c>
      <c r="O4" s="178">
        <f t="shared" si="0"/>
        <v>1540</v>
      </c>
    </row>
    <row r="5" spans="1:15" ht="7.5" customHeight="1">
      <c r="A5" s="179"/>
      <c r="B5" s="179"/>
      <c r="C5" s="180"/>
      <c r="D5" s="181"/>
      <c r="E5" s="182"/>
      <c r="F5" s="182"/>
      <c r="G5" s="182"/>
      <c r="H5" s="182"/>
      <c r="I5" s="182"/>
      <c r="J5" s="182"/>
      <c r="K5" s="182"/>
      <c r="L5" s="182"/>
      <c r="M5" s="182"/>
      <c r="N5" s="182"/>
      <c r="O5" s="182"/>
    </row>
    <row r="6" spans="1:15" ht="19.5" customHeight="1">
      <c r="A6" s="183" t="s">
        <v>0</v>
      </c>
      <c r="B6" s="183"/>
      <c r="C6" s="184"/>
      <c r="D6" s="181">
        <v>13</v>
      </c>
      <c r="E6" s="182">
        <v>15</v>
      </c>
      <c r="F6" s="182">
        <v>1364</v>
      </c>
      <c r="G6" s="182">
        <v>1686</v>
      </c>
      <c r="H6" s="182">
        <v>913</v>
      </c>
      <c r="I6" s="182">
        <v>937</v>
      </c>
      <c r="J6" s="182">
        <v>175</v>
      </c>
      <c r="K6" s="182">
        <v>280</v>
      </c>
      <c r="L6" s="182">
        <v>318</v>
      </c>
      <c r="M6" s="182">
        <v>511</v>
      </c>
      <c r="N6" s="182">
        <v>175</v>
      </c>
      <c r="O6" s="182">
        <v>307</v>
      </c>
    </row>
    <row r="7" spans="1:15" ht="19.5" customHeight="1">
      <c r="A7" s="183" t="s">
        <v>1</v>
      </c>
      <c r="B7" s="183"/>
      <c r="C7" s="184"/>
      <c r="D7" s="181">
        <v>6</v>
      </c>
      <c r="E7" s="182">
        <v>13</v>
      </c>
      <c r="F7" s="182">
        <v>784</v>
      </c>
      <c r="G7" s="182">
        <v>1046</v>
      </c>
      <c r="H7" s="182">
        <v>466</v>
      </c>
      <c r="I7" s="182">
        <v>500</v>
      </c>
      <c r="J7" s="182">
        <v>106</v>
      </c>
      <c r="K7" s="182">
        <v>196</v>
      </c>
      <c r="L7" s="182">
        <v>251</v>
      </c>
      <c r="M7" s="182">
        <v>403</v>
      </c>
      <c r="N7" s="182">
        <v>118</v>
      </c>
      <c r="O7" s="182">
        <v>189</v>
      </c>
    </row>
    <row r="8" spans="1:15" ht="19.5" customHeight="1">
      <c r="A8" s="183" t="s">
        <v>2</v>
      </c>
      <c r="B8" s="183"/>
      <c r="C8" s="184"/>
      <c r="D8" s="181">
        <v>2</v>
      </c>
      <c r="E8" s="182">
        <v>3</v>
      </c>
      <c r="F8" s="182">
        <v>506</v>
      </c>
      <c r="G8" s="182">
        <v>671</v>
      </c>
      <c r="H8" s="182">
        <v>280</v>
      </c>
      <c r="I8" s="182">
        <v>282</v>
      </c>
      <c r="J8" s="182">
        <v>57</v>
      </c>
      <c r="K8" s="182">
        <v>81</v>
      </c>
      <c r="L8" s="182">
        <v>158</v>
      </c>
      <c r="M8" s="182">
        <v>248</v>
      </c>
      <c r="N8" s="182">
        <v>35</v>
      </c>
      <c r="O8" s="182">
        <v>58</v>
      </c>
    </row>
    <row r="9" spans="1:15" ht="19.5" customHeight="1">
      <c r="A9" s="183" t="s">
        <v>3</v>
      </c>
      <c r="B9" s="183"/>
      <c r="C9" s="184"/>
      <c r="D9" s="181">
        <v>6</v>
      </c>
      <c r="E9" s="182">
        <v>14</v>
      </c>
      <c r="F9" s="182">
        <v>773</v>
      </c>
      <c r="G9" s="182">
        <v>1162</v>
      </c>
      <c r="H9" s="182">
        <v>485</v>
      </c>
      <c r="I9" s="182">
        <v>491</v>
      </c>
      <c r="J9" s="182">
        <v>108</v>
      </c>
      <c r="K9" s="182">
        <v>250</v>
      </c>
      <c r="L9" s="182">
        <v>222</v>
      </c>
      <c r="M9" s="182">
        <v>473</v>
      </c>
      <c r="N9" s="182">
        <v>102</v>
      </c>
      <c r="O9" s="182">
        <v>270</v>
      </c>
    </row>
    <row r="10" spans="1:15" ht="19.5" customHeight="1">
      <c r="A10" s="183" t="s">
        <v>4</v>
      </c>
      <c r="B10" s="183"/>
      <c r="C10" s="184"/>
      <c r="D10" s="181">
        <v>1</v>
      </c>
      <c r="E10" s="182">
        <v>2</v>
      </c>
      <c r="F10" s="182">
        <v>375</v>
      </c>
      <c r="G10" s="182">
        <v>610</v>
      </c>
      <c r="H10" s="182">
        <v>239</v>
      </c>
      <c r="I10" s="182">
        <v>252</v>
      </c>
      <c r="J10" s="182">
        <v>68</v>
      </c>
      <c r="K10" s="182">
        <v>168</v>
      </c>
      <c r="L10" s="182">
        <v>86</v>
      </c>
      <c r="M10" s="182">
        <v>209</v>
      </c>
      <c r="N10" s="182">
        <v>57</v>
      </c>
      <c r="O10" s="182">
        <v>167</v>
      </c>
    </row>
    <row r="11" spans="1:15" ht="19.5" customHeight="1">
      <c r="A11" s="183" t="s">
        <v>5</v>
      </c>
      <c r="B11" s="183"/>
      <c r="C11" s="184"/>
      <c r="D11" s="181">
        <v>8</v>
      </c>
      <c r="E11" s="182">
        <v>16</v>
      </c>
      <c r="F11" s="182">
        <v>810</v>
      </c>
      <c r="G11" s="182">
        <v>1087</v>
      </c>
      <c r="H11" s="182">
        <v>528</v>
      </c>
      <c r="I11" s="182">
        <v>579</v>
      </c>
      <c r="J11" s="182">
        <v>102</v>
      </c>
      <c r="K11" s="182">
        <v>169</v>
      </c>
      <c r="L11" s="182">
        <v>208</v>
      </c>
      <c r="M11" s="182">
        <v>383</v>
      </c>
      <c r="N11" s="182">
        <v>161</v>
      </c>
      <c r="O11" s="182">
        <v>324</v>
      </c>
    </row>
    <row r="12" spans="1:20" ht="19.5" customHeight="1" thickBot="1">
      <c r="A12" s="185" t="s">
        <v>6</v>
      </c>
      <c r="B12" s="185"/>
      <c r="C12" s="186"/>
      <c r="D12" s="187">
        <v>4</v>
      </c>
      <c r="E12" s="188">
        <v>7</v>
      </c>
      <c r="F12" s="188">
        <v>692</v>
      </c>
      <c r="G12" s="188">
        <v>862</v>
      </c>
      <c r="H12" s="188">
        <v>425</v>
      </c>
      <c r="I12" s="188">
        <v>462</v>
      </c>
      <c r="J12" s="188">
        <v>109</v>
      </c>
      <c r="K12" s="188">
        <v>177</v>
      </c>
      <c r="L12" s="188">
        <v>181</v>
      </c>
      <c r="M12" s="188">
        <v>254</v>
      </c>
      <c r="N12" s="188">
        <v>148</v>
      </c>
      <c r="O12" s="188">
        <v>225</v>
      </c>
      <c r="P12" s="4"/>
      <c r="Q12" s="4"/>
      <c r="R12" s="4"/>
      <c r="S12" s="4"/>
      <c r="T12" s="4"/>
    </row>
    <row r="13" spans="1:20" ht="7.5" customHeight="1">
      <c r="A13" s="2"/>
      <c r="B13" s="2"/>
      <c r="C13" s="2"/>
      <c r="D13" s="2"/>
      <c r="E13" s="2"/>
      <c r="F13" s="2"/>
      <c r="G13" s="2"/>
      <c r="H13" s="2"/>
      <c r="I13" s="2"/>
      <c r="J13" s="2"/>
      <c r="K13" s="2"/>
      <c r="L13" s="2"/>
      <c r="M13" s="2"/>
      <c r="N13" s="2"/>
      <c r="O13" s="4"/>
      <c r="P13" s="4"/>
      <c r="Q13" s="4"/>
      <c r="R13" s="4"/>
      <c r="S13" s="4"/>
      <c r="T13" s="4"/>
    </row>
    <row r="14" spans="1:20" ht="31.5" customHeight="1">
      <c r="A14" s="4"/>
      <c r="B14" s="4"/>
      <c r="C14" s="4"/>
      <c r="D14" s="4"/>
      <c r="E14" s="4"/>
      <c r="F14" s="4"/>
      <c r="G14" s="4"/>
      <c r="H14" s="4"/>
      <c r="I14" s="4"/>
      <c r="J14" s="4"/>
      <c r="K14" s="4"/>
      <c r="L14" s="4"/>
      <c r="M14" s="4"/>
      <c r="N14" s="4"/>
      <c r="O14" s="4"/>
      <c r="P14" s="4"/>
      <c r="Q14" s="4"/>
      <c r="R14" s="4"/>
      <c r="S14" s="4"/>
      <c r="T14" s="4"/>
    </row>
    <row r="15" spans="1:20" ht="22.5" customHeight="1" thickBot="1">
      <c r="A15" s="43" t="s">
        <v>90</v>
      </c>
      <c r="B15" s="43"/>
      <c r="C15" s="43"/>
      <c r="D15" s="43"/>
      <c r="E15" s="43"/>
      <c r="F15" s="43"/>
      <c r="G15" s="43"/>
      <c r="H15" s="43"/>
      <c r="I15" s="43"/>
      <c r="J15" s="43"/>
      <c r="K15" s="43"/>
      <c r="L15" s="43"/>
      <c r="M15" s="9"/>
      <c r="N15" s="44" t="str">
        <f>M1</f>
        <v>平成18年度</v>
      </c>
      <c r="O15" s="44"/>
      <c r="P15" s="4"/>
      <c r="Q15" s="4"/>
      <c r="R15" s="4"/>
      <c r="S15" s="4"/>
      <c r="T15" s="4"/>
    </row>
    <row r="16" spans="1:20" ht="24.75" customHeight="1">
      <c r="A16" s="2"/>
      <c r="B16" s="3"/>
      <c r="C16" s="170" t="s">
        <v>80</v>
      </c>
      <c r="D16" s="189"/>
      <c r="E16" s="189"/>
      <c r="F16" s="189"/>
      <c r="G16" s="189"/>
      <c r="H16" s="189"/>
      <c r="I16" s="190"/>
      <c r="J16" s="191" t="s">
        <v>81</v>
      </c>
      <c r="K16" s="192"/>
      <c r="L16" s="192"/>
      <c r="M16" s="192"/>
      <c r="N16" s="192"/>
      <c r="O16" s="192"/>
      <c r="P16" s="4"/>
      <c r="Q16" s="4"/>
      <c r="R16" s="4"/>
      <c r="S16" s="4"/>
      <c r="T16" s="4"/>
    </row>
    <row r="17" spans="1:20" ht="3.75" customHeight="1">
      <c r="A17" s="4"/>
      <c r="B17" s="5"/>
      <c r="C17" s="69" t="s">
        <v>91</v>
      </c>
      <c r="D17" s="193"/>
      <c r="E17" s="194"/>
      <c r="F17" s="69" t="s">
        <v>92</v>
      </c>
      <c r="G17" s="194"/>
      <c r="H17" s="69" t="s">
        <v>93</v>
      </c>
      <c r="I17" s="69" t="s">
        <v>94</v>
      </c>
      <c r="J17" s="69" t="s">
        <v>91</v>
      </c>
      <c r="K17" s="194"/>
      <c r="L17" s="69" t="s">
        <v>92</v>
      </c>
      <c r="M17" s="194"/>
      <c r="N17" s="69" t="s">
        <v>93</v>
      </c>
      <c r="O17" s="69" t="s">
        <v>94</v>
      </c>
      <c r="P17" s="4"/>
      <c r="Q17" s="4"/>
      <c r="R17" s="4"/>
      <c r="S17" s="4"/>
      <c r="T17" s="4"/>
    </row>
    <row r="18" spans="1:20" ht="47.25" customHeight="1">
      <c r="A18" s="6"/>
      <c r="B18" s="7"/>
      <c r="C18" s="195"/>
      <c r="D18" s="196" t="s">
        <v>95</v>
      </c>
      <c r="E18" s="196" t="s">
        <v>96</v>
      </c>
      <c r="F18" s="195"/>
      <c r="G18" s="196" t="s">
        <v>97</v>
      </c>
      <c r="H18" s="195"/>
      <c r="I18" s="195"/>
      <c r="J18" s="195"/>
      <c r="K18" s="196" t="s">
        <v>95</v>
      </c>
      <c r="L18" s="195"/>
      <c r="M18" s="196" t="s">
        <v>97</v>
      </c>
      <c r="N18" s="195"/>
      <c r="O18" s="71"/>
      <c r="P18" s="4"/>
      <c r="Q18" s="4"/>
      <c r="R18" s="4"/>
      <c r="S18" s="4"/>
      <c r="T18" s="4"/>
    </row>
    <row r="19" spans="1:15" ht="21.75" customHeight="1">
      <c r="A19" s="197" t="s">
        <v>98</v>
      </c>
      <c r="B19" s="198" t="s">
        <v>99</v>
      </c>
      <c r="C19" s="177">
        <f>SUM(C21+C22+C23+C24+C25+C26+C27)</f>
        <v>140</v>
      </c>
      <c r="D19" s="178">
        <f>SUM(D21:D27)</f>
        <v>3</v>
      </c>
      <c r="E19" s="178">
        <f>SUM(E21:E27)</f>
        <v>36</v>
      </c>
      <c r="F19" s="178">
        <f>SUM(F21:F27)</f>
        <v>0</v>
      </c>
      <c r="G19" s="178">
        <f>SUM(G21+G22+G23+G24+G25+G26+G27)</f>
        <v>0</v>
      </c>
      <c r="H19" s="178">
        <f>SUM(H21+H22+H23+H24+H25+H26+H27)</f>
        <v>0</v>
      </c>
      <c r="I19" s="178">
        <f>SUM(I21:I27)</f>
        <v>0</v>
      </c>
      <c r="J19" s="178">
        <f>SUM(J21+J22+J23+J24+J25+J26+J27)</f>
        <v>1114</v>
      </c>
      <c r="K19" s="178">
        <f>SUM(K21:K27)</f>
        <v>0</v>
      </c>
      <c r="L19" s="178">
        <f>SUM(L21:L27)</f>
        <v>0</v>
      </c>
      <c r="M19" s="178">
        <f>SUM(M21:M27)</f>
        <v>0</v>
      </c>
      <c r="N19" s="178">
        <f>SUM(N21:N27)</f>
        <v>0</v>
      </c>
      <c r="O19" s="178">
        <f>SUM(O21:O27)</f>
        <v>0</v>
      </c>
    </row>
    <row r="20" spans="1:15" ht="6.75" customHeight="1">
      <c r="A20" s="199"/>
      <c r="B20" s="200"/>
      <c r="C20" s="181"/>
      <c r="D20" s="182"/>
      <c r="E20" s="182"/>
      <c r="F20" s="182"/>
      <c r="G20" s="182"/>
      <c r="H20" s="182"/>
      <c r="I20" s="182"/>
      <c r="J20" s="182"/>
      <c r="K20" s="182"/>
      <c r="L20" s="182"/>
      <c r="M20" s="182"/>
      <c r="N20" s="182"/>
      <c r="O20" s="182"/>
    </row>
    <row r="21" spans="1:15" ht="21.75" customHeight="1">
      <c r="A21" s="199"/>
      <c r="B21" s="201" t="s">
        <v>0</v>
      </c>
      <c r="C21" s="181">
        <v>81</v>
      </c>
      <c r="D21" s="202">
        <v>0</v>
      </c>
      <c r="E21" s="202">
        <v>0</v>
      </c>
      <c r="F21" s="202">
        <v>0</v>
      </c>
      <c r="G21" s="202">
        <v>0</v>
      </c>
      <c r="H21" s="202">
        <v>0</v>
      </c>
      <c r="I21" s="202">
        <v>0</v>
      </c>
      <c r="J21" s="182">
        <v>208</v>
      </c>
      <c r="K21" s="202">
        <v>0</v>
      </c>
      <c r="L21" s="202">
        <v>0</v>
      </c>
      <c r="M21" s="202">
        <v>0</v>
      </c>
      <c r="N21" s="202">
        <v>0</v>
      </c>
      <c r="O21" s="202">
        <v>0</v>
      </c>
    </row>
    <row r="22" spans="1:15" ht="21.75" customHeight="1">
      <c r="A22" s="199"/>
      <c r="B22" s="201" t="s">
        <v>1</v>
      </c>
      <c r="C22" s="181">
        <v>0</v>
      </c>
      <c r="D22" s="202">
        <v>0</v>
      </c>
      <c r="E22" s="202">
        <v>0</v>
      </c>
      <c r="F22" s="202">
        <v>0</v>
      </c>
      <c r="G22" s="202">
        <v>0</v>
      </c>
      <c r="H22" s="202">
        <v>0</v>
      </c>
      <c r="I22" s="202">
        <v>0</v>
      </c>
      <c r="J22" s="182">
        <v>112</v>
      </c>
      <c r="K22" s="202">
        <v>0</v>
      </c>
      <c r="L22" s="202">
        <v>0</v>
      </c>
      <c r="M22" s="202">
        <v>0</v>
      </c>
      <c r="N22" s="202">
        <v>0</v>
      </c>
      <c r="O22" s="202">
        <v>0</v>
      </c>
    </row>
    <row r="23" spans="1:15" ht="21.75" customHeight="1">
      <c r="A23" s="199"/>
      <c r="B23" s="201" t="s">
        <v>2</v>
      </c>
      <c r="C23" s="181">
        <v>1</v>
      </c>
      <c r="D23" s="202">
        <v>1</v>
      </c>
      <c r="E23" s="202">
        <v>0</v>
      </c>
      <c r="F23" s="202">
        <v>0</v>
      </c>
      <c r="G23" s="202">
        <v>0</v>
      </c>
      <c r="H23" s="202">
        <v>0</v>
      </c>
      <c r="I23" s="202">
        <v>0</v>
      </c>
      <c r="J23" s="182">
        <v>177</v>
      </c>
      <c r="K23" s="202">
        <v>0</v>
      </c>
      <c r="L23" s="202">
        <v>0</v>
      </c>
      <c r="M23" s="202">
        <v>0</v>
      </c>
      <c r="N23" s="202">
        <v>0</v>
      </c>
      <c r="O23" s="202">
        <v>0</v>
      </c>
    </row>
    <row r="24" spans="1:15" ht="21.75" customHeight="1">
      <c r="A24" s="199"/>
      <c r="B24" s="201" t="s">
        <v>3</v>
      </c>
      <c r="C24" s="181">
        <v>6</v>
      </c>
      <c r="D24" s="182">
        <v>0</v>
      </c>
      <c r="E24" s="202">
        <v>0</v>
      </c>
      <c r="F24" s="202">
        <v>0</v>
      </c>
      <c r="G24" s="202">
        <v>0</v>
      </c>
      <c r="H24" s="202">
        <v>0</v>
      </c>
      <c r="I24" s="202">
        <v>0</v>
      </c>
      <c r="J24" s="182">
        <v>153</v>
      </c>
      <c r="K24" s="202">
        <v>0</v>
      </c>
      <c r="L24" s="202">
        <v>0</v>
      </c>
      <c r="M24" s="202">
        <v>0</v>
      </c>
      <c r="N24" s="202">
        <v>0</v>
      </c>
      <c r="O24" s="202">
        <v>0</v>
      </c>
    </row>
    <row r="25" spans="1:15" ht="21.75" customHeight="1">
      <c r="A25" s="199"/>
      <c r="B25" s="201" t="s">
        <v>4</v>
      </c>
      <c r="C25" s="181">
        <v>46</v>
      </c>
      <c r="D25" s="202">
        <v>2</v>
      </c>
      <c r="E25" s="182">
        <v>36</v>
      </c>
      <c r="F25" s="202">
        <v>0</v>
      </c>
      <c r="G25" s="202">
        <v>0</v>
      </c>
      <c r="H25" s="202">
        <v>0</v>
      </c>
      <c r="I25" s="202">
        <v>0</v>
      </c>
      <c r="J25" s="182">
        <v>168</v>
      </c>
      <c r="K25" s="202">
        <v>0</v>
      </c>
      <c r="L25" s="202">
        <v>0</v>
      </c>
      <c r="M25" s="202">
        <v>0</v>
      </c>
      <c r="N25" s="202">
        <v>0</v>
      </c>
      <c r="O25" s="202">
        <v>0</v>
      </c>
    </row>
    <row r="26" spans="1:15" ht="21.75" customHeight="1">
      <c r="A26" s="199"/>
      <c r="B26" s="201" t="s">
        <v>5</v>
      </c>
      <c r="C26" s="181">
        <v>4</v>
      </c>
      <c r="D26" s="202">
        <v>0</v>
      </c>
      <c r="E26" s="202">
        <v>0</v>
      </c>
      <c r="F26" s="202">
        <v>0</v>
      </c>
      <c r="G26" s="202">
        <v>0</v>
      </c>
      <c r="H26" s="202">
        <v>0</v>
      </c>
      <c r="I26" s="202">
        <v>0</v>
      </c>
      <c r="J26" s="182">
        <v>108</v>
      </c>
      <c r="K26" s="202">
        <v>0</v>
      </c>
      <c r="L26" s="202">
        <v>0</v>
      </c>
      <c r="M26" s="202">
        <v>0</v>
      </c>
      <c r="N26" s="202">
        <v>0</v>
      </c>
      <c r="O26" s="202">
        <v>0</v>
      </c>
    </row>
    <row r="27" spans="1:15" ht="21.75" customHeight="1">
      <c r="A27" s="203"/>
      <c r="B27" s="204" t="s">
        <v>6</v>
      </c>
      <c r="C27" s="181">
        <v>2</v>
      </c>
      <c r="D27" s="202">
        <v>0</v>
      </c>
      <c r="E27" s="202">
        <v>0</v>
      </c>
      <c r="F27" s="182">
        <v>0</v>
      </c>
      <c r="G27" s="202">
        <v>0</v>
      </c>
      <c r="H27" s="202">
        <v>0</v>
      </c>
      <c r="I27" s="202">
        <v>0</v>
      </c>
      <c r="J27" s="182">
        <v>188</v>
      </c>
      <c r="K27" s="202">
        <v>0</v>
      </c>
      <c r="L27" s="182">
        <v>0</v>
      </c>
      <c r="M27" s="202">
        <v>0</v>
      </c>
      <c r="N27" s="202">
        <v>0</v>
      </c>
      <c r="O27" s="202">
        <v>0</v>
      </c>
    </row>
    <row r="28" spans="1:15" ht="21.75" customHeight="1">
      <c r="A28" s="197" t="s">
        <v>100</v>
      </c>
      <c r="B28" s="198" t="s">
        <v>99</v>
      </c>
      <c r="C28" s="181">
        <f>SUM(C30:C36)</f>
        <v>1828</v>
      </c>
      <c r="D28" s="182">
        <f>SUM(D30:D36)</f>
        <v>148</v>
      </c>
      <c r="E28" s="182">
        <f>SUM(E30:E36)</f>
        <v>38</v>
      </c>
      <c r="F28" s="205" t="s">
        <v>82</v>
      </c>
      <c r="G28" s="205" t="s">
        <v>82</v>
      </c>
      <c r="H28" s="205" t="s">
        <v>82</v>
      </c>
      <c r="I28" s="205" t="s">
        <v>82</v>
      </c>
      <c r="J28" s="182">
        <f>SUM(J30:J36)</f>
        <v>17482</v>
      </c>
      <c r="K28" s="182">
        <f>SUM(K30:K36)</f>
        <v>487</v>
      </c>
      <c r="L28" s="205" t="s">
        <v>82</v>
      </c>
      <c r="M28" s="205" t="s">
        <v>82</v>
      </c>
      <c r="N28" s="205" t="s">
        <v>82</v>
      </c>
      <c r="O28" s="205" t="s">
        <v>82</v>
      </c>
    </row>
    <row r="29" spans="1:15" ht="7.5" customHeight="1">
      <c r="A29" s="199"/>
      <c r="B29" s="200"/>
      <c r="C29" s="181"/>
      <c r="D29" s="182"/>
      <c r="E29" s="182"/>
      <c r="F29" s="205"/>
      <c r="G29" s="205"/>
      <c r="H29" s="205"/>
      <c r="I29" s="205"/>
      <c r="J29" s="182"/>
      <c r="K29" s="182"/>
      <c r="L29" s="205"/>
      <c r="M29" s="205"/>
      <c r="N29" s="205"/>
      <c r="O29" s="205"/>
    </row>
    <row r="30" spans="1:15" ht="21.75" customHeight="1">
      <c r="A30" s="199"/>
      <c r="B30" s="201" t="s">
        <v>0</v>
      </c>
      <c r="C30" s="181">
        <v>391</v>
      </c>
      <c r="D30" s="202">
        <v>47</v>
      </c>
      <c r="E30" s="202">
        <v>0</v>
      </c>
      <c r="F30" s="205" t="s">
        <v>82</v>
      </c>
      <c r="G30" s="205" t="s">
        <v>82</v>
      </c>
      <c r="H30" s="205" t="s">
        <v>82</v>
      </c>
      <c r="I30" s="205" t="s">
        <v>82</v>
      </c>
      <c r="J30" s="182">
        <v>3394</v>
      </c>
      <c r="K30" s="202">
        <v>228</v>
      </c>
      <c r="L30" s="205" t="s">
        <v>82</v>
      </c>
      <c r="M30" s="205" t="s">
        <v>82</v>
      </c>
      <c r="N30" s="205" t="s">
        <v>82</v>
      </c>
      <c r="O30" s="205" t="s">
        <v>82</v>
      </c>
    </row>
    <row r="31" spans="1:15" ht="21.75" customHeight="1">
      <c r="A31" s="199"/>
      <c r="B31" s="201" t="s">
        <v>1</v>
      </c>
      <c r="C31" s="181">
        <v>185</v>
      </c>
      <c r="D31" s="202">
        <v>2</v>
      </c>
      <c r="E31" s="202">
        <v>0</v>
      </c>
      <c r="F31" s="205" t="s">
        <v>82</v>
      </c>
      <c r="G31" s="205" t="s">
        <v>82</v>
      </c>
      <c r="H31" s="205" t="s">
        <v>82</v>
      </c>
      <c r="I31" s="205" t="s">
        <v>82</v>
      </c>
      <c r="J31" s="182">
        <v>2788</v>
      </c>
      <c r="K31" s="182">
        <v>121</v>
      </c>
      <c r="L31" s="205" t="s">
        <v>82</v>
      </c>
      <c r="M31" s="205" t="s">
        <v>82</v>
      </c>
      <c r="N31" s="205" t="s">
        <v>82</v>
      </c>
      <c r="O31" s="205" t="s">
        <v>82</v>
      </c>
    </row>
    <row r="32" spans="1:15" ht="21.75" customHeight="1">
      <c r="A32" s="199"/>
      <c r="B32" s="201" t="s">
        <v>2</v>
      </c>
      <c r="C32" s="181">
        <v>121</v>
      </c>
      <c r="D32" s="202">
        <v>36</v>
      </c>
      <c r="E32" s="202">
        <v>0</v>
      </c>
      <c r="F32" s="205" t="s">
        <v>82</v>
      </c>
      <c r="G32" s="205" t="s">
        <v>82</v>
      </c>
      <c r="H32" s="205" t="s">
        <v>82</v>
      </c>
      <c r="I32" s="205" t="s">
        <v>82</v>
      </c>
      <c r="J32" s="182">
        <v>1795</v>
      </c>
      <c r="K32" s="202">
        <v>48</v>
      </c>
      <c r="L32" s="205" t="s">
        <v>82</v>
      </c>
      <c r="M32" s="205" t="s">
        <v>82</v>
      </c>
      <c r="N32" s="205" t="s">
        <v>82</v>
      </c>
      <c r="O32" s="205" t="s">
        <v>82</v>
      </c>
    </row>
    <row r="33" spans="1:15" ht="21.75" customHeight="1">
      <c r="A33" s="199"/>
      <c r="B33" s="201" t="s">
        <v>3</v>
      </c>
      <c r="C33" s="181">
        <v>216</v>
      </c>
      <c r="D33" s="182">
        <v>4</v>
      </c>
      <c r="E33" s="202">
        <v>0</v>
      </c>
      <c r="F33" s="205" t="s">
        <v>82</v>
      </c>
      <c r="G33" s="205" t="s">
        <v>82</v>
      </c>
      <c r="H33" s="205" t="s">
        <v>82</v>
      </c>
      <c r="I33" s="205" t="s">
        <v>82</v>
      </c>
      <c r="J33" s="182">
        <v>2789</v>
      </c>
      <c r="K33" s="202">
        <v>0</v>
      </c>
      <c r="L33" s="205" t="s">
        <v>82</v>
      </c>
      <c r="M33" s="205" t="s">
        <v>82</v>
      </c>
      <c r="N33" s="205" t="s">
        <v>82</v>
      </c>
      <c r="O33" s="205" t="s">
        <v>82</v>
      </c>
    </row>
    <row r="34" spans="1:15" ht="21.75" customHeight="1">
      <c r="A34" s="199"/>
      <c r="B34" s="201" t="s">
        <v>4</v>
      </c>
      <c r="C34" s="181">
        <v>384</v>
      </c>
      <c r="D34" s="182">
        <v>6</v>
      </c>
      <c r="E34" s="182">
        <v>38</v>
      </c>
      <c r="F34" s="205" t="s">
        <v>82</v>
      </c>
      <c r="G34" s="205" t="s">
        <v>82</v>
      </c>
      <c r="H34" s="205" t="s">
        <v>82</v>
      </c>
      <c r="I34" s="205" t="s">
        <v>82</v>
      </c>
      <c r="J34" s="182">
        <v>1958</v>
      </c>
      <c r="K34" s="202">
        <v>21</v>
      </c>
      <c r="L34" s="205" t="s">
        <v>82</v>
      </c>
      <c r="M34" s="205" t="s">
        <v>82</v>
      </c>
      <c r="N34" s="205" t="s">
        <v>82</v>
      </c>
      <c r="O34" s="205" t="s">
        <v>82</v>
      </c>
    </row>
    <row r="35" spans="1:15" ht="21.75" customHeight="1">
      <c r="A35" s="199"/>
      <c r="B35" s="201" t="s">
        <v>5</v>
      </c>
      <c r="C35" s="181">
        <v>218</v>
      </c>
      <c r="D35" s="182">
        <v>43</v>
      </c>
      <c r="E35" s="202">
        <v>0</v>
      </c>
      <c r="F35" s="205" t="s">
        <v>82</v>
      </c>
      <c r="G35" s="205" t="s">
        <v>82</v>
      </c>
      <c r="H35" s="205" t="s">
        <v>82</v>
      </c>
      <c r="I35" s="205" t="s">
        <v>82</v>
      </c>
      <c r="J35" s="182">
        <v>2432</v>
      </c>
      <c r="K35" s="182">
        <v>6</v>
      </c>
      <c r="L35" s="205" t="s">
        <v>82</v>
      </c>
      <c r="M35" s="205" t="s">
        <v>82</v>
      </c>
      <c r="N35" s="205" t="s">
        <v>82</v>
      </c>
      <c r="O35" s="205" t="s">
        <v>82</v>
      </c>
    </row>
    <row r="36" spans="1:15" ht="21.75" customHeight="1">
      <c r="A36" s="203"/>
      <c r="B36" s="204" t="s">
        <v>6</v>
      </c>
      <c r="C36" s="181">
        <v>313</v>
      </c>
      <c r="D36" s="182">
        <v>10</v>
      </c>
      <c r="E36" s="202">
        <v>0</v>
      </c>
      <c r="F36" s="205" t="s">
        <v>82</v>
      </c>
      <c r="G36" s="205" t="s">
        <v>82</v>
      </c>
      <c r="H36" s="205" t="s">
        <v>82</v>
      </c>
      <c r="I36" s="205" t="s">
        <v>82</v>
      </c>
      <c r="J36" s="182">
        <v>2326</v>
      </c>
      <c r="K36" s="182">
        <v>63</v>
      </c>
      <c r="L36" s="205" t="s">
        <v>82</v>
      </c>
      <c r="M36" s="205" t="s">
        <v>82</v>
      </c>
      <c r="N36" s="205" t="s">
        <v>82</v>
      </c>
      <c r="O36" s="205" t="s">
        <v>82</v>
      </c>
    </row>
    <row r="37" spans="1:15" ht="21.75" customHeight="1">
      <c r="A37" s="206">
        <v>20</v>
      </c>
      <c r="B37" s="198" t="s">
        <v>99</v>
      </c>
      <c r="C37" s="181">
        <f aca="true" t="shared" si="1" ref="C37:O37">SUM(C39:C45)</f>
        <v>61</v>
      </c>
      <c r="D37" s="182">
        <f t="shared" si="1"/>
        <v>56</v>
      </c>
      <c r="E37" s="182">
        <f t="shared" si="1"/>
        <v>5</v>
      </c>
      <c r="F37" s="182">
        <f t="shared" si="1"/>
        <v>0</v>
      </c>
      <c r="G37" s="182">
        <f t="shared" si="1"/>
        <v>0</v>
      </c>
      <c r="H37" s="182">
        <f t="shared" si="1"/>
        <v>0</v>
      </c>
      <c r="I37" s="182">
        <f t="shared" si="1"/>
        <v>0</v>
      </c>
      <c r="J37" s="182">
        <f t="shared" si="1"/>
        <v>623</v>
      </c>
      <c r="K37" s="182">
        <f t="shared" si="1"/>
        <v>0</v>
      </c>
      <c r="L37" s="182">
        <f t="shared" si="1"/>
        <v>4</v>
      </c>
      <c r="M37" s="182">
        <f t="shared" si="1"/>
        <v>0</v>
      </c>
      <c r="N37" s="182">
        <f t="shared" si="1"/>
        <v>76</v>
      </c>
      <c r="O37" s="182">
        <f t="shared" si="1"/>
        <v>1606</v>
      </c>
    </row>
    <row r="38" spans="1:15" ht="7.5" customHeight="1">
      <c r="A38" s="207"/>
      <c r="B38" s="200"/>
      <c r="C38" s="181"/>
      <c r="D38" s="182"/>
      <c r="E38" s="182"/>
      <c r="F38" s="182"/>
      <c r="G38" s="182"/>
      <c r="H38" s="182"/>
      <c r="I38" s="182"/>
      <c r="J38" s="182"/>
      <c r="K38" s="182"/>
      <c r="L38" s="182"/>
      <c r="M38" s="182"/>
      <c r="N38" s="182"/>
      <c r="O38" s="182"/>
    </row>
    <row r="39" spans="1:15" ht="21.75" customHeight="1">
      <c r="A39" s="208" t="s">
        <v>101</v>
      </c>
      <c r="B39" s="201" t="s">
        <v>0</v>
      </c>
      <c r="C39" s="181">
        <v>0</v>
      </c>
      <c r="D39" s="202">
        <v>0</v>
      </c>
      <c r="E39" s="202">
        <v>0</v>
      </c>
      <c r="F39" s="202">
        <v>0</v>
      </c>
      <c r="G39" s="202">
        <v>0</v>
      </c>
      <c r="H39" s="202">
        <v>0</v>
      </c>
      <c r="I39" s="202">
        <v>0</v>
      </c>
      <c r="J39" s="202">
        <v>251</v>
      </c>
      <c r="K39" s="202">
        <v>0</v>
      </c>
      <c r="L39" s="202">
        <v>0</v>
      </c>
      <c r="M39" s="202">
        <v>0</v>
      </c>
      <c r="N39" s="202">
        <v>0</v>
      </c>
      <c r="O39" s="182">
        <v>219</v>
      </c>
    </row>
    <row r="40" spans="1:15" ht="21.75" customHeight="1">
      <c r="A40" s="209"/>
      <c r="B40" s="201" t="s">
        <v>1</v>
      </c>
      <c r="C40" s="181">
        <v>0</v>
      </c>
      <c r="D40" s="182">
        <v>0</v>
      </c>
      <c r="E40" s="202">
        <v>0</v>
      </c>
      <c r="F40" s="202">
        <v>0</v>
      </c>
      <c r="G40" s="202">
        <v>0</v>
      </c>
      <c r="H40" s="202">
        <v>0</v>
      </c>
      <c r="I40" s="202">
        <v>0</v>
      </c>
      <c r="J40" s="182">
        <v>0</v>
      </c>
      <c r="K40" s="202">
        <v>0</v>
      </c>
      <c r="L40" s="202">
        <v>0</v>
      </c>
      <c r="M40" s="202">
        <v>0</v>
      </c>
      <c r="N40" s="202">
        <v>72</v>
      </c>
      <c r="O40" s="182">
        <v>0</v>
      </c>
    </row>
    <row r="41" spans="1:15" ht="21.75" customHeight="1">
      <c r="A41" s="209"/>
      <c r="B41" s="201" t="s">
        <v>2</v>
      </c>
      <c r="C41" s="210">
        <v>47</v>
      </c>
      <c r="D41" s="202">
        <v>47</v>
      </c>
      <c r="E41" s="202">
        <v>0</v>
      </c>
      <c r="F41" s="202">
        <v>0</v>
      </c>
      <c r="G41" s="202">
        <v>0</v>
      </c>
      <c r="H41" s="202">
        <v>0</v>
      </c>
      <c r="I41" s="202">
        <v>0</v>
      </c>
      <c r="J41" s="202">
        <v>57</v>
      </c>
      <c r="K41" s="202">
        <v>0</v>
      </c>
      <c r="L41" s="182">
        <v>0</v>
      </c>
      <c r="M41" s="202">
        <v>0</v>
      </c>
      <c r="N41" s="182">
        <v>0</v>
      </c>
      <c r="O41" s="182">
        <v>369</v>
      </c>
    </row>
    <row r="42" spans="1:15" ht="21.75" customHeight="1">
      <c r="A42" s="209"/>
      <c r="B42" s="201" t="s">
        <v>83</v>
      </c>
      <c r="C42" s="181">
        <v>5</v>
      </c>
      <c r="D42" s="182">
        <v>5</v>
      </c>
      <c r="E42" s="202">
        <v>0</v>
      </c>
      <c r="F42" s="202">
        <v>0</v>
      </c>
      <c r="G42" s="202">
        <v>0</v>
      </c>
      <c r="H42" s="202">
        <v>0</v>
      </c>
      <c r="I42" s="202">
        <v>0</v>
      </c>
      <c r="J42" s="182">
        <v>1</v>
      </c>
      <c r="K42" s="202">
        <v>0</v>
      </c>
      <c r="L42" s="202">
        <v>0</v>
      </c>
      <c r="M42" s="202">
        <v>0</v>
      </c>
      <c r="N42" s="202">
        <v>0</v>
      </c>
      <c r="O42" s="202">
        <v>447</v>
      </c>
    </row>
    <row r="43" spans="1:15" ht="21.75" customHeight="1">
      <c r="A43" s="209"/>
      <c r="B43" s="201" t="s">
        <v>4</v>
      </c>
      <c r="C43" s="210">
        <v>5</v>
      </c>
      <c r="D43" s="202">
        <v>0</v>
      </c>
      <c r="E43" s="202">
        <v>5</v>
      </c>
      <c r="F43" s="202">
        <v>0</v>
      </c>
      <c r="G43" s="202">
        <v>0</v>
      </c>
      <c r="H43" s="202">
        <v>0</v>
      </c>
      <c r="I43" s="202">
        <v>0</v>
      </c>
      <c r="J43" s="202">
        <v>44</v>
      </c>
      <c r="K43" s="202">
        <v>0</v>
      </c>
      <c r="L43" s="182">
        <v>1</v>
      </c>
      <c r="M43" s="202">
        <v>0</v>
      </c>
      <c r="N43" s="182">
        <v>1</v>
      </c>
      <c r="O43" s="182">
        <v>471</v>
      </c>
    </row>
    <row r="44" spans="1:15" ht="21.75" customHeight="1">
      <c r="A44" s="209"/>
      <c r="B44" s="201" t="s">
        <v>84</v>
      </c>
      <c r="C44" s="210">
        <v>3</v>
      </c>
      <c r="D44" s="202">
        <v>3</v>
      </c>
      <c r="E44" s="202">
        <v>0</v>
      </c>
      <c r="F44" s="202">
        <v>0</v>
      </c>
      <c r="G44" s="202">
        <v>0</v>
      </c>
      <c r="H44" s="202">
        <v>0</v>
      </c>
      <c r="I44" s="202">
        <v>0</v>
      </c>
      <c r="J44" s="182">
        <v>87</v>
      </c>
      <c r="K44" s="202">
        <v>0</v>
      </c>
      <c r="L44" s="182">
        <v>1</v>
      </c>
      <c r="M44" s="202">
        <v>0</v>
      </c>
      <c r="N44" s="182">
        <v>1</v>
      </c>
      <c r="O44" s="182">
        <v>100</v>
      </c>
    </row>
    <row r="45" spans="1:15" ht="21.75" customHeight="1">
      <c r="A45" s="211"/>
      <c r="B45" s="204" t="s">
        <v>6</v>
      </c>
      <c r="C45" s="210">
        <v>1</v>
      </c>
      <c r="D45" s="202">
        <v>1</v>
      </c>
      <c r="E45" s="202">
        <v>0</v>
      </c>
      <c r="F45" s="202">
        <v>0</v>
      </c>
      <c r="G45" s="202">
        <v>0</v>
      </c>
      <c r="H45" s="202">
        <v>0</v>
      </c>
      <c r="I45" s="202">
        <v>0</v>
      </c>
      <c r="J45" s="182">
        <v>183</v>
      </c>
      <c r="K45" s="202">
        <v>0</v>
      </c>
      <c r="L45" s="202">
        <v>2</v>
      </c>
      <c r="M45" s="202">
        <v>0</v>
      </c>
      <c r="N45" s="202">
        <v>2</v>
      </c>
      <c r="O45" s="182">
        <v>0</v>
      </c>
    </row>
    <row r="46" spans="1:15" ht="21.75" customHeight="1">
      <c r="A46" s="206">
        <v>20</v>
      </c>
      <c r="B46" s="198" t="s">
        <v>99</v>
      </c>
      <c r="C46" s="181">
        <f aca="true" t="shared" si="2" ref="C46:O46">SUM(C48:C54)</f>
        <v>2751</v>
      </c>
      <c r="D46" s="182">
        <f t="shared" si="2"/>
        <v>2383</v>
      </c>
      <c r="E46" s="182">
        <f t="shared" si="2"/>
        <v>22</v>
      </c>
      <c r="F46" s="182">
        <f t="shared" si="2"/>
        <v>96</v>
      </c>
      <c r="G46" s="182">
        <f t="shared" si="2"/>
        <v>91</v>
      </c>
      <c r="H46" s="182">
        <f t="shared" si="2"/>
        <v>106</v>
      </c>
      <c r="I46" s="182">
        <f t="shared" si="2"/>
        <v>0</v>
      </c>
      <c r="J46" s="182">
        <f t="shared" si="2"/>
        <v>12836</v>
      </c>
      <c r="K46" s="182">
        <f t="shared" si="2"/>
        <v>331</v>
      </c>
      <c r="L46" s="182">
        <f t="shared" si="2"/>
        <v>2694</v>
      </c>
      <c r="M46" s="182">
        <f t="shared" si="2"/>
        <v>0</v>
      </c>
      <c r="N46" s="182">
        <f t="shared" si="2"/>
        <v>1306</v>
      </c>
      <c r="O46" s="182">
        <f t="shared" si="2"/>
        <v>173</v>
      </c>
    </row>
    <row r="47" spans="1:15" ht="7.5" customHeight="1">
      <c r="A47" s="207"/>
      <c r="B47" s="200"/>
      <c r="C47" s="181"/>
      <c r="D47" s="182"/>
      <c r="E47" s="182"/>
      <c r="F47" s="182"/>
      <c r="G47" s="182"/>
      <c r="H47" s="182"/>
      <c r="I47" s="182"/>
      <c r="J47" s="182"/>
      <c r="K47" s="182"/>
      <c r="L47" s="182"/>
      <c r="M47" s="182"/>
      <c r="N47" s="182"/>
      <c r="O47" s="182"/>
    </row>
    <row r="48" spans="1:15" ht="21.75" customHeight="1">
      <c r="A48" s="208" t="s">
        <v>102</v>
      </c>
      <c r="B48" s="201" t="s">
        <v>0</v>
      </c>
      <c r="C48" s="181">
        <v>455</v>
      </c>
      <c r="D48" s="202">
        <v>397</v>
      </c>
      <c r="E48" s="202">
        <v>0</v>
      </c>
      <c r="F48" s="182">
        <v>18</v>
      </c>
      <c r="G48" s="182">
        <v>18</v>
      </c>
      <c r="H48" s="182">
        <v>21</v>
      </c>
      <c r="I48" s="202">
        <v>0</v>
      </c>
      <c r="J48" s="182">
        <v>3044</v>
      </c>
      <c r="K48" s="182">
        <v>98</v>
      </c>
      <c r="L48" s="182">
        <v>399</v>
      </c>
      <c r="M48" s="202">
        <v>0</v>
      </c>
      <c r="N48" s="182">
        <v>188</v>
      </c>
      <c r="O48" s="182">
        <v>10</v>
      </c>
    </row>
    <row r="49" spans="1:15" ht="21.75" customHeight="1">
      <c r="A49" s="209"/>
      <c r="B49" s="201" t="s">
        <v>1</v>
      </c>
      <c r="C49" s="181">
        <v>398</v>
      </c>
      <c r="D49" s="182">
        <v>321</v>
      </c>
      <c r="E49" s="202">
        <v>0</v>
      </c>
      <c r="F49" s="182">
        <v>0</v>
      </c>
      <c r="G49" s="182">
        <v>0</v>
      </c>
      <c r="H49" s="182">
        <v>0</v>
      </c>
      <c r="I49" s="202">
        <v>0</v>
      </c>
      <c r="J49" s="182">
        <v>2025</v>
      </c>
      <c r="K49" s="182">
        <v>85</v>
      </c>
      <c r="L49" s="182">
        <v>295</v>
      </c>
      <c r="M49" s="202">
        <v>0</v>
      </c>
      <c r="N49" s="182">
        <v>181</v>
      </c>
      <c r="O49" s="182">
        <v>0</v>
      </c>
    </row>
    <row r="50" spans="1:15" ht="21.75" customHeight="1">
      <c r="A50" s="209"/>
      <c r="B50" s="201" t="s">
        <v>2</v>
      </c>
      <c r="C50" s="181">
        <v>338</v>
      </c>
      <c r="D50" s="182">
        <v>295</v>
      </c>
      <c r="E50" s="202">
        <v>0</v>
      </c>
      <c r="F50" s="182">
        <v>2</v>
      </c>
      <c r="G50" s="182">
        <v>2</v>
      </c>
      <c r="H50" s="202">
        <v>0</v>
      </c>
      <c r="I50" s="202">
        <v>0</v>
      </c>
      <c r="J50" s="182">
        <v>1211</v>
      </c>
      <c r="K50" s="202">
        <v>20</v>
      </c>
      <c r="L50" s="182">
        <v>154</v>
      </c>
      <c r="M50" s="202">
        <v>0</v>
      </c>
      <c r="N50" s="182">
        <v>113</v>
      </c>
      <c r="O50" s="202">
        <v>19</v>
      </c>
    </row>
    <row r="51" spans="1:15" ht="21.75" customHeight="1">
      <c r="A51" s="209"/>
      <c r="B51" s="201" t="s">
        <v>3</v>
      </c>
      <c r="C51" s="181">
        <v>359</v>
      </c>
      <c r="D51" s="182">
        <v>321</v>
      </c>
      <c r="E51" s="202">
        <v>0</v>
      </c>
      <c r="F51" s="182">
        <v>20</v>
      </c>
      <c r="G51" s="182">
        <v>20</v>
      </c>
      <c r="H51" s="202">
        <v>17</v>
      </c>
      <c r="I51" s="202">
        <v>0</v>
      </c>
      <c r="J51" s="182">
        <v>1865</v>
      </c>
      <c r="K51" s="182">
        <v>81</v>
      </c>
      <c r="L51" s="182">
        <v>487</v>
      </c>
      <c r="M51" s="202">
        <v>0</v>
      </c>
      <c r="N51" s="182">
        <v>239</v>
      </c>
      <c r="O51" s="182">
        <v>67</v>
      </c>
    </row>
    <row r="52" spans="1:15" ht="21.75" customHeight="1">
      <c r="A52" s="209"/>
      <c r="B52" s="201" t="s">
        <v>4</v>
      </c>
      <c r="C52" s="181">
        <v>425</v>
      </c>
      <c r="D52" s="182">
        <v>326</v>
      </c>
      <c r="E52" s="182">
        <v>22</v>
      </c>
      <c r="F52" s="182">
        <v>35</v>
      </c>
      <c r="G52" s="182">
        <v>31</v>
      </c>
      <c r="H52" s="182">
        <v>0</v>
      </c>
      <c r="I52" s="202">
        <v>0</v>
      </c>
      <c r="J52" s="182">
        <v>1530</v>
      </c>
      <c r="K52" s="202">
        <v>37</v>
      </c>
      <c r="L52" s="182">
        <v>296</v>
      </c>
      <c r="M52" s="182">
        <v>0</v>
      </c>
      <c r="N52" s="182">
        <v>181</v>
      </c>
      <c r="O52" s="182">
        <v>0</v>
      </c>
    </row>
    <row r="53" spans="1:15" ht="21.75" customHeight="1">
      <c r="A53" s="209"/>
      <c r="B53" s="201" t="s">
        <v>5</v>
      </c>
      <c r="C53" s="181">
        <v>452</v>
      </c>
      <c r="D53" s="182">
        <v>429</v>
      </c>
      <c r="E53" s="202">
        <v>0</v>
      </c>
      <c r="F53" s="182">
        <v>11</v>
      </c>
      <c r="G53" s="182">
        <v>10</v>
      </c>
      <c r="H53" s="182">
        <v>31</v>
      </c>
      <c r="I53" s="202">
        <v>0</v>
      </c>
      <c r="J53" s="182">
        <v>1521</v>
      </c>
      <c r="K53" s="182">
        <v>0</v>
      </c>
      <c r="L53" s="182">
        <v>490</v>
      </c>
      <c r="M53" s="202">
        <v>0</v>
      </c>
      <c r="N53" s="182">
        <v>194</v>
      </c>
      <c r="O53" s="202">
        <v>0</v>
      </c>
    </row>
    <row r="54" spans="1:15" ht="21.75" customHeight="1" thickBot="1">
      <c r="A54" s="212"/>
      <c r="B54" s="201" t="s">
        <v>6</v>
      </c>
      <c r="C54" s="181">
        <v>324</v>
      </c>
      <c r="D54" s="182">
        <v>294</v>
      </c>
      <c r="E54" s="202">
        <v>0</v>
      </c>
      <c r="F54" s="182">
        <v>10</v>
      </c>
      <c r="G54" s="182">
        <v>10</v>
      </c>
      <c r="H54" s="182">
        <v>37</v>
      </c>
      <c r="I54" s="202">
        <v>0</v>
      </c>
      <c r="J54" s="182">
        <v>1640</v>
      </c>
      <c r="K54" s="182">
        <v>10</v>
      </c>
      <c r="L54" s="182">
        <v>573</v>
      </c>
      <c r="M54" s="202">
        <v>0</v>
      </c>
      <c r="N54" s="182">
        <v>210</v>
      </c>
      <c r="O54" s="182">
        <v>77</v>
      </c>
    </row>
    <row r="55" spans="1:16" ht="22.5" customHeight="1">
      <c r="A55" s="213" t="s">
        <v>85</v>
      </c>
      <c r="B55" s="214"/>
      <c r="C55" s="214"/>
      <c r="D55" s="214"/>
      <c r="E55" s="214"/>
      <c r="F55" s="214"/>
      <c r="G55" s="214"/>
      <c r="H55" s="2"/>
      <c r="I55" s="2"/>
      <c r="J55" s="2"/>
      <c r="K55" s="215" t="s">
        <v>30</v>
      </c>
      <c r="L55" s="215"/>
      <c r="M55" s="215"/>
      <c r="N55" s="215"/>
      <c r="O55" s="215"/>
      <c r="P55" s="4"/>
    </row>
    <row r="56" spans="1:15" ht="17.25">
      <c r="A56" s="4"/>
      <c r="B56" s="4"/>
      <c r="C56" s="4"/>
      <c r="D56" s="4"/>
      <c r="E56" s="4"/>
      <c r="F56" s="4"/>
      <c r="G56" s="4"/>
      <c r="H56" s="4"/>
      <c r="I56" s="4"/>
      <c r="J56" s="4"/>
      <c r="K56" s="4"/>
      <c r="L56" s="4"/>
      <c r="M56" s="4"/>
      <c r="N56" s="4"/>
      <c r="O56" s="4"/>
    </row>
    <row r="57" spans="1:15" ht="17.25">
      <c r="A57" s="4"/>
      <c r="B57" s="4"/>
      <c r="C57" s="4"/>
      <c r="D57" s="4"/>
      <c r="E57" s="4"/>
      <c r="F57" s="4"/>
      <c r="G57" s="4"/>
      <c r="H57" s="4"/>
      <c r="I57" s="4"/>
      <c r="J57" s="4"/>
      <c r="K57" s="4"/>
      <c r="L57" s="4"/>
      <c r="M57" s="4"/>
      <c r="N57" s="4"/>
      <c r="O57" s="4"/>
    </row>
    <row r="58" spans="1:15" ht="17.25">
      <c r="A58" s="4"/>
      <c r="B58" s="4"/>
      <c r="C58" s="4"/>
      <c r="D58" s="4"/>
      <c r="E58" s="4"/>
      <c r="F58" s="4"/>
      <c r="G58" s="4"/>
      <c r="H58" s="4"/>
      <c r="I58" s="4"/>
      <c r="J58" s="4"/>
      <c r="K58" s="4"/>
      <c r="L58" s="4"/>
      <c r="M58" s="4"/>
      <c r="N58" s="4"/>
      <c r="O58" s="4"/>
    </row>
    <row r="59" spans="1:15" ht="17.25">
      <c r="A59" s="4"/>
      <c r="B59" s="4"/>
      <c r="C59" s="4"/>
      <c r="D59" s="4"/>
      <c r="E59" s="4"/>
      <c r="F59" s="4"/>
      <c r="G59" s="4"/>
      <c r="H59" s="4"/>
      <c r="I59" s="4"/>
      <c r="J59" s="4"/>
      <c r="K59" s="4"/>
      <c r="L59" s="4"/>
      <c r="M59" s="4"/>
      <c r="N59" s="4"/>
      <c r="O59" s="4"/>
    </row>
  </sheetData>
  <mergeCells count="34">
    <mergeCell ref="A55:G55"/>
    <mergeCell ref="D2:E2"/>
    <mergeCell ref="F2:G2"/>
    <mergeCell ref="H2:I2"/>
    <mergeCell ref="A9:C9"/>
    <mergeCell ref="A10:C10"/>
    <mergeCell ref="A11:C11"/>
    <mergeCell ref="A15:L15"/>
    <mergeCell ref="J16:O16"/>
    <mergeCell ref="H17:H18"/>
    <mergeCell ref="N2:O2"/>
    <mergeCell ref="J2:K2"/>
    <mergeCell ref="A12:C12"/>
    <mergeCell ref="A1:J1"/>
    <mergeCell ref="N15:O15"/>
    <mergeCell ref="L2:M2"/>
    <mergeCell ref="M1:O1"/>
    <mergeCell ref="A48:A54"/>
    <mergeCell ref="A39:A45"/>
    <mergeCell ref="A19:A27"/>
    <mergeCell ref="A28:A36"/>
    <mergeCell ref="N17:N18"/>
    <mergeCell ref="O17:O18"/>
    <mergeCell ref="C16:I16"/>
    <mergeCell ref="K55:O55"/>
    <mergeCell ref="A4:C4"/>
    <mergeCell ref="A6:C6"/>
    <mergeCell ref="A7:C7"/>
    <mergeCell ref="A8:C8"/>
    <mergeCell ref="I17:I18"/>
    <mergeCell ref="L17:L18"/>
    <mergeCell ref="C17:C18"/>
    <mergeCell ref="F17:F18"/>
    <mergeCell ref="J17:J18"/>
  </mergeCells>
  <printOptions horizontalCentered="1"/>
  <pageMargins left="0.3937007874015748" right="0.3937007874015748" top="0.5905511811023623" bottom="0.7874015748031497" header="0.5118110236220472" footer="0.3937007874015748"/>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transitionEvaluation="1"/>
  <dimension ref="A1:AF59"/>
  <sheetViews>
    <sheetView showGridLines="0" zoomScale="85" zoomScaleNormal="85" workbookViewId="0" topLeftCell="A43">
      <selection activeCell="B5" sqref="B5:H5"/>
    </sheetView>
  </sheetViews>
  <sheetFormatPr defaultColWidth="8.83203125" defaultRowHeight="18"/>
  <cols>
    <col min="1" max="1" width="13.16015625" style="0" customWidth="1"/>
    <col min="2" max="31" width="2.83203125" style="0" customWidth="1"/>
  </cols>
  <sheetData>
    <row r="1" spans="1:31" ht="22.5" customHeight="1" thickBot="1">
      <c r="A1" s="43" t="s">
        <v>126</v>
      </c>
      <c r="B1" s="43"/>
      <c r="C1" s="43"/>
      <c r="D1" s="43"/>
      <c r="E1" s="43"/>
      <c r="F1" s="43"/>
      <c r="G1" s="43"/>
      <c r="H1" s="43"/>
      <c r="I1" s="43"/>
      <c r="J1" s="43"/>
      <c r="K1" s="43"/>
      <c r="L1" s="43"/>
      <c r="M1" s="43"/>
      <c r="N1" s="43"/>
      <c r="O1" s="43"/>
      <c r="P1" s="43"/>
      <c r="Q1" s="43"/>
      <c r="R1" s="43"/>
      <c r="S1" s="43"/>
      <c r="T1" s="43"/>
      <c r="U1" s="43"/>
      <c r="V1" s="43"/>
      <c r="W1" s="43"/>
      <c r="X1" s="43"/>
      <c r="Y1" s="44" t="s">
        <v>87</v>
      </c>
      <c r="Z1" s="44"/>
      <c r="AA1" s="44"/>
      <c r="AB1" s="44"/>
      <c r="AC1" s="44"/>
      <c r="AD1" s="44"/>
      <c r="AE1" s="44"/>
    </row>
    <row r="2" spans="1:31" ht="22.5" customHeight="1">
      <c r="A2" s="3"/>
      <c r="B2" s="216" t="s">
        <v>7</v>
      </c>
      <c r="C2" s="217"/>
      <c r="D2" s="217"/>
      <c r="E2" s="217"/>
      <c r="F2" s="217"/>
      <c r="G2" s="217"/>
      <c r="H2" s="218"/>
      <c r="I2" s="216" t="s">
        <v>103</v>
      </c>
      <c r="J2" s="219"/>
      <c r="K2" s="219"/>
      <c r="L2" s="219"/>
      <c r="M2" s="219"/>
      <c r="N2" s="219"/>
      <c r="O2" s="219"/>
      <c r="P2" s="219"/>
      <c r="Q2" s="219"/>
      <c r="R2" s="219"/>
      <c r="S2" s="219"/>
      <c r="T2" s="219"/>
      <c r="U2" s="219"/>
      <c r="V2" s="219"/>
      <c r="W2" s="219"/>
      <c r="X2" s="220"/>
      <c r="Y2" s="221" t="s">
        <v>104</v>
      </c>
      <c r="Z2" s="222"/>
      <c r="AA2" s="222"/>
      <c r="AB2" s="222"/>
      <c r="AC2" s="222"/>
      <c r="AD2" s="222"/>
      <c r="AE2" s="222"/>
    </row>
    <row r="3" spans="1:31" ht="22.5" customHeight="1">
      <c r="A3" s="5"/>
      <c r="B3" s="223"/>
      <c r="C3" s="224"/>
      <c r="D3" s="224"/>
      <c r="E3" s="224"/>
      <c r="F3" s="224"/>
      <c r="G3" s="224"/>
      <c r="H3" s="225"/>
      <c r="I3" s="226" t="s">
        <v>127</v>
      </c>
      <c r="J3" s="227"/>
      <c r="K3" s="227"/>
      <c r="L3" s="227"/>
      <c r="M3" s="227"/>
      <c r="N3" s="227"/>
      <c r="O3" s="227"/>
      <c r="P3" s="228"/>
      <c r="Q3" s="226" t="s">
        <v>128</v>
      </c>
      <c r="R3" s="229"/>
      <c r="S3" s="229"/>
      <c r="T3" s="229"/>
      <c r="U3" s="229"/>
      <c r="V3" s="229"/>
      <c r="W3" s="229"/>
      <c r="X3" s="228"/>
      <c r="Y3" s="230"/>
      <c r="Z3" s="231"/>
      <c r="AA3" s="231"/>
      <c r="AB3" s="231"/>
      <c r="AC3" s="231"/>
      <c r="AD3" s="231"/>
      <c r="AE3" s="231"/>
    </row>
    <row r="4" spans="1:31" ht="22.5" customHeight="1">
      <c r="A4" s="7"/>
      <c r="B4" s="232"/>
      <c r="C4" s="233"/>
      <c r="D4" s="233"/>
      <c r="E4" s="233"/>
      <c r="F4" s="233"/>
      <c r="G4" s="233"/>
      <c r="H4" s="234"/>
      <c r="I4" s="235" t="s">
        <v>105</v>
      </c>
      <c r="J4" s="236"/>
      <c r="K4" s="236"/>
      <c r="L4" s="236"/>
      <c r="M4" s="236"/>
      <c r="N4" s="236"/>
      <c r="O4" s="236"/>
      <c r="P4" s="234"/>
      <c r="Q4" s="235" t="s">
        <v>106</v>
      </c>
      <c r="R4" s="233"/>
      <c r="S4" s="233"/>
      <c r="T4" s="233"/>
      <c r="U4" s="233"/>
      <c r="V4" s="233"/>
      <c r="W4" s="233"/>
      <c r="X4" s="234"/>
      <c r="Y4" s="71"/>
      <c r="Z4" s="74"/>
      <c r="AA4" s="74"/>
      <c r="AB4" s="74"/>
      <c r="AC4" s="74"/>
      <c r="AD4" s="74"/>
      <c r="AE4" s="74"/>
    </row>
    <row r="5" spans="1:31" s="28" customFormat="1" ht="22.5" customHeight="1">
      <c r="A5" s="237" t="s">
        <v>107</v>
      </c>
      <c r="B5" s="66">
        <f>SUM(B7:B13)</f>
        <v>1129</v>
      </c>
      <c r="C5" s="47"/>
      <c r="D5" s="47"/>
      <c r="E5" s="47"/>
      <c r="F5" s="47"/>
      <c r="G5" s="47"/>
      <c r="H5" s="47"/>
      <c r="I5" s="47">
        <f>+SUM(I7:P13)</f>
        <v>612</v>
      </c>
      <c r="J5" s="47"/>
      <c r="K5" s="47"/>
      <c r="L5" s="47"/>
      <c r="M5" s="47"/>
      <c r="N5" s="47"/>
      <c r="O5" s="47"/>
      <c r="P5" s="47"/>
      <c r="Q5" s="47">
        <f>+SUM(Q7:X13)</f>
        <v>133</v>
      </c>
      <c r="R5" s="47"/>
      <c r="S5" s="47"/>
      <c r="T5" s="47"/>
      <c r="U5" s="47"/>
      <c r="V5" s="47"/>
      <c r="W5" s="47"/>
      <c r="X5" s="47"/>
      <c r="Y5" s="47">
        <f>+SUM(Y7:AE13)</f>
        <v>384</v>
      </c>
      <c r="Z5" s="47"/>
      <c r="AA5" s="47"/>
      <c r="AB5" s="47"/>
      <c r="AC5" s="47"/>
      <c r="AD5" s="47"/>
      <c r="AE5" s="47"/>
    </row>
    <row r="6" spans="1:31" s="28" customFormat="1" ht="6.75" customHeight="1">
      <c r="A6" s="238"/>
      <c r="B6" s="239"/>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row>
    <row r="7" spans="1:31" ht="22.5" customHeight="1">
      <c r="A7" s="241" t="s">
        <v>0</v>
      </c>
      <c r="B7" s="67">
        <f aca="true" t="shared" si="0" ref="B7:B13">SUM(I7:Y7)</f>
        <v>159</v>
      </c>
      <c r="C7" s="48"/>
      <c r="D7" s="48"/>
      <c r="E7" s="48"/>
      <c r="F7" s="48"/>
      <c r="G7" s="48"/>
      <c r="H7" s="48"/>
      <c r="I7" s="48">
        <v>75</v>
      </c>
      <c r="J7" s="48"/>
      <c r="K7" s="48"/>
      <c r="L7" s="48"/>
      <c r="M7" s="48"/>
      <c r="N7" s="48"/>
      <c r="O7" s="48"/>
      <c r="P7" s="48"/>
      <c r="Q7" s="48">
        <v>34</v>
      </c>
      <c r="R7" s="48"/>
      <c r="S7" s="48"/>
      <c r="T7" s="48"/>
      <c r="U7" s="48"/>
      <c r="V7" s="48"/>
      <c r="W7" s="48"/>
      <c r="X7" s="48"/>
      <c r="Y7" s="48">
        <v>50</v>
      </c>
      <c r="Z7" s="48"/>
      <c r="AA7" s="48"/>
      <c r="AB7" s="48"/>
      <c r="AC7" s="48"/>
      <c r="AD7" s="48"/>
      <c r="AE7" s="48"/>
    </row>
    <row r="8" spans="1:31" ht="22.5" customHeight="1">
      <c r="A8" s="241" t="s">
        <v>1</v>
      </c>
      <c r="B8" s="67">
        <f t="shared" si="0"/>
        <v>158</v>
      </c>
      <c r="C8" s="48"/>
      <c r="D8" s="48"/>
      <c r="E8" s="48"/>
      <c r="F8" s="48"/>
      <c r="G8" s="48"/>
      <c r="H8" s="48"/>
      <c r="I8" s="48">
        <v>77</v>
      </c>
      <c r="J8" s="48"/>
      <c r="K8" s="48"/>
      <c r="L8" s="48"/>
      <c r="M8" s="48"/>
      <c r="N8" s="48"/>
      <c r="O8" s="48"/>
      <c r="P8" s="48"/>
      <c r="Q8" s="48">
        <v>18</v>
      </c>
      <c r="R8" s="48"/>
      <c r="S8" s="48"/>
      <c r="T8" s="48"/>
      <c r="U8" s="48"/>
      <c r="V8" s="48"/>
      <c r="W8" s="48"/>
      <c r="X8" s="48"/>
      <c r="Y8" s="48">
        <v>63</v>
      </c>
      <c r="Z8" s="48"/>
      <c r="AA8" s="48"/>
      <c r="AB8" s="48"/>
      <c r="AC8" s="48"/>
      <c r="AD8" s="48"/>
      <c r="AE8" s="48"/>
    </row>
    <row r="9" spans="1:31" ht="22.5" customHeight="1">
      <c r="A9" s="241" t="s">
        <v>2</v>
      </c>
      <c r="B9" s="67">
        <f t="shared" si="0"/>
        <v>120</v>
      </c>
      <c r="C9" s="48"/>
      <c r="D9" s="48"/>
      <c r="E9" s="48"/>
      <c r="F9" s="48"/>
      <c r="G9" s="48"/>
      <c r="H9" s="48"/>
      <c r="I9" s="48">
        <v>65</v>
      </c>
      <c r="J9" s="48"/>
      <c r="K9" s="48"/>
      <c r="L9" s="48"/>
      <c r="M9" s="48"/>
      <c r="N9" s="48"/>
      <c r="O9" s="48"/>
      <c r="P9" s="48"/>
      <c r="Q9" s="48">
        <v>17</v>
      </c>
      <c r="R9" s="48"/>
      <c r="S9" s="48"/>
      <c r="T9" s="48"/>
      <c r="U9" s="48"/>
      <c r="V9" s="48"/>
      <c r="W9" s="48"/>
      <c r="X9" s="48"/>
      <c r="Y9" s="48">
        <v>38</v>
      </c>
      <c r="Z9" s="48"/>
      <c r="AA9" s="48"/>
      <c r="AB9" s="48"/>
      <c r="AC9" s="48"/>
      <c r="AD9" s="48"/>
      <c r="AE9" s="48"/>
    </row>
    <row r="10" spans="1:31" ht="22.5" customHeight="1">
      <c r="A10" s="241" t="s">
        <v>3</v>
      </c>
      <c r="B10" s="67">
        <f t="shared" si="0"/>
        <v>111</v>
      </c>
      <c r="C10" s="48"/>
      <c r="D10" s="48"/>
      <c r="E10" s="48"/>
      <c r="F10" s="48"/>
      <c r="G10" s="48"/>
      <c r="H10" s="48"/>
      <c r="I10" s="48">
        <v>68</v>
      </c>
      <c r="J10" s="48"/>
      <c r="K10" s="48"/>
      <c r="L10" s="48"/>
      <c r="M10" s="48"/>
      <c r="N10" s="48"/>
      <c r="O10" s="48"/>
      <c r="P10" s="48"/>
      <c r="Q10" s="48">
        <v>20</v>
      </c>
      <c r="R10" s="48"/>
      <c r="S10" s="48"/>
      <c r="T10" s="48"/>
      <c r="U10" s="48"/>
      <c r="V10" s="48"/>
      <c r="W10" s="48"/>
      <c r="X10" s="48"/>
      <c r="Y10" s="48">
        <v>23</v>
      </c>
      <c r="Z10" s="48"/>
      <c r="AA10" s="48"/>
      <c r="AB10" s="48"/>
      <c r="AC10" s="48"/>
      <c r="AD10" s="48"/>
      <c r="AE10" s="48"/>
    </row>
    <row r="11" spans="1:31" ht="22.5" customHeight="1">
      <c r="A11" s="241" t="s">
        <v>4</v>
      </c>
      <c r="B11" s="67">
        <f t="shared" si="0"/>
        <v>109</v>
      </c>
      <c r="C11" s="48"/>
      <c r="D11" s="48"/>
      <c r="E11" s="48"/>
      <c r="F11" s="48"/>
      <c r="G11" s="48"/>
      <c r="H11" s="48"/>
      <c r="I11" s="48">
        <v>69</v>
      </c>
      <c r="J11" s="48"/>
      <c r="K11" s="48"/>
      <c r="L11" s="48"/>
      <c r="M11" s="48"/>
      <c r="N11" s="48"/>
      <c r="O11" s="48"/>
      <c r="P11" s="48"/>
      <c r="Q11" s="48">
        <v>4</v>
      </c>
      <c r="R11" s="48"/>
      <c r="S11" s="48"/>
      <c r="T11" s="48"/>
      <c r="U11" s="48"/>
      <c r="V11" s="48"/>
      <c r="W11" s="48"/>
      <c r="X11" s="48"/>
      <c r="Y11" s="48">
        <v>36</v>
      </c>
      <c r="Z11" s="48"/>
      <c r="AA11" s="48"/>
      <c r="AB11" s="48"/>
      <c r="AC11" s="48"/>
      <c r="AD11" s="48"/>
      <c r="AE11" s="48"/>
    </row>
    <row r="12" spans="1:31" ht="22.5" customHeight="1">
      <c r="A12" s="241" t="s">
        <v>5</v>
      </c>
      <c r="B12" s="67">
        <f t="shared" si="0"/>
        <v>163</v>
      </c>
      <c r="C12" s="48"/>
      <c r="D12" s="48"/>
      <c r="E12" s="48"/>
      <c r="F12" s="48"/>
      <c r="G12" s="48"/>
      <c r="H12" s="48"/>
      <c r="I12" s="48">
        <v>78</v>
      </c>
      <c r="J12" s="48"/>
      <c r="K12" s="48"/>
      <c r="L12" s="48"/>
      <c r="M12" s="48"/>
      <c r="N12" s="48"/>
      <c r="O12" s="48"/>
      <c r="P12" s="48"/>
      <c r="Q12" s="48">
        <v>12</v>
      </c>
      <c r="R12" s="48"/>
      <c r="S12" s="48"/>
      <c r="T12" s="48"/>
      <c r="U12" s="48"/>
      <c r="V12" s="48"/>
      <c r="W12" s="48"/>
      <c r="X12" s="48"/>
      <c r="Y12" s="48">
        <v>73</v>
      </c>
      <c r="Z12" s="48"/>
      <c r="AA12" s="48"/>
      <c r="AB12" s="48"/>
      <c r="AC12" s="48"/>
      <c r="AD12" s="48"/>
      <c r="AE12" s="48"/>
    </row>
    <row r="13" spans="1:31" ht="22.5" customHeight="1" thickBot="1">
      <c r="A13" s="242" t="s">
        <v>6</v>
      </c>
      <c r="B13" s="68">
        <f t="shared" si="0"/>
        <v>309</v>
      </c>
      <c r="C13" s="65"/>
      <c r="D13" s="65"/>
      <c r="E13" s="65"/>
      <c r="F13" s="65"/>
      <c r="G13" s="65"/>
      <c r="H13" s="65"/>
      <c r="I13" s="65">
        <v>180</v>
      </c>
      <c r="J13" s="65"/>
      <c r="K13" s="65"/>
      <c r="L13" s="65"/>
      <c r="M13" s="65"/>
      <c r="N13" s="65"/>
      <c r="O13" s="65"/>
      <c r="P13" s="65"/>
      <c r="Q13" s="65">
        <v>28</v>
      </c>
      <c r="R13" s="65"/>
      <c r="S13" s="65"/>
      <c r="T13" s="65"/>
      <c r="U13" s="65"/>
      <c r="V13" s="65"/>
      <c r="W13" s="65"/>
      <c r="X13" s="65"/>
      <c r="Y13" s="65">
        <v>101</v>
      </c>
      <c r="Z13" s="65"/>
      <c r="AA13" s="65"/>
      <c r="AB13" s="65"/>
      <c r="AC13" s="65"/>
      <c r="AD13" s="65"/>
      <c r="AE13" s="65"/>
    </row>
    <row r="14" spans="1:31" ht="7.5" customHeigh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row>
    <row r="15" spans="1:31" ht="18.75" customHeight="1">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row>
    <row r="16" spans="1:31" ht="22.5" customHeight="1" thickBot="1">
      <c r="A16" s="43" t="s">
        <v>129</v>
      </c>
      <c r="B16" s="43"/>
      <c r="C16" s="43"/>
      <c r="D16" s="43"/>
      <c r="E16" s="43"/>
      <c r="F16" s="43"/>
      <c r="G16" s="43"/>
      <c r="H16" s="43"/>
      <c r="I16" s="43"/>
      <c r="J16" s="43"/>
      <c r="K16" s="43"/>
      <c r="L16" s="43"/>
      <c r="M16" s="43"/>
      <c r="N16" s="43"/>
      <c r="O16" s="43"/>
      <c r="P16" s="43"/>
      <c r="Q16" s="43"/>
      <c r="R16" s="43"/>
      <c r="S16" s="43"/>
      <c r="T16" s="43"/>
      <c r="U16" s="43"/>
      <c r="V16" s="43"/>
      <c r="W16" s="43"/>
      <c r="X16" s="9"/>
      <c r="Y16" s="9"/>
      <c r="Z16" s="44" t="str">
        <f>Y1</f>
        <v>平成18年度</v>
      </c>
      <c r="AA16" s="44"/>
      <c r="AB16" s="44"/>
      <c r="AC16" s="44"/>
      <c r="AD16" s="44"/>
      <c r="AE16" s="44"/>
    </row>
    <row r="17" spans="1:31" ht="22.5" customHeight="1">
      <c r="A17" s="3"/>
      <c r="B17" s="42" t="s">
        <v>108</v>
      </c>
      <c r="C17" s="76"/>
      <c r="D17" s="76"/>
      <c r="E17" s="76"/>
      <c r="F17" s="76"/>
      <c r="G17" s="76"/>
      <c r="H17" s="76"/>
      <c r="I17" s="76"/>
      <c r="J17" s="76"/>
      <c r="K17" s="76"/>
      <c r="L17" s="76"/>
      <c r="M17" s="96"/>
      <c r="N17" s="42" t="s">
        <v>109</v>
      </c>
      <c r="O17" s="76"/>
      <c r="P17" s="76"/>
      <c r="Q17" s="76"/>
      <c r="R17" s="76"/>
      <c r="S17" s="76"/>
      <c r="T17" s="76"/>
      <c r="U17" s="76"/>
      <c r="V17" s="76"/>
      <c r="W17" s="76"/>
      <c r="X17" s="76"/>
      <c r="Y17" s="96"/>
      <c r="Z17" s="243" t="s">
        <v>110</v>
      </c>
      <c r="AA17" s="244"/>
      <c r="AB17" s="244"/>
      <c r="AC17" s="244"/>
      <c r="AD17" s="244"/>
      <c r="AE17" s="244"/>
    </row>
    <row r="18" spans="1:31" ht="22.5" customHeight="1">
      <c r="A18" s="7"/>
      <c r="B18" s="51" t="s">
        <v>111</v>
      </c>
      <c r="C18" s="75"/>
      <c r="D18" s="75"/>
      <c r="E18" s="75"/>
      <c r="F18" s="75"/>
      <c r="G18" s="245"/>
      <c r="H18" s="51" t="s">
        <v>112</v>
      </c>
      <c r="I18" s="75"/>
      <c r="J18" s="75"/>
      <c r="K18" s="75"/>
      <c r="L18" s="75"/>
      <c r="M18" s="245"/>
      <c r="N18" s="51" t="s">
        <v>113</v>
      </c>
      <c r="O18" s="75"/>
      <c r="P18" s="75"/>
      <c r="Q18" s="75"/>
      <c r="R18" s="75"/>
      <c r="S18" s="245"/>
      <c r="T18" s="51" t="s">
        <v>114</v>
      </c>
      <c r="U18" s="75"/>
      <c r="V18" s="75"/>
      <c r="W18" s="75"/>
      <c r="X18" s="75"/>
      <c r="Y18" s="245"/>
      <c r="Z18" s="79"/>
      <c r="AA18" s="82"/>
      <c r="AB18" s="82"/>
      <c r="AC18" s="82"/>
      <c r="AD18" s="82"/>
      <c r="AE18" s="82"/>
    </row>
    <row r="19" spans="1:31" s="28" customFormat="1" ht="22.5" customHeight="1">
      <c r="A19" s="237" t="s">
        <v>107</v>
      </c>
      <c r="B19" s="66">
        <f>SUM(B21:G27)</f>
        <v>1219</v>
      </c>
      <c r="C19" s="47"/>
      <c r="D19" s="47"/>
      <c r="E19" s="47"/>
      <c r="F19" s="47"/>
      <c r="G19" s="47"/>
      <c r="H19" s="47">
        <f>SUM(H21:M27)</f>
        <v>4262</v>
      </c>
      <c r="I19" s="47"/>
      <c r="J19" s="47"/>
      <c r="K19" s="47"/>
      <c r="L19" s="47"/>
      <c r="M19" s="47"/>
      <c r="N19" s="47">
        <f>SUM(N21:S27)</f>
        <v>3867</v>
      </c>
      <c r="O19" s="47"/>
      <c r="P19" s="47"/>
      <c r="Q19" s="47"/>
      <c r="R19" s="47"/>
      <c r="S19" s="47"/>
      <c r="T19" s="47">
        <f>SUM(T21:Y27)</f>
        <v>13</v>
      </c>
      <c r="U19" s="47"/>
      <c r="V19" s="47"/>
      <c r="W19" s="47"/>
      <c r="X19" s="47"/>
      <c r="Y19" s="47"/>
      <c r="Z19" s="47">
        <f>SUM(Z21:AE27)</f>
        <v>11</v>
      </c>
      <c r="AA19" s="47"/>
      <c r="AB19" s="47"/>
      <c r="AC19" s="47"/>
      <c r="AD19" s="47"/>
      <c r="AE19" s="47"/>
    </row>
    <row r="20" spans="1:31" s="28" customFormat="1" ht="6" customHeight="1">
      <c r="A20" s="238"/>
      <c r="B20" s="239"/>
      <c r="C20" s="240"/>
      <c r="D20" s="240"/>
      <c r="E20" s="240"/>
      <c r="F20" s="240"/>
      <c r="G20" s="240"/>
      <c r="H20" s="240"/>
      <c r="I20" s="240"/>
      <c r="J20" s="240"/>
      <c r="K20" s="240"/>
      <c r="L20" s="240"/>
      <c r="M20" s="240"/>
      <c r="N20" s="240"/>
      <c r="O20" s="240"/>
      <c r="P20" s="240"/>
      <c r="Q20" s="240"/>
      <c r="R20" s="240"/>
      <c r="S20" s="240"/>
      <c r="T20" s="240"/>
      <c r="U20" s="240"/>
      <c r="V20" s="240"/>
      <c r="W20" s="240"/>
      <c r="X20" s="240"/>
      <c r="Y20" s="240"/>
      <c r="Z20" s="240"/>
      <c r="AA20" s="240"/>
      <c r="AB20" s="240"/>
      <c r="AC20" s="240"/>
      <c r="AD20" s="240"/>
      <c r="AE20" s="240"/>
    </row>
    <row r="21" spans="1:31" ht="22.5" customHeight="1">
      <c r="A21" s="241" t="s">
        <v>0</v>
      </c>
      <c r="B21" s="67">
        <v>338</v>
      </c>
      <c r="C21" s="48"/>
      <c r="D21" s="48"/>
      <c r="E21" s="48"/>
      <c r="F21" s="48"/>
      <c r="G21" s="48"/>
      <c r="H21" s="48">
        <v>406</v>
      </c>
      <c r="I21" s="48"/>
      <c r="J21" s="48"/>
      <c r="K21" s="48"/>
      <c r="L21" s="48"/>
      <c r="M21" s="48"/>
      <c r="N21" s="48">
        <v>356</v>
      </c>
      <c r="O21" s="48"/>
      <c r="P21" s="48"/>
      <c r="Q21" s="48"/>
      <c r="R21" s="48"/>
      <c r="S21" s="48"/>
      <c r="T21" s="48">
        <v>3</v>
      </c>
      <c r="U21" s="48"/>
      <c r="V21" s="48"/>
      <c r="W21" s="48"/>
      <c r="X21" s="48"/>
      <c r="Y21" s="48"/>
      <c r="Z21" s="48">
        <v>3</v>
      </c>
      <c r="AA21" s="48"/>
      <c r="AB21" s="48"/>
      <c r="AC21" s="48"/>
      <c r="AD21" s="48"/>
      <c r="AE21" s="48"/>
    </row>
    <row r="22" spans="1:31" ht="22.5" customHeight="1">
      <c r="A22" s="241" t="s">
        <v>1</v>
      </c>
      <c r="B22" s="67">
        <v>196</v>
      </c>
      <c r="C22" s="48"/>
      <c r="D22" s="48"/>
      <c r="E22" s="48"/>
      <c r="F22" s="48"/>
      <c r="G22" s="48"/>
      <c r="H22" s="48">
        <v>816</v>
      </c>
      <c r="I22" s="48"/>
      <c r="J22" s="48"/>
      <c r="K22" s="48"/>
      <c r="L22" s="48"/>
      <c r="M22" s="48"/>
      <c r="N22" s="48">
        <v>793</v>
      </c>
      <c r="O22" s="48"/>
      <c r="P22" s="48"/>
      <c r="Q22" s="48"/>
      <c r="R22" s="48"/>
      <c r="S22" s="48"/>
      <c r="T22" s="48">
        <v>4</v>
      </c>
      <c r="U22" s="48"/>
      <c r="V22" s="48"/>
      <c r="W22" s="48"/>
      <c r="X22" s="48"/>
      <c r="Y22" s="48"/>
      <c r="Z22" s="48">
        <v>4</v>
      </c>
      <c r="AA22" s="48"/>
      <c r="AB22" s="48"/>
      <c r="AC22" s="48"/>
      <c r="AD22" s="48"/>
      <c r="AE22" s="48"/>
    </row>
    <row r="23" spans="1:31" ht="22.5" customHeight="1">
      <c r="A23" s="241" t="s">
        <v>2</v>
      </c>
      <c r="B23" s="67">
        <v>137</v>
      </c>
      <c r="C23" s="48"/>
      <c r="D23" s="48"/>
      <c r="E23" s="48"/>
      <c r="F23" s="48"/>
      <c r="G23" s="48"/>
      <c r="H23" s="48">
        <v>1792</v>
      </c>
      <c r="I23" s="48"/>
      <c r="J23" s="48"/>
      <c r="K23" s="48"/>
      <c r="L23" s="48"/>
      <c r="M23" s="48"/>
      <c r="N23" s="48">
        <v>1734</v>
      </c>
      <c r="O23" s="48"/>
      <c r="P23" s="48"/>
      <c r="Q23" s="48"/>
      <c r="R23" s="48"/>
      <c r="S23" s="48"/>
      <c r="T23" s="48">
        <v>4</v>
      </c>
      <c r="U23" s="48"/>
      <c r="V23" s="48"/>
      <c r="W23" s="48"/>
      <c r="X23" s="48"/>
      <c r="Y23" s="48"/>
      <c r="Z23" s="48">
        <v>2</v>
      </c>
      <c r="AA23" s="48"/>
      <c r="AB23" s="48"/>
      <c r="AC23" s="48"/>
      <c r="AD23" s="48"/>
      <c r="AE23" s="48"/>
    </row>
    <row r="24" spans="1:31" ht="22.5" customHeight="1">
      <c r="A24" s="241" t="s">
        <v>3</v>
      </c>
      <c r="B24" s="67">
        <v>157</v>
      </c>
      <c r="C24" s="48"/>
      <c r="D24" s="48"/>
      <c r="E24" s="48"/>
      <c r="F24" s="48"/>
      <c r="G24" s="48"/>
      <c r="H24" s="48">
        <v>491</v>
      </c>
      <c r="I24" s="48"/>
      <c r="J24" s="48"/>
      <c r="K24" s="48"/>
      <c r="L24" s="48"/>
      <c r="M24" s="48"/>
      <c r="N24" s="48">
        <v>375</v>
      </c>
      <c r="O24" s="48"/>
      <c r="P24" s="48"/>
      <c r="Q24" s="48"/>
      <c r="R24" s="48"/>
      <c r="S24" s="48"/>
      <c r="T24" s="48">
        <v>2</v>
      </c>
      <c r="U24" s="48"/>
      <c r="V24" s="48"/>
      <c r="W24" s="48"/>
      <c r="X24" s="48"/>
      <c r="Y24" s="48"/>
      <c r="Z24" s="48">
        <v>2</v>
      </c>
      <c r="AA24" s="48"/>
      <c r="AB24" s="48"/>
      <c r="AC24" s="48"/>
      <c r="AD24" s="48"/>
      <c r="AE24" s="48"/>
    </row>
    <row r="25" spans="1:31" ht="22.5" customHeight="1">
      <c r="A25" s="241" t="s">
        <v>4</v>
      </c>
      <c r="B25" s="67">
        <v>262</v>
      </c>
      <c r="C25" s="48"/>
      <c r="D25" s="48"/>
      <c r="E25" s="48"/>
      <c r="F25" s="48"/>
      <c r="G25" s="48"/>
      <c r="H25" s="48">
        <v>351</v>
      </c>
      <c r="I25" s="48"/>
      <c r="J25" s="48"/>
      <c r="K25" s="48"/>
      <c r="L25" s="48"/>
      <c r="M25" s="48"/>
      <c r="N25" s="48">
        <v>216</v>
      </c>
      <c r="O25" s="48"/>
      <c r="P25" s="48"/>
      <c r="Q25" s="48"/>
      <c r="R25" s="48"/>
      <c r="S25" s="48"/>
      <c r="T25" s="48">
        <v>0</v>
      </c>
      <c r="U25" s="48"/>
      <c r="V25" s="48"/>
      <c r="W25" s="48"/>
      <c r="X25" s="48"/>
      <c r="Y25" s="48"/>
      <c r="Z25" s="48">
        <v>0</v>
      </c>
      <c r="AA25" s="48"/>
      <c r="AB25" s="48"/>
      <c r="AC25" s="48"/>
      <c r="AD25" s="48"/>
      <c r="AE25" s="48"/>
    </row>
    <row r="26" spans="1:31" ht="22.5" customHeight="1">
      <c r="A26" s="241" t="s">
        <v>5</v>
      </c>
      <c r="B26" s="67">
        <v>61</v>
      </c>
      <c r="C26" s="48"/>
      <c r="D26" s="48"/>
      <c r="E26" s="48"/>
      <c r="F26" s="48"/>
      <c r="G26" s="48"/>
      <c r="H26" s="48">
        <v>208</v>
      </c>
      <c r="I26" s="48"/>
      <c r="J26" s="48"/>
      <c r="K26" s="48"/>
      <c r="L26" s="48"/>
      <c r="M26" s="48"/>
      <c r="N26" s="48">
        <v>202</v>
      </c>
      <c r="O26" s="48"/>
      <c r="P26" s="48"/>
      <c r="Q26" s="48"/>
      <c r="R26" s="48"/>
      <c r="S26" s="48"/>
      <c r="T26" s="48">
        <v>0</v>
      </c>
      <c r="U26" s="48"/>
      <c r="V26" s="48"/>
      <c r="W26" s="48"/>
      <c r="X26" s="48"/>
      <c r="Y26" s="48"/>
      <c r="Z26" s="48">
        <v>0</v>
      </c>
      <c r="AA26" s="48"/>
      <c r="AB26" s="48"/>
      <c r="AC26" s="48"/>
      <c r="AD26" s="48"/>
      <c r="AE26" s="48"/>
    </row>
    <row r="27" spans="1:31" ht="22.5" customHeight="1" thickBot="1">
      <c r="A27" s="242" t="s">
        <v>6</v>
      </c>
      <c r="B27" s="68">
        <v>68</v>
      </c>
      <c r="C27" s="65"/>
      <c r="D27" s="65"/>
      <c r="E27" s="65"/>
      <c r="F27" s="65"/>
      <c r="G27" s="65"/>
      <c r="H27" s="65">
        <v>198</v>
      </c>
      <c r="I27" s="65"/>
      <c r="J27" s="65"/>
      <c r="K27" s="65"/>
      <c r="L27" s="65"/>
      <c r="M27" s="65"/>
      <c r="N27" s="65">
        <v>191</v>
      </c>
      <c r="O27" s="65"/>
      <c r="P27" s="65"/>
      <c r="Q27" s="65"/>
      <c r="R27" s="65"/>
      <c r="S27" s="65"/>
      <c r="T27" s="65">
        <v>0</v>
      </c>
      <c r="U27" s="65"/>
      <c r="V27" s="65"/>
      <c r="W27" s="65"/>
      <c r="X27" s="65"/>
      <c r="Y27" s="65"/>
      <c r="Z27" s="65">
        <v>0</v>
      </c>
      <c r="AA27" s="65"/>
      <c r="AB27" s="65"/>
      <c r="AC27" s="65"/>
      <c r="AD27" s="65"/>
      <c r="AE27" s="65"/>
    </row>
    <row r="28" spans="1:31" ht="7.5" customHeight="1">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row>
    <row r="29" spans="1:31" ht="18.75" customHeight="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row>
    <row r="30" spans="1:31" ht="22.5" customHeight="1" thickBot="1">
      <c r="A30" s="43" t="s">
        <v>115</v>
      </c>
      <c r="B30" s="43"/>
      <c r="C30" s="43"/>
      <c r="D30" s="43"/>
      <c r="E30" s="43"/>
      <c r="F30" s="43"/>
      <c r="G30" s="43"/>
      <c r="H30" s="43"/>
      <c r="I30" s="43"/>
      <c r="J30" s="43"/>
      <c r="K30" s="43"/>
      <c r="L30" s="43"/>
      <c r="M30" s="43"/>
      <c r="N30" s="43"/>
      <c r="O30" s="43"/>
      <c r="P30" s="43"/>
      <c r="Q30" s="43"/>
      <c r="R30" s="43"/>
      <c r="S30" s="43"/>
      <c r="T30" s="43"/>
      <c r="U30" s="43"/>
      <c r="V30" s="43"/>
      <c r="W30" s="43"/>
      <c r="X30" s="43"/>
      <c r="Y30" s="43"/>
      <c r="Z30" s="44" t="str">
        <f>Y1</f>
        <v>平成18年度</v>
      </c>
      <c r="AA30" s="44"/>
      <c r="AB30" s="44"/>
      <c r="AC30" s="44"/>
      <c r="AD30" s="44"/>
      <c r="AE30" s="44"/>
    </row>
    <row r="31" spans="1:31" s="138" customFormat="1" ht="22.5" customHeight="1">
      <c r="A31" s="246"/>
      <c r="B31" s="42" t="s">
        <v>7</v>
      </c>
      <c r="C31" s="76"/>
      <c r="D31" s="76"/>
      <c r="E31" s="76"/>
      <c r="F31" s="96"/>
      <c r="G31" s="247" t="s">
        <v>116</v>
      </c>
      <c r="H31" s="248"/>
      <c r="I31" s="248"/>
      <c r="J31" s="248"/>
      <c r="K31" s="249"/>
      <c r="L31" s="247" t="s">
        <v>117</v>
      </c>
      <c r="M31" s="248"/>
      <c r="N31" s="248"/>
      <c r="O31" s="248"/>
      <c r="P31" s="249"/>
      <c r="Q31" s="247" t="s">
        <v>118</v>
      </c>
      <c r="R31" s="248"/>
      <c r="S31" s="248"/>
      <c r="T31" s="248"/>
      <c r="U31" s="249"/>
      <c r="V31" s="247" t="s">
        <v>119</v>
      </c>
      <c r="W31" s="248"/>
      <c r="X31" s="248" t="s">
        <v>120</v>
      </c>
      <c r="Y31" s="248"/>
      <c r="Z31" s="249" t="s">
        <v>121</v>
      </c>
      <c r="AA31" s="247" t="s">
        <v>61</v>
      </c>
      <c r="AB31" s="248" t="s">
        <v>122</v>
      </c>
      <c r="AC31" s="248"/>
      <c r="AD31" s="248"/>
      <c r="AE31" s="248"/>
    </row>
    <row r="32" spans="1:31" s="28" customFormat="1" ht="22.5" customHeight="1">
      <c r="A32" s="237" t="s">
        <v>107</v>
      </c>
      <c r="B32" s="66">
        <f>SUM(B34:F40)</f>
        <v>539</v>
      </c>
      <c r="C32" s="47"/>
      <c r="D32" s="47"/>
      <c r="E32" s="47"/>
      <c r="F32" s="47"/>
      <c r="G32" s="47">
        <f>SUM(G34:G40)</f>
        <v>2</v>
      </c>
      <c r="H32" s="47"/>
      <c r="I32" s="47"/>
      <c r="J32" s="47"/>
      <c r="K32" s="47"/>
      <c r="L32" s="47">
        <f>SUM(L34:L40)</f>
        <v>5</v>
      </c>
      <c r="M32" s="47"/>
      <c r="N32" s="47"/>
      <c r="O32" s="47"/>
      <c r="P32" s="47"/>
      <c r="Q32" s="47">
        <f>SUM(Q34:Q40)</f>
        <v>26</v>
      </c>
      <c r="R32" s="47"/>
      <c r="S32" s="47"/>
      <c r="T32" s="47"/>
      <c r="U32" s="47"/>
      <c r="V32" s="47">
        <f>SUM(V34:V40)</f>
        <v>1</v>
      </c>
      <c r="W32" s="47"/>
      <c r="X32" s="47"/>
      <c r="Y32" s="47"/>
      <c r="Z32" s="47"/>
      <c r="AA32" s="47">
        <f>SUM(AA34:AA40)</f>
        <v>505</v>
      </c>
      <c r="AB32" s="47"/>
      <c r="AC32" s="47"/>
      <c r="AD32" s="47"/>
      <c r="AE32" s="47"/>
    </row>
    <row r="33" spans="1:31" s="28" customFormat="1" ht="6.75" customHeight="1">
      <c r="A33" s="238"/>
      <c r="B33" s="239"/>
      <c r="C33" s="240"/>
      <c r="D33" s="240"/>
      <c r="E33" s="240"/>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row>
    <row r="34" spans="1:31" ht="22.5" customHeight="1">
      <c r="A34" s="241" t="s">
        <v>0</v>
      </c>
      <c r="B34" s="67">
        <f aca="true" t="shared" si="1" ref="B34:B40">+G34+L34+Q34+V34+AA34</f>
        <v>19</v>
      </c>
      <c r="C34" s="48"/>
      <c r="D34" s="48"/>
      <c r="E34" s="48"/>
      <c r="F34" s="48"/>
      <c r="G34" s="48">
        <v>0</v>
      </c>
      <c r="H34" s="48"/>
      <c r="I34" s="48"/>
      <c r="J34" s="48"/>
      <c r="K34" s="48"/>
      <c r="L34" s="48">
        <v>4</v>
      </c>
      <c r="M34" s="48"/>
      <c r="N34" s="48"/>
      <c r="O34" s="48"/>
      <c r="P34" s="48"/>
      <c r="Q34" s="48">
        <v>0</v>
      </c>
      <c r="R34" s="48"/>
      <c r="S34" s="48"/>
      <c r="T34" s="48"/>
      <c r="U34" s="48"/>
      <c r="V34" s="48">
        <v>0</v>
      </c>
      <c r="W34" s="48"/>
      <c r="X34" s="48"/>
      <c r="Y34" s="48"/>
      <c r="Z34" s="48"/>
      <c r="AA34" s="48">
        <v>15</v>
      </c>
      <c r="AB34" s="48"/>
      <c r="AC34" s="48"/>
      <c r="AD34" s="48"/>
      <c r="AE34" s="48"/>
    </row>
    <row r="35" spans="1:31" ht="22.5" customHeight="1">
      <c r="A35" s="241" t="s">
        <v>1</v>
      </c>
      <c r="B35" s="67">
        <f t="shared" si="1"/>
        <v>148</v>
      </c>
      <c r="C35" s="48"/>
      <c r="D35" s="48"/>
      <c r="E35" s="48"/>
      <c r="F35" s="48"/>
      <c r="G35" s="48">
        <v>0</v>
      </c>
      <c r="H35" s="48"/>
      <c r="I35" s="48"/>
      <c r="J35" s="48"/>
      <c r="K35" s="48"/>
      <c r="L35" s="48">
        <v>0</v>
      </c>
      <c r="M35" s="48"/>
      <c r="N35" s="48"/>
      <c r="O35" s="48"/>
      <c r="P35" s="48"/>
      <c r="Q35" s="48">
        <v>0</v>
      </c>
      <c r="R35" s="48"/>
      <c r="S35" s="48"/>
      <c r="T35" s="48"/>
      <c r="U35" s="48"/>
      <c r="V35" s="48">
        <v>0</v>
      </c>
      <c r="W35" s="48"/>
      <c r="X35" s="48"/>
      <c r="Y35" s="48"/>
      <c r="Z35" s="48"/>
      <c r="AA35" s="48">
        <v>148</v>
      </c>
      <c r="AB35" s="48"/>
      <c r="AC35" s="48"/>
      <c r="AD35" s="48"/>
      <c r="AE35" s="48"/>
    </row>
    <row r="36" spans="1:31" ht="22.5" customHeight="1">
      <c r="A36" s="241" t="s">
        <v>2</v>
      </c>
      <c r="B36" s="67">
        <f t="shared" si="1"/>
        <v>109</v>
      </c>
      <c r="C36" s="48"/>
      <c r="D36" s="48"/>
      <c r="E36" s="48"/>
      <c r="F36" s="48"/>
      <c r="G36" s="48">
        <v>0</v>
      </c>
      <c r="H36" s="48"/>
      <c r="I36" s="48"/>
      <c r="J36" s="48"/>
      <c r="K36" s="48"/>
      <c r="L36" s="48">
        <v>1</v>
      </c>
      <c r="M36" s="48"/>
      <c r="N36" s="48"/>
      <c r="O36" s="48"/>
      <c r="P36" s="48"/>
      <c r="Q36" s="48">
        <v>0</v>
      </c>
      <c r="R36" s="48"/>
      <c r="S36" s="48"/>
      <c r="T36" s="48"/>
      <c r="U36" s="48"/>
      <c r="V36" s="48">
        <v>0</v>
      </c>
      <c r="W36" s="48"/>
      <c r="X36" s="48"/>
      <c r="Y36" s="48"/>
      <c r="Z36" s="48"/>
      <c r="AA36" s="48">
        <v>108</v>
      </c>
      <c r="AB36" s="48"/>
      <c r="AC36" s="48"/>
      <c r="AD36" s="48"/>
      <c r="AE36" s="48"/>
    </row>
    <row r="37" spans="1:31" ht="22.5" customHeight="1">
      <c r="A37" s="241" t="s">
        <v>3</v>
      </c>
      <c r="B37" s="67">
        <f t="shared" si="1"/>
        <v>47</v>
      </c>
      <c r="C37" s="48"/>
      <c r="D37" s="48"/>
      <c r="E37" s="48"/>
      <c r="F37" s="48"/>
      <c r="G37" s="48">
        <v>0</v>
      </c>
      <c r="H37" s="48"/>
      <c r="I37" s="48"/>
      <c r="J37" s="48"/>
      <c r="K37" s="48"/>
      <c r="L37" s="48">
        <v>0</v>
      </c>
      <c r="M37" s="48"/>
      <c r="N37" s="48"/>
      <c r="O37" s="48"/>
      <c r="P37" s="48"/>
      <c r="Q37" s="48">
        <v>0</v>
      </c>
      <c r="R37" s="48"/>
      <c r="S37" s="48"/>
      <c r="T37" s="48"/>
      <c r="U37" s="48"/>
      <c r="V37" s="48">
        <v>0</v>
      </c>
      <c r="W37" s="48"/>
      <c r="X37" s="48"/>
      <c r="Y37" s="48"/>
      <c r="Z37" s="48"/>
      <c r="AA37" s="48">
        <v>47</v>
      </c>
      <c r="AB37" s="48"/>
      <c r="AC37" s="48"/>
      <c r="AD37" s="48"/>
      <c r="AE37" s="48"/>
    </row>
    <row r="38" spans="1:31" ht="22.5" customHeight="1">
      <c r="A38" s="241" t="s">
        <v>4</v>
      </c>
      <c r="B38" s="67">
        <f t="shared" si="1"/>
        <v>19</v>
      </c>
      <c r="C38" s="48"/>
      <c r="D38" s="48"/>
      <c r="E38" s="48"/>
      <c r="F38" s="48"/>
      <c r="G38" s="48">
        <v>0</v>
      </c>
      <c r="H38" s="48"/>
      <c r="I38" s="48"/>
      <c r="J38" s="48"/>
      <c r="K38" s="48"/>
      <c r="L38" s="48">
        <v>0</v>
      </c>
      <c r="M38" s="48"/>
      <c r="N38" s="48"/>
      <c r="O38" s="48"/>
      <c r="P38" s="48"/>
      <c r="Q38" s="48">
        <v>18</v>
      </c>
      <c r="R38" s="48"/>
      <c r="S38" s="48"/>
      <c r="T38" s="48"/>
      <c r="U38" s="48"/>
      <c r="V38" s="48">
        <v>0</v>
      </c>
      <c r="W38" s="48"/>
      <c r="X38" s="48"/>
      <c r="Y38" s="48"/>
      <c r="Z38" s="48"/>
      <c r="AA38" s="48">
        <v>1</v>
      </c>
      <c r="AB38" s="48"/>
      <c r="AC38" s="48"/>
      <c r="AD38" s="48"/>
      <c r="AE38" s="48"/>
    </row>
    <row r="39" spans="1:31" ht="22.5" customHeight="1">
      <c r="A39" s="241" t="s">
        <v>5</v>
      </c>
      <c r="B39" s="67">
        <f t="shared" si="1"/>
        <v>59</v>
      </c>
      <c r="C39" s="48"/>
      <c r="D39" s="48"/>
      <c r="E39" s="48"/>
      <c r="F39" s="48"/>
      <c r="G39" s="48">
        <v>2</v>
      </c>
      <c r="H39" s="48"/>
      <c r="I39" s="48"/>
      <c r="J39" s="48"/>
      <c r="K39" s="48"/>
      <c r="L39" s="48">
        <v>0</v>
      </c>
      <c r="M39" s="48"/>
      <c r="N39" s="48"/>
      <c r="O39" s="48"/>
      <c r="P39" s="48"/>
      <c r="Q39" s="48">
        <v>8</v>
      </c>
      <c r="R39" s="48"/>
      <c r="S39" s="48"/>
      <c r="T39" s="48"/>
      <c r="U39" s="48"/>
      <c r="V39" s="48">
        <v>1</v>
      </c>
      <c r="W39" s="48"/>
      <c r="X39" s="48"/>
      <c r="Y39" s="48"/>
      <c r="Z39" s="48"/>
      <c r="AA39" s="48">
        <v>48</v>
      </c>
      <c r="AB39" s="48"/>
      <c r="AC39" s="48"/>
      <c r="AD39" s="48"/>
      <c r="AE39" s="48"/>
    </row>
    <row r="40" spans="1:31" ht="22.5" customHeight="1" thickBot="1">
      <c r="A40" s="242" t="s">
        <v>6</v>
      </c>
      <c r="B40" s="68">
        <f t="shared" si="1"/>
        <v>138</v>
      </c>
      <c r="C40" s="65"/>
      <c r="D40" s="65"/>
      <c r="E40" s="65"/>
      <c r="F40" s="65"/>
      <c r="G40" s="65">
        <v>0</v>
      </c>
      <c r="H40" s="65"/>
      <c r="I40" s="65"/>
      <c r="J40" s="65"/>
      <c r="K40" s="65"/>
      <c r="L40" s="65">
        <v>0</v>
      </c>
      <c r="M40" s="65"/>
      <c r="N40" s="65"/>
      <c r="O40" s="65"/>
      <c r="P40" s="65"/>
      <c r="Q40" s="65">
        <v>0</v>
      </c>
      <c r="R40" s="65"/>
      <c r="S40" s="65"/>
      <c r="T40" s="65"/>
      <c r="U40" s="65"/>
      <c r="V40" s="65">
        <v>0</v>
      </c>
      <c r="W40" s="65"/>
      <c r="X40" s="65"/>
      <c r="Y40" s="65"/>
      <c r="Z40" s="65"/>
      <c r="AA40" s="65">
        <v>138</v>
      </c>
      <c r="AB40" s="65"/>
      <c r="AC40" s="65"/>
      <c r="AD40" s="65"/>
      <c r="AE40" s="65"/>
    </row>
    <row r="41" spans="1:31" ht="7.5"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row>
    <row r="42" spans="1:31" ht="18.75"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row>
    <row r="43" spans="1:31" ht="22.5" customHeight="1" thickBot="1">
      <c r="A43" s="39" t="s">
        <v>130</v>
      </c>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156" t="str">
        <f>Y1</f>
        <v>平成18年度</v>
      </c>
      <c r="AC43" s="156"/>
      <c r="AD43" s="156"/>
      <c r="AE43" s="156"/>
    </row>
    <row r="44" spans="1:31" s="138" customFormat="1" ht="22.5" customHeight="1">
      <c r="A44" s="250"/>
      <c r="B44" s="41" t="s">
        <v>123</v>
      </c>
      <c r="C44" s="41"/>
      <c r="D44" s="41"/>
      <c r="E44" s="41"/>
      <c r="F44" s="41"/>
      <c r="G44" s="41"/>
      <c r="H44" s="41"/>
      <c r="I44" s="41"/>
      <c r="J44" s="41"/>
      <c r="K44" s="41"/>
      <c r="L44" s="41"/>
      <c r="M44" s="41"/>
      <c r="N44" s="41"/>
      <c r="O44" s="41"/>
      <c r="P44" s="41"/>
      <c r="Q44" s="41" t="s">
        <v>124</v>
      </c>
      <c r="R44" s="41"/>
      <c r="S44" s="41"/>
      <c r="T44" s="41"/>
      <c r="U44" s="41"/>
      <c r="V44" s="41"/>
      <c r="W44" s="41"/>
      <c r="X44" s="41"/>
      <c r="Y44" s="41"/>
      <c r="Z44" s="41"/>
      <c r="AA44" s="41"/>
      <c r="AB44" s="41"/>
      <c r="AC44" s="41"/>
      <c r="AD44" s="41"/>
      <c r="AE44" s="42"/>
    </row>
    <row r="45" spans="1:31" s="138" customFormat="1" ht="22.5" customHeight="1">
      <c r="A45" s="251"/>
      <c r="B45" s="50" t="s">
        <v>125</v>
      </c>
      <c r="C45" s="50"/>
      <c r="D45" s="50"/>
      <c r="E45" s="50"/>
      <c r="F45" s="50"/>
      <c r="G45" s="50"/>
      <c r="H45" s="50"/>
      <c r="I45" s="50" t="s">
        <v>56</v>
      </c>
      <c r="J45" s="50"/>
      <c r="K45" s="50"/>
      <c r="L45" s="50"/>
      <c r="M45" s="50"/>
      <c r="N45" s="50"/>
      <c r="O45" s="50"/>
      <c r="P45" s="50"/>
      <c r="Q45" s="50" t="s">
        <v>125</v>
      </c>
      <c r="R45" s="50"/>
      <c r="S45" s="50"/>
      <c r="T45" s="50"/>
      <c r="U45" s="50"/>
      <c r="V45" s="50"/>
      <c r="W45" s="50"/>
      <c r="X45" s="50" t="s">
        <v>56</v>
      </c>
      <c r="Y45" s="50"/>
      <c r="Z45" s="50"/>
      <c r="AA45" s="50"/>
      <c r="AB45" s="50"/>
      <c r="AC45" s="50"/>
      <c r="AD45" s="50"/>
      <c r="AE45" s="51"/>
    </row>
    <row r="46" spans="1:31" ht="22.5" customHeight="1">
      <c r="A46" s="237" t="s">
        <v>107</v>
      </c>
      <c r="B46" s="66">
        <f>+SUM(B48:H54)</f>
        <v>96</v>
      </c>
      <c r="C46" s="47"/>
      <c r="D46" s="47"/>
      <c r="E46" s="47"/>
      <c r="F46" s="47"/>
      <c r="G46" s="47"/>
      <c r="H46" s="47"/>
      <c r="I46" s="47">
        <f>+SUM(I48:P54)</f>
        <v>978</v>
      </c>
      <c r="J46" s="47"/>
      <c r="K46" s="47"/>
      <c r="L46" s="47"/>
      <c r="M46" s="47"/>
      <c r="N46" s="47"/>
      <c r="O46" s="47"/>
      <c r="P46" s="47"/>
      <c r="Q46" s="47">
        <f>+SUM(Q48:W54)</f>
        <v>51</v>
      </c>
      <c r="R46" s="47"/>
      <c r="S46" s="47"/>
      <c r="T46" s="47"/>
      <c r="U46" s="47"/>
      <c r="V46" s="47"/>
      <c r="W46" s="47"/>
      <c r="X46" s="47">
        <f>+SUM(X48:AE54)</f>
        <v>1920</v>
      </c>
      <c r="Y46" s="47"/>
      <c r="Z46" s="47"/>
      <c r="AA46" s="47"/>
      <c r="AB46" s="47"/>
      <c r="AC46" s="47"/>
      <c r="AD46" s="47"/>
      <c r="AE46" s="47"/>
    </row>
    <row r="47" spans="1:31" ht="7.5" customHeight="1">
      <c r="A47" s="238"/>
      <c r="B47" s="239"/>
      <c r="C47" s="240"/>
      <c r="D47" s="240"/>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row>
    <row r="48" spans="1:31" ht="22.5" customHeight="1">
      <c r="A48" s="241" t="s">
        <v>0</v>
      </c>
      <c r="B48" s="67">
        <v>4</v>
      </c>
      <c r="C48" s="48"/>
      <c r="D48" s="48"/>
      <c r="E48" s="48"/>
      <c r="F48" s="48"/>
      <c r="G48" s="48"/>
      <c r="H48" s="48"/>
      <c r="I48" s="48">
        <v>58</v>
      </c>
      <c r="J48" s="48"/>
      <c r="K48" s="48"/>
      <c r="L48" s="48"/>
      <c r="M48" s="48"/>
      <c r="N48" s="48"/>
      <c r="O48" s="48"/>
      <c r="P48" s="48"/>
      <c r="Q48" s="48">
        <v>0</v>
      </c>
      <c r="R48" s="48"/>
      <c r="S48" s="48"/>
      <c r="T48" s="48"/>
      <c r="U48" s="48"/>
      <c r="V48" s="48"/>
      <c r="W48" s="48"/>
      <c r="X48" s="48">
        <v>0</v>
      </c>
      <c r="Y48" s="48"/>
      <c r="Z48" s="48"/>
      <c r="AA48" s="48"/>
      <c r="AB48" s="48"/>
      <c r="AC48" s="48"/>
      <c r="AD48" s="48"/>
      <c r="AE48" s="48"/>
    </row>
    <row r="49" spans="1:31" ht="22.5" customHeight="1">
      <c r="A49" s="241" t="s">
        <v>1</v>
      </c>
      <c r="B49" s="67">
        <v>13</v>
      </c>
      <c r="C49" s="48"/>
      <c r="D49" s="48"/>
      <c r="E49" s="48"/>
      <c r="F49" s="48"/>
      <c r="G49" s="48"/>
      <c r="H49" s="48"/>
      <c r="I49" s="48">
        <v>133</v>
      </c>
      <c r="J49" s="48"/>
      <c r="K49" s="48"/>
      <c r="L49" s="48"/>
      <c r="M49" s="48"/>
      <c r="N49" s="48"/>
      <c r="O49" s="48"/>
      <c r="P49" s="48"/>
      <c r="Q49" s="48">
        <v>1</v>
      </c>
      <c r="R49" s="48"/>
      <c r="S49" s="48"/>
      <c r="T49" s="48"/>
      <c r="U49" s="48"/>
      <c r="V49" s="48"/>
      <c r="W49" s="48"/>
      <c r="X49" s="48">
        <v>492</v>
      </c>
      <c r="Y49" s="48"/>
      <c r="Z49" s="48"/>
      <c r="AA49" s="48"/>
      <c r="AB49" s="48"/>
      <c r="AC49" s="48"/>
      <c r="AD49" s="48"/>
      <c r="AE49" s="48"/>
    </row>
    <row r="50" spans="1:31" ht="22.5" customHeight="1">
      <c r="A50" s="241" t="s">
        <v>2</v>
      </c>
      <c r="B50" s="67">
        <v>11</v>
      </c>
      <c r="C50" s="48"/>
      <c r="D50" s="48"/>
      <c r="E50" s="48"/>
      <c r="F50" s="48"/>
      <c r="G50" s="48"/>
      <c r="H50" s="48"/>
      <c r="I50" s="48">
        <v>127</v>
      </c>
      <c r="J50" s="48"/>
      <c r="K50" s="48"/>
      <c r="L50" s="48"/>
      <c r="M50" s="48"/>
      <c r="N50" s="48"/>
      <c r="O50" s="48"/>
      <c r="P50" s="48"/>
      <c r="Q50" s="48">
        <v>0</v>
      </c>
      <c r="R50" s="48"/>
      <c r="S50" s="48"/>
      <c r="T50" s="48"/>
      <c r="U50" s="48"/>
      <c r="V50" s="48"/>
      <c r="W50" s="48"/>
      <c r="X50" s="48">
        <v>0</v>
      </c>
      <c r="Y50" s="48"/>
      <c r="Z50" s="48"/>
      <c r="AA50" s="48"/>
      <c r="AB50" s="48"/>
      <c r="AC50" s="48"/>
      <c r="AD50" s="48"/>
      <c r="AE50" s="48"/>
    </row>
    <row r="51" spans="1:31" ht="22.5" customHeight="1">
      <c r="A51" s="241" t="s">
        <v>3</v>
      </c>
      <c r="B51" s="67">
        <v>21</v>
      </c>
      <c r="C51" s="48"/>
      <c r="D51" s="48"/>
      <c r="E51" s="48"/>
      <c r="F51" s="48"/>
      <c r="G51" s="48"/>
      <c r="H51" s="48"/>
      <c r="I51" s="48">
        <v>276</v>
      </c>
      <c r="J51" s="48"/>
      <c r="K51" s="48"/>
      <c r="L51" s="48"/>
      <c r="M51" s="48"/>
      <c r="N51" s="48"/>
      <c r="O51" s="48"/>
      <c r="P51" s="48"/>
      <c r="Q51" s="48">
        <v>1</v>
      </c>
      <c r="R51" s="48"/>
      <c r="S51" s="48"/>
      <c r="T51" s="48"/>
      <c r="U51" s="48"/>
      <c r="V51" s="48"/>
      <c r="W51" s="48"/>
      <c r="X51" s="48">
        <v>494</v>
      </c>
      <c r="Y51" s="48"/>
      <c r="Z51" s="48"/>
      <c r="AA51" s="48"/>
      <c r="AB51" s="48"/>
      <c r="AC51" s="48"/>
      <c r="AD51" s="48"/>
      <c r="AE51" s="48"/>
    </row>
    <row r="52" spans="1:31" ht="22.5" customHeight="1">
      <c r="A52" s="241" t="s">
        <v>4</v>
      </c>
      <c r="B52" s="67">
        <v>11</v>
      </c>
      <c r="C52" s="48"/>
      <c r="D52" s="48"/>
      <c r="E52" s="48"/>
      <c r="F52" s="48"/>
      <c r="G52" s="48"/>
      <c r="H52" s="48"/>
      <c r="I52" s="48">
        <v>49</v>
      </c>
      <c r="J52" s="48"/>
      <c r="K52" s="48"/>
      <c r="L52" s="48"/>
      <c r="M52" s="48"/>
      <c r="N52" s="48"/>
      <c r="O52" s="48"/>
      <c r="P52" s="48"/>
      <c r="Q52" s="48">
        <v>43</v>
      </c>
      <c r="R52" s="48"/>
      <c r="S52" s="48"/>
      <c r="T52" s="48"/>
      <c r="U52" s="48"/>
      <c r="V52" s="48"/>
      <c r="W52" s="48"/>
      <c r="X52" s="48">
        <v>162</v>
      </c>
      <c r="Y52" s="48"/>
      <c r="Z52" s="48"/>
      <c r="AA52" s="48"/>
      <c r="AB52" s="48"/>
      <c r="AC52" s="48"/>
      <c r="AD52" s="48"/>
      <c r="AE52" s="48"/>
    </row>
    <row r="53" spans="1:31" ht="22.5" customHeight="1">
      <c r="A53" s="241" t="s">
        <v>5</v>
      </c>
      <c r="B53" s="67">
        <v>25</v>
      </c>
      <c r="C53" s="48"/>
      <c r="D53" s="48"/>
      <c r="E53" s="48"/>
      <c r="F53" s="48"/>
      <c r="G53" s="48"/>
      <c r="H53" s="48"/>
      <c r="I53" s="48">
        <v>191</v>
      </c>
      <c r="J53" s="48"/>
      <c r="K53" s="48"/>
      <c r="L53" s="48"/>
      <c r="M53" s="48"/>
      <c r="N53" s="48"/>
      <c r="O53" s="48"/>
      <c r="P53" s="48"/>
      <c r="Q53" s="48">
        <v>2</v>
      </c>
      <c r="R53" s="48"/>
      <c r="S53" s="48"/>
      <c r="T53" s="48"/>
      <c r="U53" s="48"/>
      <c r="V53" s="48"/>
      <c r="W53" s="48"/>
      <c r="X53" s="48">
        <v>385</v>
      </c>
      <c r="Y53" s="48"/>
      <c r="Z53" s="48"/>
      <c r="AA53" s="48"/>
      <c r="AB53" s="48"/>
      <c r="AC53" s="48"/>
      <c r="AD53" s="48"/>
      <c r="AE53" s="48"/>
    </row>
    <row r="54" spans="1:31" ht="22.5" customHeight="1" thickBot="1">
      <c r="A54" s="242" t="s">
        <v>6</v>
      </c>
      <c r="B54" s="68">
        <v>11</v>
      </c>
      <c r="C54" s="65"/>
      <c r="D54" s="65"/>
      <c r="E54" s="65"/>
      <c r="F54" s="65"/>
      <c r="G54" s="65"/>
      <c r="H54" s="65"/>
      <c r="I54" s="65">
        <v>144</v>
      </c>
      <c r="J54" s="65"/>
      <c r="K54" s="65"/>
      <c r="L54" s="65"/>
      <c r="M54" s="65"/>
      <c r="N54" s="65"/>
      <c r="O54" s="65"/>
      <c r="P54" s="65"/>
      <c r="Q54" s="65">
        <v>4</v>
      </c>
      <c r="R54" s="65"/>
      <c r="S54" s="65"/>
      <c r="T54" s="65"/>
      <c r="U54" s="65"/>
      <c r="V54" s="65"/>
      <c r="W54" s="65"/>
      <c r="X54" s="65">
        <v>387</v>
      </c>
      <c r="Y54" s="65"/>
      <c r="Z54" s="65"/>
      <c r="AA54" s="65"/>
      <c r="AB54" s="65"/>
      <c r="AC54" s="65"/>
      <c r="AD54" s="65"/>
      <c r="AE54" s="65"/>
    </row>
    <row r="55" spans="1:31" ht="7.5" customHeight="1">
      <c r="A55" s="252"/>
      <c r="B55" s="253"/>
      <c r="C55" s="253"/>
      <c r="D55" s="253"/>
      <c r="E55" s="253"/>
      <c r="F55" s="253"/>
      <c r="G55" s="253"/>
      <c r="H55" s="253"/>
      <c r="I55" s="253"/>
      <c r="J55" s="253"/>
      <c r="K55" s="253"/>
      <c r="L55" s="253"/>
      <c r="M55" s="253"/>
      <c r="N55" s="253"/>
      <c r="O55" s="253"/>
      <c r="P55" s="253"/>
      <c r="Q55" s="253"/>
      <c r="R55" s="253"/>
      <c r="S55" s="253"/>
      <c r="T55" s="253"/>
      <c r="U55" s="253"/>
      <c r="V55" s="253"/>
      <c r="W55" s="34"/>
      <c r="X55" s="34"/>
      <c r="Y55" s="34"/>
      <c r="Z55" s="34"/>
      <c r="AA55" s="34"/>
      <c r="AB55" s="34"/>
      <c r="AC55" s="34"/>
      <c r="AD55" s="34"/>
      <c r="AE55" s="34"/>
    </row>
    <row r="56" spans="1:32" ht="17.25">
      <c r="A56" s="4"/>
      <c r="B56" s="4"/>
      <c r="C56" s="4"/>
      <c r="D56" s="4"/>
      <c r="E56" s="4"/>
      <c r="F56" s="4"/>
      <c r="G56" s="4"/>
      <c r="H56" s="4"/>
      <c r="I56" s="4"/>
      <c r="J56" s="4"/>
      <c r="K56" s="4"/>
      <c r="L56" s="4"/>
      <c r="M56" s="4"/>
      <c r="N56" s="4"/>
      <c r="O56" s="4"/>
      <c r="P56" s="4"/>
      <c r="Q56" s="4"/>
      <c r="R56" s="156" t="s">
        <v>30</v>
      </c>
      <c r="S56" s="156"/>
      <c r="T56" s="156"/>
      <c r="U56" s="156"/>
      <c r="V56" s="156"/>
      <c r="W56" s="156"/>
      <c r="X56" s="156"/>
      <c r="Y56" s="156"/>
      <c r="Z56" s="156"/>
      <c r="AA56" s="156"/>
      <c r="AB56" s="156"/>
      <c r="AC56" s="156"/>
      <c r="AD56" s="156"/>
      <c r="AE56" s="156"/>
      <c r="AF56" s="4"/>
    </row>
    <row r="57" spans="1:32" ht="17.2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row>
    <row r="58" spans="1:32" ht="17.2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row>
    <row r="59" spans="1:32" ht="17.2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row>
  </sheetData>
  <mergeCells count="187">
    <mergeCell ref="Q3:X3"/>
    <mergeCell ref="Q4:X4"/>
    <mergeCell ref="R56:AE56"/>
    <mergeCell ref="Y2:AE4"/>
    <mergeCell ref="Z19:AE19"/>
    <mergeCell ref="N21:S21"/>
    <mergeCell ref="Q5:X5"/>
    <mergeCell ref="Q7:X7"/>
    <mergeCell ref="Q8:X8"/>
    <mergeCell ref="I4:P4"/>
    <mergeCell ref="B2:H4"/>
    <mergeCell ref="I2:X2"/>
    <mergeCell ref="I3:P3"/>
    <mergeCell ref="I11:P11"/>
    <mergeCell ref="B9:H9"/>
    <mergeCell ref="B10:H10"/>
    <mergeCell ref="B11:H11"/>
    <mergeCell ref="B5:H5"/>
    <mergeCell ref="B7:H7"/>
    <mergeCell ref="B8:H8"/>
    <mergeCell ref="B12:H12"/>
    <mergeCell ref="Y12:AE12"/>
    <mergeCell ref="Y13:AE13"/>
    <mergeCell ref="Q9:X9"/>
    <mergeCell ref="Q10:X10"/>
    <mergeCell ref="Q11:X11"/>
    <mergeCell ref="Q12:X12"/>
    <mergeCell ref="I12:P12"/>
    <mergeCell ref="I13:P13"/>
    <mergeCell ref="Y1:AE1"/>
    <mergeCell ref="A16:W16"/>
    <mergeCell ref="Z16:AE16"/>
    <mergeCell ref="Q13:X13"/>
    <mergeCell ref="Y5:AE5"/>
    <mergeCell ref="Y7:AE7"/>
    <mergeCell ref="Y8:AE8"/>
    <mergeCell ref="Y9:AE9"/>
    <mergeCell ref="Y10:AE10"/>
    <mergeCell ref="Y11:AE11"/>
    <mergeCell ref="B19:G19"/>
    <mergeCell ref="B21:G21"/>
    <mergeCell ref="B22:G22"/>
    <mergeCell ref="A1:X1"/>
    <mergeCell ref="B13:H13"/>
    <mergeCell ref="I5:P5"/>
    <mergeCell ref="I7:P7"/>
    <mergeCell ref="I8:P8"/>
    <mergeCell ref="I9:P9"/>
    <mergeCell ref="I10:P10"/>
    <mergeCell ref="B23:G23"/>
    <mergeCell ref="B24:G24"/>
    <mergeCell ref="B25:G25"/>
    <mergeCell ref="B26:G26"/>
    <mergeCell ref="B27:G27"/>
    <mergeCell ref="H19:M19"/>
    <mergeCell ref="N19:S19"/>
    <mergeCell ref="T19:Y19"/>
    <mergeCell ref="H22:M22"/>
    <mergeCell ref="N22:S22"/>
    <mergeCell ref="T22:Y22"/>
    <mergeCell ref="H24:M24"/>
    <mergeCell ref="N24:S24"/>
    <mergeCell ref="T24:Y24"/>
    <mergeCell ref="T21:Y21"/>
    <mergeCell ref="Z21:AE21"/>
    <mergeCell ref="Z22:AE22"/>
    <mergeCell ref="H23:M23"/>
    <mergeCell ref="N23:S23"/>
    <mergeCell ref="T23:Y23"/>
    <mergeCell ref="Z23:AE23"/>
    <mergeCell ref="H21:M21"/>
    <mergeCell ref="Z24:AE24"/>
    <mergeCell ref="H25:M25"/>
    <mergeCell ref="N25:S25"/>
    <mergeCell ref="T25:Y25"/>
    <mergeCell ref="Z25:AE25"/>
    <mergeCell ref="H26:M26"/>
    <mergeCell ref="N26:S26"/>
    <mergeCell ref="T26:Y26"/>
    <mergeCell ref="Z26:AE26"/>
    <mergeCell ref="H27:M27"/>
    <mergeCell ref="N27:S27"/>
    <mergeCell ref="T27:Y27"/>
    <mergeCell ref="Z27:AE27"/>
    <mergeCell ref="N18:S18"/>
    <mergeCell ref="T18:Y18"/>
    <mergeCell ref="B17:M17"/>
    <mergeCell ref="N17:Y17"/>
    <mergeCell ref="B18:G18"/>
    <mergeCell ref="Z17:AE18"/>
    <mergeCell ref="Z30:AE30"/>
    <mergeCell ref="A30:Y30"/>
    <mergeCell ref="B31:F31"/>
    <mergeCell ref="G31:K31"/>
    <mergeCell ref="L31:P31"/>
    <mergeCell ref="Q31:U31"/>
    <mergeCell ref="V31:Z31"/>
    <mergeCell ref="AA31:AE31"/>
    <mergeCell ref="H18:M18"/>
    <mergeCell ref="B32:F32"/>
    <mergeCell ref="B34:F34"/>
    <mergeCell ref="B35:F35"/>
    <mergeCell ref="B36:F36"/>
    <mergeCell ref="B37:F37"/>
    <mergeCell ref="B38:F38"/>
    <mergeCell ref="B39:F39"/>
    <mergeCell ref="B40:F40"/>
    <mergeCell ref="G32:K32"/>
    <mergeCell ref="G34:K34"/>
    <mergeCell ref="G35:K35"/>
    <mergeCell ref="G36:K36"/>
    <mergeCell ref="G37:K37"/>
    <mergeCell ref="G38:K38"/>
    <mergeCell ref="G39:K39"/>
    <mergeCell ref="G40:K40"/>
    <mergeCell ref="L32:P32"/>
    <mergeCell ref="Q32:U32"/>
    <mergeCell ref="V32:Z32"/>
    <mergeCell ref="AA32:AE32"/>
    <mergeCell ref="L34:P34"/>
    <mergeCell ref="Q34:U34"/>
    <mergeCell ref="V34:Z34"/>
    <mergeCell ref="AA34:AE34"/>
    <mergeCell ref="L35:P35"/>
    <mergeCell ref="Q35:U35"/>
    <mergeCell ref="V35:Z35"/>
    <mergeCell ref="AA35:AE35"/>
    <mergeCell ref="L36:P36"/>
    <mergeCell ref="Q36:U36"/>
    <mergeCell ref="V36:Z36"/>
    <mergeCell ref="AA36:AE36"/>
    <mergeCell ref="L37:P37"/>
    <mergeCell ref="Q37:U37"/>
    <mergeCell ref="V37:Z37"/>
    <mergeCell ref="AA37:AE37"/>
    <mergeCell ref="L38:P38"/>
    <mergeCell ref="Q38:U38"/>
    <mergeCell ref="V38:Z38"/>
    <mergeCell ref="AA38:AE38"/>
    <mergeCell ref="L39:P39"/>
    <mergeCell ref="Q39:U39"/>
    <mergeCell ref="V39:Z39"/>
    <mergeCell ref="AA39:AE39"/>
    <mergeCell ref="AB43:AE43"/>
    <mergeCell ref="A43:AA43"/>
    <mergeCell ref="L40:P40"/>
    <mergeCell ref="Q40:U40"/>
    <mergeCell ref="V40:Z40"/>
    <mergeCell ref="AA40:AE40"/>
    <mergeCell ref="B44:P44"/>
    <mergeCell ref="Q44:AE44"/>
    <mergeCell ref="B45:H45"/>
    <mergeCell ref="I45:P45"/>
    <mergeCell ref="Q45:W45"/>
    <mergeCell ref="X45:AE45"/>
    <mergeCell ref="B46:H46"/>
    <mergeCell ref="B48:H48"/>
    <mergeCell ref="B49:H49"/>
    <mergeCell ref="B50:H50"/>
    <mergeCell ref="B51:H51"/>
    <mergeCell ref="B52:H52"/>
    <mergeCell ref="B53:H53"/>
    <mergeCell ref="B54:H54"/>
    <mergeCell ref="Q46:W46"/>
    <mergeCell ref="Q48:W48"/>
    <mergeCell ref="Q49:W49"/>
    <mergeCell ref="Q50:W50"/>
    <mergeCell ref="I46:P46"/>
    <mergeCell ref="I48:P48"/>
    <mergeCell ref="I49:P49"/>
    <mergeCell ref="I50:P50"/>
    <mergeCell ref="I51:P51"/>
    <mergeCell ref="I52:P52"/>
    <mergeCell ref="I53:P53"/>
    <mergeCell ref="I54:P54"/>
    <mergeCell ref="X46:AE46"/>
    <mergeCell ref="X48:AE48"/>
    <mergeCell ref="X49:AE49"/>
    <mergeCell ref="X50:AE50"/>
    <mergeCell ref="X51:AE51"/>
    <mergeCell ref="X52:AE52"/>
    <mergeCell ref="X53:AE53"/>
    <mergeCell ref="X54:AE54"/>
    <mergeCell ref="Q51:W51"/>
    <mergeCell ref="Q52:W52"/>
    <mergeCell ref="Q53:W53"/>
    <mergeCell ref="Q54:W54"/>
  </mergeCells>
  <printOptions horizontalCentered="1"/>
  <pageMargins left="0.3937007874015748" right="0.3937007874015748" top="0.5905511811023623" bottom="0.7874015748031497" header="0.5118110236220472" footer="0.3937007874015748"/>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sheetPr transitionEvaluation="1"/>
  <dimension ref="A1:AR45"/>
  <sheetViews>
    <sheetView showGridLines="0" zoomScale="85" zoomScaleNormal="85" workbookViewId="0" topLeftCell="A1">
      <selection activeCell="AA39" sqref="AA39:AB39"/>
    </sheetView>
  </sheetViews>
  <sheetFormatPr defaultColWidth="8.83203125" defaultRowHeight="18"/>
  <cols>
    <col min="1" max="1" width="4.5" style="0" customWidth="1"/>
    <col min="2" max="38" width="2.58203125" style="0" customWidth="1"/>
    <col min="39" max="39" width="3.08203125" style="0" customWidth="1"/>
    <col min="40" max="43" width="8.66015625" style="0" customWidth="1"/>
  </cols>
  <sheetData>
    <row r="1" spans="1:38" ht="22.5" customHeight="1" thickBot="1">
      <c r="A1" s="39" t="s">
        <v>131</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254" t="s">
        <v>37</v>
      </c>
      <c r="AJ1" s="254"/>
      <c r="AK1" s="254"/>
      <c r="AL1" s="254"/>
    </row>
    <row r="2" spans="1:38" ht="19.5" customHeight="1">
      <c r="A2" s="255"/>
      <c r="B2" s="255"/>
      <c r="C2" s="255"/>
      <c r="D2" s="255"/>
      <c r="E2" s="255"/>
      <c r="F2" s="255"/>
      <c r="G2" s="256" t="s">
        <v>132</v>
      </c>
      <c r="H2" s="256"/>
      <c r="I2" s="256"/>
      <c r="J2" s="256"/>
      <c r="K2" s="256" t="s">
        <v>153</v>
      </c>
      <c r="L2" s="256"/>
      <c r="M2" s="256"/>
      <c r="N2" s="256"/>
      <c r="O2" s="256" t="s">
        <v>154</v>
      </c>
      <c r="P2" s="256"/>
      <c r="Q2" s="256"/>
      <c r="R2" s="256"/>
      <c r="S2" s="256" t="s">
        <v>155</v>
      </c>
      <c r="T2" s="256"/>
      <c r="U2" s="256"/>
      <c r="V2" s="256"/>
      <c r="W2" s="256" t="s">
        <v>156</v>
      </c>
      <c r="X2" s="256"/>
      <c r="Y2" s="256"/>
      <c r="Z2" s="256"/>
      <c r="AA2" s="256" t="s">
        <v>157</v>
      </c>
      <c r="AB2" s="256"/>
      <c r="AC2" s="256"/>
      <c r="AD2" s="256"/>
      <c r="AE2" s="256" t="s">
        <v>158</v>
      </c>
      <c r="AF2" s="256"/>
      <c r="AG2" s="256"/>
      <c r="AH2" s="256"/>
      <c r="AI2" s="256" t="s">
        <v>159</v>
      </c>
      <c r="AJ2" s="256"/>
      <c r="AK2" s="256"/>
      <c r="AL2" s="256"/>
    </row>
    <row r="3" spans="1:38" ht="39" customHeight="1">
      <c r="A3" s="257" t="s">
        <v>160</v>
      </c>
      <c r="B3" s="258" t="s">
        <v>54</v>
      </c>
      <c r="C3" s="259"/>
      <c r="D3" s="259"/>
      <c r="E3" s="259"/>
      <c r="F3" s="259"/>
      <c r="G3" s="260">
        <f aca="true" t="shared" si="0" ref="G3:G26">SUM(K3:AL3)</f>
        <v>7877</v>
      </c>
      <c r="H3" s="261"/>
      <c r="I3" s="261"/>
      <c r="J3" s="261"/>
      <c r="K3" s="261">
        <v>2636</v>
      </c>
      <c r="L3" s="261"/>
      <c r="M3" s="261"/>
      <c r="N3" s="261"/>
      <c r="O3" s="261">
        <v>1351</v>
      </c>
      <c r="P3" s="261"/>
      <c r="Q3" s="261"/>
      <c r="R3" s="261"/>
      <c r="S3" s="261">
        <v>1069</v>
      </c>
      <c r="T3" s="261"/>
      <c r="U3" s="261"/>
      <c r="V3" s="261"/>
      <c r="W3" s="261">
        <v>988</v>
      </c>
      <c r="X3" s="261"/>
      <c r="Y3" s="261"/>
      <c r="Z3" s="261"/>
      <c r="AA3" s="261">
        <v>363</v>
      </c>
      <c r="AB3" s="261"/>
      <c r="AC3" s="261"/>
      <c r="AD3" s="261"/>
      <c r="AE3" s="261">
        <v>1072</v>
      </c>
      <c r="AF3" s="261"/>
      <c r="AG3" s="261"/>
      <c r="AH3" s="261"/>
      <c r="AI3" s="261">
        <v>398</v>
      </c>
      <c r="AJ3" s="261"/>
      <c r="AK3" s="261"/>
      <c r="AL3" s="261"/>
    </row>
    <row r="4" spans="1:38" ht="39" customHeight="1">
      <c r="A4" s="262"/>
      <c r="B4" s="263" t="s">
        <v>161</v>
      </c>
      <c r="C4" s="264"/>
      <c r="D4" s="265"/>
      <c r="E4" s="266" t="s">
        <v>133</v>
      </c>
      <c r="F4" s="267"/>
      <c r="G4" s="268">
        <f t="shared" si="0"/>
        <v>647</v>
      </c>
      <c r="H4" s="269"/>
      <c r="I4" s="269"/>
      <c r="J4" s="269"/>
      <c r="K4" s="269">
        <v>527</v>
      </c>
      <c r="L4" s="269"/>
      <c r="M4" s="269"/>
      <c r="N4" s="269"/>
      <c r="O4" s="269">
        <v>89</v>
      </c>
      <c r="P4" s="269"/>
      <c r="Q4" s="269"/>
      <c r="R4" s="269"/>
      <c r="S4" s="269">
        <v>4</v>
      </c>
      <c r="T4" s="269"/>
      <c r="U4" s="269"/>
      <c r="V4" s="269"/>
      <c r="W4" s="269">
        <v>3</v>
      </c>
      <c r="X4" s="269"/>
      <c r="Y4" s="269"/>
      <c r="Z4" s="269"/>
      <c r="AA4" s="269">
        <v>4</v>
      </c>
      <c r="AB4" s="269"/>
      <c r="AC4" s="269"/>
      <c r="AD4" s="269"/>
      <c r="AE4" s="269">
        <v>14</v>
      </c>
      <c r="AF4" s="269"/>
      <c r="AG4" s="269"/>
      <c r="AH4" s="269"/>
      <c r="AI4" s="269">
        <v>6</v>
      </c>
      <c r="AJ4" s="269"/>
      <c r="AK4" s="269"/>
      <c r="AL4" s="269"/>
    </row>
    <row r="5" spans="1:38" ht="39" customHeight="1">
      <c r="A5" s="262"/>
      <c r="B5" s="270"/>
      <c r="C5" s="271"/>
      <c r="D5" s="272"/>
      <c r="E5" s="69" t="s">
        <v>16</v>
      </c>
      <c r="F5" s="73"/>
      <c r="G5" s="268">
        <f t="shared" si="0"/>
        <v>3499</v>
      </c>
      <c r="H5" s="269"/>
      <c r="I5" s="269"/>
      <c r="J5" s="269"/>
      <c r="K5" s="269">
        <v>2109</v>
      </c>
      <c r="L5" s="269"/>
      <c r="M5" s="269"/>
      <c r="N5" s="269"/>
      <c r="O5" s="269">
        <v>180</v>
      </c>
      <c r="P5" s="269"/>
      <c r="Q5" s="269"/>
      <c r="R5" s="269"/>
      <c r="S5" s="269">
        <v>327</v>
      </c>
      <c r="T5" s="269"/>
      <c r="U5" s="269"/>
      <c r="V5" s="269"/>
      <c r="W5" s="269">
        <v>231</v>
      </c>
      <c r="X5" s="269"/>
      <c r="Y5" s="269"/>
      <c r="Z5" s="269"/>
      <c r="AA5" s="269">
        <v>166</v>
      </c>
      <c r="AB5" s="269"/>
      <c r="AC5" s="269"/>
      <c r="AD5" s="269"/>
      <c r="AE5" s="269">
        <v>220</v>
      </c>
      <c r="AF5" s="269"/>
      <c r="AG5" s="269"/>
      <c r="AH5" s="269"/>
      <c r="AI5" s="269">
        <v>266</v>
      </c>
      <c r="AJ5" s="269"/>
      <c r="AK5" s="269"/>
      <c r="AL5" s="269"/>
    </row>
    <row r="6" spans="1:38" ht="27" customHeight="1">
      <c r="A6" s="273" t="s">
        <v>162</v>
      </c>
      <c r="B6" s="274" t="s">
        <v>54</v>
      </c>
      <c r="C6" s="275"/>
      <c r="D6" s="275"/>
      <c r="E6" s="275"/>
      <c r="F6" s="275"/>
      <c r="G6" s="268">
        <f t="shared" si="0"/>
        <v>7388</v>
      </c>
      <c r="H6" s="269"/>
      <c r="I6" s="269"/>
      <c r="J6" s="269"/>
      <c r="K6" s="269">
        <v>2535</v>
      </c>
      <c r="L6" s="269"/>
      <c r="M6" s="269"/>
      <c r="N6" s="269"/>
      <c r="O6" s="269">
        <v>1292</v>
      </c>
      <c r="P6" s="269"/>
      <c r="Q6" s="269"/>
      <c r="R6" s="269"/>
      <c r="S6" s="269">
        <v>1010</v>
      </c>
      <c r="T6" s="269"/>
      <c r="U6" s="269"/>
      <c r="V6" s="269"/>
      <c r="W6" s="269">
        <v>901</v>
      </c>
      <c r="X6" s="269"/>
      <c r="Y6" s="269"/>
      <c r="Z6" s="269"/>
      <c r="AA6" s="269">
        <v>318</v>
      </c>
      <c r="AB6" s="269"/>
      <c r="AC6" s="269"/>
      <c r="AD6" s="269"/>
      <c r="AE6" s="269">
        <v>977</v>
      </c>
      <c r="AF6" s="269"/>
      <c r="AG6" s="269"/>
      <c r="AH6" s="269"/>
      <c r="AI6" s="269">
        <v>355</v>
      </c>
      <c r="AJ6" s="269"/>
      <c r="AK6" s="269"/>
      <c r="AL6" s="269"/>
    </row>
    <row r="7" spans="1:38" ht="27" customHeight="1">
      <c r="A7" s="273"/>
      <c r="B7" s="276" t="s">
        <v>56</v>
      </c>
      <c r="C7" s="277" t="s">
        <v>134</v>
      </c>
      <c r="D7" s="278"/>
      <c r="E7" s="278"/>
      <c r="F7" s="278"/>
      <c r="G7" s="268">
        <f t="shared" si="0"/>
        <v>76</v>
      </c>
      <c r="H7" s="269"/>
      <c r="I7" s="269"/>
      <c r="J7" s="269"/>
      <c r="K7" s="269">
        <v>29</v>
      </c>
      <c r="L7" s="269"/>
      <c r="M7" s="269"/>
      <c r="N7" s="269"/>
      <c r="O7" s="269">
        <v>7</v>
      </c>
      <c r="P7" s="269"/>
      <c r="Q7" s="269"/>
      <c r="R7" s="269"/>
      <c r="S7" s="269">
        <v>8</v>
      </c>
      <c r="T7" s="269"/>
      <c r="U7" s="269"/>
      <c r="V7" s="269"/>
      <c r="W7" s="269">
        <v>11</v>
      </c>
      <c r="X7" s="269"/>
      <c r="Y7" s="269"/>
      <c r="Z7" s="269"/>
      <c r="AA7" s="269">
        <v>5</v>
      </c>
      <c r="AB7" s="269"/>
      <c r="AC7" s="269"/>
      <c r="AD7" s="269"/>
      <c r="AE7" s="269">
        <v>5</v>
      </c>
      <c r="AF7" s="269"/>
      <c r="AG7" s="269"/>
      <c r="AH7" s="269"/>
      <c r="AI7" s="269">
        <v>11</v>
      </c>
      <c r="AJ7" s="269"/>
      <c r="AK7" s="269"/>
      <c r="AL7" s="269"/>
    </row>
    <row r="8" spans="1:38" ht="27" customHeight="1">
      <c r="A8" s="273"/>
      <c r="B8" s="279"/>
      <c r="C8" s="277" t="s">
        <v>135</v>
      </c>
      <c r="D8" s="278"/>
      <c r="E8" s="278"/>
      <c r="F8" s="278"/>
      <c r="G8" s="268">
        <f t="shared" si="0"/>
        <v>7405</v>
      </c>
      <c r="H8" s="269"/>
      <c r="I8" s="269"/>
      <c r="J8" s="269"/>
      <c r="K8" s="269">
        <v>2797</v>
      </c>
      <c r="L8" s="269"/>
      <c r="M8" s="269"/>
      <c r="N8" s="269"/>
      <c r="O8" s="269">
        <v>472</v>
      </c>
      <c r="P8" s="269"/>
      <c r="Q8" s="269"/>
      <c r="R8" s="269"/>
      <c r="S8" s="269">
        <v>457</v>
      </c>
      <c r="T8" s="269"/>
      <c r="U8" s="269"/>
      <c r="V8" s="269"/>
      <c r="W8" s="269">
        <v>557</v>
      </c>
      <c r="X8" s="269"/>
      <c r="Y8" s="269"/>
      <c r="Z8" s="269"/>
      <c r="AA8" s="269">
        <v>635</v>
      </c>
      <c r="AB8" s="269"/>
      <c r="AC8" s="269"/>
      <c r="AD8" s="269"/>
      <c r="AE8" s="269">
        <v>914</v>
      </c>
      <c r="AF8" s="269"/>
      <c r="AG8" s="269"/>
      <c r="AH8" s="269"/>
      <c r="AI8" s="269">
        <v>1573</v>
      </c>
      <c r="AJ8" s="269"/>
      <c r="AK8" s="269"/>
      <c r="AL8" s="269"/>
    </row>
    <row r="9" spans="1:38" ht="27" customHeight="1">
      <c r="A9" s="273"/>
      <c r="B9" s="279"/>
      <c r="C9" s="277" t="s">
        <v>136</v>
      </c>
      <c r="D9" s="278"/>
      <c r="E9" s="278"/>
      <c r="F9" s="278"/>
      <c r="G9" s="268">
        <f t="shared" si="0"/>
        <v>223</v>
      </c>
      <c r="H9" s="269"/>
      <c r="I9" s="269"/>
      <c r="J9" s="269"/>
      <c r="K9" s="269">
        <v>70</v>
      </c>
      <c r="L9" s="269"/>
      <c r="M9" s="269"/>
      <c r="N9" s="269"/>
      <c r="O9" s="269">
        <v>74</v>
      </c>
      <c r="P9" s="269"/>
      <c r="Q9" s="269"/>
      <c r="R9" s="269"/>
      <c r="S9" s="269">
        <v>1</v>
      </c>
      <c r="T9" s="269"/>
      <c r="U9" s="269"/>
      <c r="V9" s="269"/>
      <c r="W9" s="269">
        <v>17</v>
      </c>
      <c r="X9" s="269"/>
      <c r="Y9" s="269"/>
      <c r="Z9" s="269"/>
      <c r="AA9" s="269">
        <v>7</v>
      </c>
      <c r="AB9" s="269"/>
      <c r="AC9" s="269"/>
      <c r="AD9" s="269"/>
      <c r="AE9" s="269">
        <v>38</v>
      </c>
      <c r="AF9" s="269"/>
      <c r="AG9" s="269"/>
      <c r="AH9" s="269"/>
      <c r="AI9" s="269">
        <v>16</v>
      </c>
      <c r="AJ9" s="269"/>
      <c r="AK9" s="269"/>
      <c r="AL9" s="269"/>
    </row>
    <row r="10" spans="1:38" ht="27" customHeight="1">
      <c r="A10" s="273"/>
      <c r="B10" s="279"/>
      <c r="C10" s="277" t="s">
        <v>137</v>
      </c>
      <c r="D10" s="278"/>
      <c r="E10" s="278"/>
      <c r="F10" s="278"/>
      <c r="G10" s="268">
        <f t="shared" si="0"/>
        <v>30</v>
      </c>
      <c r="H10" s="269"/>
      <c r="I10" s="269"/>
      <c r="J10" s="269"/>
      <c r="K10" s="269">
        <v>7</v>
      </c>
      <c r="L10" s="269"/>
      <c r="M10" s="269"/>
      <c r="N10" s="269"/>
      <c r="O10" s="269">
        <v>11</v>
      </c>
      <c r="P10" s="269"/>
      <c r="Q10" s="269"/>
      <c r="R10" s="269"/>
      <c r="S10" s="269">
        <v>1</v>
      </c>
      <c r="T10" s="269"/>
      <c r="U10" s="269"/>
      <c r="V10" s="269"/>
      <c r="W10" s="269">
        <v>4</v>
      </c>
      <c r="X10" s="269"/>
      <c r="Y10" s="269"/>
      <c r="Z10" s="269"/>
      <c r="AA10" s="269">
        <v>1</v>
      </c>
      <c r="AB10" s="269"/>
      <c r="AC10" s="269"/>
      <c r="AD10" s="269"/>
      <c r="AE10" s="269">
        <v>2</v>
      </c>
      <c r="AF10" s="269"/>
      <c r="AG10" s="269"/>
      <c r="AH10" s="269"/>
      <c r="AI10" s="269">
        <v>4</v>
      </c>
      <c r="AJ10" s="269"/>
      <c r="AK10" s="269"/>
      <c r="AL10" s="269"/>
    </row>
    <row r="11" spans="1:38" ht="27" customHeight="1">
      <c r="A11" s="273"/>
      <c r="B11" s="279"/>
      <c r="C11" s="277" t="s">
        <v>138</v>
      </c>
      <c r="D11" s="278"/>
      <c r="E11" s="278"/>
      <c r="F11" s="278"/>
      <c r="G11" s="268">
        <f t="shared" si="0"/>
        <v>67</v>
      </c>
      <c r="H11" s="269"/>
      <c r="I11" s="269"/>
      <c r="J11" s="269"/>
      <c r="K11" s="269">
        <v>34</v>
      </c>
      <c r="L11" s="269"/>
      <c r="M11" s="269"/>
      <c r="N11" s="269"/>
      <c r="O11" s="269">
        <v>2</v>
      </c>
      <c r="P11" s="269"/>
      <c r="Q11" s="269"/>
      <c r="R11" s="269"/>
      <c r="S11" s="269">
        <v>1</v>
      </c>
      <c r="T11" s="269"/>
      <c r="U11" s="269"/>
      <c r="V11" s="269"/>
      <c r="W11" s="269">
        <v>1</v>
      </c>
      <c r="X11" s="269"/>
      <c r="Y11" s="269"/>
      <c r="Z11" s="269"/>
      <c r="AA11" s="269">
        <v>10</v>
      </c>
      <c r="AB11" s="269"/>
      <c r="AC11" s="269"/>
      <c r="AD11" s="269"/>
      <c r="AE11" s="269">
        <v>1</v>
      </c>
      <c r="AF11" s="269"/>
      <c r="AG11" s="269"/>
      <c r="AH11" s="269"/>
      <c r="AI11" s="269">
        <v>18</v>
      </c>
      <c r="AJ11" s="269"/>
      <c r="AK11" s="269"/>
      <c r="AL11" s="269"/>
    </row>
    <row r="12" spans="1:38" ht="27" customHeight="1">
      <c r="A12" s="273"/>
      <c r="B12" s="279"/>
      <c r="C12" s="280" t="s">
        <v>139</v>
      </c>
      <c r="D12" s="281"/>
      <c r="E12" s="281"/>
      <c r="F12" s="281"/>
      <c r="G12" s="268">
        <f t="shared" si="0"/>
        <v>903</v>
      </c>
      <c r="H12" s="269"/>
      <c r="I12" s="269"/>
      <c r="J12" s="269"/>
      <c r="K12" s="269">
        <v>673</v>
      </c>
      <c r="L12" s="269"/>
      <c r="M12" s="269"/>
      <c r="N12" s="269"/>
      <c r="O12" s="269">
        <v>79</v>
      </c>
      <c r="P12" s="269"/>
      <c r="Q12" s="269"/>
      <c r="R12" s="269"/>
      <c r="S12" s="269">
        <v>4</v>
      </c>
      <c r="T12" s="269"/>
      <c r="U12" s="269"/>
      <c r="V12" s="269"/>
      <c r="W12" s="269">
        <v>35</v>
      </c>
      <c r="X12" s="269"/>
      <c r="Y12" s="269"/>
      <c r="Z12" s="269"/>
      <c r="AA12" s="269">
        <v>32</v>
      </c>
      <c r="AB12" s="269"/>
      <c r="AC12" s="269"/>
      <c r="AD12" s="269"/>
      <c r="AE12" s="269">
        <v>24</v>
      </c>
      <c r="AF12" s="269"/>
      <c r="AG12" s="269"/>
      <c r="AH12" s="269"/>
      <c r="AI12" s="269">
        <v>56</v>
      </c>
      <c r="AJ12" s="269"/>
      <c r="AK12" s="269"/>
      <c r="AL12" s="269"/>
    </row>
    <row r="13" spans="1:38" ht="27" customHeight="1">
      <c r="A13" s="273"/>
      <c r="B13" s="279"/>
      <c r="C13" s="277" t="s">
        <v>16</v>
      </c>
      <c r="D13" s="278"/>
      <c r="E13" s="278"/>
      <c r="F13" s="278"/>
      <c r="G13" s="268">
        <f t="shared" si="0"/>
        <v>8688</v>
      </c>
      <c r="H13" s="269"/>
      <c r="I13" s="269"/>
      <c r="J13" s="269"/>
      <c r="K13" s="269">
        <v>4553</v>
      </c>
      <c r="L13" s="269"/>
      <c r="M13" s="269"/>
      <c r="N13" s="269"/>
      <c r="O13" s="269">
        <v>1241</v>
      </c>
      <c r="P13" s="269"/>
      <c r="Q13" s="269"/>
      <c r="R13" s="269"/>
      <c r="S13" s="269">
        <v>717</v>
      </c>
      <c r="T13" s="269"/>
      <c r="U13" s="269"/>
      <c r="V13" s="269"/>
      <c r="W13" s="269">
        <v>1072</v>
      </c>
      <c r="X13" s="269"/>
      <c r="Y13" s="269"/>
      <c r="Z13" s="269"/>
      <c r="AA13" s="269">
        <v>402</v>
      </c>
      <c r="AB13" s="269"/>
      <c r="AC13" s="269"/>
      <c r="AD13" s="269"/>
      <c r="AE13" s="269">
        <v>663</v>
      </c>
      <c r="AF13" s="269"/>
      <c r="AG13" s="269"/>
      <c r="AH13" s="269"/>
      <c r="AI13" s="269">
        <v>40</v>
      </c>
      <c r="AJ13" s="269"/>
      <c r="AK13" s="269"/>
      <c r="AL13" s="269"/>
    </row>
    <row r="14" spans="1:38" ht="27" customHeight="1">
      <c r="A14" s="273"/>
      <c r="B14" s="282"/>
      <c r="C14" s="283" t="s">
        <v>22</v>
      </c>
      <c r="D14" s="284"/>
      <c r="E14" s="284"/>
      <c r="F14" s="285"/>
      <c r="G14" s="268">
        <f t="shared" si="0"/>
        <v>17392</v>
      </c>
      <c r="H14" s="269"/>
      <c r="I14" s="269"/>
      <c r="J14" s="269"/>
      <c r="K14" s="269">
        <f>SUM(K7:N13)</f>
        <v>8163</v>
      </c>
      <c r="L14" s="269"/>
      <c r="M14" s="269"/>
      <c r="N14" s="269"/>
      <c r="O14" s="269">
        <f>SUM(O7:R13)</f>
        <v>1886</v>
      </c>
      <c r="P14" s="269"/>
      <c r="Q14" s="269"/>
      <c r="R14" s="269"/>
      <c r="S14" s="269">
        <f>SUM(S7:V13)</f>
        <v>1189</v>
      </c>
      <c r="T14" s="269"/>
      <c r="U14" s="269"/>
      <c r="V14" s="269"/>
      <c r="W14" s="269">
        <f>SUM(W7:Z13)</f>
        <v>1697</v>
      </c>
      <c r="X14" s="269"/>
      <c r="Y14" s="269"/>
      <c r="Z14" s="269"/>
      <c r="AA14" s="269">
        <f>SUM(AA7:AD13)</f>
        <v>1092</v>
      </c>
      <c r="AB14" s="269"/>
      <c r="AC14" s="269"/>
      <c r="AD14" s="269"/>
      <c r="AE14" s="269">
        <f>SUM(AE7:AH13)</f>
        <v>1647</v>
      </c>
      <c r="AF14" s="269"/>
      <c r="AG14" s="269"/>
      <c r="AH14" s="269"/>
      <c r="AI14" s="269">
        <f>SUM(AI7:AL13)</f>
        <v>1718</v>
      </c>
      <c r="AJ14" s="269"/>
      <c r="AK14" s="269"/>
      <c r="AL14" s="269"/>
    </row>
    <row r="15" spans="1:38" ht="27" customHeight="1">
      <c r="A15" s="286" t="s">
        <v>163</v>
      </c>
      <c r="B15" s="287"/>
      <c r="C15" s="258" t="s">
        <v>54</v>
      </c>
      <c r="D15" s="259"/>
      <c r="E15" s="259"/>
      <c r="F15" s="259"/>
      <c r="G15" s="268">
        <f t="shared" si="0"/>
        <v>120</v>
      </c>
      <c r="H15" s="269"/>
      <c r="I15" s="269"/>
      <c r="J15" s="269"/>
      <c r="K15" s="269">
        <v>10</v>
      </c>
      <c r="L15" s="269"/>
      <c r="M15" s="269"/>
      <c r="N15" s="269"/>
      <c r="O15" s="269">
        <v>21</v>
      </c>
      <c r="P15" s="269"/>
      <c r="Q15" s="269"/>
      <c r="R15" s="269"/>
      <c r="S15" s="269">
        <v>17</v>
      </c>
      <c r="T15" s="269"/>
      <c r="U15" s="269"/>
      <c r="V15" s="269"/>
      <c r="W15" s="269">
        <v>17</v>
      </c>
      <c r="X15" s="269"/>
      <c r="Y15" s="269"/>
      <c r="Z15" s="269"/>
      <c r="AA15" s="269">
        <v>13</v>
      </c>
      <c r="AB15" s="269"/>
      <c r="AC15" s="269"/>
      <c r="AD15" s="269"/>
      <c r="AE15" s="269">
        <v>31</v>
      </c>
      <c r="AF15" s="269"/>
      <c r="AG15" s="269"/>
      <c r="AH15" s="269"/>
      <c r="AI15" s="269">
        <v>11</v>
      </c>
      <c r="AJ15" s="269"/>
      <c r="AK15" s="269"/>
      <c r="AL15" s="269"/>
    </row>
    <row r="16" spans="1:38" ht="27" customHeight="1">
      <c r="A16" s="286"/>
      <c r="B16" s="287"/>
      <c r="C16" s="258" t="s">
        <v>56</v>
      </c>
      <c r="D16" s="259"/>
      <c r="E16" s="259"/>
      <c r="F16" s="259"/>
      <c r="G16" s="268">
        <f t="shared" si="0"/>
        <v>2696</v>
      </c>
      <c r="H16" s="269"/>
      <c r="I16" s="269"/>
      <c r="J16" s="269"/>
      <c r="K16" s="269">
        <v>379</v>
      </c>
      <c r="L16" s="269"/>
      <c r="M16" s="269"/>
      <c r="N16" s="269"/>
      <c r="O16" s="269">
        <v>441</v>
      </c>
      <c r="P16" s="269"/>
      <c r="Q16" s="269"/>
      <c r="R16" s="269"/>
      <c r="S16" s="269">
        <v>447</v>
      </c>
      <c r="T16" s="269"/>
      <c r="U16" s="269"/>
      <c r="V16" s="269"/>
      <c r="W16" s="269">
        <v>389</v>
      </c>
      <c r="X16" s="269"/>
      <c r="Y16" s="269"/>
      <c r="Z16" s="269"/>
      <c r="AA16" s="269">
        <v>260</v>
      </c>
      <c r="AB16" s="269"/>
      <c r="AC16" s="269"/>
      <c r="AD16" s="269"/>
      <c r="AE16" s="269">
        <v>487</v>
      </c>
      <c r="AF16" s="269"/>
      <c r="AG16" s="269"/>
      <c r="AH16" s="269"/>
      <c r="AI16" s="269">
        <v>293</v>
      </c>
      <c r="AJ16" s="269"/>
      <c r="AK16" s="269"/>
      <c r="AL16" s="269"/>
    </row>
    <row r="17" spans="1:38" ht="27" customHeight="1">
      <c r="A17" s="288" t="s">
        <v>164</v>
      </c>
      <c r="B17" s="274" t="s">
        <v>54</v>
      </c>
      <c r="C17" s="275"/>
      <c r="D17" s="275"/>
      <c r="E17" s="275"/>
      <c r="F17" s="275"/>
      <c r="G17" s="268">
        <f t="shared" si="0"/>
        <v>415</v>
      </c>
      <c r="H17" s="269"/>
      <c r="I17" s="269"/>
      <c r="J17" s="269"/>
      <c r="K17" s="269">
        <v>91</v>
      </c>
      <c r="L17" s="269"/>
      <c r="M17" s="269"/>
      <c r="N17" s="269"/>
      <c r="O17" s="269">
        <v>84</v>
      </c>
      <c r="P17" s="269"/>
      <c r="Q17" s="269"/>
      <c r="R17" s="269"/>
      <c r="S17" s="269">
        <v>42</v>
      </c>
      <c r="T17" s="269"/>
      <c r="U17" s="269"/>
      <c r="V17" s="269"/>
      <c r="W17" s="269">
        <v>70</v>
      </c>
      <c r="X17" s="269"/>
      <c r="Y17" s="269"/>
      <c r="Z17" s="269"/>
      <c r="AA17" s="269">
        <v>32</v>
      </c>
      <c r="AB17" s="269"/>
      <c r="AC17" s="269"/>
      <c r="AD17" s="269"/>
      <c r="AE17" s="269">
        <v>64</v>
      </c>
      <c r="AF17" s="269"/>
      <c r="AG17" s="269"/>
      <c r="AH17" s="269"/>
      <c r="AI17" s="269">
        <v>32</v>
      </c>
      <c r="AJ17" s="269"/>
      <c r="AK17" s="269"/>
      <c r="AL17" s="269"/>
    </row>
    <row r="18" spans="1:38" ht="27" customHeight="1">
      <c r="A18" s="288"/>
      <c r="B18" s="289" t="s">
        <v>56</v>
      </c>
      <c r="C18" s="290" t="s">
        <v>134</v>
      </c>
      <c r="D18" s="291"/>
      <c r="E18" s="291"/>
      <c r="F18" s="291"/>
      <c r="G18" s="268">
        <f t="shared" si="0"/>
        <v>17</v>
      </c>
      <c r="H18" s="269"/>
      <c r="I18" s="269"/>
      <c r="J18" s="269"/>
      <c r="K18" s="269">
        <v>0</v>
      </c>
      <c r="L18" s="269"/>
      <c r="M18" s="269"/>
      <c r="N18" s="269"/>
      <c r="O18" s="269">
        <v>0</v>
      </c>
      <c r="P18" s="269"/>
      <c r="Q18" s="269"/>
      <c r="R18" s="269"/>
      <c r="S18" s="269">
        <v>5</v>
      </c>
      <c r="T18" s="269"/>
      <c r="U18" s="269"/>
      <c r="V18" s="269"/>
      <c r="W18" s="269">
        <v>0</v>
      </c>
      <c r="X18" s="269"/>
      <c r="Y18" s="269"/>
      <c r="Z18" s="269"/>
      <c r="AA18" s="269">
        <v>10</v>
      </c>
      <c r="AB18" s="269"/>
      <c r="AC18" s="269"/>
      <c r="AD18" s="269"/>
      <c r="AE18" s="269">
        <v>0</v>
      </c>
      <c r="AF18" s="269"/>
      <c r="AG18" s="269"/>
      <c r="AH18" s="269"/>
      <c r="AI18" s="269">
        <v>2</v>
      </c>
      <c r="AJ18" s="269"/>
      <c r="AK18" s="269"/>
      <c r="AL18" s="269"/>
    </row>
    <row r="19" spans="1:38" ht="27" customHeight="1">
      <c r="A19" s="288"/>
      <c r="B19" s="289"/>
      <c r="C19" s="290" t="s">
        <v>135</v>
      </c>
      <c r="D19" s="291"/>
      <c r="E19" s="291"/>
      <c r="F19" s="291"/>
      <c r="G19" s="268">
        <f t="shared" si="0"/>
        <v>826</v>
      </c>
      <c r="H19" s="269"/>
      <c r="I19" s="269"/>
      <c r="J19" s="269"/>
      <c r="K19" s="269">
        <v>59</v>
      </c>
      <c r="L19" s="269"/>
      <c r="M19" s="269"/>
      <c r="N19" s="269"/>
      <c r="O19" s="269">
        <v>171</v>
      </c>
      <c r="P19" s="269"/>
      <c r="Q19" s="269"/>
      <c r="R19" s="269"/>
      <c r="S19" s="269">
        <v>181</v>
      </c>
      <c r="T19" s="269"/>
      <c r="U19" s="269"/>
      <c r="V19" s="269"/>
      <c r="W19" s="269">
        <v>150</v>
      </c>
      <c r="X19" s="269"/>
      <c r="Y19" s="269"/>
      <c r="Z19" s="269"/>
      <c r="AA19" s="269">
        <v>91</v>
      </c>
      <c r="AB19" s="269"/>
      <c r="AC19" s="269"/>
      <c r="AD19" s="269"/>
      <c r="AE19" s="269">
        <v>85</v>
      </c>
      <c r="AF19" s="269"/>
      <c r="AG19" s="269"/>
      <c r="AH19" s="269"/>
      <c r="AI19" s="269">
        <v>89</v>
      </c>
      <c r="AJ19" s="269"/>
      <c r="AK19" s="269"/>
      <c r="AL19" s="269"/>
    </row>
    <row r="20" spans="1:38" ht="27" customHeight="1">
      <c r="A20" s="288"/>
      <c r="B20" s="289"/>
      <c r="C20" s="290" t="s">
        <v>136</v>
      </c>
      <c r="D20" s="291"/>
      <c r="E20" s="291"/>
      <c r="F20" s="291"/>
      <c r="G20" s="268">
        <f t="shared" si="0"/>
        <v>17</v>
      </c>
      <c r="H20" s="269"/>
      <c r="I20" s="269"/>
      <c r="J20" s="269"/>
      <c r="K20" s="269">
        <v>0</v>
      </c>
      <c r="L20" s="269"/>
      <c r="M20" s="269"/>
      <c r="N20" s="269"/>
      <c r="O20" s="269">
        <v>0</v>
      </c>
      <c r="P20" s="269"/>
      <c r="Q20" s="269"/>
      <c r="R20" s="269"/>
      <c r="S20" s="269">
        <v>0</v>
      </c>
      <c r="T20" s="269"/>
      <c r="U20" s="269"/>
      <c r="V20" s="269"/>
      <c r="W20" s="269">
        <v>0</v>
      </c>
      <c r="X20" s="269"/>
      <c r="Y20" s="269"/>
      <c r="Z20" s="269"/>
      <c r="AA20" s="269">
        <v>0</v>
      </c>
      <c r="AB20" s="269"/>
      <c r="AC20" s="269"/>
      <c r="AD20" s="269"/>
      <c r="AE20" s="269">
        <v>7</v>
      </c>
      <c r="AF20" s="269"/>
      <c r="AG20" s="269"/>
      <c r="AH20" s="269"/>
      <c r="AI20" s="269">
        <v>10</v>
      </c>
      <c r="AJ20" s="269"/>
      <c r="AK20" s="269"/>
      <c r="AL20" s="269"/>
    </row>
    <row r="21" spans="1:38" ht="27" customHeight="1">
      <c r="A21" s="288"/>
      <c r="B21" s="289"/>
      <c r="C21" s="290" t="s">
        <v>137</v>
      </c>
      <c r="D21" s="291"/>
      <c r="E21" s="291"/>
      <c r="F21" s="291"/>
      <c r="G21" s="268">
        <f t="shared" si="0"/>
        <v>3</v>
      </c>
      <c r="H21" s="269"/>
      <c r="I21" s="269"/>
      <c r="J21" s="269"/>
      <c r="K21" s="269">
        <v>0</v>
      </c>
      <c r="L21" s="269"/>
      <c r="M21" s="269"/>
      <c r="N21" s="269"/>
      <c r="O21" s="269">
        <v>0</v>
      </c>
      <c r="P21" s="269"/>
      <c r="Q21" s="269"/>
      <c r="R21" s="269"/>
      <c r="S21" s="269">
        <v>0</v>
      </c>
      <c r="T21" s="269"/>
      <c r="U21" s="269"/>
      <c r="V21" s="269"/>
      <c r="W21" s="269">
        <v>0</v>
      </c>
      <c r="X21" s="269"/>
      <c r="Y21" s="269"/>
      <c r="Z21" s="269"/>
      <c r="AA21" s="269">
        <v>2</v>
      </c>
      <c r="AB21" s="269"/>
      <c r="AC21" s="269"/>
      <c r="AD21" s="269"/>
      <c r="AE21" s="269">
        <v>1</v>
      </c>
      <c r="AF21" s="269"/>
      <c r="AG21" s="269"/>
      <c r="AH21" s="269"/>
      <c r="AI21" s="269">
        <v>0</v>
      </c>
      <c r="AJ21" s="269"/>
      <c r="AK21" s="269"/>
      <c r="AL21" s="269"/>
    </row>
    <row r="22" spans="1:38" ht="27" customHeight="1">
      <c r="A22" s="288"/>
      <c r="B22" s="289"/>
      <c r="C22" s="290" t="s">
        <v>140</v>
      </c>
      <c r="D22" s="291"/>
      <c r="E22" s="291"/>
      <c r="F22" s="291"/>
      <c r="G22" s="268">
        <f t="shared" si="0"/>
        <v>37</v>
      </c>
      <c r="H22" s="269"/>
      <c r="I22" s="269"/>
      <c r="J22" s="269"/>
      <c r="K22" s="269">
        <v>0</v>
      </c>
      <c r="L22" s="269"/>
      <c r="M22" s="269"/>
      <c r="N22" s="269"/>
      <c r="O22" s="269">
        <v>0</v>
      </c>
      <c r="P22" s="269"/>
      <c r="Q22" s="269"/>
      <c r="R22" s="269"/>
      <c r="S22" s="269">
        <v>37</v>
      </c>
      <c r="T22" s="269"/>
      <c r="U22" s="269"/>
      <c r="V22" s="269"/>
      <c r="W22" s="269">
        <v>0</v>
      </c>
      <c r="X22" s="269"/>
      <c r="Y22" s="269"/>
      <c r="Z22" s="269"/>
      <c r="AA22" s="269">
        <v>0</v>
      </c>
      <c r="AB22" s="269"/>
      <c r="AC22" s="269"/>
      <c r="AD22" s="269"/>
      <c r="AE22" s="269">
        <v>0</v>
      </c>
      <c r="AF22" s="269"/>
      <c r="AG22" s="269"/>
      <c r="AH22" s="269"/>
      <c r="AI22" s="269">
        <v>0</v>
      </c>
      <c r="AJ22" s="269"/>
      <c r="AK22" s="269"/>
      <c r="AL22" s="269"/>
    </row>
    <row r="23" spans="1:38" ht="27" customHeight="1">
      <c r="A23" s="288"/>
      <c r="B23" s="289"/>
      <c r="C23" s="292" t="s">
        <v>141</v>
      </c>
      <c r="D23" s="293"/>
      <c r="E23" s="293"/>
      <c r="F23" s="293"/>
      <c r="G23" s="268">
        <f t="shared" si="0"/>
        <v>1</v>
      </c>
      <c r="H23" s="269"/>
      <c r="I23" s="269"/>
      <c r="J23" s="269"/>
      <c r="K23" s="269">
        <v>1</v>
      </c>
      <c r="L23" s="269"/>
      <c r="M23" s="269"/>
      <c r="N23" s="269"/>
      <c r="O23" s="269">
        <v>0</v>
      </c>
      <c r="P23" s="269"/>
      <c r="Q23" s="269"/>
      <c r="R23" s="269"/>
      <c r="S23" s="269">
        <v>0</v>
      </c>
      <c r="T23" s="269"/>
      <c r="U23" s="269"/>
      <c r="V23" s="269"/>
      <c r="W23" s="269">
        <v>0</v>
      </c>
      <c r="X23" s="269"/>
      <c r="Y23" s="269"/>
      <c r="Z23" s="269"/>
      <c r="AA23" s="269">
        <v>0</v>
      </c>
      <c r="AB23" s="269"/>
      <c r="AC23" s="269"/>
      <c r="AD23" s="269"/>
      <c r="AE23" s="269">
        <v>0</v>
      </c>
      <c r="AF23" s="269"/>
      <c r="AG23" s="269"/>
      <c r="AH23" s="269"/>
      <c r="AI23" s="269">
        <v>0</v>
      </c>
      <c r="AJ23" s="269"/>
      <c r="AK23" s="269"/>
      <c r="AL23" s="269"/>
    </row>
    <row r="24" spans="1:38" ht="27" customHeight="1">
      <c r="A24" s="288"/>
      <c r="B24" s="289"/>
      <c r="C24" s="290" t="s">
        <v>16</v>
      </c>
      <c r="D24" s="291"/>
      <c r="E24" s="291"/>
      <c r="F24" s="291"/>
      <c r="G24" s="268">
        <f t="shared" si="0"/>
        <v>397</v>
      </c>
      <c r="H24" s="269"/>
      <c r="I24" s="269"/>
      <c r="J24" s="269"/>
      <c r="K24" s="269">
        <v>146</v>
      </c>
      <c r="L24" s="269"/>
      <c r="M24" s="269"/>
      <c r="N24" s="269"/>
      <c r="O24" s="269">
        <v>147</v>
      </c>
      <c r="P24" s="269"/>
      <c r="Q24" s="269"/>
      <c r="R24" s="269"/>
      <c r="S24" s="269">
        <v>0</v>
      </c>
      <c r="T24" s="269"/>
      <c r="U24" s="269"/>
      <c r="V24" s="269"/>
      <c r="W24" s="269">
        <v>14</v>
      </c>
      <c r="X24" s="269"/>
      <c r="Y24" s="269"/>
      <c r="Z24" s="269"/>
      <c r="AA24" s="269">
        <v>0</v>
      </c>
      <c r="AB24" s="269"/>
      <c r="AC24" s="269"/>
      <c r="AD24" s="269"/>
      <c r="AE24" s="269">
        <v>86</v>
      </c>
      <c r="AF24" s="269"/>
      <c r="AG24" s="269"/>
      <c r="AH24" s="269"/>
      <c r="AI24" s="269">
        <v>4</v>
      </c>
      <c r="AJ24" s="269"/>
      <c r="AK24" s="269"/>
      <c r="AL24" s="269"/>
    </row>
    <row r="25" spans="1:38" ht="27" customHeight="1">
      <c r="A25" s="288"/>
      <c r="B25" s="289"/>
      <c r="C25" s="290" t="s">
        <v>22</v>
      </c>
      <c r="D25" s="291"/>
      <c r="E25" s="291"/>
      <c r="F25" s="291"/>
      <c r="G25" s="268">
        <f t="shared" si="0"/>
        <v>1298</v>
      </c>
      <c r="H25" s="269"/>
      <c r="I25" s="269"/>
      <c r="J25" s="269"/>
      <c r="K25" s="269">
        <f>SUM(K18:N24)</f>
        <v>206</v>
      </c>
      <c r="L25" s="269"/>
      <c r="M25" s="269"/>
      <c r="N25" s="269"/>
      <c r="O25" s="269">
        <f>SUM(O18:R24)</f>
        <v>318</v>
      </c>
      <c r="P25" s="269"/>
      <c r="Q25" s="269"/>
      <c r="R25" s="269"/>
      <c r="S25" s="269">
        <f>SUM(S18:V24)</f>
        <v>223</v>
      </c>
      <c r="T25" s="269"/>
      <c r="U25" s="269"/>
      <c r="V25" s="269"/>
      <c r="W25" s="269">
        <f>SUM(W18:Z24)</f>
        <v>164</v>
      </c>
      <c r="X25" s="269"/>
      <c r="Y25" s="269"/>
      <c r="Z25" s="269"/>
      <c r="AA25" s="269">
        <f>SUM(AA18:AD24)</f>
        <v>103</v>
      </c>
      <c r="AB25" s="269"/>
      <c r="AC25" s="269"/>
      <c r="AD25" s="269"/>
      <c r="AE25" s="269">
        <f>SUM(AE18:AH24)</f>
        <v>179</v>
      </c>
      <c r="AF25" s="269"/>
      <c r="AG25" s="269"/>
      <c r="AH25" s="269"/>
      <c r="AI25" s="269">
        <f>SUM(AI18:AL24)</f>
        <v>105</v>
      </c>
      <c r="AJ25" s="269"/>
      <c r="AK25" s="269"/>
      <c r="AL25" s="269"/>
    </row>
    <row r="26" spans="1:38" ht="27" customHeight="1" thickBot="1">
      <c r="A26" s="294" t="s">
        <v>58</v>
      </c>
      <c r="B26" s="294"/>
      <c r="C26" s="294"/>
      <c r="D26" s="294"/>
      <c r="E26" s="294"/>
      <c r="F26" s="294"/>
      <c r="G26" s="295">
        <f t="shared" si="0"/>
        <v>24716</v>
      </c>
      <c r="H26" s="296"/>
      <c r="I26" s="296"/>
      <c r="J26" s="296"/>
      <c r="K26" s="296">
        <v>4856</v>
      </c>
      <c r="L26" s="296"/>
      <c r="M26" s="296"/>
      <c r="N26" s="296"/>
      <c r="O26" s="296">
        <v>4160</v>
      </c>
      <c r="P26" s="296"/>
      <c r="Q26" s="296"/>
      <c r="R26" s="296"/>
      <c r="S26" s="296">
        <v>3342</v>
      </c>
      <c r="T26" s="296"/>
      <c r="U26" s="296"/>
      <c r="V26" s="296"/>
      <c r="W26" s="296">
        <v>3994</v>
      </c>
      <c r="X26" s="296"/>
      <c r="Y26" s="296"/>
      <c r="Z26" s="296"/>
      <c r="AA26" s="296">
        <v>2492</v>
      </c>
      <c r="AB26" s="296"/>
      <c r="AC26" s="296"/>
      <c r="AD26" s="296"/>
      <c r="AE26" s="296">
        <v>3433</v>
      </c>
      <c r="AF26" s="296"/>
      <c r="AG26" s="296"/>
      <c r="AH26" s="296"/>
      <c r="AI26" s="296">
        <v>2439</v>
      </c>
      <c r="AJ26" s="296"/>
      <c r="AK26" s="296"/>
      <c r="AL26" s="296"/>
    </row>
    <row r="28" spans="36:44" ht="15" customHeight="1">
      <c r="AJ28" s="4"/>
      <c r="AK28" s="4"/>
      <c r="AL28" s="4"/>
      <c r="AM28" s="4"/>
      <c r="AN28" s="4"/>
      <c r="AO28" s="4"/>
      <c r="AP28" s="4"/>
      <c r="AQ28" s="4"/>
      <c r="AR28" s="4"/>
    </row>
    <row r="29" spans="1:44" ht="22.5" customHeight="1" thickBot="1">
      <c r="A29" s="39" t="s">
        <v>165</v>
      </c>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254" t="str">
        <f>AI1</f>
        <v>平成18年度</v>
      </c>
      <c r="AJ29" s="254"/>
      <c r="AK29" s="254"/>
      <c r="AL29" s="254"/>
      <c r="AM29" s="4"/>
      <c r="AN29" s="4"/>
      <c r="AO29" s="4"/>
      <c r="AP29" s="4"/>
      <c r="AQ29" s="4"/>
      <c r="AR29" s="4"/>
    </row>
    <row r="30" spans="1:41" s="138" customFormat="1" ht="20.25" customHeight="1">
      <c r="A30" s="297"/>
      <c r="B30" s="298"/>
      <c r="C30" s="299" t="s">
        <v>142</v>
      </c>
      <c r="D30" s="300"/>
      <c r="E30" s="300"/>
      <c r="F30" s="300"/>
      <c r="G30" s="300"/>
      <c r="H30" s="300"/>
      <c r="I30" s="300"/>
      <c r="J30" s="301"/>
      <c r="K30" s="42" t="s">
        <v>166</v>
      </c>
      <c r="L30" s="76"/>
      <c r="M30" s="76"/>
      <c r="N30" s="76"/>
      <c r="O30" s="76"/>
      <c r="P30" s="76"/>
      <c r="Q30" s="76"/>
      <c r="R30" s="76"/>
      <c r="S30" s="76"/>
      <c r="T30" s="76"/>
      <c r="U30" s="76"/>
      <c r="V30" s="76"/>
      <c r="W30" s="76"/>
      <c r="X30" s="76"/>
      <c r="Y30" s="76"/>
      <c r="Z30" s="76"/>
      <c r="AA30" s="76"/>
      <c r="AB30" s="76"/>
      <c r="AC30" s="76"/>
      <c r="AD30" s="76"/>
      <c r="AE30" s="76"/>
      <c r="AF30" s="96"/>
      <c r="AG30" s="302" t="s">
        <v>167</v>
      </c>
      <c r="AH30" s="303"/>
      <c r="AI30" s="303"/>
      <c r="AJ30" s="304"/>
      <c r="AK30" s="305" t="s">
        <v>168</v>
      </c>
      <c r="AL30" s="306"/>
      <c r="AN30" s="307"/>
      <c r="AO30" s="307"/>
    </row>
    <row r="31" spans="1:41" ht="31.5" customHeight="1">
      <c r="A31" s="308"/>
      <c r="B31" s="309"/>
      <c r="C31" s="310" t="s">
        <v>54</v>
      </c>
      <c r="D31" s="311"/>
      <c r="E31" s="312" t="s">
        <v>169</v>
      </c>
      <c r="F31" s="313"/>
      <c r="G31" s="313"/>
      <c r="H31" s="314"/>
      <c r="I31" s="315" t="s">
        <v>170</v>
      </c>
      <c r="J31" s="316"/>
      <c r="K31" s="317" t="s">
        <v>54</v>
      </c>
      <c r="L31" s="318"/>
      <c r="M31" s="90" t="s">
        <v>143</v>
      </c>
      <c r="N31" s="319"/>
      <c r="O31" s="319"/>
      <c r="P31" s="319"/>
      <c r="Q31" s="319"/>
      <c r="R31" s="319"/>
      <c r="S31" s="319"/>
      <c r="T31" s="319"/>
      <c r="U31" s="319"/>
      <c r="V31" s="319"/>
      <c r="W31" s="319"/>
      <c r="X31" s="319"/>
      <c r="Y31" s="319"/>
      <c r="Z31" s="319"/>
      <c r="AA31" s="319"/>
      <c r="AB31" s="319"/>
      <c r="AC31" s="319"/>
      <c r="AD31" s="319"/>
      <c r="AE31" s="319"/>
      <c r="AF31" s="320"/>
      <c r="AG31" s="321" t="s">
        <v>144</v>
      </c>
      <c r="AH31" s="322"/>
      <c r="AI31" s="322"/>
      <c r="AJ31" s="323"/>
      <c r="AK31" s="324"/>
      <c r="AL31" s="325"/>
      <c r="AN31" s="4"/>
      <c r="AO31" s="4"/>
    </row>
    <row r="32" spans="1:41" ht="52.5" customHeight="1">
      <c r="A32" s="326"/>
      <c r="B32" s="327"/>
      <c r="C32" s="328"/>
      <c r="D32" s="329"/>
      <c r="E32" s="330" t="s">
        <v>171</v>
      </c>
      <c r="F32" s="286"/>
      <c r="G32" s="331" t="s">
        <v>16</v>
      </c>
      <c r="H32" s="332"/>
      <c r="I32" s="333"/>
      <c r="J32" s="334"/>
      <c r="K32" s="328"/>
      <c r="L32" s="329"/>
      <c r="M32" s="330" t="s">
        <v>145</v>
      </c>
      <c r="N32" s="286"/>
      <c r="O32" s="330" t="s">
        <v>146</v>
      </c>
      <c r="P32" s="286"/>
      <c r="Q32" s="330" t="s">
        <v>147</v>
      </c>
      <c r="R32" s="286"/>
      <c r="S32" s="330" t="s">
        <v>148</v>
      </c>
      <c r="T32" s="286"/>
      <c r="U32" s="330" t="s">
        <v>149</v>
      </c>
      <c r="V32" s="286"/>
      <c r="W32" s="330" t="s">
        <v>150</v>
      </c>
      <c r="X32" s="286"/>
      <c r="Y32" s="330" t="s">
        <v>151</v>
      </c>
      <c r="Z32" s="286"/>
      <c r="AA32" s="330" t="s">
        <v>152</v>
      </c>
      <c r="AB32" s="286"/>
      <c r="AC32" s="330" t="s">
        <v>16</v>
      </c>
      <c r="AD32" s="286"/>
      <c r="AE32" s="330" t="s">
        <v>22</v>
      </c>
      <c r="AF32" s="286"/>
      <c r="AG32" s="330" t="s">
        <v>54</v>
      </c>
      <c r="AH32" s="286"/>
      <c r="AI32" s="330" t="s">
        <v>56</v>
      </c>
      <c r="AJ32" s="286"/>
      <c r="AK32" s="335"/>
      <c r="AL32" s="336"/>
      <c r="AN32" s="4"/>
      <c r="AO32" s="4"/>
    </row>
    <row r="33" spans="1:41" ht="6" customHeight="1">
      <c r="A33" s="337"/>
      <c r="B33" s="338"/>
      <c r="C33" s="339"/>
      <c r="D33" s="337"/>
      <c r="E33" s="340"/>
      <c r="F33" s="340"/>
      <c r="G33" s="340"/>
      <c r="H33" s="340"/>
      <c r="I33" s="337"/>
      <c r="J33" s="337"/>
      <c r="K33" s="337"/>
      <c r="L33" s="337"/>
      <c r="M33" s="340"/>
      <c r="N33" s="340"/>
      <c r="O33" s="340"/>
      <c r="P33" s="340"/>
      <c r="Q33" s="340"/>
      <c r="R33" s="340"/>
      <c r="S33" s="340"/>
      <c r="T33" s="340"/>
      <c r="U33" s="341"/>
      <c r="V33" s="341"/>
      <c r="W33" s="341"/>
      <c r="X33" s="341"/>
      <c r="Y33" s="341"/>
      <c r="Z33" s="341"/>
      <c r="AA33" s="341"/>
      <c r="AB33" s="341"/>
      <c r="AC33" s="341"/>
      <c r="AD33" s="341"/>
      <c r="AE33" s="341"/>
      <c r="AF33" s="341"/>
      <c r="AG33" s="341"/>
      <c r="AH33" s="341"/>
      <c r="AI33" s="341"/>
      <c r="AJ33" s="341"/>
      <c r="AK33" s="342"/>
      <c r="AL33" s="342"/>
      <c r="AN33" s="4"/>
      <c r="AO33" s="4"/>
    </row>
    <row r="34" spans="1:41" ht="22.5" customHeight="1">
      <c r="A34" s="343" t="s">
        <v>132</v>
      </c>
      <c r="B34" s="344"/>
      <c r="C34" s="345">
        <f>SUM(C36:C42)</f>
        <v>7545</v>
      </c>
      <c r="D34" s="346"/>
      <c r="E34" s="346">
        <f>SUM(E36:E42)</f>
        <v>1576</v>
      </c>
      <c r="F34" s="346"/>
      <c r="G34" s="346">
        <f>SUM(G36:G42)</f>
        <v>39</v>
      </c>
      <c r="H34" s="346"/>
      <c r="I34" s="346">
        <f>SUM(I36:I42)</f>
        <v>6391</v>
      </c>
      <c r="J34" s="346"/>
      <c r="K34" s="346">
        <f>SUM(K36:K42)</f>
        <v>7531</v>
      </c>
      <c r="L34" s="346"/>
      <c r="M34" s="346">
        <f>SUM(M36:M42)</f>
        <v>9003</v>
      </c>
      <c r="N34" s="346"/>
      <c r="O34" s="346">
        <f>SUM(O36:O42)</f>
        <v>186</v>
      </c>
      <c r="P34" s="346"/>
      <c r="Q34" s="346">
        <f>SUM(Q36:Q42)</f>
        <v>12</v>
      </c>
      <c r="R34" s="346"/>
      <c r="S34" s="346">
        <f>SUM(S36:S42)</f>
        <v>42</v>
      </c>
      <c r="T34" s="346"/>
      <c r="U34" s="346">
        <f>SUM(U36:U42)</f>
        <v>6</v>
      </c>
      <c r="V34" s="346"/>
      <c r="W34" s="346">
        <f>SUM(W36:W42)</f>
        <v>2</v>
      </c>
      <c r="X34" s="346"/>
      <c r="Y34" s="346">
        <f>SUM(Y36:Y42)</f>
        <v>74</v>
      </c>
      <c r="Z34" s="346"/>
      <c r="AA34" s="347">
        <v>0</v>
      </c>
      <c r="AB34" s="347"/>
      <c r="AC34" s="346">
        <f>SUM(AC36:AC42)</f>
        <v>29</v>
      </c>
      <c r="AD34" s="346"/>
      <c r="AE34" s="346">
        <f>SUM(AE36:AE42)</f>
        <v>9354</v>
      </c>
      <c r="AF34" s="346"/>
      <c r="AG34" s="346">
        <f>SUM(AG36:AG42)</f>
        <v>28</v>
      </c>
      <c r="AH34" s="346"/>
      <c r="AI34" s="346">
        <f>SUM(AI36:AI42)</f>
        <v>77</v>
      </c>
      <c r="AJ34" s="346"/>
      <c r="AK34" s="346">
        <f>SUM(AK36:AK42)</f>
        <v>1854</v>
      </c>
      <c r="AL34" s="346"/>
      <c r="AN34" s="4"/>
      <c r="AO34" s="4"/>
    </row>
    <row r="35" spans="1:41" ht="4.5" customHeight="1">
      <c r="A35" s="348"/>
      <c r="B35" s="5"/>
      <c r="C35" s="349"/>
      <c r="D35" s="350"/>
      <c r="E35" s="350"/>
      <c r="F35" s="350"/>
      <c r="G35" s="350"/>
      <c r="H35" s="350"/>
      <c r="I35" s="350"/>
      <c r="J35" s="350"/>
      <c r="K35" s="350"/>
      <c r="L35" s="350"/>
      <c r="M35" s="350"/>
      <c r="N35" s="350"/>
      <c r="O35" s="350"/>
      <c r="P35" s="350"/>
      <c r="Q35" s="350"/>
      <c r="R35" s="350"/>
      <c r="S35" s="350"/>
      <c r="T35" s="350"/>
      <c r="U35" s="351"/>
      <c r="V35" s="351"/>
      <c r="W35" s="351"/>
      <c r="X35" s="351"/>
      <c r="Y35" s="351"/>
      <c r="Z35" s="351"/>
      <c r="AA35" s="351"/>
      <c r="AB35" s="351"/>
      <c r="AC35" s="351"/>
      <c r="AD35" s="351"/>
      <c r="AE35" s="351"/>
      <c r="AF35" s="351"/>
      <c r="AG35" s="351"/>
      <c r="AH35" s="351"/>
      <c r="AI35" s="351"/>
      <c r="AJ35" s="351"/>
      <c r="AK35" s="351"/>
      <c r="AL35" s="4"/>
      <c r="AN35" s="4"/>
      <c r="AO35" s="4"/>
    </row>
    <row r="36" spans="1:41" ht="22.5" customHeight="1">
      <c r="A36" s="352" t="s">
        <v>0</v>
      </c>
      <c r="B36" s="353"/>
      <c r="C36" s="354">
        <v>1761</v>
      </c>
      <c r="D36" s="355"/>
      <c r="E36" s="355">
        <v>680</v>
      </c>
      <c r="F36" s="355"/>
      <c r="G36" s="356">
        <v>0</v>
      </c>
      <c r="H36" s="356"/>
      <c r="I36" s="355">
        <v>1279</v>
      </c>
      <c r="J36" s="355"/>
      <c r="K36" s="355">
        <v>1757</v>
      </c>
      <c r="L36" s="355"/>
      <c r="M36" s="355">
        <v>1756</v>
      </c>
      <c r="N36" s="355"/>
      <c r="O36" s="356">
        <v>0</v>
      </c>
      <c r="P36" s="356"/>
      <c r="Q36" s="356">
        <v>0</v>
      </c>
      <c r="R36" s="356"/>
      <c r="S36" s="356">
        <v>0</v>
      </c>
      <c r="T36" s="356"/>
      <c r="U36" s="356">
        <v>0</v>
      </c>
      <c r="V36" s="356"/>
      <c r="W36" s="356">
        <v>0</v>
      </c>
      <c r="X36" s="356"/>
      <c r="Y36" s="356">
        <v>0</v>
      </c>
      <c r="Z36" s="356"/>
      <c r="AA36" s="356">
        <v>0</v>
      </c>
      <c r="AB36" s="356"/>
      <c r="AC36" s="355">
        <v>1</v>
      </c>
      <c r="AD36" s="355"/>
      <c r="AE36" s="355">
        <f aca="true" t="shared" si="1" ref="AE36:AE42">SUM(M36:AC36)</f>
        <v>1757</v>
      </c>
      <c r="AF36" s="355"/>
      <c r="AG36" s="355">
        <v>4</v>
      </c>
      <c r="AH36" s="355"/>
      <c r="AI36" s="355">
        <v>11</v>
      </c>
      <c r="AJ36" s="355"/>
      <c r="AK36" s="355">
        <v>3</v>
      </c>
      <c r="AL36" s="355"/>
      <c r="AN36" s="4"/>
      <c r="AO36" s="4"/>
    </row>
    <row r="37" spans="1:41" ht="22.5" customHeight="1">
      <c r="A37" s="352" t="s">
        <v>1</v>
      </c>
      <c r="B37" s="353"/>
      <c r="C37" s="354">
        <v>882</v>
      </c>
      <c r="D37" s="355"/>
      <c r="E37" s="355">
        <v>149</v>
      </c>
      <c r="F37" s="355"/>
      <c r="G37" s="355">
        <v>3</v>
      </c>
      <c r="H37" s="355"/>
      <c r="I37" s="355">
        <v>812</v>
      </c>
      <c r="J37" s="355"/>
      <c r="K37" s="355">
        <v>882</v>
      </c>
      <c r="L37" s="355"/>
      <c r="M37" s="355">
        <v>1173</v>
      </c>
      <c r="N37" s="355"/>
      <c r="O37" s="355">
        <v>1</v>
      </c>
      <c r="P37" s="355"/>
      <c r="Q37" s="356">
        <v>0</v>
      </c>
      <c r="R37" s="356"/>
      <c r="S37" s="355">
        <v>2</v>
      </c>
      <c r="T37" s="355"/>
      <c r="U37" s="356">
        <v>0</v>
      </c>
      <c r="V37" s="356"/>
      <c r="W37" s="356">
        <v>0</v>
      </c>
      <c r="X37" s="356"/>
      <c r="Y37" s="356">
        <v>0</v>
      </c>
      <c r="Z37" s="356"/>
      <c r="AA37" s="356">
        <v>0</v>
      </c>
      <c r="AB37" s="356"/>
      <c r="AC37" s="356">
        <v>0</v>
      </c>
      <c r="AD37" s="356"/>
      <c r="AE37" s="355">
        <f t="shared" si="1"/>
        <v>1176</v>
      </c>
      <c r="AF37" s="355"/>
      <c r="AG37" s="355">
        <v>6</v>
      </c>
      <c r="AH37" s="355"/>
      <c r="AI37" s="355">
        <v>13</v>
      </c>
      <c r="AJ37" s="355"/>
      <c r="AK37" s="355">
        <v>4</v>
      </c>
      <c r="AL37" s="355"/>
      <c r="AN37" s="4"/>
      <c r="AO37" s="4"/>
    </row>
    <row r="38" spans="1:41" ht="22.5" customHeight="1">
      <c r="A38" s="352" t="s">
        <v>2</v>
      </c>
      <c r="B38" s="353"/>
      <c r="C38" s="354">
        <v>714</v>
      </c>
      <c r="D38" s="355"/>
      <c r="E38" s="355">
        <v>131</v>
      </c>
      <c r="F38" s="355"/>
      <c r="G38" s="355">
        <v>11</v>
      </c>
      <c r="H38" s="355"/>
      <c r="I38" s="355">
        <v>650</v>
      </c>
      <c r="J38" s="355"/>
      <c r="K38" s="355">
        <v>713</v>
      </c>
      <c r="L38" s="355"/>
      <c r="M38" s="355">
        <v>1007</v>
      </c>
      <c r="N38" s="355"/>
      <c r="O38" s="356">
        <v>0</v>
      </c>
      <c r="P38" s="356"/>
      <c r="Q38" s="356">
        <v>0</v>
      </c>
      <c r="R38" s="356"/>
      <c r="S38" s="355">
        <v>7</v>
      </c>
      <c r="T38" s="355"/>
      <c r="U38" s="356">
        <v>0</v>
      </c>
      <c r="V38" s="356"/>
      <c r="W38" s="356">
        <v>0</v>
      </c>
      <c r="X38" s="356"/>
      <c r="Y38" s="356">
        <v>0</v>
      </c>
      <c r="Z38" s="356"/>
      <c r="AA38" s="356">
        <v>0</v>
      </c>
      <c r="AB38" s="356"/>
      <c r="AC38" s="355">
        <v>1</v>
      </c>
      <c r="AD38" s="355"/>
      <c r="AE38" s="355">
        <f t="shared" si="1"/>
        <v>1015</v>
      </c>
      <c r="AF38" s="355"/>
      <c r="AG38" s="355">
        <v>5</v>
      </c>
      <c r="AH38" s="355"/>
      <c r="AI38" s="355">
        <v>21</v>
      </c>
      <c r="AJ38" s="355"/>
      <c r="AK38" s="355">
        <v>21</v>
      </c>
      <c r="AL38" s="355"/>
      <c r="AN38" s="4"/>
      <c r="AO38" s="4"/>
    </row>
    <row r="39" spans="1:41" ht="22.5" customHeight="1">
      <c r="A39" s="352" t="s">
        <v>3</v>
      </c>
      <c r="B39" s="353"/>
      <c r="C39" s="354">
        <v>1376</v>
      </c>
      <c r="D39" s="355"/>
      <c r="E39" s="355">
        <v>210</v>
      </c>
      <c r="F39" s="355"/>
      <c r="G39" s="355">
        <v>5</v>
      </c>
      <c r="H39" s="355"/>
      <c r="I39" s="355">
        <v>1121</v>
      </c>
      <c r="J39" s="355"/>
      <c r="K39" s="355">
        <v>1371</v>
      </c>
      <c r="L39" s="355"/>
      <c r="M39" s="355">
        <v>1715</v>
      </c>
      <c r="N39" s="355"/>
      <c r="O39" s="355">
        <v>11</v>
      </c>
      <c r="P39" s="355"/>
      <c r="Q39" s="355">
        <v>2</v>
      </c>
      <c r="R39" s="355"/>
      <c r="S39" s="355">
        <v>12</v>
      </c>
      <c r="T39" s="355"/>
      <c r="U39" s="356">
        <v>1</v>
      </c>
      <c r="V39" s="356"/>
      <c r="W39" s="356">
        <v>0</v>
      </c>
      <c r="X39" s="356"/>
      <c r="Y39" s="356">
        <v>0</v>
      </c>
      <c r="Z39" s="356"/>
      <c r="AA39" s="356">
        <v>0</v>
      </c>
      <c r="AB39" s="356"/>
      <c r="AC39" s="355">
        <v>6</v>
      </c>
      <c r="AD39" s="355"/>
      <c r="AE39" s="355">
        <f t="shared" si="1"/>
        <v>1747</v>
      </c>
      <c r="AF39" s="355"/>
      <c r="AG39" s="355">
        <v>6</v>
      </c>
      <c r="AH39" s="355"/>
      <c r="AI39" s="355">
        <v>18</v>
      </c>
      <c r="AJ39" s="355"/>
      <c r="AK39" s="355">
        <v>67</v>
      </c>
      <c r="AL39" s="355"/>
      <c r="AN39" s="4"/>
      <c r="AO39" s="4"/>
    </row>
    <row r="40" spans="1:41" ht="22.5" customHeight="1">
      <c r="A40" s="352" t="s">
        <v>4</v>
      </c>
      <c r="B40" s="353"/>
      <c r="C40" s="354">
        <v>812</v>
      </c>
      <c r="D40" s="355"/>
      <c r="E40" s="355">
        <v>80</v>
      </c>
      <c r="F40" s="355"/>
      <c r="G40" s="355">
        <v>5</v>
      </c>
      <c r="H40" s="355"/>
      <c r="I40" s="355">
        <v>620</v>
      </c>
      <c r="J40" s="355"/>
      <c r="K40" s="355">
        <v>812</v>
      </c>
      <c r="L40" s="355"/>
      <c r="M40" s="355">
        <v>816</v>
      </c>
      <c r="N40" s="355"/>
      <c r="O40" s="356">
        <v>0</v>
      </c>
      <c r="P40" s="356"/>
      <c r="Q40" s="356">
        <v>0</v>
      </c>
      <c r="R40" s="356"/>
      <c r="S40" s="355">
        <v>2</v>
      </c>
      <c r="T40" s="355"/>
      <c r="U40" s="356">
        <v>0</v>
      </c>
      <c r="V40" s="356"/>
      <c r="W40" s="356">
        <v>0</v>
      </c>
      <c r="X40" s="356"/>
      <c r="Y40" s="356">
        <v>0</v>
      </c>
      <c r="Z40" s="356"/>
      <c r="AA40" s="356">
        <v>0</v>
      </c>
      <c r="AB40" s="356"/>
      <c r="AC40" s="355">
        <v>12</v>
      </c>
      <c r="AD40" s="355"/>
      <c r="AE40" s="355">
        <f t="shared" si="1"/>
        <v>830</v>
      </c>
      <c r="AF40" s="355"/>
      <c r="AG40" s="355">
        <v>2</v>
      </c>
      <c r="AH40" s="355"/>
      <c r="AI40" s="355">
        <v>5</v>
      </c>
      <c r="AJ40" s="355"/>
      <c r="AK40" s="355">
        <v>28</v>
      </c>
      <c r="AL40" s="355"/>
      <c r="AN40" s="4"/>
      <c r="AO40" s="4"/>
    </row>
    <row r="41" spans="1:41" ht="22.5" customHeight="1">
      <c r="A41" s="352" t="s">
        <v>5</v>
      </c>
      <c r="B41" s="353"/>
      <c r="C41" s="354">
        <v>1094</v>
      </c>
      <c r="D41" s="355"/>
      <c r="E41" s="355">
        <v>177</v>
      </c>
      <c r="F41" s="355"/>
      <c r="G41" s="356">
        <v>0</v>
      </c>
      <c r="H41" s="356"/>
      <c r="I41" s="355">
        <v>1016</v>
      </c>
      <c r="J41" s="355"/>
      <c r="K41" s="355">
        <v>1092</v>
      </c>
      <c r="L41" s="355"/>
      <c r="M41" s="355">
        <v>1263</v>
      </c>
      <c r="N41" s="355"/>
      <c r="O41" s="356">
        <v>0</v>
      </c>
      <c r="P41" s="356"/>
      <c r="Q41" s="355">
        <v>1</v>
      </c>
      <c r="R41" s="355"/>
      <c r="S41" s="355">
        <v>5</v>
      </c>
      <c r="T41" s="355"/>
      <c r="U41" s="356">
        <v>0</v>
      </c>
      <c r="V41" s="356"/>
      <c r="W41" s="356">
        <v>0</v>
      </c>
      <c r="X41" s="356"/>
      <c r="Y41" s="356">
        <v>0</v>
      </c>
      <c r="Z41" s="356"/>
      <c r="AA41" s="356">
        <v>0</v>
      </c>
      <c r="AB41" s="356"/>
      <c r="AC41" s="355">
        <v>3</v>
      </c>
      <c r="AD41" s="355"/>
      <c r="AE41" s="355">
        <f t="shared" si="1"/>
        <v>1272</v>
      </c>
      <c r="AF41" s="355"/>
      <c r="AG41" s="355">
        <v>3</v>
      </c>
      <c r="AH41" s="355"/>
      <c r="AI41" s="355">
        <v>6</v>
      </c>
      <c r="AJ41" s="355"/>
      <c r="AK41" s="355">
        <v>374</v>
      </c>
      <c r="AL41" s="355"/>
      <c r="AN41" s="4"/>
      <c r="AO41" s="4"/>
    </row>
    <row r="42" spans="1:41" ht="22.5" customHeight="1">
      <c r="A42" s="352" t="s">
        <v>6</v>
      </c>
      <c r="B42" s="353"/>
      <c r="C42" s="354">
        <v>906</v>
      </c>
      <c r="D42" s="355"/>
      <c r="E42" s="355">
        <v>149</v>
      </c>
      <c r="F42" s="355"/>
      <c r="G42" s="355">
        <v>15</v>
      </c>
      <c r="H42" s="355"/>
      <c r="I42" s="355">
        <v>893</v>
      </c>
      <c r="J42" s="355"/>
      <c r="K42" s="355">
        <v>904</v>
      </c>
      <c r="L42" s="355"/>
      <c r="M42" s="355">
        <v>1273</v>
      </c>
      <c r="N42" s="355"/>
      <c r="O42" s="355">
        <v>174</v>
      </c>
      <c r="P42" s="355"/>
      <c r="Q42" s="355">
        <v>9</v>
      </c>
      <c r="R42" s="355"/>
      <c r="S42" s="355">
        <v>14</v>
      </c>
      <c r="T42" s="355"/>
      <c r="U42" s="356">
        <v>5</v>
      </c>
      <c r="V42" s="356"/>
      <c r="W42" s="356">
        <v>2</v>
      </c>
      <c r="X42" s="356"/>
      <c r="Y42" s="355">
        <v>74</v>
      </c>
      <c r="Z42" s="355"/>
      <c r="AA42" s="356">
        <v>0</v>
      </c>
      <c r="AB42" s="356"/>
      <c r="AC42" s="355">
        <v>6</v>
      </c>
      <c r="AD42" s="355"/>
      <c r="AE42" s="355">
        <f t="shared" si="1"/>
        <v>1557</v>
      </c>
      <c r="AF42" s="355"/>
      <c r="AG42" s="355">
        <v>2</v>
      </c>
      <c r="AH42" s="355"/>
      <c r="AI42" s="355">
        <v>3</v>
      </c>
      <c r="AJ42" s="355"/>
      <c r="AK42" s="355">
        <v>1357</v>
      </c>
      <c r="AL42" s="355"/>
      <c r="AN42" s="4"/>
      <c r="AO42" s="4"/>
    </row>
    <row r="43" spans="1:41" ht="6" customHeight="1" thickBot="1">
      <c r="A43" s="9"/>
      <c r="B43" s="357"/>
      <c r="C43" s="358"/>
      <c r="D43" s="359"/>
      <c r="E43" s="359"/>
      <c r="F43" s="359"/>
      <c r="G43" s="359"/>
      <c r="H43" s="359"/>
      <c r="I43" s="359"/>
      <c r="J43" s="359"/>
      <c r="K43" s="359"/>
      <c r="L43" s="359"/>
      <c r="M43" s="359"/>
      <c r="N43" s="359"/>
      <c r="O43" s="359"/>
      <c r="P43" s="359"/>
      <c r="Q43" s="359"/>
      <c r="R43" s="359"/>
      <c r="S43" s="359"/>
      <c r="T43" s="359"/>
      <c r="U43" s="359"/>
      <c r="V43" s="359"/>
      <c r="W43" s="359"/>
      <c r="X43" s="359"/>
      <c r="Y43" s="359"/>
      <c r="Z43" s="359"/>
      <c r="AA43" s="359"/>
      <c r="AB43" s="359"/>
      <c r="AC43" s="359"/>
      <c r="AD43" s="359"/>
      <c r="AE43" s="359"/>
      <c r="AF43" s="359"/>
      <c r="AG43" s="359"/>
      <c r="AH43" s="359"/>
      <c r="AI43" s="359"/>
      <c r="AJ43" s="359"/>
      <c r="AK43" s="359"/>
      <c r="AL43" s="9"/>
      <c r="AN43" s="4"/>
      <c r="AO43" s="4"/>
    </row>
    <row r="44" s="4" customFormat="1" ht="6.75" customHeight="1"/>
    <row r="45" spans="28:38" ht="32.25" customHeight="1">
      <c r="AB45" s="91" t="s">
        <v>30</v>
      </c>
      <c r="AC45" s="91"/>
      <c r="AD45" s="91"/>
      <c r="AE45" s="91"/>
      <c r="AF45" s="91"/>
      <c r="AG45" s="91"/>
      <c r="AH45" s="91"/>
      <c r="AI45" s="91"/>
      <c r="AJ45" s="91"/>
      <c r="AK45" s="91"/>
      <c r="AL45" s="91"/>
    </row>
  </sheetData>
  <mergeCells count="413">
    <mergeCell ref="AI29:AL29"/>
    <mergeCell ref="W26:Z26"/>
    <mergeCell ref="AA26:AD26"/>
    <mergeCell ref="AE26:AH26"/>
    <mergeCell ref="AI26:AL26"/>
    <mergeCell ref="A29:AH29"/>
    <mergeCell ref="G26:J26"/>
    <mergeCell ref="K26:N26"/>
    <mergeCell ref="O26:R26"/>
    <mergeCell ref="S26:V26"/>
    <mergeCell ref="W25:Z25"/>
    <mergeCell ref="AA25:AD25"/>
    <mergeCell ref="AE25:AH25"/>
    <mergeCell ref="AI25:AL25"/>
    <mergeCell ref="G25:J25"/>
    <mergeCell ref="K25:N25"/>
    <mergeCell ref="O25:R25"/>
    <mergeCell ref="S25:V25"/>
    <mergeCell ref="W24:Z24"/>
    <mergeCell ref="AA24:AD24"/>
    <mergeCell ref="AE24:AH24"/>
    <mergeCell ref="AI24:AL24"/>
    <mergeCell ref="G24:J24"/>
    <mergeCell ref="K24:N24"/>
    <mergeCell ref="O24:R24"/>
    <mergeCell ref="S24:V24"/>
    <mergeCell ref="W23:Z23"/>
    <mergeCell ref="AA23:AD23"/>
    <mergeCell ref="AE23:AH23"/>
    <mergeCell ref="AI23:AL23"/>
    <mergeCell ref="G23:J23"/>
    <mergeCell ref="K23:N23"/>
    <mergeCell ref="O23:R23"/>
    <mergeCell ref="S23:V23"/>
    <mergeCell ref="AI21:AL21"/>
    <mergeCell ref="G22:J22"/>
    <mergeCell ref="K22:N22"/>
    <mergeCell ref="O22:R22"/>
    <mergeCell ref="S22:V22"/>
    <mergeCell ref="W22:Z22"/>
    <mergeCell ref="AA22:AD22"/>
    <mergeCell ref="AE22:AH22"/>
    <mergeCell ref="AI22:AL22"/>
    <mergeCell ref="AA20:AD20"/>
    <mergeCell ref="AE20:AH20"/>
    <mergeCell ref="AI20:AL20"/>
    <mergeCell ref="G21:J21"/>
    <mergeCell ref="K21:N21"/>
    <mergeCell ref="O21:R21"/>
    <mergeCell ref="S21:V21"/>
    <mergeCell ref="W21:Z21"/>
    <mergeCell ref="AA21:AD21"/>
    <mergeCell ref="AE21:AH21"/>
    <mergeCell ref="K20:N20"/>
    <mergeCell ref="O20:R20"/>
    <mergeCell ref="S20:V20"/>
    <mergeCell ref="W20:Z20"/>
    <mergeCell ref="C24:F24"/>
    <mergeCell ref="C25:F25"/>
    <mergeCell ref="A26:F26"/>
    <mergeCell ref="B3:F3"/>
    <mergeCell ref="B6:F6"/>
    <mergeCell ref="C18:F18"/>
    <mergeCell ref="C19:F19"/>
    <mergeCell ref="C20:F20"/>
    <mergeCell ref="C21:F21"/>
    <mergeCell ref="E4:F4"/>
    <mergeCell ref="E5:F5"/>
    <mergeCell ref="C7:F7"/>
    <mergeCell ref="C8:F8"/>
    <mergeCell ref="C9:F9"/>
    <mergeCell ref="B4:C5"/>
    <mergeCell ref="B7:B14"/>
    <mergeCell ref="C13:F13"/>
    <mergeCell ref="C14:F14"/>
    <mergeCell ref="C10:F10"/>
    <mergeCell ref="C11:F11"/>
    <mergeCell ref="C12:F12"/>
    <mergeCell ref="Y36:Z36"/>
    <mergeCell ref="Q36:R36"/>
    <mergeCell ref="S36:T36"/>
    <mergeCell ref="U36:V36"/>
    <mergeCell ref="W36:X36"/>
    <mergeCell ref="C36:D36"/>
    <mergeCell ref="E36:F36"/>
    <mergeCell ref="O32:P32"/>
    <mergeCell ref="Q32:R32"/>
    <mergeCell ref="AA36:AB36"/>
    <mergeCell ref="AC36:AD36"/>
    <mergeCell ref="AE36:AF36"/>
    <mergeCell ref="AG36:AH36"/>
    <mergeCell ref="AE42:AF42"/>
    <mergeCell ref="O42:P42"/>
    <mergeCell ref="Q42:R42"/>
    <mergeCell ref="S42:T42"/>
    <mergeCell ref="U42:V42"/>
    <mergeCell ref="W42:X42"/>
    <mergeCell ref="Y42:Z42"/>
    <mergeCell ref="AA42:AB42"/>
    <mergeCell ref="AC42:AD42"/>
    <mergeCell ref="W41:X41"/>
    <mergeCell ref="Y41:Z41"/>
    <mergeCell ref="AA41:AB41"/>
    <mergeCell ref="AC41:AD41"/>
    <mergeCell ref="O41:P41"/>
    <mergeCell ref="Q41:R41"/>
    <mergeCell ref="S41:T41"/>
    <mergeCell ref="U41:V41"/>
    <mergeCell ref="Y40:Z40"/>
    <mergeCell ref="AA40:AB40"/>
    <mergeCell ref="AC40:AD40"/>
    <mergeCell ref="AE41:AF41"/>
    <mergeCell ref="W39:X39"/>
    <mergeCell ref="Y39:Z39"/>
    <mergeCell ref="AA39:AB39"/>
    <mergeCell ref="AC39:AD39"/>
    <mergeCell ref="O39:P39"/>
    <mergeCell ref="Q39:R39"/>
    <mergeCell ref="S39:T39"/>
    <mergeCell ref="U39:V39"/>
    <mergeCell ref="Y38:Z38"/>
    <mergeCell ref="AA38:AB38"/>
    <mergeCell ref="AC38:AD38"/>
    <mergeCell ref="AE39:AF39"/>
    <mergeCell ref="AE37:AF37"/>
    <mergeCell ref="O37:P37"/>
    <mergeCell ref="Q37:R37"/>
    <mergeCell ref="S37:T37"/>
    <mergeCell ref="U37:V37"/>
    <mergeCell ref="W37:X37"/>
    <mergeCell ref="Y37:Z37"/>
    <mergeCell ref="AA37:AB37"/>
    <mergeCell ref="AC37:AD37"/>
    <mergeCell ref="A36:B36"/>
    <mergeCell ref="G37:H37"/>
    <mergeCell ref="I37:J37"/>
    <mergeCell ref="K37:L37"/>
    <mergeCell ref="G36:H36"/>
    <mergeCell ref="C37:D37"/>
    <mergeCell ref="E37:F37"/>
    <mergeCell ref="K36:L36"/>
    <mergeCell ref="I36:J36"/>
    <mergeCell ref="Q34:R34"/>
    <mergeCell ref="S34:T34"/>
    <mergeCell ref="U34:V34"/>
    <mergeCell ref="AE32:AF32"/>
    <mergeCell ref="AB45:AL45"/>
    <mergeCell ref="AK34:AL34"/>
    <mergeCell ref="AK36:AL36"/>
    <mergeCell ref="M31:AF31"/>
    <mergeCell ref="AK37:AL37"/>
    <mergeCell ref="AK38:AL38"/>
    <mergeCell ref="AI41:AJ41"/>
    <mergeCell ref="AK41:AL41"/>
    <mergeCell ref="AI39:AJ39"/>
    <mergeCell ref="AK39:AL39"/>
    <mergeCell ref="K30:AF30"/>
    <mergeCell ref="AG30:AJ30"/>
    <mergeCell ref="AG37:AH37"/>
    <mergeCell ref="S32:T32"/>
    <mergeCell ref="U32:V32"/>
    <mergeCell ref="M36:N36"/>
    <mergeCell ref="O36:P36"/>
    <mergeCell ref="O34:P34"/>
    <mergeCell ref="Y34:Z34"/>
    <mergeCell ref="M37:N37"/>
    <mergeCell ref="C34:D34"/>
    <mergeCell ref="E34:F34"/>
    <mergeCell ref="AG34:AH34"/>
    <mergeCell ref="AI34:AJ34"/>
    <mergeCell ref="G34:H34"/>
    <mergeCell ref="I34:J34"/>
    <mergeCell ref="K34:L34"/>
    <mergeCell ref="AA34:AB34"/>
    <mergeCell ref="AC34:AD34"/>
    <mergeCell ref="W34:X34"/>
    <mergeCell ref="C15:F15"/>
    <mergeCell ref="C16:F16"/>
    <mergeCell ref="B17:F17"/>
    <mergeCell ref="M34:N34"/>
    <mergeCell ref="K31:L32"/>
    <mergeCell ref="M32:N32"/>
    <mergeCell ref="A34:B34"/>
    <mergeCell ref="A30:B32"/>
    <mergeCell ref="C31:D32"/>
    <mergeCell ref="E31:H31"/>
    <mergeCell ref="I31:J32"/>
    <mergeCell ref="AI37:AJ37"/>
    <mergeCell ref="AG32:AH32"/>
    <mergeCell ref="AI32:AJ32"/>
    <mergeCell ref="AI36:AJ36"/>
    <mergeCell ref="AE34:AF34"/>
    <mergeCell ref="W32:X32"/>
    <mergeCell ref="Y32:Z32"/>
    <mergeCell ref="AA32:AB32"/>
    <mergeCell ref="AC32:AD32"/>
    <mergeCell ref="C38:D38"/>
    <mergeCell ref="E38:F38"/>
    <mergeCell ref="G38:H38"/>
    <mergeCell ref="I38:J38"/>
    <mergeCell ref="K38:L38"/>
    <mergeCell ref="M38:N38"/>
    <mergeCell ref="AG38:AH38"/>
    <mergeCell ref="AI38:AJ38"/>
    <mergeCell ref="AE38:AF38"/>
    <mergeCell ref="O38:P38"/>
    <mergeCell ref="Q38:R38"/>
    <mergeCell ref="S38:T38"/>
    <mergeCell ref="U38:V38"/>
    <mergeCell ref="W38:X38"/>
    <mergeCell ref="C39:D39"/>
    <mergeCell ref="E39:F39"/>
    <mergeCell ref="G39:H39"/>
    <mergeCell ref="I39:J39"/>
    <mergeCell ref="A17:A25"/>
    <mergeCell ref="K39:L39"/>
    <mergeCell ref="M39:N39"/>
    <mergeCell ref="AG39:AH39"/>
    <mergeCell ref="A37:B37"/>
    <mergeCell ref="A38:B38"/>
    <mergeCell ref="A39:B39"/>
    <mergeCell ref="G32:H32"/>
    <mergeCell ref="E32:F32"/>
    <mergeCell ref="AG31:AJ31"/>
    <mergeCell ref="K40:L40"/>
    <mergeCell ref="M40:N40"/>
    <mergeCell ref="AG40:AH40"/>
    <mergeCell ref="AI40:AJ40"/>
    <mergeCell ref="AE40:AF40"/>
    <mergeCell ref="O40:P40"/>
    <mergeCell ref="Q40:R40"/>
    <mergeCell ref="S40:T40"/>
    <mergeCell ref="U40:V40"/>
    <mergeCell ref="W40:X40"/>
    <mergeCell ref="C40:D40"/>
    <mergeCell ref="E40:F40"/>
    <mergeCell ref="G40:H40"/>
    <mergeCell ref="I40:J40"/>
    <mergeCell ref="G42:H42"/>
    <mergeCell ref="I42:J42"/>
    <mergeCell ref="AK40:AL40"/>
    <mergeCell ref="C41:D41"/>
    <mergeCell ref="E41:F41"/>
    <mergeCell ref="G41:H41"/>
    <mergeCell ref="I41:J41"/>
    <mergeCell ref="K41:L41"/>
    <mergeCell ref="M41:N41"/>
    <mergeCell ref="AG41:AH41"/>
    <mergeCell ref="AK42:AL42"/>
    <mergeCell ref="A40:B40"/>
    <mergeCell ref="A41:B41"/>
    <mergeCell ref="A42:B42"/>
    <mergeCell ref="K42:L42"/>
    <mergeCell ref="M42:N42"/>
    <mergeCell ref="AG42:AH42"/>
    <mergeCell ref="AI42:AJ42"/>
    <mergeCell ref="C42:D42"/>
    <mergeCell ref="E42:F42"/>
    <mergeCell ref="AK30:AL32"/>
    <mergeCell ref="C30:J30"/>
    <mergeCell ref="G2:J2"/>
    <mergeCell ref="K2:N2"/>
    <mergeCell ref="O2:R2"/>
    <mergeCell ref="S2:V2"/>
    <mergeCell ref="W2:Z2"/>
    <mergeCell ref="AA2:AD2"/>
    <mergeCell ref="AE2:AH2"/>
    <mergeCell ref="AI2:AL2"/>
    <mergeCell ref="AI1:AL1"/>
    <mergeCell ref="G3:J3"/>
    <mergeCell ref="K3:N3"/>
    <mergeCell ref="O3:R3"/>
    <mergeCell ref="S3:V3"/>
    <mergeCell ref="W3:Z3"/>
    <mergeCell ref="AA3:AD3"/>
    <mergeCell ref="AE3:AH3"/>
    <mergeCell ref="AI3:AL3"/>
    <mergeCell ref="A1:AH1"/>
    <mergeCell ref="G4:J4"/>
    <mergeCell ref="K4:N4"/>
    <mergeCell ref="O4:R4"/>
    <mergeCell ref="S4:V4"/>
    <mergeCell ref="W4:Z4"/>
    <mergeCell ref="AA4:AD4"/>
    <mergeCell ref="AE4:AH4"/>
    <mergeCell ref="AI4:AL4"/>
    <mergeCell ref="G5:J5"/>
    <mergeCell ref="K5:N5"/>
    <mergeCell ref="O5:R5"/>
    <mergeCell ref="S5:V5"/>
    <mergeCell ref="W5:Z5"/>
    <mergeCell ref="AA5:AD5"/>
    <mergeCell ref="AE5:AH5"/>
    <mergeCell ref="AI5:AL5"/>
    <mergeCell ref="G6:J6"/>
    <mergeCell ref="K6:N6"/>
    <mergeCell ref="O6:R6"/>
    <mergeCell ref="S6:V6"/>
    <mergeCell ref="W6:Z6"/>
    <mergeCell ref="AA6:AD6"/>
    <mergeCell ref="AE6:AH6"/>
    <mergeCell ref="AI6:AL6"/>
    <mergeCell ref="G7:J7"/>
    <mergeCell ref="K7:N7"/>
    <mergeCell ref="O7:R7"/>
    <mergeCell ref="S7:V7"/>
    <mergeCell ref="W7:Z7"/>
    <mergeCell ref="AA7:AD7"/>
    <mergeCell ref="AE7:AH7"/>
    <mergeCell ref="AI7:AL7"/>
    <mergeCell ref="G8:J8"/>
    <mergeCell ref="K8:N8"/>
    <mergeCell ref="O8:R8"/>
    <mergeCell ref="S8:V8"/>
    <mergeCell ref="W8:Z8"/>
    <mergeCell ref="AA8:AD8"/>
    <mergeCell ref="AE8:AH8"/>
    <mergeCell ref="AI8:AL8"/>
    <mergeCell ref="AA9:AD9"/>
    <mergeCell ref="AE9:AH9"/>
    <mergeCell ref="AI9:AL9"/>
    <mergeCell ref="G9:J9"/>
    <mergeCell ref="K9:N9"/>
    <mergeCell ref="O9:R9"/>
    <mergeCell ref="S9:V9"/>
    <mergeCell ref="K10:N10"/>
    <mergeCell ref="O10:R10"/>
    <mergeCell ref="S10:V10"/>
    <mergeCell ref="W9:Z9"/>
    <mergeCell ref="W10:Z10"/>
    <mergeCell ref="AA10:AD10"/>
    <mergeCell ref="AE10:AH10"/>
    <mergeCell ref="AI10:AL10"/>
    <mergeCell ref="AA11:AD11"/>
    <mergeCell ref="AE11:AH11"/>
    <mergeCell ref="AI11:AL11"/>
    <mergeCell ref="G11:J11"/>
    <mergeCell ref="K11:N11"/>
    <mergeCell ref="O11:R11"/>
    <mergeCell ref="S11:V11"/>
    <mergeCell ref="K12:N12"/>
    <mergeCell ref="O12:R12"/>
    <mergeCell ref="S12:V12"/>
    <mergeCell ref="W11:Z11"/>
    <mergeCell ref="W12:Z12"/>
    <mergeCell ref="AA12:AD12"/>
    <mergeCell ref="AE12:AH12"/>
    <mergeCell ref="AI12:AL12"/>
    <mergeCell ref="AE13:AH13"/>
    <mergeCell ref="AI13:AL13"/>
    <mergeCell ref="G13:J13"/>
    <mergeCell ref="K13:N13"/>
    <mergeCell ref="O13:R13"/>
    <mergeCell ref="S13:V13"/>
    <mergeCell ref="G14:J14"/>
    <mergeCell ref="K14:N14"/>
    <mergeCell ref="O14:R14"/>
    <mergeCell ref="S14:V14"/>
    <mergeCell ref="AA14:AD14"/>
    <mergeCell ref="AE14:AH14"/>
    <mergeCell ref="W13:Z13"/>
    <mergeCell ref="AA13:AD13"/>
    <mergeCell ref="AI14:AL14"/>
    <mergeCell ref="G15:J15"/>
    <mergeCell ref="K15:N15"/>
    <mergeCell ref="O15:R15"/>
    <mergeCell ref="S15:V15"/>
    <mergeCell ref="W15:Z15"/>
    <mergeCell ref="AA15:AD15"/>
    <mergeCell ref="AE15:AH15"/>
    <mergeCell ref="AI15:AL15"/>
    <mergeCell ref="W14:Z14"/>
    <mergeCell ref="G16:J16"/>
    <mergeCell ref="K16:N16"/>
    <mergeCell ref="O16:R16"/>
    <mergeCell ref="S16:V16"/>
    <mergeCell ref="W16:Z16"/>
    <mergeCell ref="AA16:AD16"/>
    <mergeCell ref="K17:N17"/>
    <mergeCell ref="O17:R17"/>
    <mergeCell ref="S17:V17"/>
    <mergeCell ref="W17:Z17"/>
    <mergeCell ref="AE16:AH16"/>
    <mergeCell ref="AI16:AL16"/>
    <mergeCell ref="AA17:AD17"/>
    <mergeCell ref="AE17:AH17"/>
    <mergeCell ref="AI17:AL17"/>
    <mergeCell ref="G18:J18"/>
    <mergeCell ref="K18:N18"/>
    <mergeCell ref="O18:R18"/>
    <mergeCell ref="S18:V18"/>
    <mergeCell ref="W18:Z18"/>
    <mergeCell ref="AA18:AD18"/>
    <mergeCell ref="AE18:AH18"/>
    <mergeCell ref="AI18:AL18"/>
    <mergeCell ref="G19:J19"/>
    <mergeCell ref="K19:N19"/>
    <mergeCell ref="O19:R19"/>
    <mergeCell ref="S19:V19"/>
    <mergeCell ref="W19:Z19"/>
    <mergeCell ref="AA19:AD19"/>
    <mergeCell ref="AE19:AH19"/>
    <mergeCell ref="AI19:AL19"/>
    <mergeCell ref="A15:B16"/>
    <mergeCell ref="A3:A5"/>
    <mergeCell ref="A6:A14"/>
    <mergeCell ref="G20:J20"/>
    <mergeCell ref="B18:B25"/>
    <mergeCell ref="G17:J17"/>
    <mergeCell ref="C22:F22"/>
    <mergeCell ref="C23:F23"/>
    <mergeCell ref="G12:J12"/>
    <mergeCell ref="G10:J10"/>
  </mergeCells>
  <printOptions horizontalCentered="1"/>
  <pageMargins left="0.3937007874015748" right="0.3937007874015748" top="0.5905511811023623" bottom="0.7874015748031497" header="0.5118110236220472" footer="0.2755905511811024"/>
  <pageSetup firstPageNumber="66" useFirstPageNumber="1"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dimension ref="A1:O37"/>
  <sheetViews>
    <sheetView zoomScale="85" zoomScaleNormal="85" workbookViewId="0" topLeftCell="G1">
      <selection activeCell="I9" sqref="I9"/>
    </sheetView>
  </sheetViews>
  <sheetFormatPr defaultColWidth="8.66015625" defaultRowHeight="18"/>
  <cols>
    <col min="1" max="1" width="2.41015625" style="0" bestFit="1" customWidth="1"/>
    <col min="2" max="2" width="2.41015625" style="0" customWidth="1"/>
    <col min="3" max="3" width="2.41015625" style="0" bestFit="1" customWidth="1"/>
    <col min="4" max="4" width="4.41015625" style="407" bestFit="1" customWidth="1"/>
    <col min="5" max="9" width="7.5" style="0" customWidth="1"/>
    <col min="10" max="10" width="8.66015625" style="0" customWidth="1"/>
    <col min="13" max="13" width="7.5" style="0" customWidth="1"/>
    <col min="14" max="15" width="8" style="0" customWidth="1"/>
  </cols>
  <sheetData>
    <row r="1" spans="1:13" ht="18.75">
      <c r="A1" s="39" t="s">
        <v>181</v>
      </c>
      <c r="B1" s="39"/>
      <c r="C1" s="39"/>
      <c r="D1" s="39"/>
      <c r="E1" s="39"/>
      <c r="F1" s="39"/>
      <c r="G1" s="39"/>
      <c r="H1" s="39"/>
      <c r="I1" s="39"/>
      <c r="J1" s="39"/>
      <c r="K1" s="39"/>
      <c r="L1" s="39"/>
      <c r="M1" s="39"/>
    </row>
    <row r="2" spans="1:15" ht="21.75" customHeight="1" thickBot="1">
      <c r="A2" s="360"/>
      <c r="B2" s="361"/>
      <c r="C2" s="28"/>
      <c r="D2" s="362"/>
      <c r="E2" s="28"/>
      <c r="F2" s="28"/>
      <c r="G2" s="28"/>
      <c r="H2" s="28"/>
      <c r="I2" s="28"/>
      <c r="J2" s="28"/>
      <c r="K2" s="28"/>
      <c r="L2" s="28"/>
      <c r="N2" s="133"/>
      <c r="O2" s="133"/>
    </row>
    <row r="3" spans="1:15" ht="22.5" customHeight="1">
      <c r="A3" s="2"/>
      <c r="B3" s="2"/>
      <c r="C3" s="2"/>
      <c r="D3" s="363"/>
      <c r="E3" s="364" t="s">
        <v>172</v>
      </c>
      <c r="F3" s="365"/>
      <c r="G3" s="365"/>
      <c r="H3" s="365"/>
      <c r="I3" s="366"/>
      <c r="J3" s="367" t="s">
        <v>182</v>
      </c>
      <c r="K3" s="367" t="s">
        <v>173</v>
      </c>
      <c r="L3" s="367" t="s">
        <v>183</v>
      </c>
      <c r="M3" s="367" t="s">
        <v>184</v>
      </c>
      <c r="N3" s="368" t="s">
        <v>174</v>
      </c>
      <c r="O3" s="369"/>
    </row>
    <row r="4" spans="3:15" ht="7.5" customHeight="1">
      <c r="C4" s="4"/>
      <c r="D4" s="370"/>
      <c r="E4" s="371" t="s">
        <v>185</v>
      </c>
      <c r="F4" s="371" t="s">
        <v>186</v>
      </c>
      <c r="G4" s="371" t="s">
        <v>187</v>
      </c>
      <c r="H4" s="69" t="s">
        <v>188</v>
      </c>
      <c r="I4" s="372"/>
      <c r="J4" s="373"/>
      <c r="K4" s="373"/>
      <c r="L4" s="373"/>
      <c r="M4" s="373"/>
      <c r="N4" s="371" t="s">
        <v>189</v>
      </c>
      <c r="O4" s="315" t="s">
        <v>175</v>
      </c>
    </row>
    <row r="5" spans="3:15" ht="49.5" customHeight="1">
      <c r="C5" s="4"/>
      <c r="D5" s="374"/>
      <c r="E5" s="375"/>
      <c r="F5" s="375"/>
      <c r="G5" s="375"/>
      <c r="H5" s="376"/>
      <c r="I5" s="377" t="s">
        <v>190</v>
      </c>
      <c r="J5" s="375"/>
      <c r="K5" s="375"/>
      <c r="L5" s="375"/>
      <c r="M5" s="375"/>
      <c r="N5" s="375"/>
      <c r="O5" s="333"/>
    </row>
    <row r="6" spans="1:15" ht="24.75" customHeight="1">
      <c r="A6" s="378" t="s">
        <v>132</v>
      </c>
      <c r="B6" s="378"/>
      <c r="C6" s="378"/>
      <c r="D6" s="379" t="s">
        <v>107</v>
      </c>
      <c r="E6" s="380">
        <f>SUM(E7:E13)</f>
        <v>1115</v>
      </c>
      <c r="F6" s="381">
        <f>SUM(F7:F13)</f>
        <v>1115</v>
      </c>
      <c r="G6" s="381">
        <f>SUM(G7:G13)</f>
        <v>96</v>
      </c>
      <c r="H6" s="381">
        <f>SUM(H7:H13)</f>
        <v>1019</v>
      </c>
      <c r="I6" s="381" t="s">
        <v>176</v>
      </c>
      <c r="J6" s="381">
        <f aca="true" t="shared" si="0" ref="J6:O6">SUM(J7:J13)</f>
        <v>13031</v>
      </c>
      <c r="K6" s="381">
        <f t="shared" si="0"/>
        <v>72918</v>
      </c>
      <c r="L6" s="381">
        <f t="shared" si="0"/>
        <v>27244</v>
      </c>
      <c r="M6" s="381">
        <f t="shared" si="0"/>
        <v>37</v>
      </c>
      <c r="N6" s="381">
        <f t="shared" si="0"/>
        <v>31</v>
      </c>
      <c r="O6" s="381">
        <f t="shared" si="0"/>
        <v>123</v>
      </c>
    </row>
    <row r="7" spans="1:15" ht="24.75" customHeight="1">
      <c r="A7" s="382"/>
      <c r="B7" s="382"/>
      <c r="C7" s="382"/>
      <c r="D7" s="383" t="s">
        <v>0</v>
      </c>
      <c r="E7" s="384">
        <v>605</v>
      </c>
      <c r="F7" s="385">
        <v>605</v>
      </c>
      <c r="G7" s="385">
        <v>16</v>
      </c>
      <c r="H7" s="385">
        <v>589</v>
      </c>
      <c r="I7" s="385" t="s">
        <v>191</v>
      </c>
      <c r="J7" s="385">
        <v>2685</v>
      </c>
      <c r="K7" s="385">
        <v>17886</v>
      </c>
      <c r="L7" s="385">
        <v>2232</v>
      </c>
      <c r="M7" s="385">
        <v>0</v>
      </c>
      <c r="N7" s="385">
        <v>10</v>
      </c>
      <c r="O7" s="385">
        <v>17</v>
      </c>
    </row>
    <row r="8" spans="1:15" ht="24.75" customHeight="1">
      <c r="A8" s="382"/>
      <c r="B8" s="382"/>
      <c r="C8" s="382"/>
      <c r="D8" s="383" t="s">
        <v>1</v>
      </c>
      <c r="E8" s="384">
        <v>65</v>
      </c>
      <c r="F8" s="385">
        <v>65</v>
      </c>
      <c r="G8" s="385">
        <v>8</v>
      </c>
      <c r="H8" s="385">
        <v>57</v>
      </c>
      <c r="I8" s="385" t="s">
        <v>191</v>
      </c>
      <c r="J8" s="385">
        <v>1921</v>
      </c>
      <c r="K8" s="385">
        <v>9702</v>
      </c>
      <c r="L8" s="385">
        <v>4142</v>
      </c>
      <c r="M8" s="385">
        <v>2</v>
      </c>
      <c r="N8" s="385">
        <v>6</v>
      </c>
      <c r="O8" s="385">
        <v>20</v>
      </c>
    </row>
    <row r="9" spans="1:15" ht="24.75" customHeight="1">
      <c r="A9" s="382"/>
      <c r="B9" s="382"/>
      <c r="C9" s="382"/>
      <c r="D9" s="383" t="s">
        <v>2</v>
      </c>
      <c r="E9" s="384">
        <v>11</v>
      </c>
      <c r="F9" s="385">
        <v>11</v>
      </c>
      <c r="G9" s="385">
        <v>0</v>
      </c>
      <c r="H9" s="385">
        <v>11</v>
      </c>
      <c r="I9" s="385" t="s">
        <v>191</v>
      </c>
      <c r="J9" s="385">
        <v>1286</v>
      </c>
      <c r="K9" s="385">
        <v>11148</v>
      </c>
      <c r="L9" s="385">
        <v>4149</v>
      </c>
      <c r="M9" s="385">
        <v>0</v>
      </c>
      <c r="N9" s="385">
        <v>5</v>
      </c>
      <c r="O9" s="385">
        <v>16</v>
      </c>
    </row>
    <row r="10" spans="1:15" ht="24.75" customHeight="1">
      <c r="A10" s="382"/>
      <c r="B10" s="382"/>
      <c r="C10" s="382"/>
      <c r="D10" s="383" t="s">
        <v>3</v>
      </c>
      <c r="E10" s="384">
        <v>96</v>
      </c>
      <c r="F10" s="385">
        <v>96</v>
      </c>
      <c r="G10" s="385">
        <v>5</v>
      </c>
      <c r="H10" s="385">
        <v>91</v>
      </c>
      <c r="I10" s="385" t="s">
        <v>191</v>
      </c>
      <c r="J10" s="385">
        <v>2157</v>
      </c>
      <c r="K10" s="385">
        <v>10710</v>
      </c>
      <c r="L10" s="385">
        <v>4703</v>
      </c>
      <c r="M10" s="385">
        <v>0</v>
      </c>
      <c r="N10" s="385">
        <v>5</v>
      </c>
      <c r="O10" s="385">
        <v>3</v>
      </c>
    </row>
    <row r="11" spans="1:15" ht="24.75" customHeight="1">
      <c r="A11" s="382"/>
      <c r="B11" s="382"/>
      <c r="C11" s="382"/>
      <c r="D11" s="383" t="s">
        <v>4</v>
      </c>
      <c r="E11" s="384">
        <v>264</v>
      </c>
      <c r="F11" s="385">
        <v>264</v>
      </c>
      <c r="G11" s="385">
        <v>56</v>
      </c>
      <c r="H11" s="385">
        <v>208</v>
      </c>
      <c r="I11" s="385" t="s">
        <v>191</v>
      </c>
      <c r="J11" s="385">
        <v>1089</v>
      </c>
      <c r="K11" s="385">
        <v>11523</v>
      </c>
      <c r="L11" s="385">
        <v>5172</v>
      </c>
      <c r="M11" s="385">
        <v>14</v>
      </c>
      <c r="N11" s="385">
        <v>2</v>
      </c>
      <c r="O11" s="385">
        <v>52</v>
      </c>
    </row>
    <row r="12" spans="1:15" ht="24.75" customHeight="1">
      <c r="A12" s="382"/>
      <c r="B12" s="382"/>
      <c r="C12" s="382"/>
      <c r="D12" s="383" t="s">
        <v>5</v>
      </c>
      <c r="E12" s="384">
        <v>46</v>
      </c>
      <c r="F12" s="385">
        <v>46</v>
      </c>
      <c r="G12" s="385">
        <v>3</v>
      </c>
      <c r="H12" s="385">
        <v>43</v>
      </c>
      <c r="I12" s="385" t="s">
        <v>191</v>
      </c>
      <c r="J12" s="385">
        <v>2003</v>
      </c>
      <c r="K12" s="385">
        <v>6452</v>
      </c>
      <c r="L12" s="385">
        <v>2174</v>
      </c>
      <c r="M12" s="385">
        <v>6</v>
      </c>
      <c r="N12" s="385">
        <v>3</v>
      </c>
      <c r="O12" s="385">
        <v>2</v>
      </c>
    </row>
    <row r="13" spans="1:15" ht="24.75" customHeight="1">
      <c r="A13" s="386"/>
      <c r="B13" s="386"/>
      <c r="C13" s="386"/>
      <c r="D13" s="387" t="s">
        <v>6</v>
      </c>
      <c r="E13" s="384">
        <v>28</v>
      </c>
      <c r="F13" s="385">
        <v>28</v>
      </c>
      <c r="G13" s="385">
        <v>8</v>
      </c>
      <c r="H13" s="385">
        <v>20</v>
      </c>
      <c r="I13" s="385" t="s">
        <v>191</v>
      </c>
      <c r="J13" s="385">
        <v>1890</v>
      </c>
      <c r="K13" s="385">
        <v>5497</v>
      </c>
      <c r="L13" s="385">
        <v>4672</v>
      </c>
      <c r="M13" s="385">
        <v>15</v>
      </c>
      <c r="N13" s="385">
        <v>0</v>
      </c>
      <c r="O13" s="385">
        <v>13</v>
      </c>
    </row>
    <row r="14" spans="1:15" ht="24.75" customHeight="1">
      <c r="A14" s="388" t="s">
        <v>177</v>
      </c>
      <c r="B14" s="389" t="s">
        <v>178</v>
      </c>
      <c r="C14" s="388"/>
      <c r="D14" s="390" t="s">
        <v>107</v>
      </c>
      <c r="E14" s="384" t="s">
        <v>192</v>
      </c>
      <c r="F14" s="385" t="s">
        <v>192</v>
      </c>
      <c r="G14" s="385" t="s">
        <v>192</v>
      </c>
      <c r="H14" s="385" t="s">
        <v>192</v>
      </c>
      <c r="I14" s="385" t="s">
        <v>192</v>
      </c>
      <c r="J14" s="385" t="s">
        <v>192</v>
      </c>
      <c r="K14" s="391">
        <f>+SUM(K15:K21)</f>
        <v>7795</v>
      </c>
      <c r="L14" s="391">
        <f>+SUM(L15:L21)</f>
        <v>21121</v>
      </c>
      <c r="M14" s="391">
        <f>+SUM(M15:M21)</f>
        <v>7</v>
      </c>
      <c r="N14" s="391">
        <f>+SUM(N15:N21)</f>
        <v>0</v>
      </c>
      <c r="O14" s="391">
        <f>+SUM(O15:O21)</f>
        <v>20</v>
      </c>
    </row>
    <row r="15" spans="1:15" ht="24.75" customHeight="1">
      <c r="A15" s="392"/>
      <c r="B15" s="393"/>
      <c r="C15" s="392"/>
      <c r="D15" s="383" t="s">
        <v>0</v>
      </c>
      <c r="E15" s="384" t="s">
        <v>192</v>
      </c>
      <c r="F15" s="385" t="s">
        <v>192</v>
      </c>
      <c r="G15" s="385" t="s">
        <v>192</v>
      </c>
      <c r="H15" s="385" t="s">
        <v>192</v>
      </c>
      <c r="I15" s="385" t="s">
        <v>192</v>
      </c>
      <c r="J15" s="385" t="s">
        <v>192</v>
      </c>
      <c r="K15" s="391">
        <v>517</v>
      </c>
      <c r="L15" s="391">
        <v>1665</v>
      </c>
      <c r="M15" s="391">
        <v>0</v>
      </c>
      <c r="N15" s="394">
        <v>0</v>
      </c>
      <c r="O15" s="394">
        <v>3</v>
      </c>
    </row>
    <row r="16" spans="1:15" ht="24.75" customHeight="1">
      <c r="A16" s="392"/>
      <c r="B16" s="393"/>
      <c r="C16" s="392"/>
      <c r="D16" s="383" t="s">
        <v>1</v>
      </c>
      <c r="E16" s="384" t="s">
        <v>192</v>
      </c>
      <c r="F16" s="385" t="s">
        <v>192</v>
      </c>
      <c r="G16" s="385" t="s">
        <v>192</v>
      </c>
      <c r="H16" s="385" t="s">
        <v>192</v>
      </c>
      <c r="I16" s="385" t="s">
        <v>192</v>
      </c>
      <c r="J16" s="385" t="s">
        <v>192</v>
      </c>
      <c r="K16" s="391">
        <v>883</v>
      </c>
      <c r="L16" s="391">
        <v>3221</v>
      </c>
      <c r="M16" s="391">
        <v>0</v>
      </c>
      <c r="N16" s="394">
        <v>0</v>
      </c>
      <c r="O16" s="394">
        <v>0</v>
      </c>
    </row>
    <row r="17" spans="1:15" ht="24.75" customHeight="1">
      <c r="A17" s="392"/>
      <c r="B17" s="393"/>
      <c r="C17" s="392"/>
      <c r="D17" s="383" t="s">
        <v>2</v>
      </c>
      <c r="E17" s="384" t="s">
        <v>192</v>
      </c>
      <c r="F17" s="385" t="s">
        <v>192</v>
      </c>
      <c r="G17" s="385" t="s">
        <v>192</v>
      </c>
      <c r="H17" s="385" t="s">
        <v>192</v>
      </c>
      <c r="I17" s="385" t="s">
        <v>192</v>
      </c>
      <c r="J17" s="385" t="s">
        <v>192</v>
      </c>
      <c r="K17" s="391">
        <v>2665</v>
      </c>
      <c r="L17" s="391">
        <v>3767</v>
      </c>
      <c r="M17" s="391">
        <v>0</v>
      </c>
      <c r="N17" s="394">
        <v>0</v>
      </c>
      <c r="O17" s="394">
        <v>0</v>
      </c>
    </row>
    <row r="18" spans="1:15" ht="24.75" customHeight="1">
      <c r="A18" s="392"/>
      <c r="B18" s="393"/>
      <c r="C18" s="392"/>
      <c r="D18" s="383" t="s">
        <v>3</v>
      </c>
      <c r="E18" s="384" t="s">
        <v>192</v>
      </c>
      <c r="F18" s="385" t="s">
        <v>192</v>
      </c>
      <c r="G18" s="385" t="s">
        <v>192</v>
      </c>
      <c r="H18" s="385" t="s">
        <v>192</v>
      </c>
      <c r="I18" s="385" t="s">
        <v>192</v>
      </c>
      <c r="J18" s="385" t="s">
        <v>192</v>
      </c>
      <c r="K18" s="391">
        <v>1833</v>
      </c>
      <c r="L18" s="391">
        <v>3425</v>
      </c>
      <c r="M18" s="391">
        <v>0</v>
      </c>
      <c r="N18" s="394">
        <v>0</v>
      </c>
      <c r="O18" s="394">
        <v>0</v>
      </c>
    </row>
    <row r="19" spans="1:15" ht="24.75" customHeight="1">
      <c r="A19" s="392"/>
      <c r="B19" s="393"/>
      <c r="C19" s="392"/>
      <c r="D19" s="383" t="s">
        <v>4</v>
      </c>
      <c r="E19" s="384" t="s">
        <v>192</v>
      </c>
      <c r="F19" s="385" t="s">
        <v>192</v>
      </c>
      <c r="G19" s="385" t="s">
        <v>192</v>
      </c>
      <c r="H19" s="385" t="s">
        <v>192</v>
      </c>
      <c r="I19" s="385" t="s">
        <v>192</v>
      </c>
      <c r="J19" s="385" t="s">
        <v>192</v>
      </c>
      <c r="K19" s="394">
        <v>674</v>
      </c>
      <c r="L19" s="394">
        <v>4362</v>
      </c>
      <c r="M19" s="394">
        <v>7</v>
      </c>
      <c r="N19" s="394">
        <v>0</v>
      </c>
      <c r="O19" s="394">
        <v>17</v>
      </c>
    </row>
    <row r="20" spans="1:15" ht="24.75" customHeight="1">
      <c r="A20" s="392"/>
      <c r="B20" s="393"/>
      <c r="C20" s="392"/>
      <c r="D20" s="383" t="s">
        <v>5</v>
      </c>
      <c r="E20" s="384" t="s">
        <v>192</v>
      </c>
      <c r="F20" s="385" t="s">
        <v>192</v>
      </c>
      <c r="G20" s="385" t="s">
        <v>192</v>
      </c>
      <c r="H20" s="385" t="s">
        <v>192</v>
      </c>
      <c r="I20" s="385" t="s">
        <v>192</v>
      </c>
      <c r="J20" s="385" t="s">
        <v>192</v>
      </c>
      <c r="K20" s="394">
        <v>716</v>
      </c>
      <c r="L20" s="394">
        <v>1271</v>
      </c>
      <c r="M20" s="394">
        <v>0</v>
      </c>
      <c r="N20" s="394">
        <v>0</v>
      </c>
      <c r="O20" s="394">
        <v>0</v>
      </c>
    </row>
    <row r="21" spans="1:15" ht="24.75" customHeight="1">
      <c r="A21" s="392"/>
      <c r="B21" s="395"/>
      <c r="C21" s="396"/>
      <c r="D21" s="387" t="s">
        <v>6</v>
      </c>
      <c r="E21" s="384" t="s">
        <v>192</v>
      </c>
      <c r="F21" s="385" t="s">
        <v>192</v>
      </c>
      <c r="G21" s="385" t="s">
        <v>192</v>
      </c>
      <c r="H21" s="385" t="s">
        <v>192</v>
      </c>
      <c r="I21" s="385" t="s">
        <v>192</v>
      </c>
      <c r="J21" s="385" t="s">
        <v>192</v>
      </c>
      <c r="K21" s="394">
        <v>507</v>
      </c>
      <c r="L21" s="394">
        <v>3410</v>
      </c>
      <c r="M21" s="394">
        <v>0</v>
      </c>
      <c r="N21" s="394">
        <v>0</v>
      </c>
      <c r="O21" s="394">
        <v>0</v>
      </c>
    </row>
    <row r="22" spans="1:15" ht="24.75" customHeight="1">
      <c r="A22" s="392"/>
      <c r="B22" s="389" t="s">
        <v>179</v>
      </c>
      <c r="C22" s="388"/>
      <c r="D22" s="390" t="s">
        <v>107</v>
      </c>
      <c r="E22" s="384" t="s">
        <v>193</v>
      </c>
      <c r="F22" s="385" t="s">
        <v>193</v>
      </c>
      <c r="G22" s="385" t="s">
        <v>193</v>
      </c>
      <c r="H22" s="385" t="s">
        <v>193</v>
      </c>
      <c r="I22" s="385" t="s">
        <v>193</v>
      </c>
      <c r="J22" s="385" t="s">
        <v>193</v>
      </c>
      <c r="K22" s="391">
        <f>SUM(K23:K29)</f>
        <v>44237</v>
      </c>
      <c r="L22" s="391">
        <f>SUM(L23:L29)</f>
        <v>240</v>
      </c>
      <c r="M22" s="391">
        <f>SUM(M23:M29)</f>
        <v>0</v>
      </c>
      <c r="N22" s="391">
        <f>SUM(N23:N29)</f>
        <v>2</v>
      </c>
      <c r="O22" s="391">
        <f>SUM(O23:O29)</f>
        <v>6</v>
      </c>
    </row>
    <row r="23" spans="1:15" ht="24.75" customHeight="1">
      <c r="A23" s="392"/>
      <c r="B23" s="393"/>
      <c r="C23" s="392"/>
      <c r="D23" s="383" t="s">
        <v>0</v>
      </c>
      <c r="E23" s="384" t="s">
        <v>193</v>
      </c>
      <c r="F23" s="385" t="s">
        <v>193</v>
      </c>
      <c r="G23" s="385" t="s">
        <v>193</v>
      </c>
      <c r="H23" s="385" t="s">
        <v>193</v>
      </c>
      <c r="I23" s="385" t="s">
        <v>193</v>
      </c>
      <c r="J23" s="385" t="s">
        <v>193</v>
      </c>
      <c r="K23" s="391">
        <v>13222</v>
      </c>
      <c r="L23" s="391">
        <v>37</v>
      </c>
      <c r="M23" s="391">
        <v>0</v>
      </c>
      <c r="N23" s="394">
        <v>1</v>
      </c>
      <c r="O23" s="394">
        <v>0</v>
      </c>
    </row>
    <row r="24" spans="1:15" ht="24.75" customHeight="1">
      <c r="A24" s="392"/>
      <c r="B24" s="393"/>
      <c r="C24" s="392"/>
      <c r="D24" s="383" t="s">
        <v>1</v>
      </c>
      <c r="E24" s="384" t="s">
        <v>193</v>
      </c>
      <c r="F24" s="385" t="s">
        <v>193</v>
      </c>
      <c r="G24" s="385" t="s">
        <v>193</v>
      </c>
      <c r="H24" s="385" t="s">
        <v>193</v>
      </c>
      <c r="I24" s="385" t="s">
        <v>193</v>
      </c>
      <c r="J24" s="385" t="s">
        <v>193</v>
      </c>
      <c r="K24" s="391">
        <v>6799</v>
      </c>
      <c r="L24" s="391">
        <v>70</v>
      </c>
      <c r="M24" s="391">
        <v>0</v>
      </c>
      <c r="N24" s="394">
        <v>0</v>
      </c>
      <c r="O24" s="394">
        <v>0</v>
      </c>
    </row>
    <row r="25" spans="1:15" ht="24.75" customHeight="1">
      <c r="A25" s="392"/>
      <c r="B25" s="393"/>
      <c r="C25" s="392"/>
      <c r="D25" s="383" t="s">
        <v>2</v>
      </c>
      <c r="E25" s="384" t="s">
        <v>193</v>
      </c>
      <c r="F25" s="385" t="s">
        <v>193</v>
      </c>
      <c r="G25" s="385" t="s">
        <v>193</v>
      </c>
      <c r="H25" s="385" t="s">
        <v>193</v>
      </c>
      <c r="I25" s="385" t="s">
        <v>193</v>
      </c>
      <c r="J25" s="385" t="s">
        <v>193</v>
      </c>
      <c r="K25" s="391">
        <v>6506</v>
      </c>
      <c r="L25" s="391">
        <v>0</v>
      </c>
      <c r="M25" s="391">
        <v>0</v>
      </c>
      <c r="N25" s="394">
        <v>0</v>
      </c>
      <c r="O25" s="394">
        <v>4</v>
      </c>
    </row>
    <row r="26" spans="1:15" ht="24.75" customHeight="1">
      <c r="A26" s="392"/>
      <c r="B26" s="393"/>
      <c r="C26" s="392"/>
      <c r="D26" s="383" t="s">
        <v>3</v>
      </c>
      <c r="E26" s="384" t="s">
        <v>193</v>
      </c>
      <c r="F26" s="385" t="s">
        <v>193</v>
      </c>
      <c r="G26" s="385" t="s">
        <v>193</v>
      </c>
      <c r="H26" s="385" t="s">
        <v>193</v>
      </c>
      <c r="I26" s="385" t="s">
        <v>193</v>
      </c>
      <c r="J26" s="385" t="s">
        <v>193</v>
      </c>
      <c r="K26" s="391">
        <v>4770</v>
      </c>
      <c r="L26" s="391">
        <v>68</v>
      </c>
      <c r="M26" s="391">
        <v>0</v>
      </c>
      <c r="N26" s="394">
        <v>0</v>
      </c>
      <c r="O26" s="394">
        <v>1</v>
      </c>
    </row>
    <row r="27" spans="1:15" ht="24.75" customHeight="1">
      <c r="A27" s="392"/>
      <c r="B27" s="393"/>
      <c r="C27" s="392"/>
      <c r="D27" s="383" t="s">
        <v>4</v>
      </c>
      <c r="E27" s="384" t="s">
        <v>193</v>
      </c>
      <c r="F27" s="385" t="s">
        <v>193</v>
      </c>
      <c r="G27" s="385" t="s">
        <v>193</v>
      </c>
      <c r="H27" s="385" t="s">
        <v>193</v>
      </c>
      <c r="I27" s="385" t="s">
        <v>193</v>
      </c>
      <c r="J27" s="385" t="s">
        <v>193</v>
      </c>
      <c r="K27" s="394">
        <v>8559</v>
      </c>
      <c r="L27" s="394">
        <v>4</v>
      </c>
      <c r="M27" s="394">
        <v>0</v>
      </c>
      <c r="N27" s="394">
        <v>1</v>
      </c>
      <c r="O27" s="394">
        <v>1</v>
      </c>
    </row>
    <row r="28" spans="1:15" ht="24.75" customHeight="1">
      <c r="A28" s="392"/>
      <c r="B28" s="393"/>
      <c r="C28" s="392"/>
      <c r="D28" s="383" t="s">
        <v>5</v>
      </c>
      <c r="E28" s="384" t="s">
        <v>193</v>
      </c>
      <c r="F28" s="385" t="s">
        <v>193</v>
      </c>
      <c r="G28" s="385" t="s">
        <v>193</v>
      </c>
      <c r="H28" s="385" t="s">
        <v>193</v>
      </c>
      <c r="I28" s="385" t="s">
        <v>193</v>
      </c>
      <c r="J28" s="385" t="s">
        <v>193</v>
      </c>
      <c r="K28" s="394">
        <v>2982</v>
      </c>
      <c r="L28" s="394">
        <v>54</v>
      </c>
      <c r="M28" s="394">
        <v>0</v>
      </c>
      <c r="N28" s="394">
        <v>0</v>
      </c>
      <c r="O28" s="394">
        <v>0</v>
      </c>
    </row>
    <row r="29" spans="1:15" ht="24.75" customHeight="1">
      <c r="A29" s="392"/>
      <c r="B29" s="395"/>
      <c r="C29" s="396"/>
      <c r="D29" s="387" t="s">
        <v>6</v>
      </c>
      <c r="E29" s="384" t="s">
        <v>193</v>
      </c>
      <c r="F29" s="385" t="s">
        <v>193</v>
      </c>
      <c r="G29" s="385" t="s">
        <v>193</v>
      </c>
      <c r="H29" s="385" t="s">
        <v>193</v>
      </c>
      <c r="I29" s="385" t="s">
        <v>193</v>
      </c>
      <c r="J29" s="385" t="s">
        <v>193</v>
      </c>
      <c r="K29" s="391">
        <v>1399</v>
      </c>
      <c r="L29" s="391">
        <v>7</v>
      </c>
      <c r="M29" s="391">
        <v>0</v>
      </c>
      <c r="N29" s="391">
        <v>0</v>
      </c>
      <c r="O29" s="391">
        <v>0</v>
      </c>
    </row>
    <row r="30" spans="1:15" ht="24.75" customHeight="1">
      <c r="A30" s="392"/>
      <c r="B30" s="397" t="s">
        <v>180</v>
      </c>
      <c r="C30" s="398"/>
      <c r="D30" s="383" t="s">
        <v>107</v>
      </c>
      <c r="E30" s="384" t="s">
        <v>191</v>
      </c>
      <c r="F30" s="385" t="s">
        <v>191</v>
      </c>
      <c r="G30" s="385" t="s">
        <v>191</v>
      </c>
      <c r="H30" s="385" t="s">
        <v>191</v>
      </c>
      <c r="I30" s="385" t="s">
        <v>191</v>
      </c>
      <c r="J30" s="385" t="s">
        <v>191</v>
      </c>
      <c r="K30" s="391">
        <f>+SUM(K31:K37)</f>
        <v>2245</v>
      </c>
      <c r="L30" s="391">
        <f>+SUM(L31:L37)</f>
        <v>2525</v>
      </c>
      <c r="M30" s="391">
        <f>+SUM(M31:M37)</f>
        <v>27</v>
      </c>
      <c r="N30" s="391">
        <f>+SUM(N31:N37)</f>
        <v>0</v>
      </c>
      <c r="O30" s="391">
        <f>+SUM(O31:O37)</f>
        <v>15</v>
      </c>
    </row>
    <row r="31" spans="1:15" ht="24.75" customHeight="1">
      <c r="A31" s="392"/>
      <c r="B31" s="399"/>
      <c r="C31" s="398"/>
      <c r="D31" s="383" t="s">
        <v>0</v>
      </c>
      <c r="E31" s="384" t="s">
        <v>191</v>
      </c>
      <c r="F31" s="385" t="s">
        <v>191</v>
      </c>
      <c r="G31" s="385" t="s">
        <v>191</v>
      </c>
      <c r="H31" s="385" t="s">
        <v>191</v>
      </c>
      <c r="I31" s="385" t="s">
        <v>191</v>
      </c>
      <c r="J31" s="385" t="s">
        <v>191</v>
      </c>
      <c r="K31" s="391">
        <v>327</v>
      </c>
      <c r="L31" s="391">
        <v>222</v>
      </c>
      <c r="M31" s="391">
        <v>0</v>
      </c>
      <c r="N31" s="394">
        <v>0</v>
      </c>
      <c r="O31" s="394">
        <v>0</v>
      </c>
    </row>
    <row r="32" spans="1:15" ht="24.75" customHeight="1">
      <c r="A32" s="392"/>
      <c r="B32" s="399"/>
      <c r="C32" s="398"/>
      <c r="D32" s="383" t="s">
        <v>1</v>
      </c>
      <c r="E32" s="384" t="s">
        <v>191</v>
      </c>
      <c r="F32" s="385" t="s">
        <v>191</v>
      </c>
      <c r="G32" s="385" t="s">
        <v>191</v>
      </c>
      <c r="H32" s="385" t="s">
        <v>191</v>
      </c>
      <c r="I32" s="385" t="s">
        <v>191</v>
      </c>
      <c r="J32" s="385" t="s">
        <v>191</v>
      </c>
      <c r="K32" s="391">
        <v>146</v>
      </c>
      <c r="L32" s="391">
        <v>0</v>
      </c>
      <c r="M32" s="391">
        <v>0</v>
      </c>
      <c r="N32" s="394">
        <v>0</v>
      </c>
      <c r="O32" s="394">
        <v>0</v>
      </c>
    </row>
    <row r="33" spans="1:15" ht="24.75" customHeight="1">
      <c r="A33" s="392"/>
      <c r="B33" s="399"/>
      <c r="C33" s="398"/>
      <c r="D33" s="383" t="s">
        <v>2</v>
      </c>
      <c r="E33" s="384" t="s">
        <v>191</v>
      </c>
      <c r="F33" s="385" t="s">
        <v>191</v>
      </c>
      <c r="G33" s="385" t="s">
        <v>191</v>
      </c>
      <c r="H33" s="385" t="s">
        <v>191</v>
      </c>
      <c r="I33" s="385" t="s">
        <v>191</v>
      </c>
      <c r="J33" s="385" t="s">
        <v>191</v>
      </c>
      <c r="K33" s="391">
        <v>0</v>
      </c>
      <c r="L33" s="391">
        <v>47</v>
      </c>
      <c r="M33" s="391">
        <v>0</v>
      </c>
      <c r="N33" s="394">
        <v>0</v>
      </c>
      <c r="O33" s="394">
        <v>0</v>
      </c>
    </row>
    <row r="34" spans="1:15" ht="24.75" customHeight="1">
      <c r="A34" s="392"/>
      <c r="B34" s="399"/>
      <c r="C34" s="398"/>
      <c r="D34" s="383" t="s">
        <v>3</v>
      </c>
      <c r="E34" s="384" t="s">
        <v>191</v>
      </c>
      <c r="F34" s="385" t="s">
        <v>191</v>
      </c>
      <c r="G34" s="385" t="s">
        <v>191</v>
      </c>
      <c r="H34" s="385" t="s">
        <v>191</v>
      </c>
      <c r="I34" s="385" t="s">
        <v>191</v>
      </c>
      <c r="J34" s="385" t="s">
        <v>191</v>
      </c>
      <c r="K34" s="391">
        <v>508</v>
      </c>
      <c r="L34" s="391">
        <v>757</v>
      </c>
      <c r="M34" s="391">
        <v>0</v>
      </c>
      <c r="N34" s="394">
        <v>0</v>
      </c>
      <c r="O34" s="394">
        <v>0</v>
      </c>
    </row>
    <row r="35" spans="1:15" ht="24.75" customHeight="1">
      <c r="A35" s="392"/>
      <c r="B35" s="399"/>
      <c r="C35" s="398"/>
      <c r="D35" s="383" t="s">
        <v>4</v>
      </c>
      <c r="E35" s="384" t="s">
        <v>191</v>
      </c>
      <c r="F35" s="385" t="s">
        <v>191</v>
      </c>
      <c r="G35" s="385" t="s">
        <v>191</v>
      </c>
      <c r="H35" s="385" t="s">
        <v>191</v>
      </c>
      <c r="I35" s="385" t="s">
        <v>191</v>
      </c>
      <c r="J35" s="385" t="s">
        <v>191</v>
      </c>
      <c r="K35" s="394">
        <v>128</v>
      </c>
      <c r="L35" s="394">
        <v>161</v>
      </c>
      <c r="M35" s="394">
        <v>6</v>
      </c>
      <c r="N35" s="394">
        <v>0</v>
      </c>
      <c r="O35" s="394">
        <v>3</v>
      </c>
    </row>
    <row r="36" spans="1:15" ht="24.75" customHeight="1">
      <c r="A36" s="392"/>
      <c r="B36" s="399"/>
      <c r="C36" s="398"/>
      <c r="D36" s="383" t="s">
        <v>5</v>
      </c>
      <c r="E36" s="384" t="s">
        <v>191</v>
      </c>
      <c r="F36" s="385" t="s">
        <v>191</v>
      </c>
      <c r="G36" s="385" t="s">
        <v>191</v>
      </c>
      <c r="H36" s="385" t="s">
        <v>191</v>
      </c>
      <c r="I36" s="385" t="s">
        <v>191</v>
      </c>
      <c r="J36" s="385" t="s">
        <v>191</v>
      </c>
      <c r="K36" s="394">
        <v>555</v>
      </c>
      <c r="L36" s="394">
        <v>425</v>
      </c>
      <c r="M36" s="394">
        <v>6</v>
      </c>
      <c r="N36" s="394">
        <v>0</v>
      </c>
      <c r="O36" s="394">
        <v>0</v>
      </c>
    </row>
    <row r="37" spans="1:15" ht="24.75" customHeight="1" thickBot="1">
      <c r="A37" s="400"/>
      <c r="B37" s="401"/>
      <c r="C37" s="402"/>
      <c r="D37" s="403" t="s">
        <v>6</v>
      </c>
      <c r="E37" s="404" t="s">
        <v>191</v>
      </c>
      <c r="F37" s="405" t="s">
        <v>191</v>
      </c>
      <c r="G37" s="405" t="s">
        <v>191</v>
      </c>
      <c r="H37" s="405" t="s">
        <v>191</v>
      </c>
      <c r="I37" s="405" t="s">
        <v>191</v>
      </c>
      <c r="J37" s="405" t="s">
        <v>191</v>
      </c>
      <c r="K37" s="406">
        <v>581</v>
      </c>
      <c r="L37" s="406">
        <v>913</v>
      </c>
      <c r="M37" s="406">
        <v>15</v>
      </c>
      <c r="N37" s="406">
        <v>0</v>
      </c>
      <c r="O37" s="406">
        <v>12</v>
      </c>
    </row>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4.25" customHeight="1"/>
  </sheetData>
  <mergeCells count="19">
    <mergeCell ref="N2:O2"/>
    <mergeCell ref="B22:C29"/>
    <mergeCell ref="N3:O3"/>
    <mergeCell ref="E4:E5"/>
    <mergeCell ref="F4:F5"/>
    <mergeCell ref="M3:M5"/>
    <mergeCell ref="O4:O5"/>
    <mergeCell ref="N4:N5"/>
    <mergeCell ref="A1:M1"/>
    <mergeCell ref="E3:I3"/>
    <mergeCell ref="G4:G5"/>
    <mergeCell ref="H4:H5"/>
    <mergeCell ref="L3:L5"/>
    <mergeCell ref="J3:J5"/>
    <mergeCell ref="K3:K5"/>
    <mergeCell ref="B30:C37"/>
    <mergeCell ref="A14:A37"/>
    <mergeCell ref="A6:C13"/>
    <mergeCell ref="B14:C21"/>
  </mergeCells>
  <printOptions horizontalCentered="1"/>
  <pageMargins left="0.3937007874015748" right="0.3937007874015748" top="0.5905511811023623" bottom="0.7874015748031497" header="0.5118110236220472" footer="0.3937007874015748"/>
  <pageSetup firstPageNumber="68" useFirstPageNumber="1"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dimension ref="A2:O46"/>
  <sheetViews>
    <sheetView zoomScale="70" zoomScaleNormal="70" workbookViewId="0" topLeftCell="A2">
      <pane xSplit="4" ySplit="4" topLeftCell="E6" activePane="bottomRight" state="frozen"/>
      <selection pane="topLeft" activeCell="A2" sqref="A2"/>
      <selection pane="topRight" activeCell="E2" sqref="E2"/>
      <selection pane="bottomLeft" activeCell="A6" sqref="A6"/>
      <selection pane="bottomRight" activeCell="G30" sqref="G30"/>
    </sheetView>
  </sheetViews>
  <sheetFormatPr defaultColWidth="8.66015625" defaultRowHeight="18"/>
  <cols>
    <col min="1" max="1" width="2.33203125" style="0" customWidth="1"/>
    <col min="2" max="2" width="2.41015625" style="0" bestFit="1" customWidth="1"/>
    <col min="3" max="3" width="3" style="0" bestFit="1" customWidth="1"/>
    <col min="4" max="4" width="4.41015625" style="0" bestFit="1" customWidth="1"/>
    <col min="5" max="9" width="7.5" style="0" customWidth="1"/>
    <col min="10" max="10" width="8.66015625" style="0" customWidth="1"/>
    <col min="12" max="13" width="7" style="0" customWidth="1"/>
    <col min="14" max="15" width="8.08203125" style="0" customWidth="1"/>
  </cols>
  <sheetData>
    <row r="2" spans="1:15" ht="21.75" customHeight="1" thickBot="1">
      <c r="A2" s="37"/>
      <c r="N2" s="133" t="s">
        <v>194</v>
      </c>
      <c r="O2" s="133"/>
    </row>
    <row r="3" spans="1:15" ht="22.5" customHeight="1">
      <c r="A3" s="408"/>
      <c r="B3" s="2"/>
      <c r="C3" s="2"/>
      <c r="D3" s="3"/>
      <c r="E3" s="364" t="s">
        <v>172</v>
      </c>
      <c r="F3" s="365"/>
      <c r="G3" s="365"/>
      <c r="H3" s="365"/>
      <c r="I3" s="366"/>
      <c r="J3" s="367" t="s">
        <v>199</v>
      </c>
      <c r="K3" s="367" t="s">
        <v>173</v>
      </c>
      <c r="L3" s="367" t="s">
        <v>200</v>
      </c>
      <c r="M3" s="367" t="s">
        <v>201</v>
      </c>
      <c r="N3" s="368" t="s">
        <v>174</v>
      </c>
      <c r="O3" s="369"/>
    </row>
    <row r="4" spans="1:15" ht="7.5" customHeight="1">
      <c r="A4" s="409"/>
      <c r="B4" s="4"/>
      <c r="C4" s="4"/>
      <c r="D4" s="5"/>
      <c r="E4" s="371" t="s">
        <v>202</v>
      </c>
      <c r="F4" s="371" t="s">
        <v>203</v>
      </c>
      <c r="G4" s="371" t="s">
        <v>204</v>
      </c>
      <c r="H4" s="69" t="s">
        <v>205</v>
      </c>
      <c r="I4" s="372"/>
      <c r="J4" s="373"/>
      <c r="K4" s="373"/>
      <c r="L4" s="373"/>
      <c r="M4" s="373"/>
      <c r="N4" s="371" t="s">
        <v>206</v>
      </c>
      <c r="O4" s="315" t="s">
        <v>175</v>
      </c>
    </row>
    <row r="5" spans="1:15" ht="49.5" customHeight="1">
      <c r="A5" s="410"/>
      <c r="B5" s="6"/>
      <c r="C5" s="6"/>
      <c r="D5" s="7"/>
      <c r="E5" s="375"/>
      <c r="F5" s="375"/>
      <c r="G5" s="375"/>
      <c r="H5" s="376"/>
      <c r="I5" s="377" t="s">
        <v>207</v>
      </c>
      <c r="J5" s="375"/>
      <c r="K5" s="375"/>
      <c r="L5" s="375"/>
      <c r="M5" s="375"/>
      <c r="N5" s="375"/>
      <c r="O5" s="333"/>
    </row>
    <row r="6" spans="1:15" ht="24.75" customHeight="1">
      <c r="A6" s="388" t="s">
        <v>177</v>
      </c>
      <c r="B6" s="411" t="s">
        <v>195</v>
      </c>
      <c r="C6" s="411" t="s">
        <v>196</v>
      </c>
      <c r="D6" s="390" t="s">
        <v>107</v>
      </c>
      <c r="E6" s="384" t="s">
        <v>208</v>
      </c>
      <c r="F6" s="385" t="s">
        <v>208</v>
      </c>
      <c r="G6" s="385" t="s">
        <v>208</v>
      </c>
      <c r="H6" s="385" t="s">
        <v>208</v>
      </c>
      <c r="I6" s="391">
        <f>+SUM(I7:I13)</f>
        <v>0</v>
      </c>
      <c r="J6" s="391">
        <f>+SUM(J7:J13)</f>
        <v>13031</v>
      </c>
      <c r="K6" s="385" t="s">
        <v>208</v>
      </c>
      <c r="L6" s="385" t="s">
        <v>208</v>
      </c>
      <c r="M6" s="385" t="s">
        <v>208</v>
      </c>
      <c r="N6" s="385" t="s">
        <v>208</v>
      </c>
      <c r="O6" s="385" t="s">
        <v>208</v>
      </c>
    </row>
    <row r="7" spans="1:15" ht="24.75" customHeight="1">
      <c r="A7" s="392"/>
      <c r="B7" s="412"/>
      <c r="C7" s="412"/>
      <c r="D7" s="383" t="s">
        <v>0</v>
      </c>
      <c r="E7" s="384" t="s">
        <v>208</v>
      </c>
      <c r="F7" s="385" t="s">
        <v>208</v>
      </c>
      <c r="G7" s="385" t="s">
        <v>208</v>
      </c>
      <c r="H7" s="385" t="s">
        <v>208</v>
      </c>
      <c r="I7" s="394">
        <v>0</v>
      </c>
      <c r="J7" s="394">
        <v>2685</v>
      </c>
      <c r="K7" s="385" t="s">
        <v>208</v>
      </c>
      <c r="L7" s="385" t="s">
        <v>208</v>
      </c>
      <c r="M7" s="385" t="s">
        <v>208</v>
      </c>
      <c r="N7" s="385" t="s">
        <v>208</v>
      </c>
      <c r="O7" s="385" t="s">
        <v>208</v>
      </c>
    </row>
    <row r="8" spans="1:15" ht="24.75" customHeight="1">
      <c r="A8" s="392"/>
      <c r="B8" s="412"/>
      <c r="C8" s="412"/>
      <c r="D8" s="383" t="s">
        <v>1</v>
      </c>
      <c r="E8" s="384" t="s">
        <v>208</v>
      </c>
      <c r="F8" s="385" t="s">
        <v>208</v>
      </c>
      <c r="G8" s="385" t="s">
        <v>208</v>
      </c>
      <c r="H8" s="385" t="s">
        <v>208</v>
      </c>
      <c r="I8" s="394">
        <v>0</v>
      </c>
      <c r="J8" s="394">
        <v>1921</v>
      </c>
      <c r="K8" s="385" t="s">
        <v>208</v>
      </c>
      <c r="L8" s="385" t="s">
        <v>208</v>
      </c>
      <c r="M8" s="385" t="s">
        <v>208</v>
      </c>
      <c r="N8" s="385" t="s">
        <v>208</v>
      </c>
      <c r="O8" s="385" t="s">
        <v>208</v>
      </c>
    </row>
    <row r="9" spans="1:15" ht="24.75" customHeight="1">
      <c r="A9" s="392"/>
      <c r="B9" s="412"/>
      <c r="C9" s="412"/>
      <c r="D9" s="383" t="s">
        <v>2</v>
      </c>
      <c r="E9" s="384" t="s">
        <v>208</v>
      </c>
      <c r="F9" s="385" t="s">
        <v>208</v>
      </c>
      <c r="G9" s="385" t="s">
        <v>208</v>
      </c>
      <c r="H9" s="385" t="s">
        <v>208</v>
      </c>
      <c r="I9" s="394">
        <v>0</v>
      </c>
      <c r="J9" s="394">
        <v>1286</v>
      </c>
      <c r="K9" s="385" t="s">
        <v>208</v>
      </c>
      <c r="L9" s="385" t="s">
        <v>208</v>
      </c>
      <c r="M9" s="385" t="s">
        <v>208</v>
      </c>
      <c r="N9" s="385" t="s">
        <v>208</v>
      </c>
      <c r="O9" s="385" t="s">
        <v>208</v>
      </c>
    </row>
    <row r="10" spans="1:15" ht="24.75" customHeight="1">
      <c r="A10" s="392"/>
      <c r="B10" s="412"/>
      <c r="C10" s="412"/>
      <c r="D10" s="383" t="s">
        <v>3</v>
      </c>
      <c r="E10" s="384" t="s">
        <v>208</v>
      </c>
      <c r="F10" s="385" t="s">
        <v>208</v>
      </c>
      <c r="G10" s="385" t="s">
        <v>208</v>
      </c>
      <c r="H10" s="385" t="s">
        <v>208</v>
      </c>
      <c r="I10" s="394">
        <v>0</v>
      </c>
      <c r="J10" s="394">
        <v>2157</v>
      </c>
      <c r="K10" s="385" t="s">
        <v>208</v>
      </c>
      <c r="L10" s="385" t="s">
        <v>208</v>
      </c>
      <c r="M10" s="385" t="s">
        <v>208</v>
      </c>
      <c r="N10" s="385" t="s">
        <v>208</v>
      </c>
      <c r="O10" s="385" t="s">
        <v>208</v>
      </c>
    </row>
    <row r="11" spans="1:15" ht="24.75" customHeight="1">
      <c r="A11" s="392"/>
      <c r="B11" s="412"/>
      <c r="C11" s="412"/>
      <c r="D11" s="383" t="s">
        <v>4</v>
      </c>
      <c r="E11" s="384" t="s">
        <v>208</v>
      </c>
      <c r="F11" s="385" t="s">
        <v>208</v>
      </c>
      <c r="G11" s="385" t="s">
        <v>208</v>
      </c>
      <c r="H11" s="385" t="s">
        <v>208</v>
      </c>
      <c r="I11" s="394">
        <v>0</v>
      </c>
      <c r="J11" s="394">
        <v>1089</v>
      </c>
      <c r="K11" s="385" t="s">
        <v>208</v>
      </c>
      <c r="L11" s="385" t="s">
        <v>208</v>
      </c>
      <c r="M11" s="385" t="s">
        <v>208</v>
      </c>
      <c r="N11" s="385" t="s">
        <v>208</v>
      </c>
      <c r="O11" s="385" t="s">
        <v>208</v>
      </c>
    </row>
    <row r="12" spans="1:15" ht="24.75" customHeight="1">
      <c r="A12" s="392"/>
      <c r="B12" s="412"/>
      <c r="C12" s="412"/>
      <c r="D12" s="383" t="s">
        <v>5</v>
      </c>
      <c r="E12" s="384" t="s">
        <v>208</v>
      </c>
      <c r="F12" s="385" t="s">
        <v>208</v>
      </c>
      <c r="G12" s="385" t="s">
        <v>208</v>
      </c>
      <c r="H12" s="385" t="s">
        <v>208</v>
      </c>
      <c r="I12" s="394">
        <v>0</v>
      </c>
      <c r="J12" s="394">
        <v>2003</v>
      </c>
      <c r="K12" s="385" t="s">
        <v>208</v>
      </c>
      <c r="L12" s="385" t="s">
        <v>208</v>
      </c>
      <c r="M12" s="385" t="s">
        <v>208</v>
      </c>
      <c r="N12" s="385" t="s">
        <v>208</v>
      </c>
      <c r="O12" s="385" t="s">
        <v>208</v>
      </c>
    </row>
    <row r="13" spans="1:15" ht="24.75" customHeight="1">
      <c r="A13" s="392"/>
      <c r="B13" s="412"/>
      <c r="C13" s="413"/>
      <c r="D13" s="387" t="s">
        <v>6</v>
      </c>
      <c r="E13" s="384" t="s">
        <v>208</v>
      </c>
      <c r="F13" s="385" t="s">
        <v>208</v>
      </c>
      <c r="G13" s="385" t="s">
        <v>208</v>
      </c>
      <c r="H13" s="385" t="s">
        <v>208</v>
      </c>
      <c r="I13" s="394">
        <v>0</v>
      </c>
      <c r="J13" s="394">
        <v>1890</v>
      </c>
      <c r="K13" s="385" t="s">
        <v>208</v>
      </c>
      <c r="L13" s="385" t="s">
        <v>208</v>
      </c>
      <c r="M13" s="385" t="s">
        <v>208</v>
      </c>
      <c r="N13" s="385" t="s">
        <v>208</v>
      </c>
      <c r="O13" s="385" t="s">
        <v>208</v>
      </c>
    </row>
    <row r="14" spans="1:15" ht="24.75" customHeight="1">
      <c r="A14" s="392"/>
      <c r="B14" s="412"/>
      <c r="C14" s="414" t="s">
        <v>61</v>
      </c>
      <c r="D14" s="390" t="s">
        <v>107</v>
      </c>
      <c r="E14" s="384" t="s">
        <v>208</v>
      </c>
      <c r="F14" s="385" t="s">
        <v>208</v>
      </c>
      <c r="G14" s="385" t="s">
        <v>208</v>
      </c>
      <c r="H14" s="385" t="s">
        <v>208</v>
      </c>
      <c r="I14" s="385" t="s">
        <v>208</v>
      </c>
      <c r="J14" s="385" t="s">
        <v>208</v>
      </c>
      <c r="K14" s="391">
        <f>+SUM(K15:K21)</f>
        <v>16434</v>
      </c>
      <c r="L14" s="391">
        <f>+SUM(L15:L21)</f>
        <v>1144</v>
      </c>
      <c r="M14" s="391">
        <f>+SUM(M15:M21)</f>
        <v>2</v>
      </c>
      <c r="N14" s="391">
        <f>+SUM(N15:N21)</f>
        <v>8</v>
      </c>
      <c r="O14" s="391">
        <f>+SUM(O15:O21)</f>
        <v>55</v>
      </c>
    </row>
    <row r="15" spans="1:15" ht="24.75" customHeight="1">
      <c r="A15" s="392"/>
      <c r="B15" s="412"/>
      <c r="C15" s="412"/>
      <c r="D15" s="383" t="s">
        <v>0</v>
      </c>
      <c r="E15" s="384" t="s">
        <v>208</v>
      </c>
      <c r="F15" s="385" t="s">
        <v>208</v>
      </c>
      <c r="G15" s="385" t="s">
        <v>208</v>
      </c>
      <c r="H15" s="385" t="s">
        <v>208</v>
      </c>
      <c r="I15" s="385" t="s">
        <v>208</v>
      </c>
      <c r="J15" s="385" t="s">
        <v>208</v>
      </c>
      <c r="K15" s="391">
        <v>2763</v>
      </c>
      <c r="L15" s="391">
        <v>86</v>
      </c>
      <c r="M15" s="391">
        <v>0</v>
      </c>
      <c r="N15" s="394">
        <v>1</v>
      </c>
      <c r="O15" s="394">
        <v>5</v>
      </c>
    </row>
    <row r="16" spans="1:15" ht="24.75" customHeight="1">
      <c r="A16" s="392"/>
      <c r="B16" s="412"/>
      <c r="C16" s="412"/>
      <c r="D16" s="383" t="s">
        <v>1</v>
      </c>
      <c r="E16" s="384" t="s">
        <v>208</v>
      </c>
      <c r="F16" s="385" t="s">
        <v>208</v>
      </c>
      <c r="G16" s="385" t="s">
        <v>208</v>
      </c>
      <c r="H16" s="385" t="s">
        <v>208</v>
      </c>
      <c r="I16" s="385" t="s">
        <v>208</v>
      </c>
      <c r="J16" s="385" t="s">
        <v>208</v>
      </c>
      <c r="K16" s="391">
        <v>1874</v>
      </c>
      <c r="L16" s="391">
        <v>453</v>
      </c>
      <c r="M16" s="391">
        <v>2</v>
      </c>
      <c r="N16" s="394">
        <v>5</v>
      </c>
      <c r="O16" s="394">
        <v>18</v>
      </c>
    </row>
    <row r="17" spans="1:15" ht="24.75" customHeight="1">
      <c r="A17" s="392"/>
      <c r="B17" s="412"/>
      <c r="C17" s="412"/>
      <c r="D17" s="383" t="s">
        <v>2</v>
      </c>
      <c r="E17" s="384" t="s">
        <v>208</v>
      </c>
      <c r="F17" s="385" t="s">
        <v>208</v>
      </c>
      <c r="G17" s="385" t="s">
        <v>208</v>
      </c>
      <c r="H17" s="385" t="s">
        <v>208</v>
      </c>
      <c r="I17" s="385" t="s">
        <v>208</v>
      </c>
      <c r="J17" s="385" t="s">
        <v>208</v>
      </c>
      <c r="K17" s="391">
        <v>1341</v>
      </c>
      <c r="L17" s="391">
        <v>103</v>
      </c>
      <c r="M17" s="391">
        <v>0</v>
      </c>
      <c r="N17" s="394">
        <v>0</v>
      </c>
      <c r="O17" s="394">
        <v>9</v>
      </c>
    </row>
    <row r="18" spans="1:15" ht="24.75" customHeight="1">
      <c r="A18" s="392"/>
      <c r="B18" s="412"/>
      <c r="C18" s="412"/>
      <c r="D18" s="383" t="s">
        <v>3</v>
      </c>
      <c r="E18" s="384" t="s">
        <v>208</v>
      </c>
      <c r="F18" s="385" t="s">
        <v>208</v>
      </c>
      <c r="G18" s="385" t="s">
        <v>208</v>
      </c>
      <c r="H18" s="385" t="s">
        <v>208</v>
      </c>
      <c r="I18" s="385" t="s">
        <v>208</v>
      </c>
      <c r="J18" s="385" t="s">
        <v>208</v>
      </c>
      <c r="K18" s="391">
        <v>3231</v>
      </c>
      <c r="L18" s="391">
        <v>114</v>
      </c>
      <c r="M18" s="391">
        <v>0</v>
      </c>
      <c r="N18" s="394">
        <v>1</v>
      </c>
      <c r="O18" s="394">
        <v>1</v>
      </c>
    </row>
    <row r="19" spans="1:15" ht="24.75" customHeight="1">
      <c r="A19" s="392"/>
      <c r="B19" s="412"/>
      <c r="C19" s="412"/>
      <c r="D19" s="383" t="s">
        <v>4</v>
      </c>
      <c r="E19" s="384" t="s">
        <v>208</v>
      </c>
      <c r="F19" s="385" t="s">
        <v>208</v>
      </c>
      <c r="G19" s="385" t="s">
        <v>208</v>
      </c>
      <c r="H19" s="385" t="s">
        <v>208</v>
      </c>
      <c r="I19" s="385" t="s">
        <v>208</v>
      </c>
      <c r="J19" s="385" t="s">
        <v>208</v>
      </c>
      <c r="K19" s="394">
        <v>2037</v>
      </c>
      <c r="L19" s="394">
        <v>108</v>
      </c>
      <c r="M19" s="394">
        <v>0</v>
      </c>
      <c r="N19" s="394">
        <v>0</v>
      </c>
      <c r="O19" s="394">
        <v>19</v>
      </c>
    </row>
    <row r="20" spans="1:15" ht="24.75" customHeight="1">
      <c r="A20" s="392"/>
      <c r="B20" s="412"/>
      <c r="C20" s="412"/>
      <c r="D20" s="383" t="s">
        <v>5</v>
      </c>
      <c r="E20" s="384" t="s">
        <v>208</v>
      </c>
      <c r="F20" s="385" t="s">
        <v>208</v>
      </c>
      <c r="G20" s="385" t="s">
        <v>208</v>
      </c>
      <c r="H20" s="385" t="s">
        <v>208</v>
      </c>
      <c r="I20" s="385" t="s">
        <v>208</v>
      </c>
      <c r="J20" s="385" t="s">
        <v>208</v>
      </c>
      <c r="K20" s="394">
        <v>2178</v>
      </c>
      <c r="L20" s="394">
        <v>151</v>
      </c>
      <c r="M20" s="394">
        <v>0</v>
      </c>
      <c r="N20" s="394">
        <v>1</v>
      </c>
      <c r="O20" s="394">
        <v>2</v>
      </c>
    </row>
    <row r="21" spans="1:15" ht="24.75" customHeight="1">
      <c r="A21" s="396"/>
      <c r="B21" s="413"/>
      <c r="C21" s="413"/>
      <c r="D21" s="387" t="s">
        <v>6</v>
      </c>
      <c r="E21" s="384" t="s">
        <v>208</v>
      </c>
      <c r="F21" s="385" t="s">
        <v>208</v>
      </c>
      <c r="G21" s="385" t="s">
        <v>208</v>
      </c>
      <c r="H21" s="385" t="s">
        <v>208</v>
      </c>
      <c r="I21" s="385" t="s">
        <v>208</v>
      </c>
      <c r="J21" s="385" t="s">
        <v>208</v>
      </c>
      <c r="K21" s="394">
        <v>3010</v>
      </c>
      <c r="L21" s="394">
        <v>129</v>
      </c>
      <c r="M21" s="394">
        <v>0</v>
      </c>
      <c r="N21" s="394">
        <v>0</v>
      </c>
      <c r="O21" s="394">
        <v>1</v>
      </c>
    </row>
    <row r="22" spans="1:15" ht="24.75" customHeight="1">
      <c r="A22" s="415" t="s">
        <v>197</v>
      </c>
      <c r="B22" s="416" t="s">
        <v>198</v>
      </c>
      <c r="C22" s="417"/>
      <c r="D22" s="390" t="s">
        <v>107</v>
      </c>
      <c r="E22" s="418">
        <f>+SUM(E23:E29)</f>
        <v>40</v>
      </c>
      <c r="F22" s="391">
        <f>+SUM(F23:F29)</f>
        <v>40</v>
      </c>
      <c r="G22" s="391">
        <f>+SUM(G23:G29)</f>
        <v>8</v>
      </c>
      <c r="H22" s="391">
        <f>+SUM(H23:H29)</f>
        <v>32</v>
      </c>
      <c r="I22" s="385" t="s">
        <v>209</v>
      </c>
      <c r="J22" s="391">
        <f aca="true" t="shared" si="0" ref="J22:O22">+SUM(J23:J29)</f>
        <v>0</v>
      </c>
      <c r="K22" s="391">
        <f t="shared" si="0"/>
        <v>41</v>
      </c>
      <c r="L22" s="391">
        <f t="shared" si="0"/>
        <v>421</v>
      </c>
      <c r="M22" s="391">
        <f t="shared" si="0"/>
        <v>0</v>
      </c>
      <c r="N22" s="391">
        <f t="shared" si="0"/>
        <v>1</v>
      </c>
      <c r="O22" s="391">
        <f t="shared" si="0"/>
        <v>7</v>
      </c>
    </row>
    <row r="23" spans="1:15" ht="24.75" customHeight="1">
      <c r="A23" s="419"/>
      <c r="B23" s="399"/>
      <c r="C23" s="398"/>
      <c r="D23" s="383" t="s">
        <v>0</v>
      </c>
      <c r="E23" s="418">
        <v>4</v>
      </c>
      <c r="F23" s="391">
        <v>4</v>
      </c>
      <c r="G23" s="391">
        <v>0</v>
      </c>
      <c r="H23" s="394">
        <v>4</v>
      </c>
      <c r="I23" s="385" t="s">
        <v>209</v>
      </c>
      <c r="J23" s="394">
        <v>0</v>
      </c>
      <c r="K23" s="394">
        <v>34</v>
      </c>
      <c r="L23" s="394">
        <v>43</v>
      </c>
      <c r="M23" s="394">
        <v>0</v>
      </c>
      <c r="N23" s="394">
        <v>0</v>
      </c>
      <c r="O23" s="394">
        <v>3</v>
      </c>
    </row>
    <row r="24" spans="1:15" ht="24.75" customHeight="1">
      <c r="A24" s="419"/>
      <c r="B24" s="399"/>
      <c r="C24" s="398"/>
      <c r="D24" s="383" t="s">
        <v>1</v>
      </c>
      <c r="E24" s="418">
        <v>8</v>
      </c>
      <c r="F24" s="391">
        <v>8</v>
      </c>
      <c r="G24" s="391">
        <v>3</v>
      </c>
      <c r="H24" s="394">
        <v>5</v>
      </c>
      <c r="I24" s="385" t="s">
        <v>209</v>
      </c>
      <c r="J24" s="394">
        <v>0</v>
      </c>
      <c r="K24" s="394">
        <v>0</v>
      </c>
      <c r="L24" s="394">
        <v>76</v>
      </c>
      <c r="M24" s="394">
        <v>0</v>
      </c>
      <c r="N24" s="394">
        <v>0</v>
      </c>
      <c r="O24" s="394">
        <v>1</v>
      </c>
    </row>
    <row r="25" spans="1:15" ht="24.75" customHeight="1">
      <c r="A25" s="419"/>
      <c r="B25" s="399"/>
      <c r="C25" s="398"/>
      <c r="D25" s="383" t="s">
        <v>2</v>
      </c>
      <c r="E25" s="384">
        <v>5</v>
      </c>
      <c r="F25" s="391">
        <v>5</v>
      </c>
      <c r="G25" s="391">
        <v>0</v>
      </c>
      <c r="H25" s="394">
        <v>5</v>
      </c>
      <c r="I25" s="385" t="s">
        <v>209</v>
      </c>
      <c r="J25" s="394">
        <v>0</v>
      </c>
      <c r="K25" s="394">
        <v>1</v>
      </c>
      <c r="L25" s="394">
        <v>44</v>
      </c>
      <c r="M25" s="394">
        <v>0</v>
      </c>
      <c r="N25" s="394">
        <v>1</v>
      </c>
      <c r="O25" s="394">
        <v>2</v>
      </c>
    </row>
    <row r="26" spans="1:15" ht="24.75" customHeight="1">
      <c r="A26" s="419"/>
      <c r="B26" s="399"/>
      <c r="C26" s="398"/>
      <c r="D26" s="383" t="s">
        <v>3</v>
      </c>
      <c r="E26" s="418">
        <v>4</v>
      </c>
      <c r="F26" s="391">
        <v>4</v>
      </c>
      <c r="G26" s="391">
        <v>0</v>
      </c>
      <c r="H26" s="394">
        <v>4</v>
      </c>
      <c r="I26" s="385" t="s">
        <v>209</v>
      </c>
      <c r="J26" s="394">
        <v>0</v>
      </c>
      <c r="K26" s="394">
        <v>1</v>
      </c>
      <c r="L26" s="394">
        <v>70</v>
      </c>
      <c r="M26" s="394">
        <v>0</v>
      </c>
      <c r="N26" s="394">
        <v>0</v>
      </c>
      <c r="O26" s="394">
        <v>1</v>
      </c>
    </row>
    <row r="27" spans="1:15" ht="24.75" customHeight="1">
      <c r="A27" s="419"/>
      <c r="B27" s="399"/>
      <c r="C27" s="398"/>
      <c r="D27" s="383" t="s">
        <v>4</v>
      </c>
      <c r="E27" s="418">
        <v>2</v>
      </c>
      <c r="F27" s="394">
        <v>2</v>
      </c>
      <c r="G27" s="394">
        <v>2</v>
      </c>
      <c r="H27" s="394">
        <v>0</v>
      </c>
      <c r="I27" s="385" t="s">
        <v>209</v>
      </c>
      <c r="J27" s="394">
        <v>0</v>
      </c>
      <c r="K27" s="394">
        <v>0</v>
      </c>
      <c r="L27" s="394">
        <v>24</v>
      </c>
      <c r="M27" s="394">
        <v>0</v>
      </c>
      <c r="N27" s="394">
        <v>0</v>
      </c>
      <c r="O27" s="394">
        <v>0</v>
      </c>
    </row>
    <row r="28" spans="1:15" ht="24.75" customHeight="1">
      <c r="A28" s="419"/>
      <c r="B28" s="399"/>
      <c r="C28" s="398"/>
      <c r="D28" s="383" t="s">
        <v>5</v>
      </c>
      <c r="E28" s="418">
        <v>9</v>
      </c>
      <c r="F28" s="394">
        <v>9</v>
      </c>
      <c r="G28" s="394">
        <v>2</v>
      </c>
      <c r="H28" s="394">
        <v>7</v>
      </c>
      <c r="I28" s="385" t="s">
        <v>209</v>
      </c>
      <c r="J28" s="394">
        <v>0</v>
      </c>
      <c r="K28" s="394">
        <v>5</v>
      </c>
      <c r="L28" s="394">
        <v>117</v>
      </c>
      <c r="M28" s="394">
        <v>0</v>
      </c>
      <c r="N28" s="394">
        <v>0</v>
      </c>
      <c r="O28" s="394">
        <v>0</v>
      </c>
    </row>
    <row r="29" spans="1:15" ht="24.75" customHeight="1">
      <c r="A29" s="419"/>
      <c r="B29" s="420"/>
      <c r="C29" s="421"/>
      <c r="D29" s="387" t="s">
        <v>6</v>
      </c>
      <c r="E29" s="418">
        <v>8</v>
      </c>
      <c r="F29" s="394">
        <v>8</v>
      </c>
      <c r="G29" s="394">
        <v>1</v>
      </c>
      <c r="H29" s="394">
        <v>7</v>
      </c>
      <c r="I29" s="385" t="s">
        <v>209</v>
      </c>
      <c r="J29" s="394">
        <v>0</v>
      </c>
      <c r="K29" s="394">
        <v>0</v>
      </c>
      <c r="L29" s="394">
        <v>47</v>
      </c>
      <c r="M29" s="394">
        <v>0</v>
      </c>
      <c r="N29" s="394">
        <v>0</v>
      </c>
      <c r="O29" s="394">
        <v>0</v>
      </c>
    </row>
    <row r="30" spans="1:15" ht="24.75" customHeight="1">
      <c r="A30" s="419"/>
      <c r="B30" s="416" t="s">
        <v>61</v>
      </c>
      <c r="C30" s="417"/>
      <c r="D30" s="390" t="s">
        <v>107</v>
      </c>
      <c r="E30" s="418">
        <f>+SUM(E31:E37)</f>
        <v>1075</v>
      </c>
      <c r="F30" s="391">
        <f>+SUM(F31:F37)</f>
        <v>1075</v>
      </c>
      <c r="G30" s="391">
        <f>+SUM(G31:G37)</f>
        <v>88</v>
      </c>
      <c r="H30" s="391">
        <f>+SUM(H31:H37)</f>
        <v>987</v>
      </c>
      <c r="I30" s="385" t="s">
        <v>208</v>
      </c>
      <c r="J30" s="391">
        <f aca="true" t="shared" si="1" ref="J30:O30">+SUM(J31:J37)</f>
        <v>0</v>
      </c>
      <c r="K30" s="391">
        <f t="shared" si="1"/>
        <v>2166</v>
      </c>
      <c r="L30" s="391">
        <f t="shared" si="1"/>
        <v>1793</v>
      </c>
      <c r="M30" s="391">
        <f t="shared" si="1"/>
        <v>1</v>
      </c>
      <c r="N30" s="391">
        <f t="shared" si="1"/>
        <v>20</v>
      </c>
      <c r="O30" s="391">
        <f t="shared" si="1"/>
        <v>20</v>
      </c>
    </row>
    <row r="31" spans="1:15" ht="24.75" customHeight="1">
      <c r="A31" s="419"/>
      <c r="B31" s="399"/>
      <c r="C31" s="398"/>
      <c r="D31" s="383" t="s">
        <v>0</v>
      </c>
      <c r="E31" s="418">
        <v>601</v>
      </c>
      <c r="F31" s="391">
        <v>601</v>
      </c>
      <c r="G31" s="391">
        <v>16</v>
      </c>
      <c r="H31" s="394">
        <v>585</v>
      </c>
      <c r="I31" s="385" t="s">
        <v>208</v>
      </c>
      <c r="J31" s="394">
        <v>0</v>
      </c>
      <c r="K31" s="394">
        <v>1023</v>
      </c>
      <c r="L31" s="394">
        <v>179</v>
      </c>
      <c r="M31" s="394">
        <v>0</v>
      </c>
      <c r="N31" s="394">
        <v>8</v>
      </c>
      <c r="O31" s="394">
        <v>6</v>
      </c>
    </row>
    <row r="32" spans="1:15" ht="24.75" customHeight="1">
      <c r="A32" s="419"/>
      <c r="B32" s="399"/>
      <c r="C32" s="398"/>
      <c r="D32" s="383" t="s">
        <v>1</v>
      </c>
      <c r="E32" s="418">
        <v>57</v>
      </c>
      <c r="F32" s="391">
        <v>57</v>
      </c>
      <c r="G32" s="391">
        <v>5</v>
      </c>
      <c r="H32" s="394">
        <v>52</v>
      </c>
      <c r="I32" s="385" t="s">
        <v>208</v>
      </c>
      <c r="J32" s="394">
        <v>0</v>
      </c>
      <c r="K32" s="394">
        <v>0</v>
      </c>
      <c r="L32" s="394">
        <v>322</v>
      </c>
      <c r="M32" s="394">
        <v>0</v>
      </c>
      <c r="N32" s="394">
        <v>1</v>
      </c>
      <c r="O32" s="394">
        <v>1</v>
      </c>
    </row>
    <row r="33" spans="1:15" ht="24.75" customHeight="1">
      <c r="A33" s="419"/>
      <c r="B33" s="399"/>
      <c r="C33" s="398"/>
      <c r="D33" s="383" t="s">
        <v>2</v>
      </c>
      <c r="E33" s="418">
        <v>6</v>
      </c>
      <c r="F33" s="391">
        <v>6</v>
      </c>
      <c r="G33" s="391">
        <v>0</v>
      </c>
      <c r="H33" s="394">
        <v>6</v>
      </c>
      <c r="I33" s="385" t="s">
        <v>208</v>
      </c>
      <c r="J33" s="394">
        <v>0</v>
      </c>
      <c r="K33" s="394">
        <v>635</v>
      </c>
      <c r="L33" s="394">
        <v>188</v>
      </c>
      <c r="M33" s="394">
        <v>0</v>
      </c>
      <c r="N33" s="394">
        <v>4</v>
      </c>
      <c r="O33" s="394">
        <v>1</v>
      </c>
    </row>
    <row r="34" spans="1:15" ht="24.75" customHeight="1">
      <c r="A34" s="419"/>
      <c r="B34" s="399"/>
      <c r="C34" s="398"/>
      <c r="D34" s="383" t="s">
        <v>3</v>
      </c>
      <c r="E34" s="418">
        <v>92</v>
      </c>
      <c r="F34" s="391">
        <v>92</v>
      </c>
      <c r="G34" s="391">
        <v>5</v>
      </c>
      <c r="H34" s="394">
        <v>87</v>
      </c>
      <c r="I34" s="385" t="s">
        <v>208</v>
      </c>
      <c r="J34" s="394">
        <v>0</v>
      </c>
      <c r="K34" s="394">
        <v>367</v>
      </c>
      <c r="L34" s="394">
        <v>269</v>
      </c>
      <c r="M34" s="394">
        <v>0</v>
      </c>
      <c r="N34" s="394">
        <v>4</v>
      </c>
      <c r="O34" s="394">
        <v>0</v>
      </c>
    </row>
    <row r="35" spans="1:15" ht="24.75" customHeight="1">
      <c r="A35" s="419"/>
      <c r="B35" s="399"/>
      <c r="C35" s="398"/>
      <c r="D35" s="383" t="s">
        <v>4</v>
      </c>
      <c r="E35" s="418">
        <v>262</v>
      </c>
      <c r="F35" s="394">
        <v>262</v>
      </c>
      <c r="G35" s="394">
        <v>54</v>
      </c>
      <c r="H35" s="394">
        <v>208</v>
      </c>
      <c r="I35" s="385" t="s">
        <v>208</v>
      </c>
      <c r="J35" s="394">
        <v>0</v>
      </c>
      <c r="K35" s="394">
        <v>125</v>
      </c>
      <c r="L35" s="394">
        <v>513</v>
      </c>
      <c r="M35" s="394">
        <v>1</v>
      </c>
      <c r="N35" s="394">
        <v>1</v>
      </c>
      <c r="O35" s="394">
        <v>12</v>
      </c>
    </row>
    <row r="36" spans="1:15" ht="24.75" customHeight="1">
      <c r="A36" s="419"/>
      <c r="B36" s="399"/>
      <c r="C36" s="398"/>
      <c r="D36" s="383" t="s">
        <v>5</v>
      </c>
      <c r="E36" s="418">
        <v>37</v>
      </c>
      <c r="F36" s="394">
        <v>37</v>
      </c>
      <c r="G36" s="394">
        <v>1</v>
      </c>
      <c r="H36" s="394">
        <v>36</v>
      </c>
      <c r="I36" s="385" t="s">
        <v>208</v>
      </c>
      <c r="J36" s="394">
        <v>0</v>
      </c>
      <c r="K36" s="394">
        <v>16</v>
      </c>
      <c r="L36" s="394">
        <v>156</v>
      </c>
      <c r="M36" s="394">
        <v>0</v>
      </c>
      <c r="N36" s="394">
        <v>2</v>
      </c>
      <c r="O36" s="394">
        <v>0</v>
      </c>
    </row>
    <row r="37" spans="1:15" ht="24.75" customHeight="1" thickBot="1">
      <c r="A37" s="422"/>
      <c r="B37" s="401"/>
      <c r="C37" s="402"/>
      <c r="D37" s="403" t="s">
        <v>6</v>
      </c>
      <c r="E37" s="423">
        <v>20</v>
      </c>
      <c r="F37" s="424">
        <v>20</v>
      </c>
      <c r="G37" s="424">
        <v>7</v>
      </c>
      <c r="H37" s="424">
        <v>13</v>
      </c>
      <c r="I37" s="405" t="s">
        <v>208</v>
      </c>
      <c r="J37" s="424">
        <v>0</v>
      </c>
      <c r="K37" s="424">
        <v>0</v>
      </c>
      <c r="L37" s="424">
        <v>166</v>
      </c>
      <c r="M37" s="424">
        <v>0</v>
      </c>
      <c r="N37" s="424">
        <v>0</v>
      </c>
      <c r="O37" s="424">
        <v>0</v>
      </c>
    </row>
    <row r="38" ht="19.5" customHeight="1">
      <c r="A38" s="4"/>
    </row>
    <row r="39" spans="12:15" ht="19.5" customHeight="1">
      <c r="L39" s="425" t="s">
        <v>30</v>
      </c>
      <c r="M39" s="425"/>
      <c r="N39" s="425"/>
      <c r="O39" s="425"/>
    </row>
    <row r="40" ht="19.5" customHeight="1"/>
    <row r="41" ht="19.5" customHeight="1"/>
    <row r="42" ht="19.5" customHeight="1"/>
    <row r="43" ht="19.5" customHeight="1"/>
    <row r="44" ht="19.5" customHeight="1"/>
    <row r="45" ht="19.5" customHeight="1"/>
    <row r="46" spans="12:15" ht="23.25" customHeight="1">
      <c r="L46" s="425"/>
      <c r="M46" s="425"/>
      <c r="N46" s="425"/>
      <c r="O46" s="425"/>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4.25" customHeight="1"/>
  </sheetData>
  <mergeCells count="22">
    <mergeCell ref="A6:A21"/>
    <mergeCell ref="A22:A37"/>
    <mergeCell ref="L39:O39"/>
    <mergeCell ref="B22:C29"/>
    <mergeCell ref="H4:H5"/>
    <mergeCell ref="N2:O2"/>
    <mergeCell ref="B6:B21"/>
    <mergeCell ref="C6:C13"/>
    <mergeCell ref="C14:C21"/>
    <mergeCell ref="K3:K5"/>
    <mergeCell ref="E4:E5"/>
    <mergeCell ref="J3:J5"/>
    <mergeCell ref="L46:O46"/>
    <mergeCell ref="M3:M5"/>
    <mergeCell ref="B30:C37"/>
    <mergeCell ref="E3:I3"/>
    <mergeCell ref="N4:N5"/>
    <mergeCell ref="O4:O5"/>
    <mergeCell ref="N3:O3"/>
    <mergeCell ref="F4:F5"/>
    <mergeCell ref="G4:G5"/>
    <mergeCell ref="L3:L5"/>
  </mergeCells>
  <printOptions horizontalCentered="1"/>
  <pageMargins left="0.3937007874015748" right="0.3937007874015748" top="0.5905511811023623" bottom="0.7874015748031497" header="0.5118110236220472" footer="0.3937007874015748"/>
  <pageSetup firstPageNumber="68" useFirstPageNumber="1"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dimension ref="A1:I36"/>
  <sheetViews>
    <sheetView zoomScale="70" zoomScaleNormal="70" workbookViewId="0" topLeftCell="A16">
      <selection activeCell="C29" sqref="C29"/>
    </sheetView>
  </sheetViews>
  <sheetFormatPr defaultColWidth="8.66015625" defaultRowHeight="18"/>
  <cols>
    <col min="1" max="1" width="6.41015625" style="0" customWidth="1"/>
    <col min="2" max="2" width="10.16015625" style="0" customWidth="1"/>
    <col min="3" max="9" width="12" style="0" customWidth="1"/>
  </cols>
  <sheetData>
    <row r="1" spans="1:8" ht="21.75" customHeight="1">
      <c r="A1" s="39" t="s">
        <v>210</v>
      </c>
      <c r="B1" s="39"/>
      <c r="C1" s="39"/>
      <c r="D1" s="39"/>
      <c r="E1" s="370"/>
      <c r="F1" s="370"/>
      <c r="G1" s="370"/>
      <c r="H1" s="370"/>
    </row>
    <row r="2" spans="2:9" ht="16.5" customHeight="1" thickBot="1">
      <c r="B2" s="426"/>
      <c r="C2" s="427"/>
      <c r="D2" s="427"/>
      <c r="E2" s="427"/>
      <c r="F2" s="427"/>
      <c r="G2" s="427"/>
      <c r="H2" s="133" t="s">
        <v>194</v>
      </c>
      <c r="I2" s="133"/>
    </row>
    <row r="3" spans="1:9" ht="22.5" customHeight="1">
      <c r="A3" s="2"/>
      <c r="B3" s="428"/>
      <c r="C3" s="32" t="s">
        <v>211</v>
      </c>
      <c r="D3" s="42" t="s">
        <v>212</v>
      </c>
      <c r="E3" s="96"/>
      <c r="F3" s="42" t="s">
        <v>213</v>
      </c>
      <c r="G3" s="76"/>
      <c r="H3" s="76"/>
      <c r="I3" s="429" t="s">
        <v>214</v>
      </c>
    </row>
    <row r="4" spans="2:9" ht="61.5" customHeight="1">
      <c r="B4" s="370"/>
      <c r="C4" s="14" t="s">
        <v>215</v>
      </c>
      <c r="D4" s="14" t="s">
        <v>216</v>
      </c>
      <c r="E4" s="14" t="s">
        <v>217</v>
      </c>
      <c r="F4" s="14" t="s">
        <v>218</v>
      </c>
      <c r="G4" s="14" t="s">
        <v>219</v>
      </c>
      <c r="H4" s="14" t="s">
        <v>220</v>
      </c>
      <c r="I4" s="79"/>
    </row>
    <row r="5" spans="1:8" ht="7.5" customHeight="1">
      <c r="A5" s="338"/>
      <c r="B5" s="430"/>
      <c r="C5" s="431"/>
      <c r="D5" s="431"/>
      <c r="E5" s="431"/>
      <c r="F5" s="431"/>
      <c r="G5" s="431"/>
      <c r="H5" s="431"/>
    </row>
    <row r="6" spans="1:9" ht="26.25" customHeight="1">
      <c r="A6" s="432" t="s">
        <v>132</v>
      </c>
      <c r="B6" s="433" t="s">
        <v>107</v>
      </c>
      <c r="C6" s="434">
        <f aca="true" t="shared" si="0" ref="C6:I6">+SUM(C7:C13)</f>
        <v>12140</v>
      </c>
      <c r="D6" s="434">
        <f t="shared" si="0"/>
        <v>1068</v>
      </c>
      <c r="E6" s="434">
        <f t="shared" si="0"/>
        <v>25</v>
      </c>
      <c r="F6" s="434">
        <f t="shared" si="0"/>
        <v>10165</v>
      </c>
      <c r="G6" s="434">
        <f t="shared" si="0"/>
        <v>1299</v>
      </c>
      <c r="H6" s="434">
        <f t="shared" si="0"/>
        <v>0</v>
      </c>
      <c r="I6" s="434">
        <f t="shared" si="0"/>
        <v>1289</v>
      </c>
    </row>
    <row r="7" spans="1:9" ht="26.25" customHeight="1">
      <c r="A7" s="432"/>
      <c r="B7" s="433" t="s">
        <v>0</v>
      </c>
      <c r="C7" s="434">
        <f aca="true" t="shared" si="1" ref="C7:I13">+C17+C27</f>
        <v>2674</v>
      </c>
      <c r="D7" s="434">
        <f t="shared" si="1"/>
        <v>118</v>
      </c>
      <c r="E7" s="434">
        <f t="shared" si="1"/>
        <v>0</v>
      </c>
      <c r="F7" s="434">
        <f t="shared" si="1"/>
        <v>3939</v>
      </c>
      <c r="G7" s="434">
        <f t="shared" si="1"/>
        <v>446</v>
      </c>
      <c r="H7" s="434">
        <f t="shared" si="1"/>
        <v>0</v>
      </c>
      <c r="I7" s="434">
        <f t="shared" si="1"/>
        <v>377</v>
      </c>
    </row>
    <row r="8" spans="1:9" ht="26.25" customHeight="1">
      <c r="A8" s="432"/>
      <c r="B8" s="433" t="s">
        <v>1</v>
      </c>
      <c r="C8" s="434">
        <f t="shared" si="1"/>
        <v>1968</v>
      </c>
      <c r="D8" s="434">
        <f t="shared" si="1"/>
        <v>442</v>
      </c>
      <c r="E8" s="434">
        <f t="shared" si="1"/>
        <v>0</v>
      </c>
      <c r="F8" s="434">
        <f t="shared" si="1"/>
        <v>0</v>
      </c>
      <c r="G8" s="434">
        <f t="shared" si="1"/>
        <v>0</v>
      </c>
      <c r="H8" s="434">
        <f t="shared" si="1"/>
        <v>0</v>
      </c>
      <c r="I8" s="434">
        <f t="shared" si="1"/>
        <v>159</v>
      </c>
    </row>
    <row r="9" spans="1:9" ht="26.25" customHeight="1">
      <c r="A9" s="432"/>
      <c r="B9" s="433" t="s">
        <v>2</v>
      </c>
      <c r="C9" s="434">
        <f t="shared" si="1"/>
        <v>1223</v>
      </c>
      <c r="D9" s="434">
        <f t="shared" si="1"/>
        <v>89</v>
      </c>
      <c r="E9" s="434">
        <f t="shared" si="1"/>
        <v>22</v>
      </c>
      <c r="F9" s="434">
        <f t="shared" si="1"/>
        <v>1990</v>
      </c>
      <c r="G9" s="434">
        <f t="shared" si="1"/>
        <v>314</v>
      </c>
      <c r="H9" s="434">
        <f t="shared" si="1"/>
        <v>0</v>
      </c>
      <c r="I9" s="434">
        <f t="shared" si="1"/>
        <v>123</v>
      </c>
    </row>
    <row r="10" spans="1:9" ht="26.25" customHeight="1">
      <c r="A10" s="432"/>
      <c r="B10" s="433" t="s">
        <v>3</v>
      </c>
      <c r="C10" s="434">
        <f t="shared" si="1"/>
        <v>1889</v>
      </c>
      <c r="D10" s="434">
        <f t="shared" si="1"/>
        <v>0</v>
      </c>
      <c r="E10" s="434">
        <f t="shared" si="1"/>
        <v>0</v>
      </c>
      <c r="F10" s="434">
        <f t="shared" si="1"/>
        <v>0</v>
      </c>
      <c r="G10" s="434">
        <f t="shared" si="1"/>
        <v>0</v>
      </c>
      <c r="H10" s="434">
        <f t="shared" si="1"/>
        <v>0</v>
      </c>
      <c r="I10" s="434">
        <f t="shared" si="1"/>
        <v>0</v>
      </c>
    </row>
    <row r="11" spans="1:9" ht="26.25" customHeight="1">
      <c r="A11" s="432"/>
      <c r="B11" s="433" t="s">
        <v>4</v>
      </c>
      <c r="C11" s="434">
        <f t="shared" si="1"/>
        <v>145</v>
      </c>
      <c r="D11" s="434">
        <f t="shared" si="1"/>
        <v>145</v>
      </c>
      <c r="E11" s="434">
        <f t="shared" si="1"/>
        <v>3</v>
      </c>
      <c r="F11" s="434">
        <f t="shared" si="1"/>
        <v>2037</v>
      </c>
      <c r="G11" s="434">
        <f t="shared" si="1"/>
        <v>108</v>
      </c>
      <c r="H11" s="434">
        <f t="shared" si="1"/>
        <v>0</v>
      </c>
      <c r="I11" s="434">
        <f t="shared" si="1"/>
        <v>202</v>
      </c>
    </row>
    <row r="12" spans="1:9" ht="26.25" customHeight="1">
      <c r="A12" s="432"/>
      <c r="B12" s="433" t="s">
        <v>5</v>
      </c>
      <c r="C12" s="434">
        <f t="shared" si="1"/>
        <v>2114</v>
      </c>
      <c r="D12" s="434">
        <f t="shared" si="1"/>
        <v>134</v>
      </c>
      <c r="E12" s="434">
        <f t="shared" si="1"/>
        <v>0</v>
      </c>
      <c r="F12" s="434">
        <f t="shared" si="1"/>
        <v>2199</v>
      </c>
      <c r="G12" s="434">
        <f t="shared" si="1"/>
        <v>431</v>
      </c>
      <c r="H12" s="434">
        <f t="shared" si="1"/>
        <v>0</v>
      </c>
      <c r="I12" s="434">
        <f t="shared" si="1"/>
        <v>202</v>
      </c>
    </row>
    <row r="13" spans="1:9" ht="26.25" customHeight="1">
      <c r="A13" s="432"/>
      <c r="B13" s="433" t="s">
        <v>6</v>
      </c>
      <c r="C13" s="434">
        <f t="shared" si="1"/>
        <v>2127</v>
      </c>
      <c r="D13" s="434">
        <f t="shared" si="1"/>
        <v>140</v>
      </c>
      <c r="E13" s="434">
        <f t="shared" si="1"/>
        <v>0</v>
      </c>
      <c r="F13" s="434">
        <f t="shared" si="1"/>
        <v>0</v>
      </c>
      <c r="G13" s="434">
        <f t="shared" si="1"/>
        <v>0</v>
      </c>
      <c r="H13" s="434">
        <f t="shared" si="1"/>
        <v>0</v>
      </c>
      <c r="I13" s="434">
        <f t="shared" si="1"/>
        <v>226</v>
      </c>
    </row>
    <row r="14" spans="1:8" ht="7.5" customHeight="1">
      <c r="A14" s="435"/>
      <c r="B14" s="433"/>
      <c r="C14" s="434"/>
      <c r="D14" s="434"/>
      <c r="E14" s="434"/>
      <c r="F14" s="434"/>
      <c r="G14" s="434"/>
      <c r="H14" s="434"/>
    </row>
    <row r="15" spans="1:8" ht="7.5" customHeight="1">
      <c r="A15" s="436" t="s">
        <v>221</v>
      </c>
      <c r="B15" s="430"/>
      <c r="C15" s="434"/>
      <c r="D15" s="434"/>
      <c r="E15" s="434"/>
      <c r="F15" s="434"/>
      <c r="G15" s="434"/>
      <c r="H15" s="434"/>
    </row>
    <row r="16" spans="1:9" ht="26.25" customHeight="1">
      <c r="A16" s="437"/>
      <c r="B16" s="433" t="s">
        <v>107</v>
      </c>
      <c r="C16" s="434">
        <f aca="true" t="shared" si="2" ref="C16:I16">+SUM(C17:C23)</f>
        <v>12140</v>
      </c>
      <c r="D16" s="434">
        <f t="shared" si="2"/>
        <v>1068</v>
      </c>
      <c r="E16" s="434">
        <f t="shared" si="2"/>
        <v>25</v>
      </c>
      <c r="F16" s="434">
        <f t="shared" si="2"/>
        <v>10165</v>
      </c>
      <c r="G16" s="434">
        <f t="shared" si="2"/>
        <v>1299</v>
      </c>
      <c r="H16" s="434">
        <f t="shared" si="2"/>
        <v>0</v>
      </c>
      <c r="I16" s="434">
        <f t="shared" si="2"/>
        <v>1289</v>
      </c>
    </row>
    <row r="17" spans="1:9" ht="26.25" customHeight="1">
      <c r="A17" s="437"/>
      <c r="B17" s="433" t="s">
        <v>0</v>
      </c>
      <c r="C17" s="438">
        <v>2674</v>
      </c>
      <c r="D17" s="438">
        <v>118</v>
      </c>
      <c r="E17" s="438">
        <v>0</v>
      </c>
      <c r="F17" s="438">
        <v>3939</v>
      </c>
      <c r="G17" s="438">
        <v>446</v>
      </c>
      <c r="H17" s="438">
        <v>0</v>
      </c>
      <c r="I17" s="439">
        <v>377</v>
      </c>
    </row>
    <row r="18" spans="1:9" ht="26.25" customHeight="1">
      <c r="A18" s="437"/>
      <c r="B18" s="433" t="s">
        <v>1</v>
      </c>
      <c r="C18" s="438">
        <v>1968</v>
      </c>
      <c r="D18" s="438">
        <v>442</v>
      </c>
      <c r="E18" s="438">
        <v>0</v>
      </c>
      <c r="F18" s="438">
        <v>0</v>
      </c>
      <c r="G18" s="438">
        <v>0</v>
      </c>
      <c r="H18" s="438">
        <v>0</v>
      </c>
      <c r="I18" s="439">
        <v>159</v>
      </c>
    </row>
    <row r="19" spans="1:9" ht="26.25" customHeight="1">
      <c r="A19" s="437"/>
      <c r="B19" s="433" t="s">
        <v>2</v>
      </c>
      <c r="C19" s="438">
        <v>1223</v>
      </c>
      <c r="D19" s="438">
        <v>89</v>
      </c>
      <c r="E19" s="438">
        <v>22</v>
      </c>
      <c r="F19" s="438">
        <v>1990</v>
      </c>
      <c r="G19" s="438">
        <v>314</v>
      </c>
      <c r="H19" s="438">
        <v>0</v>
      </c>
      <c r="I19" s="439">
        <v>123</v>
      </c>
    </row>
    <row r="20" spans="1:9" ht="26.25" customHeight="1">
      <c r="A20" s="437"/>
      <c r="B20" s="433" t="s">
        <v>3</v>
      </c>
      <c r="C20" s="438">
        <v>1889</v>
      </c>
      <c r="D20" s="438">
        <v>0</v>
      </c>
      <c r="E20" s="438">
        <v>0</v>
      </c>
      <c r="F20" s="438">
        <v>0</v>
      </c>
      <c r="G20" s="438">
        <v>0</v>
      </c>
      <c r="H20" s="438">
        <v>0</v>
      </c>
      <c r="I20" s="439">
        <v>0</v>
      </c>
    </row>
    <row r="21" spans="1:9" ht="26.25" customHeight="1">
      <c r="A21" s="437"/>
      <c r="B21" s="433" t="s">
        <v>4</v>
      </c>
      <c r="C21" s="438">
        <v>145</v>
      </c>
      <c r="D21" s="438">
        <v>145</v>
      </c>
      <c r="E21" s="438">
        <v>3</v>
      </c>
      <c r="F21" s="438">
        <v>2037</v>
      </c>
      <c r="G21" s="438">
        <v>108</v>
      </c>
      <c r="H21" s="438">
        <v>0</v>
      </c>
      <c r="I21" s="439">
        <v>202</v>
      </c>
    </row>
    <row r="22" spans="1:9" ht="26.25" customHeight="1">
      <c r="A22" s="437"/>
      <c r="B22" s="433" t="s">
        <v>5</v>
      </c>
      <c r="C22" s="438">
        <v>2114</v>
      </c>
      <c r="D22" s="438">
        <v>134</v>
      </c>
      <c r="E22" s="438">
        <v>0</v>
      </c>
      <c r="F22" s="438">
        <v>2199</v>
      </c>
      <c r="G22" s="438">
        <v>431</v>
      </c>
      <c r="H22" s="438">
        <v>0</v>
      </c>
      <c r="I22" s="439">
        <v>202</v>
      </c>
    </row>
    <row r="23" spans="1:9" ht="26.25" customHeight="1">
      <c r="A23" s="437"/>
      <c r="B23" s="433" t="s">
        <v>6</v>
      </c>
      <c r="C23" s="438">
        <v>2127</v>
      </c>
      <c r="D23" s="438">
        <v>140</v>
      </c>
      <c r="E23" s="438">
        <v>0</v>
      </c>
      <c r="F23" s="438">
        <v>0</v>
      </c>
      <c r="G23" s="438">
        <v>0</v>
      </c>
      <c r="H23" s="438">
        <v>0</v>
      </c>
      <c r="I23" s="439">
        <v>226</v>
      </c>
    </row>
    <row r="24" spans="1:8" ht="7.5" customHeight="1">
      <c r="A24" s="440"/>
      <c r="B24" s="441"/>
      <c r="C24" s="434"/>
      <c r="D24" s="434"/>
      <c r="E24" s="434"/>
      <c r="F24" s="434"/>
      <c r="G24" s="434"/>
      <c r="H24" s="434"/>
    </row>
    <row r="25" spans="1:8" ht="7.5" customHeight="1">
      <c r="A25" s="436" t="s">
        <v>222</v>
      </c>
      <c r="B25" s="430"/>
      <c r="C25" s="434"/>
      <c r="D25" s="434"/>
      <c r="E25" s="434"/>
      <c r="F25" s="434"/>
      <c r="G25" s="434"/>
      <c r="H25" s="434"/>
    </row>
    <row r="26" spans="1:9" ht="26.25" customHeight="1">
      <c r="A26" s="437"/>
      <c r="B26" s="433" t="s">
        <v>107</v>
      </c>
      <c r="C26" s="434">
        <f aca="true" t="shared" si="3" ref="C26:H26">+SUM(C27:C33)</f>
        <v>0</v>
      </c>
      <c r="D26" s="434">
        <f t="shared" si="3"/>
        <v>0</v>
      </c>
      <c r="E26" s="434">
        <f t="shared" si="3"/>
        <v>0</v>
      </c>
      <c r="F26" s="434">
        <f t="shared" si="3"/>
        <v>0</v>
      </c>
      <c r="G26" s="434">
        <f t="shared" si="3"/>
        <v>0</v>
      </c>
      <c r="H26" s="434">
        <f t="shared" si="3"/>
        <v>0</v>
      </c>
      <c r="I26" s="442">
        <v>0</v>
      </c>
    </row>
    <row r="27" spans="1:9" ht="26.25" customHeight="1">
      <c r="A27" s="437"/>
      <c r="B27" s="433" t="s">
        <v>0</v>
      </c>
      <c r="C27" s="443">
        <v>0</v>
      </c>
      <c r="D27" s="443">
        <v>0</v>
      </c>
      <c r="E27" s="443">
        <v>0</v>
      </c>
      <c r="F27" s="443">
        <v>0</v>
      </c>
      <c r="G27" s="443">
        <v>0</v>
      </c>
      <c r="H27" s="443">
        <v>0</v>
      </c>
      <c r="I27" s="442">
        <v>0</v>
      </c>
    </row>
    <row r="28" spans="1:9" ht="26.25" customHeight="1">
      <c r="A28" s="437"/>
      <c r="B28" s="433" t="s">
        <v>1</v>
      </c>
      <c r="C28" s="443">
        <v>0</v>
      </c>
      <c r="D28" s="443">
        <v>0</v>
      </c>
      <c r="E28" s="443">
        <v>0</v>
      </c>
      <c r="F28" s="443">
        <v>0</v>
      </c>
      <c r="G28" s="443">
        <v>0</v>
      </c>
      <c r="H28" s="443">
        <v>0</v>
      </c>
      <c r="I28" s="442">
        <v>0</v>
      </c>
    </row>
    <row r="29" spans="1:9" ht="26.25" customHeight="1">
      <c r="A29" s="437"/>
      <c r="B29" s="433" t="s">
        <v>2</v>
      </c>
      <c r="C29" s="443">
        <v>0</v>
      </c>
      <c r="D29" s="443">
        <v>0</v>
      </c>
      <c r="E29" s="443">
        <v>0</v>
      </c>
      <c r="F29" s="443">
        <v>0</v>
      </c>
      <c r="G29" s="443">
        <v>0</v>
      </c>
      <c r="H29" s="443">
        <v>0</v>
      </c>
      <c r="I29" s="442">
        <v>0</v>
      </c>
    </row>
    <row r="30" spans="1:9" ht="26.25" customHeight="1">
      <c r="A30" s="437"/>
      <c r="B30" s="433" t="s">
        <v>3</v>
      </c>
      <c r="C30" s="443">
        <v>0</v>
      </c>
      <c r="D30" s="443">
        <v>0</v>
      </c>
      <c r="E30" s="443">
        <v>0</v>
      </c>
      <c r="F30" s="443">
        <v>0</v>
      </c>
      <c r="G30" s="443">
        <v>0</v>
      </c>
      <c r="H30" s="443">
        <v>0</v>
      </c>
      <c r="I30" s="442">
        <v>0</v>
      </c>
    </row>
    <row r="31" spans="1:9" ht="26.25" customHeight="1">
      <c r="A31" s="437"/>
      <c r="B31" s="433" t="s">
        <v>4</v>
      </c>
      <c r="C31" s="443">
        <v>0</v>
      </c>
      <c r="D31" s="443">
        <v>0</v>
      </c>
      <c r="E31" s="443">
        <v>0</v>
      </c>
      <c r="F31" s="443">
        <v>0</v>
      </c>
      <c r="G31" s="443">
        <v>0</v>
      </c>
      <c r="H31" s="443">
        <v>0</v>
      </c>
      <c r="I31" s="442">
        <v>0</v>
      </c>
    </row>
    <row r="32" spans="1:9" ht="26.25" customHeight="1">
      <c r="A32" s="437"/>
      <c r="B32" s="433" t="s">
        <v>5</v>
      </c>
      <c r="C32" s="443">
        <v>0</v>
      </c>
      <c r="D32" s="443">
        <v>0</v>
      </c>
      <c r="E32" s="443">
        <v>0</v>
      </c>
      <c r="F32" s="443">
        <v>0</v>
      </c>
      <c r="G32" s="443">
        <v>0</v>
      </c>
      <c r="H32" s="443">
        <v>0</v>
      </c>
      <c r="I32" s="442">
        <v>0</v>
      </c>
    </row>
    <row r="33" spans="1:9" ht="26.25" customHeight="1">
      <c r="A33" s="437"/>
      <c r="B33" s="433" t="s">
        <v>6</v>
      </c>
      <c r="C33" s="443"/>
      <c r="D33" s="443">
        <v>0</v>
      </c>
      <c r="E33" s="443">
        <v>0</v>
      </c>
      <c r="F33" s="443">
        <v>0</v>
      </c>
      <c r="G33" s="443">
        <v>0</v>
      </c>
      <c r="H33" s="443">
        <v>0</v>
      </c>
      <c r="I33" s="442">
        <v>0</v>
      </c>
    </row>
    <row r="34" spans="1:9" ht="7.5" customHeight="1" thickBot="1">
      <c r="A34" s="444"/>
      <c r="B34" s="445"/>
      <c r="C34" s="427"/>
      <c r="D34" s="427"/>
      <c r="E34" s="427"/>
      <c r="F34" s="427"/>
      <c r="G34" s="427"/>
      <c r="H34" s="427"/>
      <c r="I34" s="9"/>
    </row>
    <row r="35" ht="17.25">
      <c r="H35" s="446"/>
    </row>
    <row r="36" spans="7:9" ht="17.25">
      <c r="G36" s="59" t="s">
        <v>30</v>
      </c>
      <c r="H36" s="59"/>
      <c r="I36" s="59"/>
    </row>
  </sheetData>
  <sheetProtection/>
  <mergeCells count="9">
    <mergeCell ref="I3:I4"/>
    <mergeCell ref="H2:I2"/>
    <mergeCell ref="G36:I36"/>
    <mergeCell ref="A1:D1"/>
    <mergeCell ref="A15:A24"/>
    <mergeCell ref="A25:A34"/>
    <mergeCell ref="D3:E3"/>
    <mergeCell ref="F3:H3"/>
    <mergeCell ref="A6:A13"/>
  </mergeCells>
  <printOptions horizontalCentered="1"/>
  <pageMargins left="0.3937007874015748" right="0.3937007874015748" top="0.5905511811023623" bottom="0.7874015748031497" header="0.5118110236220472" footer="0.3937007874015748"/>
  <pageSetup horizontalDpi="600" verticalDpi="600" orientation="portrait" paperSize="9" scale="75" r:id="rId1"/>
</worksheet>
</file>

<file path=xl/worksheets/sheet9.xml><?xml version="1.0" encoding="utf-8"?>
<worksheet xmlns="http://schemas.openxmlformats.org/spreadsheetml/2006/main" xmlns:r="http://schemas.openxmlformats.org/officeDocument/2006/relationships">
  <dimension ref="A1:DM53"/>
  <sheetViews>
    <sheetView zoomScale="85" zoomScaleNormal="85" workbookViewId="0" topLeftCell="A37">
      <selection activeCell="BD37" sqref="BD37:BM37"/>
    </sheetView>
  </sheetViews>
  <sheetFormatPr defaultColWidth="8.66015625" defaultRowHeight="18"/>
  <cols>
    <col min="1" max="1" width="2.16015625" style="0" customWidth="1"/>
    <col min="2" max="2" width="5.5" style="0" customWidth="1"/>
    <col min="3" max="116" width="0.8359375" style="407" customWidth="1"/>
  </cols>
  <sheetData>
    <row r="1" spans="1:116" ht="22.5" customHeight="1">
      <c r="A1" s="39" t="s">
        <v>223</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row>
    <row r="2" spans="2:116" ht="18" thickBot="1">
      <c r="B2" s="4"/>
      <c r="CQ2" s="91" t="s">
        <v>194</v>
      </c>
      <c r="CR2" s="91"/>
      <c r="CS2" s="91"/>
      <c r="CT2" s="91"/>
      <c r="CU2" s="91"/>
      <c r="CV2" s="91"/>
      <c r="CW2" s="91"/>
      <c r="CX2" s="91"/>
      <c r="CY2" s="91"/>
      <c r="CZ2" s="91"/>
      <c r="DA2" s="91"/>
      <c r="DB2" s="91"/>
      <c r="DC2" s="91"/>
      <c r="DD2" s="91"/>
      <c r="DE2" s="91"/>
      <c r="DF2" s="91"/>
      <c r="DG2" s="91"/>
      <c r="DH2" s="91"/>
      <c r="DI2" s="91"/>
      <c r="DJ2" s="91"/>
      <c r="DK2" s="91"/>
      <c r="DL2" s="91"/>
    </row>
    <row r="3" spans="1:116" s="138" customFormat="1" ht="24" customHeight="1">
      <c r="A3" s="137"/>
      <c r="B3" s="137"/>
      <c r="C3" s="447"/>
      <c r="D3" s="447"/>
      <c r="E3" s="447"/>
      <c r="F3" s="447"/>
      <c r="G3" s="447"/>
      <c r="H3" s="447"/>
      <c r="I3" s="447"/>
      <c r="J3" s="447"/>
      <c r="K3" s="447"/>
      <c r="L3" s="447"/>
      <c r="M3" s="447"/>
      <c r="N3" s="447"/>
      <c r="O3" s="447"/>
      <c r="P3" s="447"/>
      <c r="Q3" s="447"/>
      <c r="R3" s="447"/>
      <c r="S3" s="447"/>
      <c r="T3" s="447"/>
      <c r="U3" s="447"/>
      <c r="V3" s="447"/>
      <c r="W3" s="447"/>
      <c r="X3" s="447"/>
      <c r="Y3" s="447"/>
      <c r="Z3" s="447"/>
      <c r="AA3" s="41" t="s">
        <v>107</v>
      </c>
      <c r="AB3" s="41"/>
      <c r="AC3" s="41"/>
      <c r="AD3" s="41"/>
      <c r="AE3" s="41"/>
      <c r="AF3" s="41"/>
      <c r="AG3" s="41"/>
      <c r="AH3" s="41"/>
      <c r="AI3" s="41"/>
      <c r="AJ3" s="41"/>
      <c r="AK3" s="41"/>
      <c r="AL3" s="41"/>
      <c r="AM3" s="41"/>
      <c r="AN3" s="41" t="s">
        <v>0</v>
      </c>
      <c r="AO3" s="41"/>
      <c r="AP3" s="41"/>
      <c r="AQ3" s="41"/>
      <c r="AR3" s="41"/>
      <c r="AS3" s="41"/>
      <c r="AT3" s="41"/>
      <c r="AU3" s="41"/>
      <c r="AV3" s="41"/>
      <c r="AW3" s="41"/>
      <c r="AX3" s="41"/>
      <c r="AY3" s="41" t="s">
        <v>1</v>
      </c>
      <c r="AZ3" s="41"/>
      <c r="BA3" s="41"/>
      <c r="BB3" s="41"/>
      <c r="BC3" s="41"/>
      <c r="BD3" s="41"/>
      <c r="BE3" s="41"/>
      <c r="BF3" s="41"/>
      <c r="BG3" s="41"/>
      <c r="BH3" s="41"/>
      <c r="BI3" s="41"/>
      <c r="BJ3" s="41" t="s">
        <v>2</v>
      </c>
      <c r="BK3" s="41"/>
      <c r="BL3" s="41"/>
      <c r="BM3" s="41"/>
      <c r="BN3" s="41"/>
      <c r="BO3" s="41"/>
      <c r="BP3" s="41"/>
      <c r="BQ3" s="41"/>
      <c r="BR3" s="41"/>
      <c r="BS3" s="41"/>
      <c r="BT3" s="41"/>
      <c r="BU3" s="41" t="s">
        <v>3</v>
      </c>
      <c r="BV3" s="41"/>
      <c r="BW3" s="41"/>
      <c r="BX3" s="41"/>
      <c r="BY3" s="41"/>
      <c r="BZ3" s="41"/>
      <c r="CA3" s="41"/>
      <c r="CB3" s="41"/>
      <c r="CC3" s="41"/>
      <c r="CD3" s="41"/>
      <c r="CE3" s="41"/>
      <c r="CF3" s="41" t="s">
        <v>4</v>
      </c>
      <c r="CG3" s="41"/>
      <c r="CH3" s="41"/>
      <c r="CI3" s="41"/>
      <c r="CJ3" s="41"/>
      <c r="CK3" s="41"/>
      <c r="CL3" s="41"/>
      <c r="CM3" s="41"/>
      <c r="CN3" s="41"/>
      <c r="CO3" s="41"/>
      <c r="CP3" s="41"/>
      <c r="CQ3" s="41" t="s">
        <v>5</v>
      </c>
      <c r="CR3" s="41"/>
      <c r="CS3" s="41"/>
      <c r="CT3" s="41"/>
      <c r="CU3" s="41"/>
      <c r="CV3" s="41"/>
      <c r="CW3" s="41"/>
      <c r="CX3" s="41"/>
      <c r="CY3" s="41"/>
      <c r="CZ3" s="41"/>
      <c r="DA3" s="41"/>
      <c r="DB3" s="41" t="s">
        <v>6</v>
      </c>
      <c r="DC3" s="41"/>
      <c r="DD3" s="41"/>
      <c r="DE3" s="41"/>
      <c r="DF3" s="41"/>
      <c r="DG3" s="41"/>
      <c r="DH3" s="41"/>
      <c r="DI3" s="41"/>
      <c r="DJ3" s="41"/>
      <c r="DK3" s="41"/>
      <c r="DL3" s="42"/>
    </row>
    <row r="4" spans="1:116" ht="24" customHeight="1">
      <c r="A4" s="448"/>
      <c r="B4" s="245" t="s">
        <v>264</v>
      </c>
      <c r="C4" s="50"/>
      <c r="D4" s="50"/>
      <c r="E4" s="50"/>
      <c r="F4" s="50"/>
      <c r="G4" s="50"/>
      <c r="H4" s="50"/>
      <c r="I4" s="50"/>
      <c r="J4" s="50"/>
      <c r="K4" s="50"/>
      <c r="L4" s="50"/>
      <c r="M4" s="50"/>
      <c r="N4" s="50"/>
      <c r="O4" s="50"/>
      <c r="P4" s="50"/>
      <c r="Q4" s="50"/>
      <c r="R4" s="50"/>
      <c r="S4" s="50"/>
      <c r="T4" s="50"/>
      <c r="U4" s="50"/>
      <c r="V4" s="50"/>
      <c r="W4" s="50"/>
      <c r="X4" s="50"/>
      <c r="Y4" s="50"/>
      <c r="Z4" s="50"/>
      <c r="AA4" s="449">
        <f aca="true" t="shared" si="0" ref="AA4:AA10">+SUM(AN4:DL4)</f>
        <v>4751</v>
      </c>
      <c r="AB4" s="450"/>
      <c r="AC4" s="450"/>
      <c r="AD4" s="450"/>
      <c r="AE4" s="450"/>
      <c r="AF4" s="450"/>
      <c r="AG4" s="450"/>
      <c r="AH4" s="450"/>
      <c r="AI4" s="450"/>
      <c r="AJ4" s="450"/>
      <c r="AK4" s="450"/>
      <c r="AL4" s="450"/>
      <c r="AM4" s="450"/>
      <c r="AN4" s="451">
        <f>+SUM(AN5:AX25)</f>
        <v>562</v>
      </c>
      <c r="AO4" s="451"/>
      <c r="AP4" s="451"/>
      <c r="AQ4" s="451"/>
      <c r="AR4" s="451"/>
      <c r="AS4" s="451"/>
      <c r="AT4" s="451"/>
      <c r="AU4" s="451"/>
      <c r="AV4" s="451"/>
      <c r="AW4" s="451"/>
      <c r="AX4" s="451"/>
      <c r="AY4" s="451">
        <f>+SUM(AY5:BI25)</f>
        <v>871</v>
      </c>
      <c r="AZ4" s="451"/>
      <c r="BA4" s="451"/>
      <c r="BB4" s="451"/>
      <c r="BC4" s="451"/>
      <c r="BD4" s="451"/>
      <c r="BE4" s="451"/>
      <c r="BF4" s="451"/>
      <c r="BG4" s="451"/>
      <c r="BH4" s="451"/>
      <c r="BI4" s="451"/>
      <c r="BJ4" s="451">
        <f>+SUM(BJ5:BT25)</f>
        <v>1299</v>
      </c>
      <c r="BK4" s="451"/>
      <c r="BL4" s="451"/>
      <c r="BM4" s="451"/>
      <c r="BN4" s="451"/>
      <c r="BO4" s="451"/>
      <c r="BP4" s="451"/>
      <c r="BQ4" s="451"/>
      <c r="BR4" s="451"/>
      <c r="BS4" s="451"/>
      <c r="BT4" s="451"/>
      <c r="BU4" s="451">
        <f>+SUM(BU5:CE25)</f>
        <v>607</v>
      </c>
      <c r="BV4" s="451"/>
      <c r="BW4" s="451"/>
      <c r="BX4" s="451"/>
      <c r="BY4" s="451"/>
      <c r="BZ4" s="451"/>
      <c r="CA4" s="451"/>
      <c r="CB4" s="451"/>
      <c r="CC4" s="451"/>
      <c r="CD4" s="451"/>
      <c r="CE4" s="451"/>
      <c r="CF4" s="451">
        <f>+SUM(CF5:CP25)</f>
        <v>548</v>
      </c>
      <c r="CG4" s="451"/>
      <c r="CH4" s="451"/>
      <c r="CI4" s="451"/>
      <c r="CJ4" s="451"/>
      <c r="CK4" s="451"/>
      <c r="CL4" s="451"/>
      <c r="CM4" s="451"/>
      <c r="CN4" s="451"/>
      <c r="CO4" s="451"/>
      <c r="CP4" s="451"/>
      <c r="CQ4" s="451">
        <f>+SUM(CQ5:DA25)</f>
        <v>606</v>
      </c>
      <c r="CR4" s="451"/>
      <c r="CS4" s="451"/>
      <c r="CT4" s="451"/>
      <c r="CU4" s="451"/>
      <c r="CV4" s="451"/>
      <c r="CW4" s="451"/>
      <c r="CX4" s="451"/>
      <c r="CY4" s="451"/>
      <c r="CZ4" s="451"/>
      <c r="DA4" s="451"/>
      <c r="DB4" s="451">
        <f>+SUM(DB5:DL25)</f>
        <v>258</v>
      </c>
      <c r="DC4" s="451"/>
      <c r="DD4" s="451"/>
      <c r="DE4" s="451"/>
      <c r="DF4" s="451"/>
      <c r="DG4" s="451"/>
      <c r="DH4" s="451"/>
      <c r="DI4" s="451"/>
      <c r="DJ4" s="451"/>
      <c r="DK4" s="451"/>
      <c r="DL4" s="451"/>
    </row>
    <row r="5" spans="1:116" ht="24" customHeight="1">
      <c r="A5" s="452" t="s">
        <v>224</v>
      </c>
      <c r="B5" s="453"/>
      <c r="C5" s="454" t="s">
        <v>225</v>
      </c>
      <c r="D5" s="454"/>
      <c r="E5" s="454"/>
      <c r="F5" s="454"/>
      <c r="G5" s="454"/>
      <c r="H5" s="454"/>
      <c r="I5" s="454"/>
      <c r="J5" s="454"/>
      <c r="K5" s="454"/>
      <c r="L5" s="454"/>
      <c r="M5" s="454"/>
      <c r="N5" s="454"/>
      <c r="O5" s="454"/>
      <c r="P5" s="454"/>
      <c r="Q5" s="454"/>
      <c r="R5" s="454"/>
      <c r="S5" s="454"/>
      <c r="T5" s="454"/>
      <c r="U5" s="454"/>
      <c r="V5" s="454"/>
      <c r="W5" s="454"/>
      <c r="X5" s="454"/>
      <c r="Y5" s="454"/>
      <c r="Z5" s="454"/>
      <c r="AA5" s="104">
        <f t="shared" si="0"/>
        <v>265</v>
      </c>
      <c r="AB5" s="104"/>
      <c r="AC5" s="104"/>
      <c r="AD5" s="104"/>
      <c r="AE5" s="104"/>
      <c r="AF5" s="104"/>
      <c r="AG5" s="104"/>
      <c r="AH5" s="104"/>
      <c r="AI5" s="104"/>
      <c r="AJ5" s="104"/>
      <c r="AK5" s="104"/>
      <c r="AL5" s="104"/>
      <c r="AM5" s="104"/>
      <c r="AN5" s="455">
        <v>16</v>
      </c>
      <c r="AO5" s="455"/>
      <c r="AP5" s="455"/>
      <c r="AQ5" s="455"/>
      <c r="AR5" s="455"/>
      <c r="AS5" s="455"/>
      <c r="AT5" s="455"/>
      <c r="AU5" s="455"/>
      <c r="AV5" s="455"/>
      <c r="AW5" s="455"/>
      <c r="AX5" s="455"/>
      <c r="AY5" s="455">
        <v>84</v>
      </c>
      <c r="AZ5" s="455"/>
      <c r="BA5" s="455"/>
      <c r="BB5" s="455"/>
      <c r="BC5" s="455"/>
      <c r="BD5" s="455"/>
      <c r="BE5" s="455"/>
      <c r="BF5" s="455"/>
      <c r="BG5" s="455"/>
      <c r="BH5" s="455"/>
      <c r="BI5" s="455"/>
      <c r="BJ5" s="455">
        <v>114</v>
      </c>
      <c r="BK5" s="455"/>
      <c r="BL5" s="455"/>
      <c r="BM5" s="455"/>
      <c r="BN5" s="455"/>
      <c r="BO5" s="455"/>
      <c r="BP5" s="455"/>
      <c r="BQ5" s="455"/>
      <c r="BR5" s="455"/>
      <c r="BS5" s="455"/>
      <c r="BT5" s="455"/>
      <c r="BU5" s="455">
        <v>17</v>
      </c>
      <c r="BV5" s="455"/>
      <c r="BW5" s="455"/>
      <c r="BX5" s="455"/>
      <c r="BY5" s="455"/>
      <c r="BZ5" s="455"/>
      <c r="CA5" s="455"/>
      <c r="CB5" s="455"/>
      <c r="CC5" s="455"/>
      <c r="CD5" s="455"/>
      <c r="CE5" s="455"/>
      <c r="CF5" s="455">
        <v>1</v>
      </c>
      <c r="CG5" s="455"/>
      <c r="CH5" s="455"/>
      <c r="CI5" s="455"/>
      <c r="CJ5" s="455"/>
      <c r="CK5" s="455"/>
      <c r="CL5" s="455"/>
      <c r="CM5" s="455"/>
      <c r="CN5" s="455"/>
      <c r="CO5" s="455"/>
      <c r="CP5" s="455"/>
      <c r="CQ5" s="455">
        <v>15</v>
      </c>
      <c r="CR5" s="455"/>
      <c r="CS5" s="455"/>
      <c r="CT5" s="455"/>
      <c r="CU5" s="455"/>
      <c r="CV5" s="455"/>
      <c r="CW5" s="455"/>
      <c r="CX5" s="455"/>
      <c r="CY5" s="455"/>
      <c r="CZ5" s="455"/>
      <c r="DA5" s="455"/>
      <c r="DB5" s="455">
        <v>18</v>
      </c>
      <c r="DC5" s="455"/>
      <c r="DD5" s="455"/>
      <c r="DE5" s="455"/>
      <c r="DF5" s="455"/>
      <c r="DG5" s="455"/>
      <c r="DH5" s="455"/>
      <c r="DI5" s="455"/>
      <c r="DJ5" s="455"/>
      <c r="DK5" s="455"/>
      <c r="DL5" s="455"/>
    </row>
    <row r="6" spans="1:116" ht="24" customHeight="1">
      <c r="A6" s="452"/>
      <c r="B6" s="453"/>
      <c r="C6" s="456" t="s">
        <v>226</v>
      </c>
      <c r="D6" s="456"/>
      <c r="E6" s="456"/>
      <c r="F6" s="456"/>
      <c r="G6" s="456"/>
      <c r="H6" s="456"/>
      <c r="I6" s="456"/>
      <c r="J6" s="456"/>
      <c r="K6" s="456"/>
      <c r="L6" s="456"/>
      <c r="M6" s="456"/>
      <c r="N6" s="456"/>
      <c r="O6" s="456"/>
      <c r="P6" s="456"/>
      <c r="Q6" s="456"/>
      <c r="R6" s="456"/>
      <c r="S6" s="456"/>
      <c r="T6" s="456"/>
      <c r="U6" s="456"/>
      <c r="V6" s="456"/>
      <c r="W6" s="456"/>
      <c r="X6" s="456"/>
      <c r="Y6" s="456"/>
      <c r="Z6" s="456"/>
      <c r="AA6" s="104">
        <f t="shared" si="0"/>
        <v>52</v>
      </c>
      <c r="AB6" s="104"/>
      <c r="AC6" s="104"/>
      <c r="AD6" s="104"/>
      <c r="AE6" s="104"/>
      <c r="AF6" s="104"/>
      <c r="AG6" s="104"/>
      <c r="AH6" s="104"/>
      <c r="AI6" s="104"/>
      <c r="AJ6" s="104"/>
      <c r="AK6" s="104"/>
      <c r="AL6" s="104"/>
      <c r="AM6" s="104"/>
      <c r="AN6" s="455">
        <v>4</v>
      </c>
      <c r="AO6" s="455"/>
      <c r="AP6" s="455"/>
      <c r="AQ6" s="455"/>
      <c r="AR6" s="455"/>
      <c r="AS6" s="455"/>
      <c r="AT6" s="455"/>
      <c r="AU6" s="455"/>
      <c r="AV6" s="455"/>
      <c r="AW6" s="455"/>
      <c r="AX6" s="455"/>
      <c r="AY6" s="455">
        <v>10</v>
      </c>
      <c r="AZ6" s="455"/>
      <c r="BA6" s="455"/>
      <c r="BB6" s="455"/>
      <c r="BC6" s="455"/>
      <c r="BD6" s="455"/>
      <c r="BE6" s="455"/>
      <c r="BF6" s="455"/>
      <c r="BG6" s="455"/>
      <c r="BH6" s="455"/>
      <c r="BI6" s="455"/>
      <c r="BJ6" s="455">
        <v>32</v>
      </c>
      <c r="BK6" s="455"/>
      <c r="BL6" s="455"/>
      <c r="BM6" s="455"/>
      <c r="BN6" s="455"/>
      <c r="BO6" s="455"/>
      <c r="BP6" s="455"/>
      <c r="BQ6" s="455"/>
      <c r="BR6" s="455"/>
      <c r="BS6" s="455"/>
      <c r="BT6" s="455"/>
      <c r="BU6" s="455">
        <v>2</v>
      </c>
      <c r="BV6" s="455"/>
      <c r="BW6" s="455"/>
      <c r="BX6" s="455"/>
      <c r="BY6" s="455"/>
      <c r="BZ6" s="455"/>
      <c r="CA6" s="455"/>
      <c r="CB6" s="455"/>
      <c r="CC6" s="455"/>
      <c r="CD6" s="455"/>
      <c r="CE6" s="455"/>
      <c r="CF6" s="455">
        <v>2</v>
      </c>
      <c r="CG6" s="455"/>
      <c r="CH6" s="455"/>
      <c r="CI6" s="455"/>
      <c r="CJ6" s="455"/>
      <c r="CK6" s="455"/>
      <c r="CL6" s="455"/>
      <c r="CM6" s="455"/>
      <c r="CN6" s="455"/>
      <c r="CO6" s="455"/>
      <c r="CP6" s="455"/>
      <c r="CQ6" s="455">
        <v>0</v>
      </c>
      <c r="CR6" s="455"/>
      <c r="CS6" s="455"/>
      <c r="CT6" s="455"/>
      <c r="CU6" s="455"/>
      <c r="CV6" s="455"/>
      <c r="CW6" s="455"/>
      <c r="CX6" s="455"/>
      <c r="CY6" s="455"/>
      <c r="CZ6" s="455"/>
      <c r="DA6" s="455"/>
      <c r="DB6" s="455">
        <v>2</v>
      </c>
      <c r="DC6" s="455"/>
      <c r="DD6" s="455"/>
      <c r="DE6" s="455"/>
      <c r="DF6" s="455"/>
      <c r="DG6" s="455"/>
      <c r="DH6" s="455"/>
      <c r="DI6" s="455"/>
      <c r="DJ6" s="455"/>
      <c r="DK6" s="455"/>
      <c r="DL6" s="455"/>
    </row>
    <row r="7" spans="1:116" ht="24" customHeight="1">
      <c r="A7" s="452"/>
      <c r="B7" s="453"/>
      <c r="C7" s="456" t="s">
        <v>227</v>
      </c>
      <c r="D7" s="456"/>
      <c r="E7" s="456"/>
      <c r="F7" s="456"/>
      <c r="G7" s="456"/>
      <c r="H7" s="456"/>
      <c r="I7" s="456"/>
      <c r="J7" s="456"/>
      <c r="K7" s="456"/>
      <c r="L7" s="456"/>
      <c r="M7" s="456"/>
      <c r="N7" s="456"/>
      <c r="O7" s="456"/>
      <c r="P7" s="456"/>
      <c r="Q7" s="456"/>
      <c r="R7" s="456"/>
      <c r="S7" s="456"/>
      <c r="T7" s="456"/>
      <c r="U7" s="456"/>
      <c r="V7" s="456"/>
      <c r="W7" s="456"/>
      <c r="X7" s="456"/>
      <c r="Y7" s="456"/>
      <c r="Z7" s="456"/>
      <c r="AA7" s="104">
        <f t="shared" si="0"/>
        <v>450</v>
      </c>
      <c r="AB7" s="104"/>
      <c r="AC7" s="104"/>
      <c r="AD7" s="104"/>
      <c r="AE7" s="104"/>
      <c r="AF7" s="104"/>
      <c r="AG7" s="104"/>
      <c r="AH7" s="104"/>
      <c r="AI7" s="104"/>
      <c r="AJ7" s="104"/>
      <c r="AK7" s="104"/>
      <c r="AL7" s="104"/>
      <c r="AM7" s="104"/>
      <c r="AN7" s="455">
        <v>27</v>
      </c>
      <c r="AO7" s="455"/>
      <c r="AP7" s="455"/>
      <c r="AQ7" s="455"/>
      <c r="AR7" s="455"/>
      <c r="AS7" s="455"/>
      <c r="AT7" s="455"/>
      <c r="AU7" s="455"/>
      <c r="AV7" s="455"/>
      <c r="AW7" s="455"/>
      <c r="AX7" s="455"/>
      <c r="AY7" s="455">
        <v>227</v>
      </c>
      <c r="AZ7" s="455"/>
      <c r="BA7" s="455"/>
      <c r="BB7" s="455"/>
      <c r="BC7" s="455"/>
      <c r="BD7" s="455"/>
      <c r="BE7" s="455"/>
      <c r="BF7" s="455"/>
      <c r="BG7" s="455"/>
      <c r="BH7" s="455"/>
      <c r="BI7" s="455"/>
      <c r="BJ7" s="455">
        <v>103</v>
      </c>
      <c r="BK7" s="455"/>
      <c r="BL7" s="455"/>
      <c r="BM7" s="455"/>
      <c r="BN7" s="455"/>
      <c r="BO7" s="455"/>
      <c r="BP7" s="455"/>
      <c r="BQ7" s="455"/>
      <c r="BR7" s="455"/>
      <c r="BS7" s="455"/>
      <c r="BT7" s="455"/>
      <c r="BU7" s="455">
        <v>24</v>
      </c>
      <c r="BV7" s="455"/>
      <c r="BW7" s="455"/>
      <c r="BX7" s="455"/>
      <c r="BY7" s="455"/>
      <c r="BZ7" s="455"/>
      <c r="CA7" s="455"/>
      <c r="CB7" s="455"/>
      <c r="CC7" s="455"/>
      <c r="CD7" s="455"/>
      <c r="CE7" s="455"/>
      <c r="CF7" s="455">
        <v>20</v>
      </c>
      <c r="CG7" s="455"/>
      <c r="CH7" s="455"/>
      <c r="CI7" s="455"/>
      <c r="CJ7" s="455"/>
      <c r="CK7" s="455"/>
      <c r="CL7" s="455"/>
      <c r="CM7" s="455"/>
      <c r="CN7" s="455"/>
      <c r="CO7" s="455"/>
      <c r="CP7" s="455"/>
      <c r="CQ7" s="455">
        <v>42</v>
      </c>
      <c r="CR7" s="455"/>
      <c r="CS7" s="455"/>
      <c r="CT7" s="455"/>
      <c r="CU7" s="455"/>
      <c r="CV7" s="455"/>
      <c r="CW7" s="455"/>
      <c r="CX7" s="455"/>
      <c r="CY7" s="455"/>
      <c r="CZ7" s="455"/>
      <c r="DA7" s="455"/>
      <c r="DB7" s="455">
        <v>7</v>
      </c>
      <c r="DC7" s="455"/>
      <c r="DD7" s="455"/>
      <c r="DE7" s="455"/>
      <c r="DF7" s="455"/>
      <c r="DG7" s="455"/>
      <c r="DH7" s="455"/>
      <c r="DI7" s="455"/>
      <c r="DJ7" s="455"/>
      <c r="DK7" s="455"/>
      <c r="DL7" s="455"/>
    </row>
    <row r="8" spans="1:116" ht="24" customHeight="1">
      <c r="A8" s="452"/>
      <c r="B8" s="453"/>
      <c r="C8" s="456" t="s">
        <v>228</v>
      </c>
      <c r="D8" s="456"/>
      <c r="E8" s="456"/>
      <c r="F8" s="456"/>
      <c r="G8" s="456"/>
      <c r="H8" s="456"/>
      <c r="I8" s="456"/>
      <c r="J8" s="456"/>
      <c r="K8" s="456"/>
      <c r="L8" s="456"/>
      <c r="M8" s="456"/>
      <c r="N8" s="456"/>
      <c r="O8" s="456"/>
      <c r="P8" s="456"/>
      <c r="Q8" s="456"/>
      <c r="R8" s="456"/>
      <c r="S8" s="456"/>
      <c r="T8" s="456"/>
      <c r="U8" s="456"/>
      <c r="V8" s="456"/>
      <c r="W8" s="456"/>
      <c r="X8" s="456"/>
      <c r="Y8" s="456"/>
      <c r="Z8" s="456"/>
      <c r="AA8" s="104">
        <f t="shared" si="0"/>
        <v>363</v>
      </c>
      <c r="AB8" s="104"/>
      <c r="AC8" s="104"/>
      <c r="AD8" s="104"/>
      <c r="AE8" s="104"/>
      <c r="AF8" s="104"/>
      <c r="AG8" s="104"/>
      <c r="AH8" s="104"/>
      <c r="AI8" s="104"/>
      <c r="AJ8" s="104"/>
      <c r="AK8" s="104"/>
      <c r="AL8" s="104"/>
      <c r="AM8" s="104"/>
      <c r="AN8" s="455">
        <v>72</v>
      </c>
      <c r="AO8" s="455"/>
      <c r="AP8" s="455"/>
      <c r="AQ8" s="455"/>
      <c r="AR8" s="455"/>
      <c r="AS8" s="455"/>
      <c r="AT8" s="455"/>
      <c r="AU8" s="455"/>
      <c r="AV8" s="455"/>
      <c r="AW8" s="455"/>
      <c r="AX8" s="455"/>
      <c r="AY8" s="455">
        <v>82</v>
      </c>
      <c r="AZ8" s="455"/>
      <c r="BA8" s="455"/>
      <c r="BB8" s="455"/>
      <c r="BC8" s="455"/>
      <c r="BD8" s="455"/>
      <c r="BE8" s="455"/>
      <c r="BF8" s="455"/>
      <c r="BG8" s="455"/>
      <c r="BH8" s="455"/>
      <c r="BI8" s="455"/>
      <c r="BJ8" s="455">
        <v>40</v>
      </c>
      <c r="BK8" s="455"/>
      <c r="BL8" s="455"/>
      <c r="BM8" s="455"/>
      <c r="BN8" s="455"/>
      <c r="BO8" s="455"/>
      <c r="BP8" s="455"/>
      <c r="BQ8" s="455"/>
      <c r="BR8" s="455"/>
      <c r="BS8" s="455"/>
      <c r="BT8" s="455"/>
      <c r="BU8" s="455">
        <v>33</v>
      </c>
      <c r="BV8" s="455"/>
      <c r="BW8" s="455"/>
      <c r="BX8" s="455"/>
      <c r="BY8" s="455"/>
      <c r="BZ8" s="455"/>
      <c r="CA8" s="455"/>
      <c r="CB8" s="455"/>
      <c r="CC8" s="455"/>
      <c r="CD8" s="455"/>
      <c r="CE8" s="455"/>
      <c r="CF8" s="455">
        <v>50</v>
      </c>
      <c r="CG8" s="455"/>
      <c r="CH8" s="455"/>
      <c r="CI8" s="455"/>
      <c r="CJ8" s="455"/>
      <c r="CK8" s="455"/>
      <c r="CL8" s="455"/>
      <c r="CM8" s="455"/>
      <c r="CN8" s="455"/>
      <c r="CO8" s="455"/>
      <c r="CP8" s="455"/>
      <c r="CQ8" s="455">
        <v>68</v>
      </c>
      <c r="CR8" s="455"/>
      <c r="CS8" s="455"/>
      <c r="CT8" s="455"/>
      <c r="CU8" s="455"/>
      <c r="CV8" s="455"/>
      <c r="CW8" s="455"/>
      <c r="CX8" s="455"/>
      <c r="CY8" s="455"/>
      <c r="CZ8" s="455"/>
      <c r="DA8" s="455"/>
      <c r="DB8" s="455">
        <v>18</v>
      </c>
      <c r="DC8" s="455"/>
      <c r="DD8" s="455"/>
      <c r="DE8" s="455"/>
      <c r="DF8" s="455"/>
      <c r="DG8" s="455"/>
      <c r="DH8" s="455"/>
      <c r="DI8" s="455"/>
      <c r="DJ8" s="455"/>
      <c r="DK8" s="455"/>
      <c r="DL8" s="455"/>
    </row>
    <row r="9" spans="1:116" ht="24" customHeight="1">
      <c r="A9" s="452"/>
      <c r="B9" s="453"/>
      <c r="C9" s="456" t="s">
        <v>229</v>
      </c>
      <c r="D9" s="456"/>
      <c r="E9" s="456"/>
      <c r="F9" s="456"/>
      <c r="G9" s="456"/>
      <c r="H9" s="456"/>
      <c r="I9" s="456"/>
      <c r="J9" s="456"/>
      <c r="K9" s="456"/>
      <c r="L9" s="456"/>
      <c r="M9" s="456"/>
      <c r="N9" s="456"/>
      <c r="O9" s="456"/>
      <c r="P9" s="456"/>
      <c r="Q9" s="456"/>
      <c r="R9" s="456"/>
      <c r="S9" s="456"/>
      <c r="T9" s="456"/>
      <c r="U9" s="456"/>
      <c r="V9" s="456"/>
      <c r="W9" s="456"/>
      <c r="X9" s="456"/>
      <c r="Y9" s="456"/>
      <c r="Z9" s="456"/>
      <c r="AA9" s="104">
        <f t="shared" si="0"/>
        <v>923</v>
      </c>
      <c r="AB9" s="104"/>
      <c r="AC9" s="104"/>
      <c r="AD9" s="104"/>
      <c r="AE9" s="104"/>
      <c r="AF9" s="104"/>
      <c r="AG9" s="104"/>
      <c r="AH9" s="104"/>
      <c r="AI9" s="104"/>
      <c r="AJ9" s="104"/>
      <c r="AK9" s="104"/>
      <c r="AL9" s="104"/>
      <c r="AM9" s="104"/>
      <c r="AN9" s="455">
        <v>117</v>
      </c>
      <c r="AO9" s="455"/>
      <c r="AP9" s="455"/>
      <c r="AQ9" s="455"/>
      <c r="AR9" s="455"/>
      <c r="AS9" s="455"/>
      <c r="AT9" s="455"/>
      <c r="AU9" s="455"/>
      <c r="AV9" s="455"/>
      <c r="AW9" s="455"/>
      <c r="AX9" s="455"/>
      <c r="AY9" s="455">
        <v>147</v>
      </c>
      <c r="AZ9" s="455"/>
      <c r="BA9" s="455"/>
      <c r="BB9" s="455"/>
      <c r="BC9" s="455"/>
      <c r="BD9" s="455"/>
      <c r="BE9" s="455"/>
      <c r="BF9" s="455"/>
      <c r="BG9" s="455"/>
      <c r="BH9" s="455"/>
      <c r="BI9" s="455"/>
      <c r="BJ9" s="455">
        <v>249</v>
      </c>
      <c r="BK9" s="455"/>
      <c r="BL9" s="455"/>
      <c r="BM9" s="455"/>
      <c r="BN9" s="455"/>
      <c r="BO9" s="455"/>
      <c r="BP9" s="455"/>
      <c r="BQ9" s="455"/>
      <c r="BR9" s="455"/>
      <c r="BS9" s="455"/>
      <c r="BT9" s="455"/>
      <c r="BU9" s="455">
        <v>144</v>
      </c>
      <c r="BV9" s="455"/>
      <c r="BW9" s="455"/>
      <c r="BX9" s="455"/>
      <c r="BY9" s="455"/>
      <c r="BZ9" s="455"/>
      <c r="CA9" s="455"/>
      <c r="CB9" s="455"/>
      <c r="CC9" s="455"/>
      <c r="CD9" s="455"/>
      <c r="CE9" s="455"/>
      <c r="CF9" s="455">
        <v>78</v>
      </c>
      <c r="CG9" s="455"/>
      <c r="CH9" s="455"/>
      <c r="CI9" s="455"/>
      <c r="CJ9" s="455"/>
      <c r="CK9" s="455"/>
      <c r="CL9" s="455"/>
      <c r="CM9" s="455"/>
      <c r="CN9" s="455"/>
      <c r="CO9" s="455"/>
      <c r="CP9" s="455"/>
      <c r="CQ9" s="455">
        <v>165</v>
      </c>
      <c r="CR9" s="455"/>
      <c r="CS9" s="455"/>
      <c r="CT9" s="455"/>
      <c r="CU9" s="455"/>
      <c r="CV9" s="455"/>
      <c r="CW9" s="455"/>
      <c r="CX9" s="455"/>
      <c r="CY9" s="455"/>
      <c r="CZ9" s="455"/>
      <c r="DA9" s="455"/>
      <c r="DB9" s="455">
        <v>23</v>
      </c>
      <c r="DC9" s="455"/>
      <c r="DD9" s="455"/>
      <c r="DE9" s="455"/>
      <c r="DF9" s="455"/>
      <c r="DG9" s="455"/>
      <c r="DH9" s="455"/>
      <c r="DI9" s="455"/>
      <c r="DJ9" s="455"/>
      <c r="DK9" s="455"/>
      <c r="DL9" s="455"/>
    </row>
    <row r="10" spans="1:116" ht="24" customHeight="1">
      <c r="A10" s="452"/>
      <c r="B10" s="453"/>
      <c r="C10" s="456" t="s">
        <v>230</v>
      </c>
      <c r="D10" s="456"/>
      <c r="E10" s="456"/>
      <c r="F10" s="456"/>
      <c r="G10" s="456"/>
      <c r="H10" s="456"/>
      <c r="I10" s="456"/>
      <c r="J10" s="456"/>
      <c r="K10" s="456"/>
      <c r="L10" s="456"/>
      <c r="M10" s="456"/>
      <c r="N10" s="456"/>
      <c r="O10" s="456"/>
      <c r="P10" s="456"/>
      <c r="Q10" s="456"/>
      <c r="R10" s="456"/>
      <c r="S10" s="456"/>
      <c r="T10" s="456"/>
      <c r="U10" s="456"/>
      <c r="V10" s="456"/>
      <c r="W10" s="456"/>
      <c r="X10" s="456"/>
      <c r="Y10" s="456"/>
      <c r="Z10" s="456"/>
      <c r="AA10" s="104">
        <f t="shared" si="0"/>
        <v>140</v>
      </c>
      <c r="AB10" s="104"/>
      <c r="AC10" s="104"/>
      <c r="AD10" s="104"/>
      <c r="AE10" s="104"/>
      <c r="AF10" s="104"/>
      <c r="AG10" s="104"/>
      <c r="AH10" s="104"/>
      <c r="AI10" s="104"/>
      <c r="AJ10" s="104"/>
      <c r="AK10" s="104"/>
      <c r="AL10" s="104"/>
      <c r="AM10" s="104"/>
      <c r="AN10" s="455">
        <v>15</v>
      </c>
      <c r="AO10" s="455"/>
      <c r="AP10" s="455"/>
      <c r="AQ10" s="455"/>
      <c r="AR10" s="455"/>
      <c r="AS10" s="455"/>
      <c r="AT10" s="455"/>
      <c r="AU10" s="455"/>
      <c r="AV10" s="455"/>
      <c r="AW10" s="455"/>
      <c r="AX10" s="455"/>
      <c r="AY10" s="455">
        <v>31</v>
      </c>
      <c r="AZ10" s="455"/>
      <c r="BA10" s="455"/>
      <c r="BB10" s="455"/>
      <c r="BC10" s="455"/>
      <c r="BD10" s="455"/>
      <c r="BE10" s="455"/>
      <c r="BF10" s="455"/>
      <c r="BG10" s="455"/>
      <c r="BH10" s="455"/>
      <c r="BI10" s="455"/>
      <c r="BJ10" s="455">
        <v>49</v>
      </c>
      <c r="BK10" s="455"/>
      <c r="BL10" s="455"/>
      <c r="BM10" s="455"/>
      <c r="BN10" s="455"/>
      <c r="BO10" s="455"/>
      <c r="BP10" s="455"/>
      <c r="BQ10" s="455"/>
      <c r="BR10" s="455"/>
      <c r="BS10" s="455"/>
      <c r="BT10" s="455"/>
      <c r="BU10" s="455">
        <v>15</v>
      </c>
      <c r="BV10" s="455"/>
      <c r="BW10" s="455"/>
      <c r="BX10" s="455"/>
      <c r="BY10" s="455"/>
      <c r="BZ10" s="455"/>
      <c r="CA10" s="455"/>
      <c r="CB10" s="455"/>
      <c r="CC10" s="455"/>
      <c r="CD10" s="455"/>
      <c r="CE10" s="455"/>
      <c r="CF10" s="455">
        <v>0</v>
      </c>
      <c r="CG10" s="455"/>
      <c r="CH10" s="455"/>
      <c r="CI10" s="455"/>
      <c r="CJ10" s="455"/>
      <c r="CK10" s="455"/>
      <c r="CL10" s="455"/>
      <c r="CM10" s="455"/>
      <c r="CN10" s="455"/>
      <c r="CO10" s="455"/>
      <c r="CP10" s="455"/>
      <c r="CQ10" s="455">
        <v>21</v>
      </c>
      <c r="CR10" s="455"/>
      <c r="CS10" s="455"/>
      <c r="CT10" s="455"/>
      <c r="CU10" s="455"/>
      <c r="CV10" s="455"/>
      <c r="CW10" s="455"/>
      <c r="CX10" s="455"/>
      <c r="CY10" s="455"/>
      <c r="CZ10" s="455"/>
      <c r="DA10" s="455"/>
      <c r="DB10" s="455">
        <v>9</v>
      </c>
      <c r="DC10" s="455"/>
      <c r="DD10" s="455"/>
      <c r="DE10" s="455"/>
      <c r="DF10" s="455"/>
      <c r="DG10" s="455"/>
      <c r="DH10" s="455"/>
      <c r="DI10" s="455"/>
      <c r="DJ10" s="455"/>
      <c r="DK10" s="455"/>
      <c r="DL10" s="455"/>
    </row>
    <row r="11" spans="1:116" ht="24" customHeight="1">
      <c r="A11" s="452"/>
      <c r="B11" s="453"/>
      <c r="C11" s="456" t="s">
        <v>231</v>
      </c>
      <c r="D11" s="456"/>
      <c r="E11" s="456"/>
      <c r="F11" s="456"/>
      <c r="G11" s="456"/>
      <c r="H11" s="456"/>
      <c r="I11" s="456"/>
      <c r="J11" s="456"/>
      <c r="K11" s="456"/>
      <c r="L11" s="456"/>
      <c r="M11" s="456"/>
      <c r="N11" s="456"/>
      <c r="O11" s="456"/>
      <c r="P11" s="456"/>
      <c r="Q11" s="456"/>
      <c r="R11" s="456"/>
      <c r="S11" s="456"/>
      <c r="T11" s="456"/>
      <c r="U11" s="456"/>
      <c r="V11" s="456"/>
      <c r="W11" s="456"/>
      <c r="X11" s="456"/>
      <c r="Y11" s="456"/>
      <c r="Z11" s="456"/>
      <c r="AA11" s="104">
        <v>0</v>
      </c>
      <c r="AB11" s="104"/>
      <c r="AC11" s="104"/>
      <c r="AD11" s="104"/>
      <c r="AE11" s="104"/>
      <c r="AF11" s="104"/>
      <c r="AG11" s="104"/>
      <c r="AH11" s="104"/>
      <c r="AI11" s="104"/>
      <c r="AJ11" s="104"/>
      <c r="AK11" s="104"/>
      <c r="AL11" s="104"/>
      <c r="AM11" s="104"/>
      <c r="AN11" s="455">
        <v>0</v>
      </c>
      <c r="AO11" s="455"/>
      <c r="AP11" s="455"/>
      <c r="AQ11" s="455"/>
      <c r="AR11" s="455"/>
      <c r="AS11" s="455"/>
      <c r="AT11" s="455"/>
      <c r="AU11" s="455"/>
      <c r="AV11" s="455"/>
      <c r="AW11" s="455"/>
      <c r="AX11" s="455"/>
      <c r="AY11" s="455">
        <v>39</v>
      </c>
      <c r="AZ11" s="455"/>
      <c r="BA11" s="455"/>
      <c r="BB11" s="455"/>
      <c r="BC11" s="455"/>
      <c r="BD11" s="455"/>
      <c r="BE11" s="455"/>
      <c r="BF11" s="455"/>
      <c r="BG11" s="455"/>
      <c r="BH11" s="455"/>
      <c r="BI11" s="455"/>
      <c r="BJ11" s="455">
        <v>0</v>
      </c>
      <c r="BK11" s="455"/>
      <c r="BL11" s="455"/>
      <c r="BM11" s="455"/>
      <c r="BN11" s="455"/>
      <c r="BO11" s="455"/>
      <c r="BP11" s="455"/>
      <c r="BQ11" s="455"/>
      <c r="BR11" s="455"/>
      <c r="BS11" s="455"/>
      <c r="BT11" s="455"/>
      <c r="BU11" s="455">
        <v>0</v>
      </c>
      <c r="BV11" s="455"/>
      <c r="BW11" s="455"/>
      <c r="BX11" s="455"/>
      <c r="BY11" s="455"/>
      <c r="BZ11" s="455"/>
      <c r="CA11" s="455"/>
      <c r="CB11" s="455"/>
      <c r="CC11" s="455"/>
      <c r="CD11" s="455"/>
      <c r="CE11" s="455"/>
      <c r="CF11" s="455">
        <v>0</v>
      </c>
      <c r="CG11" s="455"/>
      <c r="CH11" s="455"/>
      <c r="CI11" s="455"/>
      <c r="CJ11" s="455"/>
      <c r="CK11" s="455"/>
      <c r="CL11" s="455"/>
      <c r="CM11" s="455"/>
      <c r="CN11" s="455"/>
      <c r="CO11" s="455"/>
      <c r="CP11" s="455"/>
      <c r="CQ11" s="455">
        <v>0</v>
      </c>
      <c r="CR11" s="455"/>
      <c r="CS11" s="455"/>
      <c r="CT11" s="455"/>
      <c r="CU11" s="455"/>
      <c r="CV11" s="455"/>
      <c r="CW11" s="455"/>
      <c r="CX11" s="455"/>
      <c r="CY11" s="455"/>
      <c r="CZ11" s="455"/>
      <c r="DA11" s="455"/>
      <c r="DB11" s="455">
        <v>0</v>
      </c>
      <c r="DC11" s="455"/>
      <c r="DD11" s="455"/>
      <c r="DE11" s="455"/>
      <c r="DF11" s="455"/>
      <c r="DG11" s="455"/>
      <c r="DH11" s="455"/>
      <c r="DI11" s="455"/>
      <c r="DJ11" s="455"/>
      <c r="DK11" s="455"/>
      <c r="DL11" s="455"/>
    </row>
    <row r="12" spans="1:116" ht="24" customHeight="1">
      <c r="A12" s="457" t="s">
        <v>232</v>
      </c>
      <c r="B12" s="458"/>
      <c r="C12" s="459" t="s">
        <v>233</v>
      </c>
      <c r="D12" s="459"/>
      <c r="E12" s="459"/>
      <c r="F12" s="459"/>
      <c r="G12" s="459"/>
      <c r="H12" s="459"/>
      <c r="I12" s="459"/>
      <c r="J12" s="459"/>
      <c r="K12" s="459"/>
      <c r="L12" s="459"/>
      <c r="M12" s="459"/>
      <c r="N12" s="459"/>
      <c r="O12" s="459"/>
      <c r="P12" s="459"/>
      <c r="Q12" s="459"/>
      <c r="R12" s="459"/>
      <c r="S12" s="459"/>
      <c r="T12" s="459"/>
      <c r="U12" s="459"/>
      <c r="V12" s="459"/>
      <c r="W12" s="459"/>
      <c r="X12" s="459"/>
      <c r="Y12" s="459"/>
      <c r="Z12" s="459"/>
      <c r="AA12" s="104">
        <f aca="true" t="shared" si="1" ref="AA12:AA25">+SUM(AN12:DL12)</f>
        <v>0</v>
      </c>
      <c r="AB12" s="104"/>
      <c r="AC12" s="104"/>
      <c r="AD12" s="104"/>
      <c r="AE12" s="104"/>
      <c r="AF12" s="104"/>
      <c r="AG12" s="104"/>
      <c r="AH12" s="104"/>
      <c r="AI12" s="104"/>
      <c r="AJ12" s="104"/>
      <c r="AK12" s="104"/>
      <c r="AL12" s="104"/>
      <c r="AM12" s="104"/>
      <c r="AN12" s="455">
        <v>0</v>
      </c>
      <c r="AO12" s="455"/>
      <c r="AP12" s="455"/>
      <c r="AQ12" s="455"/>
      <c r="AR12" s="455"/>
      <c r="AS12" s="455"/>
      <c r="AT12" s="455"/>
      <c r="AU12" s="455"/>
      <c r="AV12" s="455"/>
      <c r="AW12" s="455"/>
      <c r="AX12" s="455"/>
      <c r="AY12" s="455">
        <v>0</v>
      </c>
      <c r="AZ12" s="455"/>
      <c r="BA12" s="455"/>
      <c r="BB12" s="455"/>
      <c r="BC12" s="455"/>
      <c r="BD12" s="455"/>
      <c r="BE12" s="455"/>
      <c r="BF12" s="455"/>
      <c r="BG12" s="455"/>
      <c r="BH12" s="455"/>
      <c r="BI12" s="455"/>
      <c r="BJ12" s="455">
        <v>0</v>
      </c>
      <c r="BK12" s="455"/>
      <c r="BL12" s="455"/>
      <c r="BM12" s="455"/>
      <c r="BN12" s="455"/>
      <c r="BO12" s="455"/>
      <c r="BP12" s="455"/>
      <c r="BQ12" s="455"/>
      <c r="BR12" s="455"/>
      <c r="BS12" s="455"/>
      <c r="BT12" s="455"/>
      <c r="BU12" s="455">
        <v>0</v>
      </c>
      <c r="BV12" s="455"/>
      <c r="BW12" s="455"/>
      <c r="BX12" s="455"/>
      <c r="BY12" s="455"/>
      <c r="BZ12" s="455"/>
      <c r="CA12" s="455"/>
      <c r="CB12" s="455"/>
      <c r="CC12" s="455"/>
      <c r="CD12" s="455"/>
      <c r="CE12" s="455"/>
      <c r="CF12" s="455">
        <v>0</v>
      </c>
      <c r="CG12" s="455"/>
      <c r="CH12" s="455"/>
      <c r="CI12" s="455"/>
      <c r="CJ12" s="455"/>
      <c r="CK12" s="455"/>
      <c r="CL12" s="455"/>
      <c r="CM12" s="455"/>
      <c r="CN12" s="455"/>
      <c r="CO12" s="455"/>
      <c r="CP12" s="455"/>
      <c r="CQ12" s="455">
        <v>0</v>
      </c>
      <c r="CR12" s="455"/>
      <c r="CS12" s="455"/>
      <c r="CT12" s="455"/>
      <c r="CU12" s="455"/>
      <c r="CV12" s="455"/>
      <c r="CW12" s="455"/>
      <c r="CX12" s="455"/>
      <c r="CY12" s="455"/>
      <c r="CZ12" s="455"/>
      <c r="DA12" s="455"/>
      <c r="DB12" s="455">
        <v>0</v>
      </c>
      <c r="DC12" s="455"/>
      <c r="DD12" s="455"/>
      <c r="DE12" s="455"/>
      <c r="DF12" s="455"/>
      <c r="DG12" s="455"/>
      <c r="DH12" s="455"/>
      <c r="DI12" s="455"/>
      <c r="DJ12" s="455"/>
      <c r="DK12" s="455"/>
      <c r="DL12" s="455"/>
    </row>
    <row r="13" spans="1:116" ht="24" customHeight="1">
      <c r="A13" s="452"/>
      <c r="B13" s="453"/>
      <c r="C13" s="456" t="s">
        <v>234</v>
      </c>
      <c r="D13" s="456"/>
      <c r="E13" s="456"/>
      <c r="F13" s="456"/>
      <c r="G13" s="456"/>
      <c r="H13" s="456"/>
      <c r="I13" s="456"/>
      <c r="J13" s="456"/>
      <c r="K13" s="456"/>
      <c r="L13" s="456"/>
      <c r="M13" s="456"/>
      <c r="N13" s="456"/>
      <c r="O13" s="456"/>
      <c r="P13" s="456"/>
      <c r="Q13" s="456"/>
      <c r="R13" s="456"/>
      <c r="S13" s="456"/>
      <c r="T13" s="456"/>
      <c r="U13" s="456"/>
      <c r="V13" s="456"/>
      <c r="W13" s="456"/>
      <c r="X13" s="456"/>
      <c r="Y13" s="456"/>
      <c r="Z13" s="456"/>
      <c r="AA13" s="104">
        <f t="shared" si="1"/>
        <v>0</v>
      </c>
      <c r="AB13" s="104"/>
      <c r="AC13" s="104"/>
      <c r="AD13" s="104"/>
      <c r="AE13" s="104"/>
      <c r="AF13" s="104"/>
      <c r="AG13" s="104"/>
      <c r="AH13" s="104"/>
      <c r="AI13" s="104"/>
      <c r="AJ13" s="104"/>
      <c r="AK13" s="104"/>
      <c r="AL13" s="104"/>
      <c r="AM13" s="104"/>
      <c r="AN13" s="455">
        <v>0</v>
      </c>
      <c r="AO13" s="455"/>
      <c r="AP13" s="455"/>
      <c r="AQ13" s="455"/>
      <c r="AR13" s="455"/>
      <c r="AS13" s="455"/>
      <c r="AT13" s="455"/>
      <c r="AU13" s="455"/>
      <c r="AV13" s="455"/>
      <c r="AW13" s="455"/>
      <c r="AX13" s="455"/>
      <c r="AY13" s="455">
        <v>0</v>
      </c>
      <c r="AZ13" s="455"/>
      <c r="BA13" s="455"/>
      <c r="BB13" s="455"/>
      <c r="BC13" s="455"/>
      <c r="BD13" s="455"/>
      <c r="BE13" s="455"/>
      <c r="BF13" s="455"/>
      <c r="BG13" s="455"/>
      <c r="BH13" s="455"/>
      <c r="BI13" s="455"/>
      <c r="BJ13" s="455">
        <v>0</v>
      </c>
      <c r="BK13" s="455"/>
      <c r="BL13" s="455"/>
      <c r="BM13" s="455"/>
      <c r="BN13" s="455"/>
      <c r="BO13" s="455"/>
      <c r="BP13" s="455"/>
      <c r="BQ13" s="455"/>
      <c r="BR13" s="455"/>
      <c r="BS13" s="455"/>
      <c r="BT13" s="455"/>
      <c r="BU13" s="455">
        <v>0</v>
      </c>
      <c r="BV13" s="455"/>
      <c r="BW13" s="455"/>
      <c r="BX13" s="455"/>
      <c r="BY13" s="455"/>
      <c r="BZ13" s="455"/>
      <c r="CA13" s="455"/>
      <c r="CB13" s="455"/>
      <c r="CC13" s="455"/>
      <c r="CD13" s="455"/>
      <c r="CE13" s="455"/>
      <c r="CF13" s="455">
        <v>0</v>
      </c>
      <c r="CG13" s="455"/>
      <c r="CH13" s="455"/>
      <c r="CI13" s="455"/>
      <c r="CJ13" s="455"/>
      <c r="CK13" s="455"/>
      <c r="CL13" s="455"/>
      <c r="CM13" s="455"/>
      <c r="CN13" s="455"/>
      <c r="CO13" s="455"/>
      <c r="CP13" s="455"/>
      <c r="CQ13" s="455">
        <v>0</v>
      </c>
      <c r="CR13" s="455"/>
      <c r="CS13" s="455"/>
      <c r="CT13" s="455"/>
      <c r="CU13" s="455"/>
      <c r="CV13" s="455"/>
      <c r="CW13" s="455"/>
      <c r="CX13" s="455"/>
      <c r="CY13" s="455"/>
      <c r="CZ13" s="455"/>
      <c r="DA13" s="455"/>
      <c r="DB13" s="455">
        <v>0</v>
      </c>
      <c r="DC13" s="455"/>
      <c r="DD13" s="455"/>
      <c r="DE13" s="455"/>
      <c r="DF13" s="455"/>
      <c r="DG13" s="455"/>
      <c r="DH13" s="455"/>
      <c r="DI13" s="455"/>
      <c r="DJ13" s="455"/>
      <c r="DK13" s="455"/>
      <c r="DL13" s="455"/>
    </row>
    <row r="14" spans="1:116" ht="24" customHeight="1">
      <c r="A14" s="452"/>
      <c r="B14" s="453"/>
      <c r="C14" s="456" t="s">
        <v>235</v>
      </c>
      <c r="D14" s="456"/>
      <c r="E14" s="456"/>
      <c r="F14" s="456"/>
      <c r="G14" s="456"/>
      <c r="H14" s="456"/>
      <c r="I14" s="456"/>
      <c r="J14" s="456"/>
      <c r="K14" s="456"/>
      <c r="L14" s="456"/>
      <c r="M14" s="456"/>
      <c r="N14" s="456"/>
      <c r="O14" s="456"/>
      <c r="P14" s="456"/>
      <c r="Q14" s="456"/>
      <c r="R14" s="456"/>
      <c r="S14" s="456"/>
      <c r="T14" s="456"/>
      <c r="U14" s="456"/>
      <c r="V14" s="456"/>
      <c r="W14" s="456"/>
      <c r="X14" s="456"/>
      <c r="Y14" s="456"/>
      <c r="Z14" s="456"/>
      <c r="AA14" s="104">
        <f t="shared" si="1"/>
        <v>0</v>
      </c>
      <c r="AB14" s="104"/>
      <c r="AC14" s="104"/>
      <c r="AD14" s="104"/>
      <c r="AE14" s="104"/>
      <c r="AF14" s="104"/>
      <c r="AG14" s="104"/>
      <c r="AH14" s="104"/>
      <c r="AI14" s="104"/>
      <c r="AJ14" s="104"/>
      <c r="AK14" s="104"/>
      <c r="AL14" s="104"/>
      <c r="AM14" s="104"/>
      <c r="AN14" s="455">
        <v>0</v>
      </c>
      <c r="AO14" s="455"/>
      <c r="AP14" s="455"/>
      <c r="AQ14" s="455"/>
      <c r="AR14" s="455"/>
      <c r="AS14" s="455"/>
      <c r="AT14" s="455"/>
      <c r="AU14" s="455"/>
      <c r="AV14" s="455"/>
      <c r="AW14" s="455"/>
      <c r="AX14" s="455"/>
      <c r="AY14" s="455">
        <v>0</v>
      </c>
      <c r="AZ14" s="455"/>
      <c r="BA14" s="455"/>
      <c r="BB14" s="455"/>
      <c r="BC14" s="455"/>
      <c r="BD14" s="455"/>
      <c r="BE14" s="455"/>
      <c r="BF14" s="455"/>
      <c r="BG14" s="455"/>
      <c r="BH14" s="455"/>
      <c r="BI14" s="455"/>
      <c r="BJ14" s="455">
        <v>0</v>
      </c>
      <c r="BK14" s="455"/>
      <c r="BL14" s="455"/>
      <c r="BM14" s="455"/>
      <c r="BN14" s="455"/>
      <c r="BO14" s="455"/>
      <c r="BP14" s="455"/>
      <c r="BQ14" s="455"/>
      <c r="BR14" s="455"/>
      <c r="BS14" s="455"/>
      <c r="BT14" s="455"/>
      <c r="BU14" s="455">
        <v>0</v>
      </c>
      <c r="BV14" s="455"/>
      <c r="BW14" s="455"/>
      <c r="BX14" s="455"/>
      <c r="BY14" s="455"/>
      <c r="BZ14" s="455"/>
      <c r="CA14" s="455"/>
      <c r="CB14" s="455"/>
      <c r="CC14" s="455"/>
      <c r="CD14" s="455"/>
      <c r="CE14" s="455"/>
      <c r="CF14" s="455">
        <v>0</v>
      </c>
      <c r="CG14" s="455"/>
      <c r="CH14" s="455"/>
      <c r="CI14" s="455"/>
      <c r="CJ14" s="455"/>
      <c r="CK14" s="455"/>
      <c r="CL14" s="455"/>
      <c r="CM14" s="455"/>
      <c r="CN14" s="455"/>
      <c r="CO14" s="455"/>
      <c r="CP14" s="455"/>
      <c r="CQ14" s="455">
        <v>0</v>
      </c>
      <c r="CR14" s="455"/>
      <c r="CS14" s="455"/>
      <c r="CT14" s="455"/>
      <c r="CU14" s="455"/>
      <c r="CV14" s="455"/>
      <c r="CW14" s="455"/>
      <c r="CX14" s="455"/>
      <c r="CY14" s="455"/>
      <c r="CZ14" s="455"/>
      <c r="DA14" s="455"/>
      <c r="DB14" s="455">
        <v>0</v>
      </c>
      <c r="DC14" s="455"/>
      <c r="DD14" s="455"/>
      <c r="DE14" s="455"/>
      <c r="DF14" s="455"/>
      <c r="DG14" s="455"/>
      <c r="DH14" s="455"/>
      <c r="DI14" s="455"/>
      <c r="DJ14" s="455"/>
      <c r="DK14" s="455"/>
      <c r="DL14" s="455"/>
    </row>
    <row r="15" spans="1:116" ht="24" customHeight="1">
      <c r="A15" s="452"/>
      <c r="B15" s="453"/>
      <c r="C15" s="456" t="s">
        <v>236</v>
      </c>
      <c r="D15" s="456"/>
      <c r="E15" s="456"/>
      <c r="F15" s="456"/>
      <c r="G15" s="456"/>
      <c r="H15" s="456"/>
      <c r="I15" s="456"/>
      <c r="J15" s="456"/>
      <c r="K15" s="456"/>
      <c r="L15" s="456"/>
      <c r="M15" s="456"/>
      <c r="N15" s="456"/>
      <c r="O15" s="456"/>
      <c r="P15" s="456"/>
      <c r="Q15" s="456"/>
      <c r="R15" s="456"/>
      <c r="S15" s="456"/>
      <c r="T15" s="456"/>
      <c r="U15" s="456"/>
      <c r="V15" s="456"/>
      <c r="W15" s="456"/>
      <c r="X15" s="456"/>
      <c r="Y15" s="456"/>
      <c r="Z15" s="456"/>
      <c r="AA15" s="104">
        <f t="shared" si="1"/>
        <v>171</v>
      </c>
      <c r="AB15" s="104"/>
      <c r="AC15" s="104"/>
      <c r="AD15" s="104"/>
      <c r="AE15" s="104"/>
      <c r="AF15" s="104"/>
      <c r="AG15" s="104"/>
      <c r="AH15" s="104"/>
      <c r="AI15" s="104"/>
      <c r="AJ15" s="104"/>
      <c r="AK15" s="104"/>
      <c r="AL15" s="104"/>
      <c r="AM15" s="104"/>
      <c r="AN15" s="455">
        <v>27</v>
      </c>
      <c r="AO15" s="455"/>
      <c r="AP15" s="455"/>
      <c r="AQ15" s="455"/>
      <c r="AR15" s="455"/>
      <c r="AS15" s="455"/>
      <c r="AT15" s="455"/>
      <c r="AU15" s="455"/>
      <c r="AV15" s="455"/>
      <c r="AW15" s="455"/>
      <c r="AX15" s="455"/>
      <c r="AY15" s="455">
        <v>9</v>
      </c>
      <c r="AZ15" s="455"/>
      <c r="BA15" s="455"/>
      <c r="BB15" s="455"/>
      <c r="BC15" s="455"/>
      <c r="BD15" s="455"/>
      <c r="BE15" s="455"/>
      <c r="BF15" s="455"/>
      <c r="BG15" s="455"/>
      <c r="BH15" s="455"/>
      <c r="BI15" s="455"/>
      <c r="BJ15" s="455">
        <v>54</v>
      </c>
      <c r="BK15" s="455"/>
      <c r="BL15" s="455"/>
      <c r="BM15" s="455"/>
      <c r="BN15" s="455"/>
      <c r="BO15" s="455"/>
      <c r="BP15" s="455"/>
      <c r="BQ15" s="455"/>
      <c r="BR15" s="455"/>
      <c r="BS15" s="455"/>
      <c r="BT15" s="455"/>
      <c r="BU15" s="455">
        <v>38</v>
      </c>
      <c r="BV15" s="455"/>
      <c r="BW15" s="455"/>
      <c r="BX15" s="455"/>
      <c r="BY15" s="455"/>
      <c r="BZ15" s="455"/>
      <c r="CA15" s="455"/>
      <c r="CB15" s="455"/>
      <c r="CC15" s="455"/>
      <c r="CD15" s="455"/>
      <c r="CE15" s="455"/>
      <c r="CF15" s="460">
        <v>9</v>
      </c>
      <c r="CG15" s="460"/>
      <c r="CH15" s="460"/>
      <c r="CI15" s="460"/>
      <c r="CJ15" s="460"/>
      <c r="CK15" s="460"/>
      <c r="CL15" s="460"/>
      <c r="CM15" s="460"/>
      <c r="CN15" s="460"/>
      <c r="CO15" s="460"/>
      <c r="CP15" s="460"/>
      <c r="CQ15" s="455">
        <v>21</v>
      </c>
      <c r="CR15" s="455"/>
      <c r="CS15" s="455"/>
      <c r="CT15" s="455"/>
      <c r="CU15" s="455"/>
      <c r="CV15" s="455"/>
      <c r="CW15" s="455"/>
      <c r="CX15" s="455"/>
      <c r="CY15" s="455"/>
      <c r="CZ15" s="455"/>
      <c r="DA15" s="455"/>
      <c r="DB15" s="455">
        <v>13</v>
      </c>
      <c r="DC15" s="455"/>
      <c r="DD15" s="455"/>
      <c r="DE15" s="455"/>
      <c r="DF15" s="455"/>
      <c r="DG15" s="455"/>
      <c r="DH15" s="455"/>
      <c r="DI15" s="455"/>
      <c r="DJ15" s="455"/>
      <c r="DK15" s="455"/>
      <c r="DL15" s="455"/>
    </row>
    <row r="16" spans="1:116" ht="24" customHeight="1">
      <c r="A16" s="452"/>
      <c r="B16" s="453"/>
      <c r="C16" s="456" t="s">
        <v>237</v>
      </c>
      <c r="D16" s="456"/>
      <c r="E16" s="456"/>
      <c r="F16" s="456"/>
      <c r="G16" s="456"/>
      <c r="H16" s="456"/>
      <c r="I16" s="456"/>
      <c r="J16" s="456"/>
      <c r="K16" s="456"/>
      <c r="L16" s="456"/>
      <c r="M16" s="456"/>
      <c r="N16" s="456"/>
      <c r="O16" s="456"/>
      <c r="P16" s="456"/>
      <c r="Q16" s="456"/>
      <c r="R16" s="456"/>
      <c r="S16" s="456"/>
      <c r="T16" s="456"/>
      <c r="U16" s="456"/>
      <c r="V16" s="456"/>
      <c r="W16" s="456"/>
      <c r="X16" s="456"/>
      <c r="Y16" s="456"/>
      <c r="Z16" s="456"/>
      <c r="AA16" s="104">
        <f t="shared" si="1"/>
        <v>382</v>
      </c>
      <c r="AB16" s="104"/>
      <c r="AC16" s="104"/>
      <c r="AD16" s="104"/>
      <c r="AE16" s="104"/>
      <c r="AF16" s="104"/>
      <c r="AG16" s="104"/>
      <c r="AH16" s="104"/>
      <c r="AI16" s="104"/>
      <c r="AJ16" s="104"/>
      <c r="AK16" s="104"/>
      <c r="AL16" s="104"/>
      <c r="AM16" s="104"/>
      <c r="AN16" s="455">
        <v>25</v>
      </c>
      <c r="AO16" s="455"/>
      <c r="AP16" s="455"/>
      <c r="AQ16" s="455"/>
      <c r="AR16" s="455"/>
      <c r="AS16" s="455"/>
      <c r="AT16" s="455"/>
      <c r="AU16" s="455"/>
      <c r="AV16" s="455"/>
      <c r="AW16" s="455"/>
      <c r="AX16" s="455"/>
      <c r="AY16" s="455">
        <v>33</v>
      </c>
      <c r="AZ16" s="455"/>
      <c r="BA16" s="455"/>
      <c r="BB16" s="455"/>
      <c r="BC16" s="455"/>
      <c r="BD16" s="455"/>
      <c r="BE16" s="455"/>
      <c r="BF16" s="455"/>
      <c r="BG16" s="455"/>
      <c r="BH16" s="455"/>
      <c r="BI16" s="455"/>
      <c r="BJ16" s="455">
        <v>118</v>
      </c>
      <c r="BK16" s="455"/>
      <c r="BL16" s="455"/>
      <c r="BM16" s="455"/>
      <c r="BN16" s="455"/>
      <c r="BO16" s="455"/>
      <c r="BP16" s="455"/>
      <c r="BQ16" s="455"/>
      <c r="BR16" s="455"/>
      <c r="BS16" s="455"/>
      <c r="BT16" s="455"/>
      <c r="BU16" s="455">
        <v>75</v>
      </c>
      <c r="BV16" s="455"/>
      <c r="BW16" s="455"/>
      <c r="BX16" s="455"/>
      <c r="BY16" s="455"/>
      <c r="BZ16" s="455"/>
      <c r="CA16" s="455"/>
      <c r="CB16" s="455"/>
      <c r="CC16" s="455"/>
      <c r="CD16" s="455"/>
      <c r="CE16" s="455"/>
      <c r="CF16" s="455">
        <v>40</v>
      </c>
      <c r="CG16" s="455"/>
      <c r="CH16" s="455"/>
      <c r="CI16" s="455"/>
      <c r="CJ16" s="455"/>
      <c r="CK16" s="455"/>
      <c r="CL16" s="455"/>
      <c r="CM16" s="455"/>
      <c r="CN16" s="455"/>
      <c r="CO16" s="455"/>
      <c r="CP16" s="455"/>
      <c r="CQ16" s="455">
        <v>53</v>
      </c>
      <c r="CR16" s="455"/>
      <c r="CS16" s="455"/>
      <c r="CT16" s="455"/>
      <c r="CU16" s="455"/>
      <c r="CV16" s="455"/>
      <c r="CW16" s="455"/>
      <c r="CX16" s="455"/>
      <c r="CY16" s="455"/>
      <c r="CZ16" s="455"/>
      <c r="DA16" s="455"/>
      <c r="DB16" s="455">
        <v>38</v>
      </c>
      <c r="DC16" s="455"/>
      <c r="DD16" s="455"/>
      <c r="DE16" s="455"/>
      <c r="DF16" s="455"/>
      <c r="DG16" s="455"/>
      <c r="DH16" s="455"/>
      <c r="DI16" s="455"/>
      <c r="DJ16" s="455"/>
      <c r="DK16" s="455"/>
      <c r="DL16" s="455"/>
    </row>
    <row r="17" spans="1:116" ht="24" customHeight="1">
      <c r="A17" s="452"/>
      <c r="B17" s="453"/>
      <c r="C17" s="456" t="s">
        <v>238</v>
      </c>
      <c r="D17" s="456"/>
      <c r="E17" s="456"/>
      <c r="F17" s="456"/>
      <c r="G17" s="456"/>
      <c r="H17" s="456"/>
      <c r="I17" s="456"/>
      <c r="J17" s="456"/>
      <c r="K17" s="456"/>
      <c r="L17" s="456"/>
      <c r="M17" s="456"/>
      <c r="N17" s="456"/>
      <c r="O17" s="456"/>
      <c r="P17" s="456"/>
      <c r="Q17" s="456"/>
      <c r="R17" s="456"/>
      <c r="S17" s="456"/>
      <c r="T17" s="456"/>
      <c r="U17" s="456"/>
      <c r="V17" s="456"/>
      <c r="W17" s="456"/>
      <c r="X17" s="456"/>
      <c r="Y17" s="456"/>
      <c r="Z17" s="456"/>
      <c r="AA17" s="104">
        <f t="shared" si="1"/>
        <v>257</v>
      </c>
      <c r="AB17" s="104"/>
      <c r="AC17" s="104"/>
      <c r="AD17" s="104"/>
      <c r="AE17" s="104"/>
      <c r="AF17" s="104"/>
      <c r="AG17" s="104"/>
      <c r="AH17" s="104"/>
      <c r="AI17" s="104"/>
      <c r="AJ17" s="104"/>
      <c r="AK17" s="104"/>
      <c r="AL17" s="104"/>
      <c r="AM17" s="104"/>
      <c r="AN17" s="455">
        <v>26</v>
      </c>
      <c r="AO17" s="455"/>
      <c r="AP17" s="455"/>
      <c r="AQ17" s="455"/>
      <c r="AR17" s="455"/>
      <c r="AS17" s="455"/>
      <c r="AT17" s="455"/>
      <c r="AU17" s="455"/>
      <c r="AV17" s="455"/>
      <c r="AW17" s="455"/>
      <c r="AX17" s="455"/>
      <c r="AY17" s="455">
        <v>45</v>
      </c>
      <c r="AZ17" s="455"/>
      <c r="BA17" s="455"/>
      <c r="BB17" s="455"/>
      <c r="BC17" s="455"/>
      <c r="BD17" s="455"/>
      <c r="BE17" s="455"/>
      <c r="BF17" s="455"/>
      <c r="BG17" s="455"/>
      <c r="BH17" s="455"/>
      <c r="BI17" s="455"/>
      <c r="BJ17" s="455">
        <v>97</v>
      </c>
      <c r="BK17" s="455"/>
      <c r="BL17" s="455"/>
      <c r="BM17" s="455"/>
      <c r="BN17" s="455"/>
      <c r="BO17" s="455"/>
      <c r="BP17" s="455"/>
      <c r="BQ17" s="455"/>
      <c r="BR17" s="455"/>
      <c r="BS17" s="455"/>
      <c r="BT17" s="455"/>
      <c r="BU17" s="455">
        <v>40</v>
      </c>
      <c r="BV17" s="455"/>
      <c r="BW17" s="455"/>
      <c r="BX17" s="455"/>
      <c r="BY17" s="455"/>
      <c r="BZ17" s="455"/>
      <c r="CA17" s="455"/>
      <c r="CB17" s="455"/>
      <c r="CC17" s="455"/>
      <c r="CD17" s="455"/>
      <c r="CE17" s="455"/>
      <c r="CF17" s="455">
        <v>0</v>
      </c>
      <c r="CG17" s="455"/>
      <c r="CH17" s="455"/>
      <c r="CI17" s="455"/>
      <c r="CJ17" s="455"/>
      <c r="CK17" s="455"/>
      <c r="CL17" s="455"/>
      <c r="CM17" s="455"/>
      <c r="CN17" s="455"/>
      <c r="CO17" s="455"/>
      <c r="CP17" s="455"/>
      <c r="CQ17" s="455">
        <v>24</v>
      </c>
      <c r="CR17" s="455"/>
      <c r="CS17" s="455"/>
      <c r="CT17" s="455"/>
      <c r="CU17" s="455"/>
      <c r="CV17" s="455"/>
      <c r="CW17" s="455"/>
      <c r="CX17" s="455"/>
      <c r="CY17" s="455"/>
      <c r="CZ17" s="455"/>
      <c r="DA17" s="455"/>
      <c r="DB17" s="455">
        <v>25</v>
      </c>
      <c r="DC17" s="455"/>
      <c r="DD17" s="455"/>
      <c r="DE17" s="455"/>
      <c r="DF17" s="455"/>
      <c r="DG17" s="455"/>
      <c r="DH17" s="455"/>
      <c r="DI17" s="455"/>
      <c r="DJ17" s="455"/>
      <c r="DK17" s="455"/>
      <c r="DL17" s="455"/>
    </row>
    <row r="18" spans="1:116" ht="24" customHeight="1">
      <c r="A18" s="461"/>
      <c r="B18" s="462"/>
      <c r="C18" s="456" t="s">
        <v>239</v>
      </c>
      <c r="D18" s="456"/>
      <c r="E18" s="456"/>
      <c r="F18" s="456"/>
      <c r="G18" s="456"/>
      <c r="H18" s="456"/>
      <c r="I18" s="456"/>
      <c r="J18" s="456"/>
      <c r="K18" s="456"/>
      <c r="L18" s="456"/>
      <c r="M18" s="456"/>
      <c r="N18" s="456"/>
      <c r="O18" s="456"/>
      <c r="P18" s="456"/>
      <c r="Q18" s="456"/>
      <c r="R18" s="456"/>
      <c r="S18" s="456"/>
      <c r="T18" s="456"/>
      <c r="U18" s="456"/>
      <c r="V18" s="456"/>
      <c r="W18" s="456"/>
      <c r="X18" s="456"/>
      <c r="Y18" s="456"/>
      <c r="Z18" s="456"/>
      <c r="AA18" s="104">
        <f t="shared" si="1"/>
        <v>437</v>
      </c>
      <c r="AB18" s="104"/>
      <c r="AC18" s="104"/>
      <c r="AD18" s="104"/>
      <c r="AE18" s="104"/>
      <c r="AF18" s="104"/>
      <c r="AG18" s="104"/>
      <c r="AH18" s="104"/>
      <c r="AI18" s="104"/>
      <c r="AJ18" s="104"/>
      <c r="AK18" s="104"/>
      <c r="AL18" s="104"/>
      <c r="AM18" s="104"/>
      <c r="AN18" s="455">
        <v>99</v>
      </c>
      <c r="AO18" s="455"/>
      <c r="AP18" s="455"/>
      <c r="AQ18" s="455"/>
      <c r="AR18" s="455"/>
      <c r="AS18" s="455"/>
      <c r="AT18" s="455"/>
      <c r="AU18" s="455"/>
      <c r="AV18" s="455"/>
      <c r="AW18" s="455"/>
      <c r="AX18" s="455"/>
      <c r="AY18" s="455">
        <v>9</v>
      </c>
      <c r="AZ18" s="455"/>
      <c r="BA18" s="455"/>
      <c r="BB18" s="455"/>
      <c r="BC18" s="455"/>
      <c r="BD18" s="455"/>
      <c r="BE18" s="455"/>
      <c r="BF18" s="455"/>
      <c r="BG18" s="455"/>
      <c r="BH18" s="455"/>
      <c r="BI18" s="455"/>
      <c r="BJ18" s="455">
        <v>15</v>
      </c>
      <c r="BK18" s="455"/>
      <c r="BL18" s="455"/>
      <c r="BM18" s="455"/>
      <c r="BN18" s="455"/>
      <c r="BO18" s="455"/>
      <c r="BP18" s="455"/>
      <c r="BQ18" s="455"/>
      <c r="BR18" s="455"/>
      <c r="BS18" s="455"/>
      <c r="BT18" s="455"/>
      <c r="BU18" s="455">
        <v>5</v>
      </c>
      <c r="BV18" s="455"/>
      <c r="BW18" s="455"/>
      <c r="BX18" s="455"/>
      <c r="BY18" s="455"/>
      <c r="BZ18" s="455"/>
      <c r="CA18" s="455"/>
      <c r="CB18" s="455"/>
      <c r="CC18" s="455"/>
      <c r="CD18" s="455"/>
      <c r="CE18" s="455"/>
      <c r="CF18" s="455">
        <v>266</v>
      </c>
      <c r="CG18" s="455"/>
      <c r="CH18" s="455"/>
      <c r="CI18" s="455"/>
      <c r="CJ18" s="455"/>
      <c r="CK18" s="455"/>
      <c r="CL18" s="455"/>
      <c r="CM18" s="455"/>
      <c r="CN18" s="455"/>
      <c r="CO18" s="455"/>
      <c r="CP18" s="455"/>
      <c r="CQ18" s="455">
        <v>36</v>
      </c>
      <c r="CR18" s="455"/>
      <c r="CS18" s="455"/>
      <c r="CT18" s="455"/>
      <c r="CU18" s="455"/>
      <c r="CV18" s="455"/>
      <c r="CW18" s="455"/>
      <c r="CX18" s="455"/>
      <c r="CY18" s="455"/>
      <c r="CZ18" s="455"/>
      <c r="DA18" s="455"/>
      <c r="DB18" s="455">
        <v>7</v>
      </c>
      <c r="DC18" s="455"/>
      <c r="DD18" s="455"/>
      <c r="DE18" s="455"/>
      <c r="DF18" s="455"/>
      <c r="DG18" s="455"/>
      <c r="DH18" s="455"/>
      <c r="DI18" s="455"/>
      <c r="DJ18" s="455"/>
      <c r="DK18" s="455"/>
      <c r="DL18" s="455"/>
    </row>
    <row r="19" spans="1:116" ht="24" customHeight="1">
      <c r="A19" s="452" t="s">
        <v>240</v>
      </c>
      <c r="B19" s="453"/>
      <c r="C19" s="456" t="s">
        <v>241</v>
      </c>
      <c r="D19" s="456"/>
      <c r="E19" s="456"/>
      <c r="F19" s="456"/>
      <c r="G19" s="456"/>
      <c r="H19" s="456"/>
      <c r="I19" s="456"/>
      <c r="J19" s="456"/>
      <c r="K19" s="456"/>
      <c r="L19" s="456"/>
      <c r="M19" s="456"/>
      <c r="N19" s="456"/>
      <c r="O19" s="456"/>
      <c r="P19" s="456"/>
      <c r="Q19" s="456"/>
      <c r="R19" s="456"/>
      <c r="S19" s="456"/>
      <c r="T19" s="456"/>
      <c r="U19" s="456"/>
      <c r="V19" s="456"/>
      <c r="W19" s="456"/>
      <c r="X19" s="456"/>
      <c r="Y19" s="456"/>
      <c r="Z19" s="456"/>
      <c r="AA19" s="104">
        <f t="shared" si="1"/>
        <v>1</v>
      </c>
      <c r="AB19" s="104"/>
      <c r="AC19" s="104"/>
      <c r="AD19" s="104"/>
      <c r="AE19" s="104"/>
      <c r="AF19" s="104"/>
      <c r="AG19" s="104"/>
      <c r="AH19" s="104"/>
      <c r="AI19" s="104"/>
      <c r="AJ19" s="104"/>
      <c r="AK19" s="104"/>
      <c r="AL19" s="104"/>
      <c r="AM19" s="104"/>
      <c r="AN19" s="455">
        <v>1</v>
      </c>
      <c r="AO19" s="455"/>
      <c r="AP19" s="455"/>
      <c r="AQ19" s="455"/>
      <c r="AR19" s="455"/>
      <c r="AS19" s="455"/>
      <c r="AT19" s="455"/>
      <c r="AU19" s="455"/>
      <c r="AV19" s="455"/>
      <c r="AW19" s="455"/>
      <c r="AX19" s="455"/>
      <c r="AY19" s="455">
        <v>0</v>
      </c>
      <c r="AZ19" s="455"/>
      <c r="BA19" s="455"/>
      <c r="BB19" s="455"/>
      <c r="BC19" s="455"/>
      <c r="BD19" s="455"/>
      <c r="BE19" s="455"/>
      <c r="BF19" s="455"/>
      <c r="BG19" s="455"/>
      <c r="BH19" s="455"/>
      <c r="BI19" s="455"/>
      <c r="BJ19" s="455">
        <v>0</v>
      </c>
      <c r="BK19" s="455"/>
      <c r="BL19" s="455"/>
      <c r="BM19" s="455"/>
      <c r="BN19" s="455"/>
      <c r="BO19" s="455"/>
      <c r="BP19" s="455"/>
      <c r="BQ19" s="455"/>
      <c r="BR19" s="455"/>
      <c r="BS19" s="455"/>
      <c r="BT19" s="455"/>
      <c r="BU19" s="455">
        <v>0</v>
      </c>
      <c r="BV19" s="455"/>
      <c r="BW19" s="455"/>
      <c r="BX19" s="455"/>
      <c r="BY19" s="455"/>
      <c r="BZ19" s="455"/>
      <c r="CA19" s="455"/>
      <c r="CB19" s="455"/>
      <c r="CC19" s="455"/>
      <c r="CD19" s="455"/>
      <c r="CE19" s="455"/>
      <c r="CF19" s="455">
        <v>0</v>
      </c>
      <c r="CG19" s="455"/>
      <c r="CH19" s="455"/>
      <c r="CI19" s="455"/>
      <c r="CJ19" s="455"/>
      <c r="CK19" s="455"/>
      <c r="CL19" s="455"/>
      <c r="CM19" s="455"/>
      <c r="CN19" s="455"/>
      <c r="CO19" s="455"/>
      <c r="CP19" s="455"/>
      <c r="CQ19" s="455">
        <v>0</v>
      </c>
      <c r="CR19" s="455"/>
      <c r="CS19" s="455"/>
      <c r="CT19" s="455"/>
      <c r="CU19" s="455"/>
      <c r="CV19" s="455"/>
      <c r="CW19" s="455"/>
      <c r="CX19" s="455"/>
      <c r="CY19" s="455"/>
      <c r="CZ19" s="455"/>
      <c r="DA19" s="455"/>
      <c r="DB19" s="455">
        <v>0</v>
      </c>
      <c r="DC19" s="455"/>
      <c r="DD19" s="455"/>
      <c r="DE19" s="455"/>
      <c r="DF19" s="455"/>
      <c r="DG19" s="455"/>
      <c r="DH19" s="455"/>
      <c r="DI19" s="455"/>
      <c r="DJ19" s="455"/>
      <c r="DK19" s="455"/>
      <c r="DL19" s="455"/>
    </row>
    <row r="20" spans="1:116" ht="24" customHeight="1">
      <c r="A20" s="452"/>
      <c r="B20" s="453"/>
      <c r="C20" s="456" t="s">
        <v>242</v>
      </c>
      <c r="D20" s="456"/>
      <c r="E20" s="456"/>
      <c r="F20" s="456"/>
      <c r="G20" s="456"/>
      <c r="H20" s="456"/>
      <c r="I20" s="456"/>
      <c r="J20" s="456"/>
      <c r="K20" s="456"/>
      <c r="L20" s="456"/>
      <c r="M20" s="456"/>
      <c r="N20" s="456"/>
      <c r="O20" s="456"/>
      <c r="P20" s="456"/>
      <c r="Q20" s="456"/>
      <c r="R20" s="456"/>
      <c r="S20" s="456"/>
      <c r="T20" s="456"/>
      <c r="U20" s="456"/>
      <c r="V20" s="456"/>
      <c r="W20" s="456"/>
      <c r="X20" s="456"/>
      <c r="Y20" s="456"/>
      <c r="Z20" s="456"/>
      <c r="AA20" s="104">
        <f t="shared" si="1"/>
        <v>50</v>
      </c>
      <c r="AB20" s="104"/>
      <c r="AC20" s="104"/>
      <c r="AD20" s="104"/>
      <c r="AE20" s="104"/>
      <c r="AF20" s="104"/>
      <c r="AG20" s="104"/>
      <c r="AH20" s="104"/>
      <c r="AI20" s="104"/>
      <c r="AJ20" s="104"/>
      <c r="AK20" s="104"/>
      <c r="AL20" s="104"/>
      <c r="AM20" s="104"/>
      <c r="AN20" s="455">
        <v>4</v>
      </c>
      <c r="AO20" s="455"/>
      <c r="AP20" s="455"/>
      <c r="AQ20" s="455"/>
      <c r="AR20" s="455"/>
      <c r="AS20" s="455"/>
      <c r="AT20" s="455"/>
      <c r="AU20" s="455"/>
      <c r="AV20" s="455"/>
      <c r="AW20" s="455"/>
      <c r="AX20" s="455"/>
      <c r="AY20" s="455">
        <v>2</v>
      </c>
      <c r="AZ20" s="455"/>
      <c r="BA20" s="455"/>
      <c r="BB20" s="455"/>
      <c r="BC20" s="455"/>
      <c r="BD20" s="455"/>
      <c r="BE20" s="455"/>
      <c r="BF20" s="455"/>
      <c r="BG20" s="455"/>
      <c r="BH20" s="455"/>
      <c r="BI20" s="455"/>
      <c r="BJ20" s="455">
        <v>28</v>
      </c>
      <c r="BK20" s="455"/>
      <c r="BL20" s="455"/>
      <c r="BM20" s="455"/>
      <c r="BN20" s="455"/>
      <c r="BO20" s="455"/>
      <c r="BP20" s="455"/>
      <c r="BQ20" s="455"/>
      <c r="BR20" s="455"/>
      <c r="BS20" s="455"/>
      <c r="BT20" s="455"/>
      <c r="BU20" s="455">
        <v>8</v>
      </c>
      <c r="BV20" s="455"/>
      <c r="BW20" s="455"/>
      <c r="BX20" s="455"/>
      <c r="BY20" s="455"/>
      <c r="BZ20" s="455"/>
      <c r="CA20" s="455"/>
      <c r="CB20" s="455"/>
      <c r="CC20" s="455"/>
      <c r="CD20" s="455"/>
      <c r="CE20" s="455"/>
      <c r="CF20" s="455">
        <v>0</v>
      </c>
      <c r="CG20" s="455"/>
      <c r="CH20" s="455"/>
      <c r="CI20" s="455"/>
      <c r="CJ20" s="455"/>
      <c r="CK20" s="455"/>
      <c r="CL20" s="455"/>
      <c r="CM20" s="455"/>
      <c r="CN20" s="455"/>
      <c r="CO20" s="455"/>
      <c r="CP20" s="455"/>
      <c r="CQ20" s="455">
        <v>6</v>
      </c>
      <c r="CR20" s="455"/>
      <c r="CS20" s="455"/>
      <c r="CT20" s="455"/>
      <c r="CU20" s="455"/>
      <c r="CV20" s="455"/>
      <c r="CW20" s="455"/>
      <c r="CX20" s="455"/>
      <c r="CY20" s="455"/>
      <c r="CZ20" s="455"/>
      <c r="DA20" s="455"/>
      <c r="DB20" s="455">
        <v>2</v>
      </c>
      <c r="DC20" s="455"/>
      <c r="DD20" s="455"/>
      <c r="DE20" s="455"/>
      <c r="DF20" s="455"/>
      <c r="DG20" s="455"/>
      <c r="DH20" s="455"/>
      <c r="DI20" s="455"/>
      <c r="DJ20" s="455"/>
      <c r="DK20" s="455"/>
      <c r="DL20" s="455"/>
    </row>
    <row r="21" spans="1:116" ht="24" customHeight="1">
      <c r="A21" s="452"/>
      <c r="B21" s="453"/>
      <c r="C21" s="456" t="s">
        <v>243</v>
      </c>
      <c r="D21" s="456"/>
      <c r="E21" s="456"/>
      <c r="F21" s="456"/>
      <c r="G21" s="456"/>
      <c r="H21" s="456"/>
      <c r="I21" s="456"/>
      <c r="J21" s="456"/>
      <c r="K21" s="456"/>
      <c r="L21" s="456"/>
      <c r="M21" s="456"/>
      <c r="N21" s="456"/>
      <c r="O21" s="456"/>
      <c r="P21" s="456"/>
      <c r="Q21" s="456"/>
      <c r="R21" s="456"/>
      <c r="S21" s="456"/>
      <c r="T21" s="456"/>
      <c r="U21" s="456"/>
      <c r="V21" s="456"/>
      <c r="W21" s="456"/>
      <c r="X21" s="456"/>
      <c r="Y21" s="456"/>
      <c r="Z21" s="456"/>
      <c r="AA21" s="104">
        <f t="shared" si="1"/>
        <v>0</v>
      </c>
      <c r="AB21" s="104"/>
      <c r="AC21" s="104"/>
      <c r="AD21" s="104"/>
      <c r="AE21" s="104"/>
      <c r="AF21" s="104"/>
      <c r="AG21" s="104"/>
      <c r="AH21" s="104"/>
      <c r="AI21" s="104"/>
      <c r="AJ21" s="104"/>
      <c r="AK21" s="104"/>
      <c r="AL21" s="104"/>
      <c r="AM21" s="104"/>
      <c r="AN21" s="455">
        <v>0</v>
      </c>
      <c r="AO21" s="455"/>
      <c r="AP21" s="455"/>
      <c r="AQ21" s="455"/>
      <c r="AR21" s="455"/>
      <c r="AS21" s="455"/>
      <c r="AT21" s="455"/>
      <c r="AU21" s="455"/>
      <c r="AV21" s="455"/>
      <c r="AW21" s="455"/>
      <c r="AX21" s="455"/>
      <c r="AY21" s="455">
        <v>0</v>
      </c>
      <c r="AZ21" s="455"/>
      <c r="BA21" s="455"/>
      <c r="BB21" s="455"/>
      <c r="BC21" s="455"/>
      <c r="BD21" s="455"/>
      <c r="BE21" s="455"/>
      <c r="BF21" s="455"/>
      <c r="BG21" s="455"/>
      <c r="BH21" s="455"/>
      <c r="BI21" s="455"/>
      <c r="BJ21" s="455">
        <v>0</v>
      </c>
      <c r="BK21" s="455"/>
      <c r="BL21" s="455"/>
      <c r="BM21" s="455"/>
      <c r="BN21" s="455"/>
      <c r="BO21" s="455"/>
      <c r="BP21" s="455"/>
      <c r="BQ21" s="455"/>
      <c r="BR21" s="455"/>
      <c r="BS21" s="455"/>
      <c r="BT21" s="455"/>
      <c r="BU21" s="455">
        <v>0</v>
      </c>
      <c r="BV21" s="455"/>
      <c r="BW21" s="455"/>
      <c r="BX21" s="455"/>
      <c r="BY21" s="455"/>
      <c r="BZ21" s="455"/>
      <c r="CA21" s="455"/>
      <c r="CB21" s="455"/>
      <c r="CC21" s="455"/>
      <c r="CD21" s="455"/>
      <c r="CE21" s="455"/>
      <c r="CF21" s="455">
        <v>0</v>
      </c>
      <c r="CG21" s="455"/>
      <c r="CH21" s="455"/>
      <c r="CI21" s="455"/>
      <c r="CJ21" s="455"/>
      <c r="CK21" s="455"/>
      <c r="CL21" s="455"/>
      <c r="CM21" s="455"/>
      <c r="CN21" s="455"/>
      <c r="CO21" s="455"/>
      <c r="CP21" s="455"/>
      <c r="CQ21" s="455">
        <v>0</v>
      </c>
      <c r="CR21" s="455"/>
      <c r="CS21" s="455"/>
      <c r="CT21" s="455"/>
      <c r="CU21" s="455"/>
      <c r="CV21" s="455"/>
      <c r="CW21" s="455"/>
      <c r="CX21" s="455"/>
      <c r="CY21" s="455"/>
      <c r="CZ21" s="455"/>
      <c r="DA21" s="455"/>
      <c r="DB21" s="455">
        <v>0</v>
      </c>
      <c r="DC21" s="455"/>
      <c r="DD21" s="455"/>
      <c r="DE21" s="455"/>
      <c r="DF21" s="455"/>
      <c r="DG21" s="455"/>
      <c r="DH21" s="455"/>
      <c r="DI21" s="455"/>
      <c r="DJ21" s="455"/>
      <c r="DK21" s="455"/>
      <c r="DL21" s="455"/>
    </row>
    <row r="22" spans="1:116" ht="24" customHeight="1">
      <c r="A22" s="452"/>
      <c r="B22" s="453"/>
      <c r="C22" s="456" t="s">
        <v>244</v>
      </c>
      <c r="D22" s="456"/>
      <c r="E22" s="456"/>
      <c r="F22" s="456"/>
      <c r="G22" s="456"/>
      <c r="H22" s="456"/>
      <c r="I22" s="456"/>
      <c r="J22" s="456"/>
      <c r="K22" s="456"/>
      <c r="L22" s="456"/>
      <c r="M22" s="456"/>
      <c r="N22" s="456"/>
      <c r="O22" s="456"/>
      <c r="P22" s="456"/>
      <c r="Q22" s="456"/>
      <c r="R22" s="456"/>
      <c r="S22" s="456"/>
      <c r="T22" s="456"/>
      <c r="U22" s="456"/>
      <c r="V22" s="456"/>
      <c r="W22" s="456"/>
      <c r="X22" s="456"/>
      <c r="Y22" s="456"/>
      <c r="Z22" s="456"/>
      <c r="AA22" s="104">
        <f t="shared" si="1"/>
        <v>0</v>
      </c>
      <c r="AB22" s="104"/>
      <c r="AC22" s="104"/>
      <c r="AD22" s="104"/>
      <c r="AE22" s="104"/>
      <c r="AF22" s="104"/>
      <c r="AG22" s="104"/>
      <c r="AH22" s="104"/>
      <c r="AI22" s="104"/>
      <c r="AJ22" s="104"/>
      <c r="AK22" s="104"/>
      <c r="AL22" s="104"/>
      <c r="AM22" s="104"/>
      <c r="AN22" s="455">
        <v>0</v>
      </c>
      <c r="AO22" s="455"/>
      <c r="AP22" s="455"/>
      <c r="AQ22" s="455"/>
      <c r="AR22" s="455"/>
      <c r="AS22" s="455"/>
      <c r="AT22" s="455"/>
      <c r="AU22" s="455"/>
      <c r="AV22" s="455"/>
      <c r="AW22" s="455"/>
      <c r="AX22" s="455"/>
      <c r="AY22" s="455">
        <v>0</v>
      </c>
      <c r="AZ22" s="455"/>
      <c r="BA22" s="455"/>
      <c r="BB22" s="455"/>
      <c r="BC22" s="455"/>
      <c r="BD22" s="455"/>
      <c r="BE22" s="455"/>
      <c r="BF22" s="455"/>
      <c r="BG22" s="455"/>
      <c r="BH22" s="455"/>
      <c r="BI22" s="455"/>
      <c r="BJ22" s="455">
        <v>0</v>
      </c>
      <c r="BK22" s="455"/>
      <c r="BL22" s="455"/>
      <c r="BM22" s="455"/>
      <c r="BN22" s="455"/>
      <c r="BO22" s="455"/>
      <c r="BP22" s="455"/>
      <c r="BQ22" s="455"/>
      <c r="BR22" s="455"/>
      <c r="BS22" s="455"/>
      <c r="BT22" s="455"/>
      <c r="BU22" s="455">
        <v>0</v>
      </c>
      <c r="BV22" s="455"/>
      <c r="BW22" s="455"/>
      <c r="BX22" s="455"/>
      <c r="BY22" s="455"/>
      <c r="BZ22" s="455"/>
      <c r="CA22" s="455"/>
      <c r="CB22" s="455"/>
      <c r="CC22" s="455"/>
      <c r="CD22" s="455"/>
      <c r="CE22" s="455"/>
      <c r="CF22" s="455">
        <v>0</v>
      </c>
      <c r="CG22" s="455"/>
      <c r="CH22" s="455"/>
      <c r="CI22" s="455"/>
      <c r="CJ22" s="455"/>
      <c r="CK22" s="455"/>
      <c r="CL22" s="455"/>
      <c r="CM22" s="455"/>
      <c r="CN22" s="455"/>
      <c r="CO22" s="455"/>
      <c r="CP22" s="455"/>
      <c r="CQ22" s="455">
        <v>0</v>
      </c>
      <c r="CR22" s="455"/>
      <c r="CS22" s="455"/>
      <c r="CT22" s="455"/>
      <c r="CU22" s="455"/>
      <c r="CV22" s="455"/>
      <c r="CW22" s="455"/>
      <c r="CX22" s="455"/>
      <c r="CY22" s="455"/>
      <c r="CZ22" s="455"/>
      <c r="DA22" s="455"/>
      <c r="DB22" s="455">
        <v>0</v>
      </c>
      <c r="DC22" s="455"/>
      <c r="DD22" s="455"/>
      <c r="DE22" s="455"/>
      <c r="DF22" s="455"/>
      <c r="DG22" s="455"/>
      <c r="DH22" s="455"/>
      <c r="DI22" s="455"/>
      <c r="DJ22" s="455"/>
      <c r="DK22" s="455"/>
      <c r="DL22" s="455"/>
    </row>
    <row r="23" spans="1:116" ht="24" customHeight="1">
      <c r="A23" s="452"/>
      <c r="B23" s="453"/>
      <c r="C23" s="456" t="s">
        <v>245</v>
      </c>
      <c r="D23" s="456"/>
      <c r="E23" s="456"/>
      <c r="F23" s="456"/>
      <c r="G23" s="456"/>
      <c r="H23" s="456"/>
      <c r="I23" s="456"/>
      <c r="J23" s="456"/>
      <c r="K23" s="456"/>
      <c r="L23" s="456"/>
      <c r="M23" s="456"/>
      <c r="N23" s="456"/>
      <c r="O23" s="456"/>
      <c r="P23" s="456"/>
      <c r="Q23" s="456"/>
      <c r="R23" s="456"/>
      <c r="S23" s="456"/>
      <c r="T23" s="456"/>
      <c r="U23" s="456"/>
      <c r="V23" s="456"/>
      <c r="W23" s="456"/>
      <c r="X23" s="456"/>
      <c r="Y23" s="456"/>
      <c r="Z23" s="456"/>
      <c r="AA23" s="104">
        <f t="shared" si="1"/>
        <v>340</v>
      </c>
      <c r="AB23" s="104"/>
      <c r="AC23" s="104"/>
      <c r="AD23" s="104"/>
      <c r="AE23" s="104"/>
      <c r="AF23" s="104"/>
      <c r="AG23" s="104"/>
      <c r="AH23" s="104"/>
      <c r="AI23" s="104"/>
      <c r="AJ23" s="104"/>
      <c r="AK23" s="104"/>
      <c r="AL23" s="104"/>
      <c r="AM23" s="104"/>
      <c r="AN23" s="455">
        <v>10</v>
      </c>
      <c r="AO23" s="455"/>
      <c r="AP23" s="455"/>
      <c r="AQ23" s="455"/>
      <c r="AR23" s="455"/>
      <c r="AS23" s="455"/>
      <c r="AT23" s="455"/>
      <c r="AU23" s="455"/>
      <c r="AV23" s="455"/>
      <c r="AW23" s="455"/>
      <c r="AX23" s="455"/>
      <c r="AY23" s="455">
        <v>66</v>
      </c>
      <c r="AZ23" s="455"/>
      <c r="BA23" s="455"/>
      <c r="BB23" s="455"/>
      <c r="BC23" s="455"/>
      <c r="BD23" s="455"/>
      <c r="BE23" s="455"/>
      <c r="BF23" s="455"/>
      <c r="BG23" s="455"/>
      <c r="BH23" s="455"/>
      <c r="BI23" s="455"/>
      <c r="BJ23" s="455">
        <v>142</v>
      </c>
      <c r="BK23" s="455"/>
      <c r="BL23" s="455"/>
      <c r="BM23" s="455"/>
      <c r="BN23" s="455"/>
      <c r="BO23" s="455"/>
      <c r="BP23" s="455"/>
      <c r="BQ23" s="455"/>
      <c r="BR23" s="455"/>
      <c r="BS23" s="455"/>
      <c r="BT23" s="455"/>
      <c r="BU23" s="455">
        <v>25</v>
      </c>
      <c r="BV23" s="455"/>
      <c r="BW23" s="455"/>
      <c r="BX23" s="455"/>
      <c r="BY23" s="455"/>
      <c r="BZ23" s="455"/>
      <c r="CA23" s="455"/>
      <c r="CB23" s="455"/>
      <c r="CC23" s="455"/>
      <c r="CD23" s="455"/>
      <c r="CE23" s="455"/>
      <c r="CF23" s="455">
        <v>49</v>
      </c>
      <c r="CG23" s="455"/>
      <c r="CH23" s="455"/>
      <c r="CI23" s="455"/>
      <c r="CJ23" s="455"/>
      <c r="CK23" s="455"/>
      <c r="CL23" s="455"/>
      <c r="CM23" s="455"/>
      <c r="CN23" s="455"/>
      <c r="CO23" s="455"/>
      <c r="CP23" s="455"/>
      <c r="CQ23" s="455">
        <v>21</v>
      </c>
      <c r="CR23" s="455"/>
      <c r="CS23" s="455"/>
      <c r="CT23" s="455"/>
      <c r="CU23" s="455"/>
      <c r="CV23" s="455"/>
      <c r="CW23" s="455"/>
      <c r="CX23" s="455"/>
      <c r="CY23" s="455"/>
      <c r="CZ23" s="455"/>
      <c r="DA23" s="455"/>
      <c r="DB23" s="455">
        <v>27</v>
      </c>
      <c r="DC23" s="455"/>
      <c r="DD23" s="455"/>
      <c r="DE23" s="455"/>
      <c r="DF23" s="455"/>
      <c r="DG23" s="455"/>
      <c r="DH23" s="455"/>
      <c r="DI23" s="455"/>
      <c r="DJ23" s="455"/>
      <c r="DK23" s="455"/>
      <c r="DL23" s="455"/>
    </row>
    <row r="24" spans="1:116" ht="24" customHeight="1">
      <c r="A24" s="452"/>
      <c r="B24" s="453"/>
      <c r="C24" s="463" t="s">
        <v>246</v>
      </c>
      <c r="D24" s="463"/>
      <c r="E24" s="463"/>
      <c r="F24" s="463"/>
      <c r="G24" s="463"/>
      <c r="H24" s="463"/>
      <c r="I24" s="463"/>
      <c r="J24" s="463"/>
      <c r="K24" s="463"/>
      <c r="L24" s="463"/>
      <c r="M24" s="463"/>
      <c r="N24" s="463"/>
      <c r="O24" s="463"/>
      <c r="P24" s="463"/>
      <c r="Q24" s="463"/>
      <c r="R24" s="463"/>
      <c r="S24" s="463"/>
      <c r="T24" s="463"/>
      <c r="U24" s="463"/>
      <c r="V24" s="463"/>
      <c r="W24" s="463"/>
      <c r="X24" s="463"/>
      <c r="Y24" s="463"/>
      <c r="Z24" s="463"/>
      <c r="AA24" s="104">
        <f t="shared" si="1"/>
        <v>143</v>
      </c>
      <c r="AB24" s="104"/>
      <c r="AC24" s="104"/>
      <c r="AD24" s="104"/>
      <c r="AE24" s="104"/>
      <c r="AF24" s="104"/>
      <c r="AG24" s="104"/>
      <c r="AH24" s="104"/>
      <c r="AI24" s="104"/>
      <c r="AJ24" s="104"/>
      <c r="AK24" s="104"/>
      <c r="AL24" s="104"/>
      <c r="AM24" s="104"/>
      <c r="AN24" s="455">
        <v>17</v>
      </c>
      <c r="AO24" s="455"/>
      <c r="AP24" s="455"/>
      <c r="AQ24" s="455"/>
      <c r="AR24" s="455"/>
      <c r="AS24" s="455"/>
      <c r="AT24" s="455"/>
      <c r="AU24" s="455"/>
      <c r="AV24" s="455"/>
      <c r="AW24" s="455"/>
      <c r="AX24" s="455"/>
      <c r="AY24" s="455">
        <v>13</v>
      </c>
      <c r="AZ24" s="455"/>
      <c r="BA24" s="455"/>
      <c r="BB24" s="455"/>
      <c r="BC24" s="455"/>
      <c r="BD24" s="455"/>
      <c r="BE24" s="455"/>
      <c r="BF24" s="455"/>
      <c r="BG24" s="455"/>
      <c r="BH24" s="455"/>
      <c r="BI24" s="455"/>
      <c r="BJ24" s="455">
        <v>28</v>
      </c>
      <c r="BK24" s="455"/>
      <c r="BL24" s="455"/>
      <c r="BM24" s="455"/>
      <c r="BN24" s="455"/>
      <c r="BO24" s="455"/>
      <c r="BP24" s="455"/>
      <c r="BQ24" s="455"/>
      <c r="BR24" s="455"/>
      <c r="BS24" s="455"/>
      <c r="BT24" s="455"/>
      <c r="BU24" s="455">
        <v>20</v>
      </c>
      <c r="BV24" s="455"/>
      <c r="BW24" s="455"/>
      <c r="BX24" s="455"/>
      <c r="BY24" s="455"/>
      <c r="BZ24" s="455"/>
      <c r="CA24" s="455"/>
      <c r="CB24" s="455"/>
      <c r="CC24" s="455"/>
      <c r="CD24" s="455"/>
      <c r="CE24" s="455"/>
      <c r="CF24" s="455">
        <v>33</v>
      </c>
      <c r="CG24" s="455"/>
      <c r="CH24" s="455"/>
      <c r="CI24" s="455"/>
      <c r="CJ24" s="455"/>
      <c r="CK24" s="455"/>
      <c r="CL24" s="455"/>
      <c r="CM24" s="455"/>
      <c r="CN24" s="455"/>
      <c r="CO24" s="455"/>
      <c r="CP24" s="455"/>
      <c r="CQ24" s="455">
        <v>18</v>
      </c>
      <c r="CR24" s="455"/>
      <c r="CS24" s="455"/>
      <c r="CT24" s="455"/>
      <c r="CU24" s="455"/>
      <c r="CV24" s="455"/>
      <c r="CW24" s="455"/>
      <c r="CX24" s="455"/>
      <c r="CY24" s="455"/>
      <c r="CZ24" s="455"/>
      <c r="DA24" s="455"/>
      <c r="DB24" s="455">
        <v>14</v>
      </c>
      <c r="DC24" s="455"/>
      <c r="DD24" s="455"/>
      <c r="DE24" s="455"/>
      <c r="DF24" s="455"/>
      <c r="DG24" s="455"/>
      <c r="DH24" s="455"/>
      <c r="DI24" s="455"/>
      <c r="DJ24" s="455"/>
      <c r="DK24" s="455"/>
      <c r="DL24" s="455"/>
    </row>
    <row r="25" spans="1:116" ht="24" customHeight="1" thickBot="1">
      <c r="A25" s="464" t="s">
        <v>16</v>
      </c>
      <c r="B25" s="464"/>
      <c r="C25" s="464"/>
      <c r="D25" s="464"/>
      <c r="E25" s="464"/>
      <c r="F25" s="464"/>
      <c r="G25" s="464"/>
      <c r="H25" s="464"/>
      <c r="I25" s="464"/>
      <c r="J25" s="464"/>
      <c r="K25" s="464"/>
      <c r="L25" s="464"/>
      <c r="M25" s="464"/>
      <c r="N25" s="464"/>
      <c r="O25" s="464"/>
      <c r="P25" s="464"/>
      <c r="Q25" s="464"/>
      <c r="R25" s="464"/>
      <c r="S25" s="464"/>
      <c r="T25" s="464"/>
      <c r="U25" s="464"/>
      <c r="V25" s="464"/>
      <c r="W25" s="464"/>
      <c r="X25" s="464"/>
      <c r="Y25" s="464"/>
      <c r="Z25" s="465"/>
      <c r="AA25" s="132">
        <f t="shared" si="1"/>
        <v>738</v>
      </c>
      <c r="AB25" s="132"/>
      <c r="AC25" s="132"/>
      <c r="AD25" s="132"/>
      <c r="AE25" s="132"/>
      <c r="AF25" s="132"/>
      <c r="AG25" s="132"/>
      <c r="AH25" s="132"/>
      <c r="AI25" s="132"/>
      <c r="AJ25" s="132"/>
      <c r="AK25" s="132"/>
      <c r="AL25" s="132"/>
      <c r="AM25" s="132"/>
      <c r="AN25" s="466">
        <v>102</v>
      </c>
      <c r="AO25" s="466"/>
      <c r="AP25" s="466"/>
      <c r="AQ25" s="466"/>
      <c r="AR25" s="466"/>
      <c r="AS25" s="466"/>
      <c r="AT25" s="466"/>
      <c r="AU25" s="466"/>
      <c r="AV25" s="466"/>
      <c r="AW25" s="466"/>
      <c r="AX25" s="466"/>
      <c r="AY25" s="466">
        <v>74</v>
      </c>
      <c r="AZ25" s="466"/>
      <c r="BA25" s="466"/>
      <c r="BB25" s="466"/>
      <c r="BC25" s="466"/>
      <c r="BD25" s="466"/>
      <c r="BE25" s="466"/>
      <c r="BF25" s="466"/>
      <c r="BG25" s="466"/>
      <c r="BH25" s="466"/>
      <c r="BI25" s="466"/>
      <c r="BJ25" s="466">
        <v>230</v>
      </c>
      <c r="BK25" s="466"/>
      <c r="BL25" s="466"/>
      <c r="BM25" s="466"/>
      <c r="BN25" s="466"/>
      <c r="BO25" s="466"/>
      <c r="BP25" s="466"/>
      <c r="BQ25" s="466"/>
      <c r="BR25" s="466"/>
      <c r="BS25" s="466"/>
      <c r="BT25" s="466"/>
      <c r="BU25" s="466">
        <v>161</v>
      </c>
      <c r="BV25" s="466"/>
      <c r="BW25" s="466"/>
      <c r="BX25" s="466"/>
      <c r="BY25" s="466"/>
      <c r="BZ25" s="466"/>
      <c r="CA25" s="466"/>
      <c r="CB25" s="466"/>
      <c r="CC25" s="466"/>
      <c r="CD25" s="466"/>
      <c r="CE25" s="466"/>
      <c r="CF25" s="466">
        <v>0</v>
      </c>
      <c r="CG25" s="466"/>
      <c r="CH25" s="466"/>
      <c r="CI25" s="466"/>
      <c r="CJ25" s="466"/>
      <c r="CK25" s="466"/>
      <c r="CL25" s="466"/>
      <c r="CM25" s="466"/>
      <c r="CN25" s="466"/>
      <c r="CO25" s="466"/>
      <c r="CP25" s="466"/>
      <c r="CQ25" s="455">
        <v>116</v>
      </c>
      <c r="CR25" s="455"/>
      <c r="CS25" s="455"/>
      <c r="CT25" s="455"/>
      <c r="CU25" s="455"/>
      <c r="CV25" s="455"/>
      <c r="CW25" s="455"/>
      <c r="CX25" s="455"/>
      <c r="CY25" s="455"/>
      <c r="CZ25" s="455"/>
      <c r="DA25" s="455"/>
      <c r="DB25" s="455">
        <v>55</v>
      </c>
      <c r="DC25" s="455"/>
      <c r="DD25" s="455"/>
      <c r="DE25" s="455"/>
      <c r="DF25" s="455"/>
      <c r="DG25" s="455"/>
      <c r="DH25" s="455"/>
      <c r="DI25" s="455"/>
      <c r="DJ25" s="455"/>
      <c r="DK25" s="455"/>
      <c r="DL25" s="455"/>
    </row>
    <row r="26" spans="95:116" ht="9.75" customHeight="1">
      <c r="CQ26" s="467"/>
      <c r="CR26" s="467"/>
      <c r="CS26" s="467"/>
      <c r="CT26" s="467"/>
      <c r="CU26" s="467"/>
      <c r="CV26" s="467"/>
      <c r="CW26" s="467"/>
      <c r="CX26" s="467"/>
      <c r="CY26" s="467"/>
      <c r="CZ26" s="467"/>
      <c r="DA26" s="467"/>
      <c r="DB26" s="467"/>
      <c r="DC26" s="467"/>
      <c r="DD26" s="467"/>
      <c r="DE26" s="467"/>
      <c r="DF26" s="467"/>
      <c r="DG26" s="467"/>
      <c r="DH26" s="467"/>
      <c r="DI26" s="467"/>
      <c r="DJ26" s="467"/>
      <c r="DK26" s="467"/>
      <c r="DL26" s="467"/>
    </row>
    <row r="27" spans="95:116" ht="9.75" customHeight="1">
      <c r="CQ27" s="468"/>
      <c r="CR27" s="468"/>
      <c r="CS27" s="468"/>
      <c r="CT27" s="468"/>
      <c r="CU27" s="468"/>
      <c r="CV27" s="468"/>
      <c r="CW27" s="468"/>
      <c r="CX27" s="468"/>
      <c r="CY27" s="468"/>
      <c r="CZ27" s="468"/>
      <c r="DA27" s="468"/>
      <c r="DB27" s="468"/>
      <c r="DC27" s="468"/>
      <c r="DD27" s="468"/>
      <c r="DE27" s="468"/>
      <c r="DF27" s="468"/>
      <c r="DG27" s="468"/>
      <c r="DH27" s="468"/>
      <c r="DI27" s="468"/>
      <c r="DJ27" s="468"/>
      <c r="DK27" s="468"/>
      <c r="DL27" s="468"/>
    </row>
    <row r="28" spans="1:116" ht="22.5" customHeight="1">
      <c r="A28" s="469" t="s">
        <v>247</v>
      </c>
      <c r="B28" s="469"/>
      <c r="C28" s="469"/>
      <c r="D28" s="469"/>
      <c r="E28" s="469"/>
      <c r="F28" s="469"/>
      <c r="G28" s="469"/>
      <c r="H28" s="469"/>
      <c r="I28" s="469"/>
      <c r="J28" s="469"/>
      <c r="K28" s="469"/>
      <c r="L28" s="469"/>
      <c r="M28" s="469"/>
      <c r="N28" s="469"/>
      <c r="O28" s="469"/>
      <c r="P28" s="469"/>
      <c r="Q28" s="469"/>
      <c r="R28" s="469"/>
      <c r="S28" s="469"/>
      <c r="T28" s="469"/>
      <c r="U28" s="469"/>
      <c r="V28" s="469"/>
      <c r="W28" s="469"/>
      <c r="X28" s="469"/>
      <c r="Y28" s="469"/>
      <c r="Z28" s="469"/>
      <c r="AA28" s="469"/>
      <c r="AB28" s="469"/>
      <c r="AC28" s="469"/>
      <c r="AD28" s="469"/>
      <c r="AE28" s="469"/>
      <c r="AF28" s="469"/>
      <c r="AG28" s="469"/>
      <c r="AH28" s="469"/>
      <c r="AI28" s="469"/>
      <c r="AJ28" s="469"/>
      <c r="AK28" s="469"/>
      <c r="AL28" s="469"/>
      <c r="AM28" s="469"/>
      <c r="AN28" s="469"/>
      <c r="AO28" s="469"/>
      <c r="AP28" s="469"/>
      <c r="AQ28" s="469"/>
      <c r="AR28" s="469"/>
      <c r="AS28" s="469"/>
      <c r="AT28" s="469"/>
      <c r="AU28" s="469"/>
      <c r="AV28" s="469"/>
      <c r="AW28" s="469"/>
      <c r="AX28" s="469"/>
      <c r="AY28" s="469"/>
      <c r="AZ28" s="469"/>
      <c r="BA28" s="469"/>
      <c r="BB28" s="469"/>
      <c r="BC28" s="469"/>
      <c r="BD28" s="469"/>
      <c r="BE28" s="469"/>
      <c r="BF28" s="469"/>
      <c r="BG28" s="469"/>
      <c r="BH28" s="469"/>
      <c r="BI28" s="469"/>
      <c r="BJ28" s="469"/>
      <c r="BK28" s="469"/>
      <c r="BL28" s="469"/>
      <c r="BM28" s="469"/>
      <c r="BN28" s="469"/>
      <c r="BO28" s="469"/>
      <c r="BP28" s="469"/>
      <c r="BQ28" s="469"/>
      <c r="BR28" s="469"/>
      <c r="BS28" s="469"/>
      <c r="BT28" s="469"/>
      <c r="BU28" s="469"/>
      <c r="BV28" s="469"/>
      <c r="BW28" s="469"/>
      <c r="BX28" s="469"/>
      <c r="BY28" s="469"/>
      <c r="BZ28" s="469"/>
      <c r="CA28" s="469"/>
      <c r="CB28" s="469"/>
      <c r="CC28" s="469"/>
      <c r="CD28" s="469"/>
      <c r="CE28" s="469"/>
      <c r="CF28" s="469"/>
      <c r="CG28" s="469"/>
      <c r="CH28" s="469"/>
      <c r="CI28" s="469"/>
      <c r="CJ28" s="469"/>
      <c r="CK28" s="469"/>
      <c r="CL28" s="469"/>
      <c r="CM28" s="469"/>
      <c r="CN28" s="469"/>
      <c r="CO28" s="469"/>
      <c r="CP28" s="469"/>
      <c r="CQ28" s="469"/>
      <c r="CR28" s="469"/>
      <c r="CS28" s="469"/>
      <c r="CT28" s="469"/>
      <c r="CU28" s="469"/>
      <c r="CV28" s="469"/>
      <c r="CW28" s="469"/>
      <c r="CX28" s="469"/>
      <c r="CY28" s="469"/>
      <c r="CZ28" s="469"/>
      <c r="DA28" s="469"/>
      <c r="DB28" s="469"/>
      <c r="DC28" s="469"/>
      <c r="DD28" s="469"/>
      <c r="DE28" s="469"/>
      <c r="DF28" s="469"/>
      <c r="DG28" s="469"/>
      <c r="DH28" s="469"/>
      <c r="DI28" s="469"/>
      <c r="DJ28" s="469"/>
      <c r="DK28" s="469"/>
      <c r="DL28" s="469"/>
    </row>
    <row r="29" spans="2:116" ht="18" thickBot="1">
      <c r="B29" s="4"/>
      <c r="CQ29" s="91" t="str">
        <f>CQ2</f>
        <v>平成18年度</v>
      </c>
      <c r="CR29" s="91"/>
      <c r="CS29" s="91"/>
      <c r="CT29" s="91"/>
      <c r="CU29" s="91"/>
      <c r="CV29" s="91"/>
      <c r="CW29" s="91"/>
      <c r="CX29" s="91"/>
      <c r="CY29" s="91"/>
      <c r="CZ29" s="91"/>
      <c r="DA29" s="91"/>
      <c r="DB29" s="91"/>
      <c r="DC29" s="91"/>
      <c r="DD29" s="91"/>
      <c r="DE29" s="91"/>
      <c r="DF29" s="91"/>
      <c r="DG29" s="91"/>
      <c r="DH29" s="91"/>
      <c r="DI29" s="91"/>
      <c r="DJ29" s="91"/>
      <c r="DK29" s="91"/>
      <c r="DL29" s="91"/>
    </row>
    <row r="30" spans="1:116" ht="11.25" customHeight="1">
      <c r="A30" s="2"/>
      <c r="B30" s="2"/>
      <c r="C30" s="429" t="s">
        <v>248</v>
      </c>
      <c r="D30" s="222"/>
      <c r="E30" s="222"/>
      <c r="F30" s="222"/>
      <c r="G30" s="222"/>
      <c r="H30" s="222"/>
      <c r="I30" s="222"/>
      <c r="J30" s="222"/>
      <c r="K30" s="222"/>
      <c r="L30" s="222"/>
      <c r="M30" s="222"/>
      <c r="N30" s="470"/>
      <c r="O30" s="470"/>
      <c r="P30" s="470"/>
      <c r="Q30" s="470"/>
      <c r="R30" s="470"/>
      <c r="S30" s="470"/>
      <c r="T30" s="470"/>
      <c r="U30" s="470"/>
      <c r="V30" s="470"/>
      <c r="W30" s="470"/>
      <c r="X30" s="471"/>
      <c r="Y30" s="429" t="s">
        <v>249</v>
      </c>
      <c r="Z30" s="222"/>
      <c r="AA30" s="222"/>
      <c r="AB30" s="222"/>
      <c r="AC30" s="222"/>
      <c r="AD30" s="222"/>
      <c r="AE30" s="222"/>
      <c r="AF30" s="222"/>
      <c r="AG30" s="222"/>
      <c r="AH30" s="472"/>
      <c r="AI30" s="429" t="s">
        <v>250</v>
      </c>
      <c r="AJ30" s="222"/>
      <c r="AK30" s="222"/>
      <c r="AL30" s="222"/>
      <c r="AM30" s="222"/>
      <c r="AN30" s="222"/>
      <c r="AO30" s="222"/>
      <c r="AP30" s="222"/>
      <c r="AQ30" s="222"/>
      <c r="AR30" s="472"/>
      <c r="AS30" s="429" t="s">
        <v>251</v>
      </c>
      <c r="AT30" s="222"/>
      <c r="AU30" s="222"/>
      <c r="AV30" s="222"/>
      <c r="AW30" s="222"/>
      <c r="AX30" s="222"/>
      <c r="AY30" s="222"/>
      <c r="AZ30" s="222"/>
      <c r="BA30" s="222"/>
      <c r="BB30" s="222"/>
      <c r="BC30" s="472"/>
      <c r="BD30" s="429" t="s">
        <v>252</v>
      </c>
      <c r="BE30" s="222"/>
      <c r="BF30" s="222"/>
      <c r="BG30" s="222"/>
      <c r="BH30" s="222"/>
      <c r="BI30" s="222"/>
      <c r="BJ30" s="222"/>
      <c r="BK30" s="222"/>
      <c r="BL30" s="222"/>
      <c r="BM30" s="472"/>
      <c r="BN30" s="429" t="s">
        <v>253</v>
      </c>
      <c r="BO30" s="222"/>
      <c r="BP30" s="222"/>
      <c r="BQ30" s="222"/>
      <c r="BR30" s="222"/>
      <c r="BS30" s="222"/>
      <c r="BT30" s="222"/>
      <c r="BU30" s="222"/>
      <c r="BV30" s="222"/>
      <c r="BW30" s="472"/>
      <c r="BX30" s="429" t="s">
        <v>254</v>
      </c>
      <c r="BY30" s="222"/>
      <c r="BZ30" s="222"/>
      <c r="CA30" s="222"/>
      <c r="CB30" s="222"/>
      <c r="CC30" s="222"/>
      <c r="CD30" s="222"/>
      <c r="CE30" s="222"/>
      <c r="CF30" s="222"/>
      <c r="CG30" s="472"/>
      <c r="CH30" s="429" t="s">
        <v>255</v>
      </c>
      <c r="CI30" s="222"/>
      <c r="CJ30" s="222"/>
      <c r="CK30" s="222"/>
      <c r="CL30" s="222"/>
      <c r="CM30" s="222"/>
      <c r="CN30" s="222"/>
      <c r="CO30" s="222"/>
      <c r="CP30" s="222"/>
      <c r="CQ30" s="222"/>
      <c r="CR30" s="472"/>
      <c r="CS30" s="429" t="s">
        <v>256</v>
      </c>
      <c r="CT30" s="222"/>
      <c r="CU30" s="222"/>
      <c r="CV30" s="222"/>
      <c r="CW30" s="222"/>
      <c r="CX30" s="222"/>
      <c r="CY30" s="222"/>
      <c r="CZ30" s="222"/>
      <c r="DA30" s="222"/>
      <c r="DB30" s="472"/>
      <c r="DC30" s="429" t="s">
        <v>61</v>
      </c>
      <c r="DD30" s="222"/>
      <c r="DE30" s="222"/>
      <c r="DF30" s="222"/>
      <c r="DG30" s="222"/>
      <c r="DH30" s="222"/>
      <c r="DI30" s="222"/>
      <c r="DJ30" s="222"/>
      <c r="DK30" s="222"/>
      <c r="DL30" s="222"/>
    </row>
    <row r="31" spans="1:116" ht="40.5" customHeight="1">
      <c r="A31" s="6"/>
      <c r="B31" s="6"/>
      <c r="C31" s="71"/>
      <c r="D31" s="74"/>
      <c r="E31" s="74"/>
      <c r="F31" s="74"/>
      <c r="G31" s="74"/>
      <c r="H31" s="74"/>
      <c r="I31" s="74"/>
      <c r="J31" s="74"/>
      <c r="K31" s="74"/>
      <c r="L31" s="74"/>
      <c r="M31" s="74"/>
      <c r="N31" s="473" t="s">
        <v>265</v>
      </c>
      <c r="O31" s="474"/>
      <c r="P31" s="474"/>
      <c r="Q31" s="474"/>
      <c r="R31" s="474"/>
      <c r="S31" s="474"/>
      <c r="T31" s="474"/>
      <c r="U31" s="474"/>
      <c r="V31" s="474"/>
      <c r="W31" s="474"/>
      <c r="X31" s="475"/>
      <c r="Y31" s="71"/>
      <c r="Z31" s="74"/>
      <c r="AA31" s="74"/>
      <c r="AB31" s="74"/>
      <c r="AC31" s="74"/>
      <c r="AD31" s="74"/>
      <c r="AE31" s="74"/>
      <c r="AF31" s="74"/>
      <c r="AG31" s="74"/>
      <c r="AH31" s="72"/>
      <c r="AI31" s="71"/>
      <c r="AJ31" s="74"/>
      <c r="AK31" s="74"/>
      <c r="AL31" s="74"/>
      <c r="AM31" s="74"/>
      <c r="AN31" s="74"/>
      <c r="AO31" s="74"/>
      <c r="AP31" s="74"/>
      <c r="AQ31" s="74"/>
      <c r="AR31" s="72"/>
      <c r="AS31" s="71"/>
      <c r="AT31" s="74"/>
      <c r="AU31" s="74"/>
      <c r="AV31" s="74"/>
      <c r="AW31" s="74"/>
      <c r="AX31" s="74"/>
      <c r="AY31" s="74"/>
      <c r="AZ31" s="74"/>
      <c r="BA31" s="74"/>
      <c r="BB31" s="74"/>
      <c r="BC31" s="72"/>
      <c r="BD31" s="71"/>
      <c r="BE31" s="74"/>
      <c r="BF31" s="74"/>
      <c r="BG31" s="74"/>
      <c r="BH31" s="74"/>
      <c r="BI31" s="74"/>
      <c r="BJ31" s="74"/>
      <c r="BK31" s="74"/>
      <c r="BL31" s="74"/>
      <c r="BM31" s="72"/>
      <c r="BN31" s="71"/>
      <c r="BO31" s="74"/>
      <c r="BP31" s="74"/>
      <c r="BQ31" s="74"/>
      <c r="BR31" s="74"/>
      <c r="BS31" s="74"/>
      <c r="BT31" s="74"/>
      <c r="BU31" s="74"/>
      <c r="BV31" s="74"/>
      <c r="BW31" s="72"/>
      <c r="BX31" s="71"/>
      <c r="BY31" s="74"/>
      <c r="BZ31" s="74"/>
      <c r="CA31" s="74"/>
      <c r="CB31" s="74"/>
      <c r="CC31" s="74"/>
      <c r="CD31" s="74"/>
      <c r="CE31" s="74"/>
      <c r="CF31" s="74"/>
      <c r="CG31" s="72"/>
      <c r="CH31" s="71"/>
      <c r="CI31" s="74"/>
      <c r="CJ31" s="74"/>
      <c r="CK31" s="74"/>
      <c r="CL31" s="74"/>
      <c r="CM31" s="74"/>
      <c r="CN31" s="74"/>
      <c r="CO31" s="74"/>
      <c r="CP31" s="74"/>
      <c r="CQ31" s="74"/>
      <c r="CR31" s="72"/>
      <c r="CS31" s="71"/>
      <c r="CT31" s="74"/>
      <c r="CU31" s="74"/>
      <c r="CV31" s="74"/>
      <c r="CW31" s="74"/>
      <c r="CX31" s="74"/>
      <c r="CY31" s="74"/>
      <c r="CZ31" s="74"/>
      <c r="DA31" s="74"/>
      <c r="DB31" s="72"/>
      <c r="DC31" s="71"/>
      <c r="DD31" s="74"/>
      <c r="DE31" s="74"/>
      <c r="DF31" s="74"/>
      <c r="DG31" s="74"/>
      <c r="DH31" s="74"/>
      <c r="DI31" s="74"/>
      <c r="DJ31" s="74"/>
      <c r="DK31" s="74"/>
      <c r="DL31" s="74"/>
    </row>
    <row r="32" spans="1:116" ht="7.5" customHeight="1">
      <c r="A32" s="476" t="s">
        <v>257</v>
      </c>
      <c r="B32" s="477"/>
      <c r="AS32" s="478"/>
      <c r="BX32" s="479"/>
      <c r="DK32"/>
      <c r="DL32"/>
    </row>
    <row r="33" spans="1:117" ht="21.75" customHeight="1">
      <c r="A33" s="476"/>
      <c r="B33" s="480" t="s">
        <v>132</v>
      </c>
      <c r="C33" s="481">
        <f>+SUM(C34:K40)</f>
        <v>454</v>
      </c>
      <c r="D33" s="104"/>
      <c r="E33" s="104"/>
      <c r="F33" s="104"/>
      <c r="G33" s="104"/>
      <c r="H33" s="104"/>
      <c r="I33" s="104"/>
      <c r="J33" s="104"/>
      <c r="K33" s="104"/>
      <c r="L33" s="104"/>
      <c r="M33" s="104"/>
      <c r="N33" s="135">
        <f>+SUM(N34:V40)</f>
        <v>18</v>
      </c>
      <c r="O33" s="135"/>
      <c r="P33" s="135"/>
      <c r="Q33" s="135"/>
      <c r="R33" s="135"/>
      <c r="S33" s="135"/>
      <c r="T33" s="135"/>
      <c r="U33" s="135"/>
      <c r="V33" s="135"/>
      <c r="W33" s="135"/>
      <c r="X33" s="135"/>
      <c r="Y33" s="135">
        <f>+SUM(Y34:AH40)</f>
        <v>92</v>
      </c>
      <c r="Z33" s="135"/>
      <c r="AA33" s="135"/>
      <c r="AB33" s="135"/>
      <c r="AC33" s="135"/>
      <c r="AD33" s="135"/>
      <c r="AE33" s="135"/>
      <c r="AF33" s="135"/>
      <c r="AG33" s="135"/>
      <c r="AH33" s="135"/>
      <c r="AI33" s="135">
        <f>+SUM(AI34:AP40)</f>
        <v>14</v>
      </c>
      <c r="AJ33" s="135"/>
      <c r="AK33" s="135"/>
      <c r="AL33" s="135"/>
      <c r="AM33" s="135"/>
      <c r="AN33" s="135"/>
      <c r="AO33" s="135"/>
      <c r="AP33" s="135"/>
      <c r="AQ33" s="135"/>
      <c r="AR33" s="135"/>
      <c r="AS33" s="135">
        <f>+SUM(AS34:BA40)</f>
        <v>1182</v>
      </c>
      <c r="AT33" s="135"/>
      <c r="AU33" s="135"/>
      <c r="AV33" s="135"/>
      <c r="AW33" s="135"/>
      <c r="AX33" s="135"/>
      <c r="AY33" s="135"/>
      <c r="AZ33" s="135"/>
      <c r="BA33" s="135"/>
      <c r="BB33" s="135"/>
      <c r="BC33" s="135"/>
      <c r="BD33" s="135">
        <f>+SUM(BD34:BK40)</f>
        <v>110</v>
      </c>
      <c r="BE33" s="135"/>
      <c r="BF33" s="135"/>
      <c r="BG33" s="135"/>
      <c r="BH33" s="135"/>
      <c r="BI33" s="135"/>
      <c r="BJ33" s="135"/>
      <c r="BK33" s="135"/>
      <c r="BL33" s="135"/>
      <c r="BM33" s="135"/>
      <c r="BN33" s="135">
        <f>+SUM(BN34:BU40)</f>
        <v>45</v>
      </c>
      <c r="BO33" s="135"/>
      <c r="BP33" s="135"/>
      <c r="BQ33" s="135"/>
      <c r="BR33" s="135"/>
      <c r="BS33" s="135"/>
      <c r="BT33" s="135"/>
      <c r="BU33" s="135"/>
      <c r="BV33" s="135"/>
      <c r="BW33" s="135"/>
      <c r="BX33" s="135">
        <f>+SUM(BX34:CE40)</f>
        <v>15</v>
      </c>
      <c r="BY33" s="135"/>
      <c r="BZ33" s="135"/>
      <c r="CA33" s="135"/>
      <c r="CB33" s="135"/>
      <c r="CC33" s="135"/>
      <c r="CD33" s="135"/>
      <c r="CE33" s="135"/>
      <c r="CF33" s="135"/>
      <c r="CG33" s="135"/>
      <c r="CH33" s="135">
        <f>+SUM(CH34:CQ40)</f>
        <v>493</v>
      </c>
      <c r="CI33" s="135"/>
      <c r="CJ33" s="135"/>
      <c r="CK33" s="135"/>
      <c r="CL33" s="135"/>
      <c r="CM33" s="135"/>
      <c r="CN33" s="135"/>
      <c r="CO33" s="135"/>
      <c r="CP33" s="135"/>
      <c r="CQ33" s="135"/>
      <c r="CR33" s="135"/>
      <c r="CS33" s="135">
        <f>+SUM(CS34:CZ40)</f>
        <v>122</v>
      </c>
      <c r="CT33" s="135"/>
      <c r="CU33" s="135"/>
      <c r="CV33" s="135"/>
      <c r="CW33" s="135"/>
      <c r="CX33" s="135"/>
      <c r="CY33" s="135"/>
      <c r="CZ33" s="135"/>
      <c r="DA33" s="135"/>
      <c r="DB33" s="135"/>
      <c r="DC33" s="135">
        <f>+SUM(DC34:DJ40)</f>
        <v>224</v>
      </c>
      <c r="DD33" s="135"/>
      <c r="DE33" s="135"/>
      <c r="DF33" s="135"/>
      <c r="DG33" s="135"/>
      <c r="DH33" s="135"/>
      <c r="DI33" s="135"/>
      <c r="DJ33" s="135"/>
      <c r="DK33" s="135"/>
      <c r="DL33" s="135"/>
      <c r="DM33" s="482"/>
    </row>
    <row r="34" spans="1:117" ht="21.75" customHeight="1">
      <c r="A34" s="476"/>
      <c r="B34" s="480" t="s">
        <v>258</v>
      </c>
      <c r="C34" s="481">
        <v>70</v>
      </c>
      <c r="D34" s="104"/>
      <c r="E34" s="104"/>
      <c r="F34" s="104"/>
      <c r="G34" s="104"/>
      <c r="H34" s="104"/>
      <c r="I34" s="104"/>
      <c r="J34" s="104"/>
      <c r="K34" s="104"/>
      <c r="L34" s="104"/>
      <c r="M34" s="104"/>
      <c r="N34" s="135">
        <v>1</v>
      </c>
      <c r="O34" s="135"/>
      <c r="P34" s="135"/>
      <c r="Q34" s="135"/>
      <c r="R34" s="135"/>
      <c r="S34" s="135"/>
      <c r="T34" s="135"/>
      <c r="U34" s="135"/>
      <c r="V34" s="135"/>
      <c r="W34" s="135"/>
      <c r="X34" s="135"/>
      <c r="Y34" s="135">
        <v>13</v>
      </c>
      <c r="Z34" s="135"/>
      <c r="AA34" s="135"/>
      <c r="AB34" s="135"/>
      <c r="AC34" s="135"/>
      <c r="AD34" s="135"/>
      <c r="AE34" s="135"/>
      <c r="AF34" s="135"/>
      <c r="AG34" s="135"/>
      <c r="AH34" s="135"/>
      <c r="AI34" s="135">
        <v>2</v>
      </c>
      <c r="AJ34" s="135"/>
      <c r="AK34" s="135"/>
      <c r="AL34" s="135"/>
      <c r="AM34" s="135"/>
      <c r="AN34" s="135"/>
      <c r="AO34" s="135"/>
      <c r="AP34" s="135"/>
      <c r="AQ34" s="135"/>
      <c r="AR34" s="135"/>
      <c r="AS34" s="135">
        <v>346</v>
      </c>
      <c r="AT34" s="135"/>
      <c r="AU34" s="135"/>
      <c r="AV34" s="135"/>
      <c r="AW34" s="135"/>
      <c r="AX34" s="135"/>
      <c r="AY34" s="135"/>
      <c r="AZ34" s="135"/>
      <c r="BA34" s="135"/>
      <c r="BB34" s="135"/>
      <c r="BC34" s="135"/>
      <c r="BD34" s="135">
        <v>12</v>
      </c>
      <c r="BE34" s="135"/>
      <c r="BF34" s="135"/>
      <c r="BG34" s="135"/>
      <c r="BH34" s="135"/>
      <c r="BI34" s="135"/>
      <c r="BJ34" s="135"/>
      <c r="BK34" s="135"/>
      <c r="BL34" s="135"/>
      <c r="BM34" s="135"/>
      <c r="BN34" s="135">
        <v>0</v>
      </c>
      <c r="BO34" s="135"/>
      <c r="BP34" s="135"/>
      <c r="BQ34" s="135"/>
      <c r="BR34" s="135"/>
      <c r="BS34" s="135"/>
      <c r="BT34" s="135"/>
      <c r="BU34" s="135"/>
      <c r="BV34" s="135"/>
      <c r="BW34" s="135"/>
      <c r="BX34" s="135">
        <v>2</v>
      </c>
      <c r="BY34" s="135"/>
      <c r="BZ34" s="135"/>
      <c r="CA34" s="135"/>
      <c r="CB34" s="135"/>
      <c r="CC34" s="135"/>
      <c r="CD34" s="135"/>
      <c r="CE34" s="135"/>
      <c r="CF34" s="135"/>
      <c r="CG34" s="135"/>
      <c r="CH34" s="135">
        <v>0</v>
      </c>
      <c r="CI34" s="135"/>
      <c r="CJ34" s="135"/>
      <c r="CK34" s="135"/>
      <c r="CL34" s="135"/>
      <c r="CM34" s="135"/>
      <c r="CN34" s="135"/>
      <c r="CO34" s="135"/>
      <c r="CP34" s="135"/>
      <c r="CQ34" s="135"/>
      <c r="CR34" s="135"/>
      <c r="CS34" s="135">
        <v>35</v>
      </c>
      <c r="CT34" s="135"/>
      <c r="CU34" s="135"/>
      <c r="CV34" s="135"/>
      <c r="CW34" s="135"/>
      <c r="CX34" s="135"/>
      <c r="CY34" s="135"/>
      <c r="CZ34" s="135"/>
      <c r="DA34" s="135"/>
      <c r="DB34" s="135"/>
      <c r="DC34" s="135">
        <v>0</v>
      </c>
      <c r="DD34" s="135"/>
      <c r="DE34" s="135"/>
      <c r="DF34" s="135"/>
      <c r="DG34" s="135"/>
      <c r="DH34" s="135"/>
      <c r="DI34" s="135"/>
      <c r="DJ34" s="135"/>
      <c r="DK34" s="135"/>
      <c r="DL34" s="135"/>
      <c r="DM34" s="482"/>
    </row>
    <row r="35" spans="1:117" ht="21.75" customHeight="1">
      <c r="A35" s="476"/>
      <c r="B35" s="480" t="s">
        <v>259</v>
      </c>
      <c r="C35" s="481">
        <v>50</v>
      </c>
      <c r="D35" s="104"/>
      <c r="E35" s="104"/>
      <c r="F35" s="104"/>
      <c r="G35" s="104"/>
      <c r="H35" s="104"/>
      <c r="I35" s="104"/>
      <c r="J35" s="104"/>
      <c r="K35" s="104"/>
      <c r="L35" s="104"/>
      <c r="M35" s="104"/>
      <c r="N35" s="135">
        <v>2</v>
      </c>
      <c r="O35" s="135"/>
      <c r="P35" s="135"/>
      <c r="Q35" s="135"/>
      <c r="R35" s="135"/>
      <c r="S35" s="135"/>
      <c r="T35" s="135"/>
      <c r="U35" s="135"/>
      <c r="V35" s="135"/>
      <c r="W35" s="135"/>
      <c r="X35" s="135"/>
      <c r="Y35" s="135">
        <v>18</v>
      </c>
      <c r="Z35" s="135"/>
      <c r="AA35" s="135"/>
      <c r="AB35" s="135"/>
      <c r="AC35" s="135"/>
      <c r="AD35" s="135"/>
      <c r="AE35" s="135"/>
      <c r="AF35" s="135"/>
      <c r="AG35" s="135"/>
      <c r="AH35" s="135"/>
      <c r="AI35" s="135">
        <v>2</v>
      </c>
      <c r="AJ35" s="135"/>
      <c r="AK35" s="135"/>
      <c r="AL35" s="135"/>
      <c r="AM35" s="135"/>
      <c r="AN35" s="135"/>
      <c r="AO35" s="135"/>
      <c r="AP35" s="135"/>
      <c r="AQ35" s="135"/>
      <c r="AR35" s="135"/>
      <c r="AS35" s="135">
        <v>281</v>
      </c>
      <c r="AT35" s="135"/>
      <c r="AU35" s="135"/>
      <c r="AV35" s="135"/>
      <c r="AW35" s="135"/>
      <c r="AX35" s="135"/>
      <c r="AY35" s="135"/>
      <c r="AZ35" s="135"/>
      <c r="BA35" s="135"/>
      <c r="BB35" s="135"/>
      <c r="BC35" s="135"/>
      <c r="BD35" s="135">
        <v>25</v>
      </c>
      <c r="BE35" s="135"/>
      <c r="BF35" s="135"/>
      <c r="BG35" s="135"/>
      <c r="BH35" s="135"/>
      <c r="BI35" s="135"/>
      <c r="BJ35" s="135"/>
      <c r="BK35" s="135"/>
      <c r="BL35" s="135"/>
      <c r="BM35" s="135"/>
      <c r="BN35" s="135">
        <v>0</v>
      </c>
      <c r="BO35" s="135"/>
      <c r="BP35" s="135"/>
      <c r="BQ35" s="135"/>
      <c r="BR35" s="135"/>
      <c r="BS35" s="135"/>
      <c r="BT35" s="135"/>
      <c r="BU35" s="135"/>
      <c r="BV35" s="135"/>
      <c r="BW35" s="135"/>
      <c r="BX35" s="135">
        <v>1</v>
      </c>
      <c r="BY35" s="135"/>
      <c r="BZ35" s="135"/>
      <c r="CA35" s="135"/>
      <c r="CB35" s="135"/>
      <c r="CC35" s="135"/>
      <c r="CD35" s="135"/>
      <c r="CE35" s="135"/>
      <c r="CF35" s="135"/>
      <c r="CG35" s="135"/>
      <c r="CH35" s="135">
        <v>131</v>
      </c>
      <c r="CI35" s="135"/>
      <c r="CJ35" s="135"/>
      <c r="CK35" s="135"/>
      <c r="CL35" s="135"/>
      <c r="CM35" s="135"/>
      <c r="CN35" s="135"/>
      <c r="CO35" s="135"/>
      <c r="CP35" s="135"/>
      <c r="CQ35" s="135"/>
      <c r="CR35" s="135"/>
      <c r="CS35" s="135">
        <v>15</v>
      </c>
      <c r="CT35" s="135"/>
      <c r="CU35" s="135"/>
      <c r="CV35" s="135"/>
      <c r="CW35" s="135"/>
      <c r="CX35" s="135"/>
      <c r="CY35" s="135"/>
      <c r="CZ35" s="135"/>
      <c r="DA35" s="135"/>
      <c r="DB35" s="135"/>
      <c r="DC35" s="135">
        <v>1</v>
      </c>
      <c r="DD35" s="135"/>
      <c r="DE35" s="135"/>
      <c r="DF35" s="135"/>
      <c r="DG35" s="135"/>
      <c r="DH35" s="135"/>
      <c r="DI35" s="135"/>
      <c r="DJ35" s="135"/>
      <c r="DK35" s="135"/>
      <c r="DL35" s="135"/>
      <c r="DM35" s="482"/>
    </row>
    <row r="36" spans="1:117" ht="21.75" customHeight="1">
      <c r="A36" s="476"/>
      <c r="B36" s="480" t="s">
        <v>260</v>
      </c>
      <c r="C36" s="481">
        <v>78</v>
      </c>
      <c r="D36" s="104"/>
      <c r="E36" s="104"/>
      <c r="F36" s="104"/>
      <c r="G36" s="104"/>
      <c r="H36" s="104"/>
      <c r="I36" s="104"/>
      <c r="J36" s="104"/>
      <c r="K36" s="104"/>
      <c r="L36" s="104"/>
      <c r="M36" s="104"/>
      <c r="N36" s="135">
        <v>7</v>
      </c>
      <c r="O36" s="135"/>
      <c r="P36" s="135"/>
      <c r="Q36" s="135"/>
      <c r="R36" s="135"/>
      <c r="S36" s="135"/>
      <c r="T36" s="135"/>
      <c r="U36" s="135"/>
      <c r="V36" s="135"/>
      <c r="W36" s="135"/>
      <c r="X36" s="135"/>
      <c r="Y36" s="135">
        <v>32</v>
      </c>
      <c r="Z36" s="135"/>
      <c r="AA36" s="135"/>
      <c r="AB36" s="135"/>
      <c r="AC36" s="135"/>
      <c r="AD36" s="135"/>
      <c r="AE36" s="135"/>
      <c r="AF36" s="135"/>
      <c r="AG36" s="135"/>
      <c r="AH36" s="135"/>
      <c r="AI36" s="135">
        <v>1</v>
      </c>
      <c r="AJ36" s="135"/>
      <c r="AK36" s="135"/>
      <c r="AL36" s="135"/>
      <c r="AM36" s="135"/>
      <c r="AN36" s="135"/>
      <c r="AO36" s="135"/>
      <c r="AP36" s="135"/>
      <c r="AQ36" s="135"/>
      <c r="AR36" s="135"/>
      <c r="AS36" s="135">
        <v>239</v>
      </c>
      <c r="AT36" s="135"/>
      <c r="AU36" s="135"/>
      <c r="AV36" s="135"/>
      <c r="AW36" s="135"/>
      <c r="AX36" s="135"/>
      <c r="AY36" s="135"/>
      <c r="AZ36" s="135"/>
      <c r="BA36" s="135"/>
      <c r="BB36" s="135"/>
      <c r="BC36" s="135"/>
      <c r="BD36" s="135">
        <v>21</v>
      </c>
      <c r="BE36" s="135"/>
      <c r="BF36" s="135"/>
      <c r="BG36" s="135"/>
      <c r="BH36" s="135"/>
      <c r="BI36" s="135"/>
      <c r="BJ36" s="135"/>
      <c r="BK36" s="135"/>
      <c r="BL36" s="135"/>
      <c r="BM36" s="135"/>
      <c r="BN36" s="135">
        <v>22</v>
      </c>
      <c r="BO36" s="135"/>
      <c r="BP36" s="135"/>
      <c r="BQ36" s="135"/>
      <c r="BR36" s="135"/>
      <c r="BS36" s="135"/>
      <c r="BT36" s="135"/>
      <c r="BU36" s="135"/>
      <c r="BV36" s="135"/>
      <c r="BW36" s="135"/>
      <c r="BX36" s="135">
        <v>6</v>
      </c>
      <c r="BY36" s="135"/>
      <c r="BZ36" s="135"/>
      <c r="CA36" s="135"/>
      <c r="CB36" s="135"/>
      <c r="CC36" s="135"/>
      <c r="CD36" s="135"/>
      <c r="CE36" s="135"/>
      <c r="CF36" s="135"/>
      <c r="CG36" s="135"/>
      <c r="CH36" s="135">
        <v>78</v>
      </c>
      <c r="CI36" s="135"/>
      <c r="CJ36" s="135"/>
      <c r="CK36" s="135"/>
      <c r="CL36" s="135"/>
      <c r="CM36" s="135"/>
      <c r="CN36" s="135"/>
      <c r="CO36" s="135"/>
      <c r="CP36" s="135"/>
      <c r="CQ36" s="135"/>
      <c r="CR36" s="135"/>
      <c r="CS36" s="135">
        <v>10</v>
      </c>
      <c r="CT36" s="135"/>
      <c r="CU36" s="135"/>
      <c r="CV36" s="135"/>
      <c r="CW36" s="135"/>
      <c r="CX36" s="135"/>
      <c r="CY36" s="135"/>
      <c r="CZ36" s="135"/>
      <c r="DA36" s="135"/>
      <c r="DB36" s="135"/>
      <c r="DC36" s="135">
        <v>7</v>
      </c>
      <c r="DD36" s="135"/>
      <c r="DE36" s="135"/>
      <c r="DF36" s="135"/>
      <c r="DG36" s="135"/>
      <c r="DH36" s="135"/>
      <c r="DI36" s="135"/>
      <c r="DJ36" s="135"/>
      <c r="DK36" s="135"/>
      <c r="DL36" s="135"/>
      <c r="DM36" s="482"/>
    </row>
    <row r="37" spans="1:117" ht="21.75" customHeight="1">
      <c r="A37" s="476"/>
      <c r="B37" s="480" t="s">
        <v>83</v>
      </c>
      <c r="C37" s="481">
        <v>73</v>
      </c>
      <c r="D37" s="104"/>
      <c r="E37" s="104"/>
      <c r="F37" s="104"/>
      <c r="G37" s="104"/>
      <c r="H37" s="104"/>
      <c r="I37" s="104"/>
      <c r="J37" s="104"/>
      <c r="K37" s="104"/>
      <c r="L37" s="104"/>
      <c r="M37" s="104"/>
      <c r="N37" s="135">
        <v>1</v>
      </c>
      <c r="O37" s="135"/>
      <c r="P37" s="135"/>
      <c r="Q37" s="135"/>
      <c r="R37" s="135"/>
      <c r="S37" s="135"/>
      <c r="T37" s="135"/>
      <c r="U37" s="135"/>
      <c r="V37" s="135"/>
      <c r="W37" s="135"/>
      <c r="X37" s="135"/>
      <c r="Y37" s="135">
        <v>6</v>
      </c>
      <c r="Z37" s="135"/>
      <c r="AA37" s="135"/>
      <c r="AB37" s="135"/>
      <c r="AC37" s="135"/>
      <c r="AD37" s="135"/>
      <c r="AE37" s="135"/>
      <c r="AF37" s="135"/>
      <c r="AG37" s="135"/>
      <c r="AH37" s="135"/>
      <c r="AI37" s="135">
        <v>2</v>
      </c>
      <c r="AJ37" s="135"/>
      <c r="AK37" s="135"/>
      <c r="AL37" s="135"/>
      <c r="AM37" s="135"/>
      <c r="AN37" s="135"/>
      <c r="AO37" s="135"/>
      <c r="AP37" s="135"/>
      <c r="AQ37" s="135"/>
      <c r="AR37" s="135"/>
      <c r="AS37" s="135">
        <v>198</v>
      </c>
      <c r="AT37" s="135"/>
      <c r="AU37" s="135"/>
      <c r="AV37" s="135"/>
      <c r="AW37" s="135"/>
      <c r="AX37" s="135"/>
      <c r="AY37" s="135"/>
      <c r="AZ37" s="135"/>
      <c r="BA37" s="135"/>
      <c r="BB37" s="135"/>
      <c r="BC37" s="135"/>
      <c r="BD37" s="135">
        <v>11</v>
      </c>
      <c r="BE37" s="135"/>
      <c r="BF37" s="135"/>
      <c r="BG37" s="135"/>
      <c r="BH37" s="135"/>
      <c r="BI37" s="135"/>
      <c r="BJ37" s="135"/>
      <c r="BK37" s="135"/>
      <c r="BL37" s="135"/>
      <c r="BM37" s="135"/>
      <c r="BN37" s="135">
        <v>0</v>
      </c>
      <c r="BO37" s="135"/>
      <c r="BP37" s="135"/>
      <c r="BQ37" s="135"/>
      <c r="BR37" s="135"/>
      <c r="BS37" s="135"/>
      <c r="BT37" s="135"/>
      <c r="BU37" s="135"/>
      <c r="BV37" s="135"/>
      <c r="BW37" s="135"/>
      <c r="BX37" s="135">
        <v>5</v>
      </c>
      <c r="BY37" s="135"/>
      <c r="BZ37" s="135"/>
      <c r="CA37" s="135"/>
      <c r="CB37" s="135"/>
      <c r="CC37" s="135"/>
      <c r="CD37" s="135"/>
      <c r="CE37" s="135"/>
      <c r="CF37" s="135"/>
      <c r="CG37" s="135"/>
      <c r="CH37" s="135">
        <v>75</v>
      </c>
      <c r="CI37" s="135"/>
      <c r="CJ37" s="135"/>
      <c r="CK37" s="135"/>
      <c r="CL37" s="135"/>
      <c r="CM37" s="135"/>
      <c r="CN37" s="135"/>
      <c r="CO37" s="135"/>
      <c r="CP37" s="135"/>
      <c r="CQ37" s="135"/>
      <c r="CR37" s="135"/>
      <c r="CS37" s="135">
        <v>14</v>
      </c>
      <c r="CT37" s="135"/>
      <c r="CU37" s="135"/>
      <c r="CV37" s="135"/>
      <c r="CW37" s="135"/>
      <c r="CX37" s="135"/>
      <c r="CY37" s="135"/>
      <c r="CZ37" s="135"/>
      <c r="DA37" s="135"/>
      <c r="DB37" s="135"/>
      <c r="DC37" s="135">
        <v>177</v>
      </c>
      <c r="DD37" s="135"/>
      <c r="DE37" s="135"/>
      <c r="DF37" s="135"/>
      <c r="DG37" s="135"/>
      <c r="DH37" s="135"/>
      <c r="DI37" s="135"/>
      <c r="DJ37" s="135"/>
      <c r="DK37" s="135"/>
      <c r="DL37" s="135"/>
      <c r="DM37" s="482"/>
    </row>
    <row r="38" spans="1:117" ht="21.75" customHeight="1">
      <c r="A38" s="476"/>
      <c r="B38" s="480" t="s">
        <v>261</v>
      </c>
      <c r="C38" s="481">
        <v>89</v>
      </c>
      <c r="D38" s="104"/>
      <c r="E38" s="104"/>
      <c r="F38" s="104"/>
      <c r="G38" s="104"/>
      <c r="H38" s="104"/>
      <c r="I38" s="104"/>
      <c r="J38" s="104"/>
      <c r="K38" s="104"/>
      <c r="L38" s="104"/>
      <c r="M38" s="104"/>
      <c r="N38" s="135">
        <v>1</v>
      </c>
      <c r="O38" s="135"/>
      <c r="P38" s="135"/>
      <c r="Q38" s="135"/>
      <c r="R38" s="135"/>
      <c r="S38" s="135"/>
      <c r="T38" s="135"/>
      <c r="U38" s="135"/>
      <c r="V38" s="135"/>
      <c r="W38" s="135"/>
      <c r="X38" s="135"/>
      <c r="Y38" s="135">
        <v>0</v>
      </c>
      <c r="Z38" s="135"/>
      <c r="AA38" s="135"/>
      <c r="AB38" s="135"/>
      <c r="AC38" s="135"/>
      <c r="AD38" s="135"/>
      <c r="AE38" s="135"/>
      <c r="AF38" s="135"/>
      <c r="AG38" s="135"/>
      <c r="AH38" s="135"/>
      <c r="AI38" s="135">
        <v>2</v>
      </c>
      <c r="AJ38" s="135"/>
      <c r="AK38" s="135"/>
      <c r="AL38" s="135"/>
      <c r="AM38" s="135"/>
      <c r="AN38" s="135"/>
      <c r="AO38" s="135"/>
      <c r="AP38" s="135"/>
      <c r="AQ38" s="135"/>
      <c r="AR38" s="135"/>
      <c r="AS38" s="135">
        <v>118</v>
      </c>
      <c r="AT38" s="135"/>
      <c r="AU38" s="135"/>
      <c r="AV38" s="135"/>
      <c r="AW38" s="135"/>
      <c r="AX38" s="135"/>
      <c r="AY38" s="135"/>
      <c r="AZ38" s="135"/>
      <c r="BA38" s="135"/>
      <c r="BB38" s="135"/>
      <c r="BC38" s="135"/>
      <c r="BD38" s="135">
        <v>20</v>
      </c>
      <c r="BE38" s="135"/>
      <c r="BF38" s="135"/>
      <c r="BG38" s="135"/>
      <c r="BH38" s="135"/>
      <c r="BI38" s="135"/>
      <c r="BJ38" s="135"/>
      <c r="BK38" s="135"/>
      <c r="BL38" s="135"/>
      <c r="BM38" s="135"/>
      <c r="BN38" s="135">
        <v>0</v>
      </c>
      <c r="BO38" s="135"/>
      <c r="BP38" s="135"/>
      <c r="BQ38" s="135"/>
      <c r="BR38" s="135"/>
      <c r="BS38" s="135"/>
      <c r="BT38" s="135"/>
      <c r="BU38" s="135"/>
      <c r="BV38" s="135"/>
      <c r="BW38" s="135"/>
      <c r="BX38" s="135">
        <v>0</v>
      </c>
      <c r="BY38" s="135"/>
      <c r="BZ38" s="135"/>
      <c r="CA38" s="135"/>
      <c r="CB38" s="135"/>
      <c r="CC38" s="135"/>
      <c r="CD38" s="135"/>
      <c r="CE38" s="135"/>
      <c r="CF38" s="135"/>
      <c r="CG38" s="135"/>
      <c r="CH38" s="135">
        <v>141</v>
      </c>
      <c r="CI38" s="135"/>
      <c r="CJ38" s="135"/>
      <c r="CK38" s="135"/>
      <c r="CL38" s="135"/>
      <c r="CM38" s="135"/>
      <c r="CN38" s="135"/>
      <c r="CO38" s="135"/>
      <c r="CP38" s="135"/>
      <c r="CQ38" s="135"/>
      <c r="CR38" s="135"/>
      <c r="CS38" s="135">
        <v>21</v>
      </c>
      <c r="CT38" s="135"/>
      <c r="CU38" s="135"/>
      <c r="CV38" s="135"/>
      <c r="CW38" s="135"/>
      <c r="CX38" s="135"/>
      <c r="CY38" s="135"/>
      <c r="CZ38" s="135"/>
      <c r="DA38" s="135"/>
      <c r="DB38" s="135"/>
      <c r="DC38" s="135">
        <v>39</v>
      </c>
      <c r="DD38" s="135"/>
      <c r="DE38" s="135"/>
      <c r="DF38" s="135"/>
      <c r="DG38" s="135"/>
      <c r="DH38" s="135"/>
      <c r="DI38" s="135"/>
      <c r="DJ38" s="135"/>
      <c r="DK38" s="135"/>
      <c r="DL38" s="135"/>
      <c r="DM38" s="482"/>
    </row>
    <row r="39" spans="1:117" ht="21.75" customHeight="1">
      <c r="A39" s="476"/>
      <c r="B39" s="480" t="s">
        <v>84</v>
      </c>
      <c r="C39" s="481">
        <v>39</v>
      </c>
      <c r="D39" s="104"/>
      <c r="E39" s="104"/>
      <c r="F39" s="104"/>
      <c r="G39" s="104"/>
      <c r="H39" s="104"/>
      <c r="I39" s="104"/>
      <c r="J39" s="104"/>
      <c r="K39" s="104"/>
      <c r="L39" s="104"/>
      <c r="M39" s="104"/>
      <c r="N39" s="135">
        <v>0</v>
      </c>
      <c r="O39" s="135"/>
      <c r="P39" s="135"/>
      <c r="Q39" s="135"/>
      <c r="R39" s="135"/>
      <c r="S39" s="135"/>
      <c r="T39" s="135"/>
      <c r="U39" s="135"/>
      <c r="V39" s="135"/>
      <c r="W39" s="135"/>
      <c r="X39" s="135"/>
      <c r="Y39" s="135">
        <v>12</v>
      </c>
      <c r="Z39" s="135"/>
      <c r="AA39" s="135"/>
      <c r="AB39" s="135"/>
      <c r="AC39" s="135"/>
      <c r="AD39" s="135"/>
      <c r="AE39" s="135"/>
      <c r="AF39" s="135"/>
      <c r="AG39" s="135"/>
      <c r="AH39" s="135"/>
      <c r="AI39" s="135">
        <v>3</v>
      </c>
      <c r="AJ39" s="135"/>
      <c r="AK39" s="135"/>
      <c r="AL39" s="135"/>
      <c r="AM39" s="135"/>
      <c r="AN39" s="135"/>
      <c r="AO39" s="135"/>
      <c r="AP39" s="135"/>
      <c r="AQ39" s="135"/>
      <c r="AR39" s="135"/>
      <c r="AS39" s="135">
        <v>0</v>
      </c>
      <c r="AT39" s="135"/>
      <c r="AU39" s="135"/>
      <c r="AV39" s="135"/>
      <c r="AW39" s="135"/>
      <c r="AX39" s="135"/>
      <c r="AY39" s="135"/>
      <c r="AZ39" s="135"/>
      <c r="BA39" s="135"/>
      <c r="BB39" s="135"/>
      <c r="BC39" s="135"/>
      <c r="BD39" s="135">
        <v>12</v>
      </c>
      <c r="BE39" s="135"/>
      <c r="BF39" s="135"/>
      <c r="BG39" s="135"/>
      <c r="BH39" s="135"/>
      <c r="BI39" s="135"/>
      <c r="BJ39" s="135"/>
      <c r="BK39" s="135"/>
      <c r="BL39" s="135"/>
      <c r="BM39" s="135"/>
      <c r="BN39" s="135">
        <v>9</v>
      </c>
      <c r="BO39" s="135"/>
      <c r="BP39" s="135"/>
      <c r="BQ39" s="135"/>
      <c r="BR39" s="135"/>
      <c r="BS39" s="135"/>
      <c r="BT39" s="135"/>
      <c r="BU39" s="135"/>
      <c r="BV39" s="135"/>
      <c r="BW39" s="135"/>
      <c r="BX39" s="135">
        <v>0</v>
      </c>
      <c r="BY39" s="135"/>
      <c r="BZ39" s="135"/>
      <c r="CA39" s="135"/>
      <c r="CB39" s="135"/>
      <c r="CC39" s="135"/>
      <c r="CD39" s="135"/>
      <c r="CE39" s="135"/>
      <c r="CF39" s="135"/>
      <c r="CG39" s="135"/>
      <c r="CH39" s="135">
        <v>27</v>
      </c>
      <c r="CI39" s="135"/>
      <c r="CJ39" s="135"/>
      <c r="CK39" s="135"/>
      <c r="CL39" s="135"/>
      <c r="CM39" s="135"/>
      <c r="CN39" s="135"/>
      <c r="CO39" s="135"/>
      <c r="CP39" s="135"/>
      <c r="CQ39" s="135"/>
      <c r="CR39" s="135"/>
      <c r="CS39" s="135">
        <v>13</v>
      </c>
      <c r="CT39" s="135"/>
      <c r="CU39" s="135"/>
      <c r="CV39" s="135"/>
      <c r="CW39" s="135"/>
      <c r="CX39" s="135"/>
      <c r="CY39" s="135"/>
      <c r="CZ39" s="135"/>
      <c r="DA39" s="135"/>
      <c r="DB39" s="135"/>
      <c r="DC39" s="135">
        <v>0</v>
      </c>
      <c r="DD39" s="135"/>
      <c r="DE39" s="135"/>
      <c r="DF39" s="135"/>
      <c r="DG39" s="135"/>
      <c r="DH39" s="135"/>
      <c r="DI39" s="135"/>
      <c r="DJ39" s="135"/>
      <c r="DK39" s="135"/>
      <c r="DL39" s="135"/>
      <c r="DM39" s="482"/>
    </row>
    <row r="40" spans="1:117" ht="21.75" customHeight="1">
      <c r="A40" s="476"/>
      <c r="B40" s="480" t="s">
        <v>262</v>
      </c>
      <c r="C40" s="481">
        <v>55</v>
      </c>
      <c r="D40" s="104"/>
      <c r="E40" s="104"/>
      <c r="F40" s="104"/>
      <c r="G40" s="104"/>
      <c r="H40" s="104"/>
      <c r="I40" s="104"/>
      <c r="J40" s="104"/>
      <c r="K40" s="104"/>
      <c r="L40" s="104"/>
      <c r="M40" s="104"/>
      <c r="N40" s="135">
        <v>6</v>
      </c>
      <c r="O40" s="135"/>
      <c r="P40" s="135"/>
      <c r="Q40" s="135"/>
      <c r="R40" s="135"/>
      <c r="S40" s="135"/>
      <c r="T40" s="135"/>
      <c r="U40" s="135"/>
      <c r="V40" s="135"/>
      <c r="W40" s="135"/>
      <c r="X40" s="135"/>
      <c r="Y40" s="135">
        <v>11</v>
      </c>
      <c r="Z40" s="135"/>
      <c r="AA40" s="135"/>
      <c r="AB40" s="135"/>
      <c r="AC40" s="135"/>
      <c r="AD40" s="135"/>
      <c r="AE40" s="135"/>
      <c r="AF40" s="135"/>
      <c r="AG40" s="135"/>
      <c r="AH40" s="135"/>
      <c r="AI40" s="135">
        <v>2</v>
      </c>
      <c r="AJ40" s="135"/>
      <c r="AK40" s="135"/>
      <c r="AL40" s="135"/>
      <c r="AM40" s="135"/>
      <c r="AN40" s="135"/>
      <c r="AO40" s="135"/>
      <c r="AP40" s="135"/>
      <c r="AQ40" s="135"/>
      <c r="AR40" s="135"/>
      <c r="AS40" s="135">
        <v>0</v>
      </c>
      <c r="AT40" s="135"/>
      <c r="AU40" s="135"/>
      <c r="AV40" s="135"/>
      <c r="AW40" s="135"/>
      <c r="AX40" s="135"/>
      <c r="AY40" s="135"/>
      <c r="AZ40" s="135"/>
      <c r="BA40" s="135"/>
      <c r="BB40" s="135"/>
      <c r="BC40" s="135"/>
      <c r="BD40" s="135">
        <v>9</v>
      </c>
      <c r="BE40" s="135"/>
      <c r="BF40" s="135"/>
      <c r="BG40" s="135"/>
      <c r="BH40" s="135"/>
      <c r="BI40" s="135"/>
      <c r="BJ40" s="135"/>
      <c r="BK40" s="135"/>
      <c r="BL40" s="135"/>
      <c r="BM40" s="135"/>
      <c r="BN40" s="135">
        <v>14</v>
      </c>
      <c r="BO40" s="135"/>
      <c r="BP40" s="135"/>
      <c r="BQ40" s="135"/>
      <c r="BR40" s="135"/>
      <c r="BS40" s="135"/>
      <c r="BT40" s="135"/>
      <c r="BU40" s="135"/>
      <c r="BV40" s="135"/>
      <c r="BW40" s="135"/>
      <c r="BX40" s="135">
        <v>1</v>
      </c>
      <c r="BY40" s="135"/>
      <c r="BZ40" s="135"/>
      <c r="CA40" s="135"/>
      <c r="CB40" s="135"/>
      <c r="CC40" s="135"/>
      <c r="CD40" s="135"/>
      <c r="CE40" s="135"/>
      <c r="CF40" s="135"/>
      <c r="CG40" s="135"/>
      <c r="CH40" s="135">
        <v>41</v>
      </c>
      <c r="CI40" s="135"/>
      <c r="CJ40" s="135"/>
      <c r="CK40" s="135"/>
      <c r="CL40" s="135"/>
      <c r="CM40" s="135"/>
      <c r="CN40" s="135"/>
      <c r="CO40" s="135"/>
      <c r="CP40" s="135"/>
      <c r="CQ40" s="135"/>
      <c r="CR40" s="135"/>
      <c r="CS40" s="135">
        <v>14</v>
      </c>
      <c r="CT40" s="135"/>
      <c r="CU40" s="135"/>
      <c r="CV40" s="135"/>
      <c r="CW40" s="135"/>
      <c r="CX40" s="135"/>
      <c r="CY40" s="135"/>
      <c r="CZ40" s="135"/>
      <c r="DA40" s="135"/>
      <c r="DB40" s="135"/>
      <c r="DC40" s="135">
        <v>0</v>
      </c>
      <c r="DD40" s="135"/>
      <c r="DE40" s="135"/>
      <c r="DF40" s="135"/>
      <c r="DG40" s="135"/>
      <c r="DH40" s="135"/>
      <c r="DI40" s="135"/>
      <c r="DJ40" s="135"/>
      <c r="DK40" s="135"/>
      <c r="DL40" s="135"/>
      <c r="DM40" s="482"/>
    </row>
    <row r="41" spans="1:117" ht="7.5" customHeight="1">
      <c r="A41" s="483"/>
      <c r="B41" s="484"/>
      <c r="C41" s="485"/>
      <c r="D41" s="486"/>
      <c r="E41" s="486"/>
      <c r="F41" s="486"/>
      <c r="G41" s="486"/>
      <c r="H41" s="486"/>
      <c r="I41" s="486"/>
      <c r="J41" s="486"/>
      <c r="K41" s="486"/>
      <c r="L41" s="486"/>
      <c r="M41" s="486"/>
      <c r="N41" s="487"/>
      <c r="O41" s="487"/>
      <c r="P41" s="487"/>
      <c r="Q41" s="487"/>
      <c r="R41" s="487"/>
      <c r="S41" s="487"/>
      <c r="T41" s="487"/>
      <c r="U41" s="487"/>
      <c r="V41" s="487"/>
      <c r="W41" s="487"/>
      <c r="X41" s="487"/>
      <c r="Y41" s="487"/>
      <c r="Z41" s="487"/>
      <c r="AA41" s="487"/>
      <c r="AB41" s="487"/>
      <c r="AC41" s="487"/>
      <c r="AD41" s="487"/>
      <c r="AE41" s="487"/>
      <c r="AF41" s="487"/>
      <c r="AG41" s="487"/>
      <c r="AH41" s="487"/>
      <c r="AI41" s="487"/>
      <c r="AJ41" s="487"/>
      <c r="AK41" s="487"/>
      <c r="AL41" s="487"/>
      <c r="AM41" s="487"/>
      <c r="AN41" s="487"/>
      <c r="AO41" s="487"/>
      <c r="AP41" s="487"/>
      <c r="AQ41" s="487"/>
      <c r="AR41" s="487"/>
      <c r="AS41" s="487"/>
      <c r="AT41" s="487"/>
      <c r="AU41" s="487"/>
      <c r="AV41" s="487"/>
      <c r="AW41" s="487"/>
      <c r="AX41" s="487"/>
      <c r="AY41" s="487"/>
      <c r="AZ41" s="487"/>
      <c r="BA41" s="487"/>
      <c r="BB41" s="487"/>
      <c r="BC41" s="487"/>
      <c r="BD41" s="487"/>
      <c r="BE41" s="487"/>
      <c r="BF41" s="487"/>
      <c r="BG41" s="487"/>
      <c r="BH41" s="487"/>
      <c r="BI41" s="487"/>
      <c r="BJ41" s="487"/>
      <c r="BK41" s="487"/>
      <c r="BL41" s="487"/>
      <c r="BM41" s="487"/>
      <c r="BN41" s="487"/>
      <c r="BO41" s="487"/>
      <c r="BP41" s="487"/>
      <c r="BQ41" s="487"/>
      <c r="BR41" s="487"/>
      <c r="BS41" s="487"/>
      <c r="BT41" s="487"/>
      <c r="BU41" s="487"/>
      <c r="BV41" s="487"/>
      <c r="BW41" s="487"/>
      <c r="BX41" s="487"/>
      <c r="BY41" s="487"/>
      <c r="BZ41" s="487"/>
      <c r="CA41" s="487"/>
      <c r="CB41" s="487"/>
      <c r="CC41" s="487"/>
      <c r="CD41" s="487"/>
      <c r="CE41" s="487"/>
      <c r="CF41" s="487"/>
      <c r="CG41" s="487"/>
      <c r="CH41" s="487"/>
      <c r="CI41" s="487"/>
      <c r="CJ41" s="487"/>
      <c r="CK41" s="487"/>
      <c r="CL41" s="487"/>
      <c r="CM41" s="487"/>
      <c r="CN41" s="487"/>
      <c r="CO41" s="487"/>
      <c r="CP41" s="487"/>
      <c r="CQ41" s="487"/>
      <c r="CR41" s="487"/>
      <c r="CS41" s="487"/>
      <c r="CT41" s="487"/>
      <c r="CU41" s="487"/>
      <c r="CV41" s="487"/>
      <c r="CW41" s="487"/>
      <c r="CX41" s="487"/>
      <c r="CY41" s="487"/>
      <c r="CZ41" s="487"/>
      <c r="DA41" s="487"/>
      <c r="DB41" s="487"/>
      <c r="DC41" s="487"/>
      <c r="DD41" s="487"/>
      <c r="DE41" s="487"/>
      <c r="DF41" s="487"/>
      <c r="DG41" s="487"/>
      <c r="DH41" s="487"/>
      <c r="DI41" s="487"/>
      <c r="DJ41" s="487"/>
      <c r="DK41" s="487"/>
      <c r="DL41" s="487"/>
      <c r="DM41" s="482"/>
    </row>
    <row r="42" spans="1:117" ht="7.5" customHeight="1">
      <c r="A42" s="488" t="s">
        <v>263</v>
      </c>
      <c r="B42" s="489"/>
      <c r="C42" s="485"/>
      <c r="D42" s="486"/>
      <c r="E42" s="486"/>
      <c r="F42" s="486"/>
      <c r="G42" s="486"/>
      <c r="H42" s="486"/>
      <c r="I42" s="486"/>
      <c r="J42" s="486"/>
      <c r="K42" s="486"/>
      <c r="L42" s="486"/>
      <c r="M42" s="486"/>
      <c r="N42" s="487"/>
      <c r="O42" s="487"/>
      <c r="P42" s="487"/>
      <c r="Q42" s="487"/>
      <c r="R42" s="487"/>
      <c r="S42" s="487"/>
      <c r="T42" s="487"/>
      <c r="U42" s="487"/>
      <c r="V42" s="487"/>
      <c r="W42" s="487"/>
      <c r="X42" s="487"/>
      <c r="Y42" s="487"/>
      <c r="Z42" s="487"/>
      <c r="AA42" s="487"/>
      <c r="AB42" s="487"/>
      <c r="AC42" s="487"/>
      <c r="AD42" s="487"/>
      <c r="AE42" s="487"/>
      <c r="AF42" s="487"/>
      <c r="AG42" s="487"/>
      <c r="AH42" s="487"/>
      <c r="AI42" s="487"/>
      <c r="AJ42" s="487"/>
      <c r="AK42" s="487"/>
      <c r="AL42" s="487"/>
      <c r="AM42" s="487"/>
      <c r="AN42" s="487"/>
      <c r="AO42" s="487"/>
      <c r="AP42" s="487"/>
      <c r="AQ42" s="487"/>
      <c r="AR42" s="487"/>
      <c r="AS42" s="487"/>
      <c r="AT42" s="487"/>
      <c r="AU42" s="487"/>
      <c r="AV42" s="487"/>
      <c r="AW42" s="487"/>
      <c r="AX42" s="487"/>
      <c r="AY42" s="487"/>
      <c r="AZ42" s="487"/>
      <c r="BA42" s="487"/>
      <c r="BB42" s="487"/>
      <c r="BC42" s="487"/>
      <c r="BD42" s="487"/>
      <c r="BE42" s="487"/>
      <c r="BF42" s="487"/>
      <c r="BG42" s="487"/>
      <c r="BH42" s="487"/>
      <c r="BI42" s="487"/>
      <c r="BJ42" s="487"/>
      <c r="BK42" s="487"/>
      <c r="BL42" s="487"/>
      <c r="BM42" s="487"/>
      <c r="BN42" s="487"/>
      <c r="BO42" s="487"/>
      <c r="BP42" s="487"/>
      <c r="BQ42" s="487"/>
      <c r="BR42" s="487"/>
      <c r="BS42" s="487"/>
      <c r="BT42" s="487"/>
      <c r="BU42" s="487"/>
      <c r="BV42" s="487"/>
      <c r="BW42" s="487"/>
      <c r="BX42" s="487"/>
      <c r="BY42" s="487"/>
      <c r="BZ42" s="487"/>
      <c r="CA42" s="487"/>
      <c r="CB42" s="487"/>
      <c r="CC42" s="487"/>
      <c r="CD42" s="487"/>
      <c r="CE42" s="487"/>
      <c r="CF42" s="487"/>
      <c r="CG42" s="487"/>
      <c r="CH42" s="487"/>
      <c r="CI42" s="487"/>
      <c r="CJ42" s="487"/>
      <c r="CK42" s="487"/>
      <c r="CL42" s="487"/>
      <c r="CM42" s="487"/>
      <c r="CN42" s="487"/>
      <c r="CO42" s="487"/>
      <c r="CP42" s="487"/>
      <c r="CQ42" s="487"/>
      <c r="CR42" s="487"/>
      <c r="CS42" s="487"/>
      <c r="CT42" s="487"/>
      <c r="CU42" s="487"/>
      <c r="CV42" s="487"/>
      <c r="CW42" s="487"/>
      <c r="CX42" s="487"/>
      <c r="CY42" s="487"/>
      <c r="CZ42" s="487"/>
      <c r="DA42" s="487"/>
      <c r="DB42" s="487"/>
      <c r="DC42" s="487"/>
      <c r="DD42" s="487"/>
      <c r="DE42" s="487"/>
      <c r="DF42" s="487"/>
      <c r="DG42" s="487"/>
      <c r="DH42" s="487"/>
      <c r="DI42" s="487"/>
      <c r="DJ42" s="487"/>
      <c r="DK42" s="487"/>
      <c r="DL42" s="487"/>
      <c r="DM42" s="482"/>
    </row>
    <row r="43" spans="1:117" ht="21.75" customHeight="1">
      <c r="A43" s="490"/>
      <c r="B43" s="480" t="s">
        <v>132</v>
      </c>
      <c r="C43" s="481">
        <f>+SUM(C44:K50)</f>
        <v>15332</v>
      </c>
      <c r="D43" s="104"/>
      <c r="E43" s="104"/>
      <c r="F43" s="104"/>
      <c r="G43" s="104"/>
      <c r="H43" s="104"/>
      <c r="I43" s="104"/>
      <c r="J43" s="104"/>
      <c r="K43" s="104"/>
      <c r="L43" s="104"/>
      <c r="M43" s="104"/>
      <c r="N43" s="135">
        <f>+SUM(N44:V50)</f>
        <v>1378</v>
      </c>
      <c r="O43" s="135"/>
      <c r="P43" s="135"/>
      <c r="Q43" s="135"/>
      <c r="R43" s="135"/>
      <c r="S43" s="135"/>
      <c r="T43" s="135"/>
      <c r="U43" s="135"/>
      <c r="V43" s="135"/>
      <c r="W43" s="135"/>
      <c r="X43" s="135"/>
      <c r="Y43" s="135">
        <f>+SUM(Y44:AH50)</f>
        <v>3275</v>
      </c>
      <c r="Z43" s="135"/>
      <c r="AA43" s="135"/>
      <c r="AB43" s="135"/>
      <c r="AC43" s="135"/>
      <c r="AD43" s="135"/>
      <c r="AE43" s="135"/>
      <c r="AF43" s="135"/>
      <c r="AG43" s="135"/>
      <c r="AH43" s="135"/>
      <c r="AI43" s="135">
        <f>+SUM(AI44:AP50)</f>
        <v>766</v>
      </c>
      <c r="AJ43" s="135"/>
      <c r="AK43" s="135"/>
      <c r="AL43" s="135"/>
      <c r="AM43" s="135"/>
      <c r="AN43" s="135"/>
      <c r="AO43" s="135"/>
      <c r="AP43" s="135"/>
      <c r="AQ43" s="135"/>
      <c r="AR43" s="135"/>
      <c r="AS43" s="135">
        <f>+SUM(AS44:BA50)</f>
        <v>27106</v>
      </c>
      <c r="AT43" s="135"/>
      <c r="AU43" s="135"/>
      <c r="AV43" s="135"/>
      <c r="AW43" s="135"/>
      <c r="AX43" s="135"/>
      <c r="AY43" s="135"/>
      <c r="AZ43" s="135"/>
      <c r="BA43" s="135"/>
      <c r="BB43" s="135"/>
      <c r="BC43" s="135"/>
      <c r="BD43" s="135">
        <f>+SUM(BD44:BK50)</f>
        <v>2097</v>
      </c>
      <c r="BE43" s="135"/>
      <c r="BF43" s="135"/>
      <c r="BG43" s="135"/>
      <c r="BH43" s="135"/>
      <c r="BI43" s="135"/>
      <c r="BJ43" s="135"/>
      <c r="BK43" s="135"/>
      <c r="BL43" s="135"/>
      <c r="BM43" s="135"/>
      <c r="BN43" s="135">
        <f>+SUM(BN44:BU50)</f>
        <v>1023</v>
      </c>
      <c r="BO43" s="135"/>
      <c r="BP43" s="135"/>
      <c r="BQ43" s="135"/>
      <c r="BR43" s="135"/>
      <c r="BS43" s="135"/>
      <c r="BT43" s="135"/>
      <c r="BU43" s="135"/>
      <c r="BV43" s="135"/>
      <c r="BW43" s="135"/>
      <c r="BX43" s="135">
        <f>+SUM(BX44:CE50)</f>
        <v>1379</v>
      </c>
      <c r="BY43" s="135"/>
      <c r="BZ43" s="135"/>
      <c r="CA43" s="135"/>
      <c r="CB43" s="135"/>
      <c r="CC43" s="135"/>
      <c r="CD43" s="135"/>
      <c r="CE43" s="135"/>
      <c r="CF43" s="135"/>
      <c r="CG43" s="135"/>
      <c r="CH43" s="135">
        <f>+SUM(CH44:CQ50)</f>
        <v>23929</v>
      </c>
      <c r="CI43" s="135"/>
      <c r="CJ43" s="135"/>
      <c r="CK43" s="135"/>
      <c r="CL43" s="135"/>
      <c r="CM43" s="135"/>
      <c r="CN43" s="135"/>
      <c r="CO43" s="135"/>
      <c r="CP43" s="135"/>
      <c r="CQ43" s="135"/>
      <c r="CR43" s="135"/>
      <c r="CS43" s="135">
        <f>+SUM(CS44:CZ50)</f>
        <v>3318</v>
      </c>
      <c r="CT43" s="135"/>
      <c r="CU43" s="135"/>
      <c r="CV43" s="135"/>
      <c r="CW43" s="135"/>
      <c r="CX43" s="135"/>
      <c r="CY43" s="135"/>
      <c r="CZ43" s="135"/>
      <c r="DA43" s="135"/>
      <c r="DB43" s="135"/>
      <c r="DC43" s="135">
        <f>+SUM(DC44:DJ50)</f>
        <v>3489</v>
      </c>
      <c r="DD43" s="135"/>
      <c r="DE43" s="135"/>
      <c r="DF43" s="135"/>
      <c r="DG43" s="135"/>
      <c r="DH43" s="135"/>
      <c r="DI43" s="135"/>
      <c r="DJ43" s="135"/>
      <c r="DK43" s="135"/>
      <c r="DL43" s="135"/>
      <c r="DM43" s="482"/>
    </row>
    <row r="44" spans="1:117" ht="21.75" customHeight="1">
      <c r="A44" s="490"/>
      <c r="B44" s="480" t="s">
        <v>258</v>
      </c>
      <c r="C44" s="481">
        <v>2570</v>
      </c>
      <c r="D44" s="104"/>
      <c r="E44" s="104"/>
      <c r="F44" s="104"/>
      <c r="G44" s="104"/>
      <c r="H44" s="104"/>
      <c r="I44" s="104"/>
      <c r="J44" s="104"/>
      <c r="K44" s="104"/>
      <c r="L44" s="104"/>
      <c r="M44" s="104"/>
      <c r="N44" s="135">
        <v>50</v>
      </c>
      <c r="O44" s="135"/>
      <c r="P44" s="135"/>
      <c r="Q44" s="135"/>
      <c r="R44" s="135"/>
      <c r="S44" s="135"/>
      <c r="T44" s="135"/>
      <c r="U44" s="135"/>
      <c r="V44" s="135"/>
      <c r="W44" s="135"/>
      <c r="X44" s="135"/>
      <c r="Y44" s="135">
        <v>537</v>
      </c>
      <c r="Z44" s="135"/>
      <c r="AA44" s="135"/>
      <c r="AB44" s="135"/>
      <c r="AC44" s="135"/>
      <c r="AD44" s="135"/>
      <c r="AE44" s="135"/>
      <c r="AF44" s="135"/>
      <c r="AG44" s="135"/>
      <c r="AH44" s="135"/>
      <c r="AI44" s="135">
        <v>82</v>
      </c>
      <c r="AJ44" s="135"/>
      <c r="AK44" s="135"/>
      <c r="AL44" s="135"/>
      <c r="AM44" s="135"/>
      <c r="AN44" s="135"/>
      <c r="AO44" s="135"/>
      <c r="AP44" s="135"/>
      <c r="AQ44" s="135"/>
      <c r="AR44" s="135"/>
      <c r="AS44" s="135">
        <v>8874</v>
      </c>
      <c r="AT44" s="135"/>
      <c r="AU44" s="135"/>
      <c r="AV44" s="135"/>
      <c r="AW44" s="135"/>
      <c r="AX44" s="135"/>
      <c r="AY44" s="135"/>
      <c r="AZ44" s="135"/>
      <c r="BA44" s="135"/>
      <c r="BB44" s="135"/>
      <c r="BC44" s="135"/>
      <c r="BD44" s="135">
        <v>188</v>
      </c>
      <c r="BE44" s="135"/>
      <c r="BF44" s="135"/>
      <c r="BG44" s="135"/>
      <c r="BH44" s="135"/>
      <c r="BI44" s="135"/>
      <c r="BJ44" s="135"/>
      <c r="BK44" s="135"/>
      <c r="BL44" s="135"/>
      <c r="BM44" s="135"/>
      <c r="BN44" s="135">
        <v>0</v>
      </c>
      <c r="BO44" s="135"/>
      <c r="BP44" s="135"/>
      <c r="BQ44" s="135"/>
      <c r="BR44" s="135"/>
      <c r="BS44" s="135"/>
      <c r="BT44" s="135"/>
      <c r="BU44" s="135"/>
      <c r="BV44" s="135"/>
      <c r="BW44" s="135"/>
      <c r="BX44" s="135">
        <v>257</v>
      </c>
      <c r="BY44" s="135"/>
      <c r="BZ44" s="135"/>
      <c r="CA44" s="135"/>
      <c r="CB44" s="135"/>
      <c r="CC44" s="135"/>
      <c r="CD44" s="135"/>
      <c r="CE44" s="135"/>
      <c r="CF44" s="135"/>
      <c r="CG44" s="135"/>
      <c r="CH44" s="135">
        <v>0</v>
      </c>
      <c r="CI44" s="135"/>
      <c r="CJ44" s="135"/>
      <c r="CK44" s="135"/>
      <c r="CL44" s="135"/>
      <c r="CM44" s="135"/>
      <c r="CN44" s="135"/>
      <c r="CO44" s="135"/>
      <c r="CP44" s="135"/>
      <c r="CQ44" s="135"/>
      <c r="CR44" s="135"/>
      <c r="CS44" s="135">
        <v>1485</v>
      </c>
      <c r="CT44" s="135"/>
      <c r="CU44" s="135"/>
      <c r="CV44" s="135"/>
      <c r="CW44" s="135"/>
      <c r="CX44" s="135"/>
      <c r="CY44" s="135"/>
      <c r="CZ44" s="135"/>
      <c r="DA44" s="135"/>
      <c r="DB44" s="135"/>
      <c r="DC44" s="135">
        <v>0</v>
      </c>
      <c r="DD44" s="135"/>
      <c r="DE44" s="135"/>
      <c r="DF44" s="135"/>
      <c r="DG44" s="135"/>
      <c r="DH44" s="135"/>
      <c r="DI44" s="135"/>
      <c r="DJ44" s="135"/>
      <c r="DK44" s="135"/>
      <c r="DL44" s="135"/>
      <c r="DM44" s="482"/>
    </row>
    <row r="45" spans="1:117" ht="21.75" customHeight="1">
      <c r="A45" s="490"/>
      <c r="B45" s="480" t="s">
        <v>259</v>
      </c>
      <c r="C45" s="481">
        <v>2529</v>
      </c>
      <c r="D45" s="104"/>
      <c r="E45" s="104"/>
      <c r="F45" s="104"/>
      <c r="G45" s="104"/>
      <c r="H45" s="104"/>
      <c r="I45" s="104"/>
      <c r="J45" s="104"/>
      <c r="K45" s="104"/>
      <c r="L45" s="104"/>
      <c r="M45" s="104"/>
      <c r="N45" s="135">
        <v>320</v>
      </c>
      <c r="O45" s="135"/>
      <c r="P45" s="135"/>
      <c r="Q45" s="135"/>
      <c r="R45" s="135"/>
      <c r="S45" s="135"/>
      <c r="T45" s="135"/>
      <c r="U45" s="135"/>
      <c r="V45" s="135"/>
      <c r="W45" s="135"/>
      <c r="X45" s="135"/>
      <c r="Y45" s="135">
        <v>343</v>
      </c>
      <c r="Z45" s="135"/>
      <c r="AA45" s="135"/>
      <c r="AB45" s="135"/>
      <c r="AC45" s="135"/>
      <c r="AD45" s="135"/>
      <c r="AE45" s="135"/>
      <c r="AF45" s="135"/>
      <c r="AG45" s="135"/>
      <c r="AH45" s="135"/>
      <c r="AI45" s="135">
        <v>73</v>
      </c>
      <c r="AJ45" s="135"/>
      <c r="AK45" s="135"/>
      <c r="AL45" s="135"/>
      <c r="AM45" s="135"/>
      <c r="AN45" s="135"/>
      <c r="AO45" s="135"/>
      <c r="AP45" s="135"/>
      <c r="AQ45" s="135"/>
      <c r="AR45" s="135"/>
      <c r="AS45" s="135">
        <v>7063</v>
      </c>
      <c r="AT45" s="135"/>
      <c r="AU45" s="135"/>
      <c r="AV45" s="135"/>
      <c r="AW45" s="135"/>
      <c r="AX45" s="135"/>
      <c r="AY45" s="135"/>
      <c r="AZ45" s="135"/>
      <c r="BA45" s="135"/>
      <c r="BB45" s="135"/>
      <c r="BC45" s="135"/>
      <c r="BD45" s="135">
        <v>560</v>
      </c>
      <c r="BE45" s="135"/>
      <c r="BF45" s="135"/>
      <c r="BG45" s="135"/>
      <c r="BH45" s="135"/>
      <c r="BI45" s="135"/>
      <c r="BJ45" s="135"/>
      <c r="BK45" s="135"/>
      <c r="BL45" s="135"/>
      <c r="BM45" s="135"/>
      <c r="BN45" s="135">
        <v>0</v>
      </c>
      <c r="BO45" s="135"/>
      <c r="BP45" s="135"/>
      <c r="BQ45" s="135"/>
      <c r="BR45" s="135"/>
      <c r="BS45" s="135"/>
      <c r="BT45" s="135"/>
      <c r="BU45" s="135"/>
      <c r="BV45" s="135"/>
      <c r="BW45" s="135"/>
      <c r="BX45" s="135">
        <v>75</v>
      </c>
      <c r="BY45" s="135"/>
      <c r="BZ45" s="135"/>
      <c r="CA45" s="135"/>
      <c r="CB45" s="135"/>
      <c r="CC45" s="135"/>
      <c r="CD45" s="135"/>
      <c r="CE45" s="135"/>
      <c r="CF45" s="135"/>
      <c r="CG45" s="135"/>
      <c r="CH45" s="135">
        <v>6204</v>
      </c>
      <c r="CI45" s="135"/>
      <c r="CJ45" s="135"/>
      <c r="CK45" s="135"/>
      <c r="CL45" s="135"/>
      <c r="CM45" s="135"/>
      <c r="CN45" s="135"/>
      <c r="CO45" s="135"/>
      <c r="CP45" s="135"/>
      <c r="CQ45" s="135"/>
      <c r="CR45" s="135"/>
      <c r="CS45" s="135">
        <v>386</v>
      </c>
      <c r="CT45" s="135"/>
      <c r="CU45" s="135"/>
      <c r="CV45" s="135"/>
      <c r="CW45" s="135"/>
      <c r="CX45" s="135"/>
      <c r="CY45" s="135"/>
      <c r="CZ45" s="135"/>
      <c r="DA45" s="135"/>
      <c r="DB45" s="135"/>
      <c r="DC45" s="135">
        <v>17</v>
      </c>
      <c r="DD45" s="135"/>
      <c r="DE45" s="135"/>
      <c r="DF45" s="135"/>
      <c r="DG45" s="135"/>
      <c r="DH45" s="135"/>
      <c r="DI45" s="135"/>
      <c r="DJ45" s="135"/>
      <c r="DK45" s="135"/>
      <c r="DL45" s="135"/>
      <c r="DM45" s="482"/>
    </row>
    <row r="46" spans="1:117" ht="21.75" customHeight="1">
      <c r="A46" s="490"/>
      <c r="B46" s="480" t="s">
        <v>260</v>
      </c>
      <c r="C46" s="481">
        <v>1997</v>
      </c>
      <c r="D46" s="104"/>
      <c r="E46" s="104"/>
      <c r="F46" s="104"/>
      <c r="G46" s="104"/>
      <c r="H46" s="104"/>
      <c r="I46" s="104"/>
      <c r="J46" s="104"/>
      <c r="K46" s="104"/>
      <c r="L46" s="104"/>
      <c r="M46" s="104"/>
      <c r="N46" s="135">
        <v>215</v>
      </c>
      <c r="O46" s="135"/>
      <c r="P46" s="135"/>
      <c r="Q46" s="135"/>
      <c r="R46" s="135"/>
      <c r="S46" s="135"/>
      <c r="T46" s="135"/>
      <c r="U46" s="135"/>
      <c r="V46" s="135"/>
      <c r="W46" s="135"/>
      <c r="X46" s="135"/>
      <c r="Y46" s="135">
        <v>683</v>
      </c>
      <c r="Z46" s="135"/>
      <c r="AA46" s="135"/>
      <c r="AB46" s="135"/>
      <c r="AC46" s="135"/>
      <c r="AD46" s="135"/>
      <c r="AE46" s="135"/>
      <c r="AF46" s="135"/>
      <c r="AG46" s="135"/>
      <c r="AH46" s="135"/>
      <c r="AI46" s="135">
        <v>98</v>
      </c>
      <c r="AJ46" s="135"/>
      <c r="AK46" s="135"/>
      <c r="AL46" s="135"/>
      <c r="AM46" s="135"/>
      <c r="AN46" s="135"/>
      <c r="AO46" s="135"/>
      <c r="AP46" s="135"/>
      <c r="AQ46" s="135"/>
      <c r="AR46" s="135"/>
      <c r="AS46" s="135">
        <v>3227</v>
      </c>
      <c r="AT46" s="135"/>
      <c r="AU46" s="135"/>
      <c r="AV46" s="135"/>
      <c r="AW46" s="135"/>
      <c r="AX46" s="135"/>
      <c r="AY46" s="135"/>
      <c r="AZ46" s="135"/>
      <c r="BA46" s="135"/>
      <c r="BB46" s="135"/>
      <c r="BC46" s="135"/>
      <c r="BD46" s="135">
        <v>248</v>
      </c>
      <c r="BE46" s="135"/>
      <c r="BF46" s="135"/>
      <c r="BG46" s="135"/>
      <c r="BH46" s="135"/>
      <c r="BI46" s="135"/>
      <c r="BJ46" s="135"/>
      <c r="BK46" s="135"/>
      <c r="BL46" s="135"/>
      <c r="BM46" s="135"/>
      <c r="BN46" s="135">
        <v>443</v>
      </c>
      <c r="BO46" s="135"/>
      <c r="BP46" s="135"/>
      <c r="BQ46" s="135"/>
      <c r="BR46" s="135"/>
      <c r="BS46" s="135"/>
      <c r="BT46" s="135"/>
      <c r="BU46" s="135"/>
      <c r="BV46" s="135"/>
      <c r="BW46" s="135"/>
      <c r="BX46" s="135">
        <v>579</v>
      </c>
      <c r="BY46" s="135"/>
      <c r="BZ46" s="135"/>
      <c r="CA46" s="135"/>
      <c r="CB46" s="135"/>
      <c r="CC46" s="135"/>
      <c r="CD46" s="135"/>
      <c r="CE46" s="135"/>
      <c r="CF46" s="135"/>
      <c r="CG46" s="135"/>
      <c r="CH46" s="135">
        <v>4123</v>
      </c>
      <c r="CI46" s="135"/>
      <c r="CJ46" s="135"/>
      <c r="CK46" s="135"/>
      <c r="CL46" s="135"/>
      <c r="CM46" s="135"/>
      <c r="CN46" s="135"/>
      <c r="CO46" s="135"/>
      <c r="CP46" s="135"/>
      <c r="CQ46" s="135"/>
      <c r="CR46" s="135"/>
      <c r="CS46" s="135">
        <v>165</v>
      </c>
      <c r="CT46" s="135"/>
      <c r="CU46" s="135"/>
      <c r="CV46" s="135"/>
      <c r="CW46" s="135"/>
      <c r="CX46" s="135"/>
      <c r="CY46" s="135"/>
      <c r="CZ46" s="135"/>
      <c r="DA46" s="135"/>
      <c r="DB46" s="135"/>
      <c r="DC46" s="135">
        <v>765</v>
      </c>
      <c r="DD46" s="135"/>
      <c r="DE46" s="135"/>
      <c r="DF46" s="135"/>
      <c r="DG46" s="135"/>
      <c r="DH46" s="135"/>
      <c r="DI46" s="135"/>
      <c r="DJ46" s="135"/>
      <c r="DK46" s="135"/>
      <c r="DL46" s="135"/>
      <c r="DM46" s="482"/>
    </row>
    <row r="47" spans="1:117" ht="21.75" customHeight="1">
      <c r="A47" s="490"/>
      <c r="B47" s="480" t="s">
        <v>83</v>
      </c>
      <c r="C47" s="481">
        <v>2226</v>
      </c>
      <c r="D47" s="104"/>
      <c r="E47" s="104"/>
      <c r="F47" s="104"/>
      <c r="G47" s="104"/>
      <c r="H47" s="104"/>
      <c r="I47" s="104"/>
      <c r="J47" s="104"/>
      <c r="K47" s="104"/>
      <c r="L47" s="104"/>
      <c r="M47" s="104"/>
      <c r="N47" s="135">
        <v>148</v>
      </c>
      <c r="O47" s="135"/>
      <c r="P47" s="135"/>
      <c r="Q47" s="135"/>
      <c r="R47" s="135"/>
      <c r="S47" s="135"/>
      <c r="T47" s="135"/>
      <c r="U47" s="135"/>
      <c r="V47" s="135"/>
      <c r="W47" s="135"/>
      <c r="X47" s="135"/>
      <c r="Y47" s="135">
        <v>152</v>
      </c>
      <c r="Z47" s="135"/>
      <c r="AA47" s="135"/>
      <c r="AB47" s="135"/>
      <c r="AC47" s="135"/>
      <c r="AD47" s="135"/>
      <c r="AE47" s="135"/>
      <c r="AF47" s="135"/>
      <c r="AG47" s="135"/>
      <c r="AH47" s="135"/>
      <c r="AI47" s="135">
        <v>88</v>
      </c>
      <c r="AJ47" s="135"/>
      <c r="AK47" s="135"/>
      <c r="AL47" s="135"/>
      <c r="AM47" s="135"/>
      <c r="AN47" s="135"/>
      <c r="AO47" s="135"/>
      <c r="AP47" s="135"/>
      <c r="AQ47" s="135"/>
      <c r="AR47" s="135"/>
      <c r="AS47" s="135">
        <v>4790</v>
      </c>
      <c r="AT47" s="135"/>
      <c r="AU47" s="135"/>
      <c r="AV47" s="135"/>
      <c r="AW47" s="135"/>
      <c r="AX47" s="135"/>
      <c r="AY47" s="135"/>
      <c r="AZ47" s="135"/>
      <c r="BA47" s="135"/>
      <c r="BB47" s="135"/>
      <c r="BC47" s="135"/>
      <c r="BD47" s="135">
        <v>206</v>
      </c>
      <c r="BE47" s="135"/>
      <c r="BF47" s="135"/>
      <c r="BG47" s="135"/>
      <c r="BH47" s="135"/>
      <c r="BI47" s="135"/>
      <c r="BJ47" s="135"/>
      <c r="BK47" s="135"/>
      <c r="BL47" s="135"/>
      <c r="BM47" s="135"/>
      <c r="BN47" s="135">
        <v>0</v>
      </c>
      <c r="BO47" s="135"/>
      <c r="BP47" s="135"/>
      <c r="BQ47" s="135"/>
      <c r="BR47" s="135"/>
      <c r="BS47" s="135"/>
      <c r="BT47" s="135"/>
      <c r="BU47" s="135"/>
      <c r="BV47" s="135"/>
      <c r="BW47" s="135"/>
      <c r="BX47" s="135">
        <v>436</v>
      </c>
      <c r="BY47" s="135"/>
      <c r="BZ47" s="135"/>
      <c r="CA47" s="135"/>
      <c r="CB47" s="135"/>
      <c r="CC47" s="135"/>
      <c r="CD47" s="135"/>
      <c r="CE47" s="135"/>
      <c r="CF47" s="135"/>
      <c r="CG47" s="135"/>
      <c r="CH47" s="135">
        <v>2923</v>
      </c>
      <c r="CI47" s="135"/>
      <c r="CJ47" s="135"/>
      <c r="CK47" s="135"/>
      <c r="CL47" s="135"/>
      <c r="CM47" s="135"/>
      <c r="CN47" s="135"/>
      <c r="CO47" s="135"/>
      <c r="CP47" s="135"/>
      <c r="CQ47" s="135"/>
      <c r="CR47" s="135"/>
      <c r="CS47" s="135">
        <v>538</v>
      </c>
      <c r="CT47" s="135"/>
      <c r="CU47" s="135"/>
      <c r="CV47" s="135"/>
      <c r="CW47" s="135"/>
      <c r="CX47" s="135"/>
      <c r="CY47" s="135"/>
      <c r="CZ47" s="135"/>
      <c r="DA47" s="135"/>
      <c r="DB47" s="135"/>
      <c r="DC47" s="135">
        <v>1917</v>
      </c>
      <c r="DD47" s="135"/>
      <c r="DE47" s="135"/>
      <c r="DF47" s="135"/>
      <c r="DG47" s="135"/>
      <c r="DH47" s="135"/>
      <c r="DI47" s="135"/>
      <c r="DJ47" s="135"/>
      <c r="DK47" s="135"/>
      <c r="DL47" s="135"/>
      <c r="DM47" s="482"/>
    </row>
    <row r="48" spans="1:117" ht="21.75" customHeight="1">
      <c r="A48" s="490"/>
      <c r="B48" s="480" t="s">
        <v>261</v>
      </c>
      <c r="C48" s="481">
        <v>3059</v>
      </c>
      <c r="D48" s="104"/>
      <c r="E48" s="104"/>
      <c r="F48" s="104"/>
      <c r="G48" s="104"/>
      <c r="H48" s="104"/>
      <c r="I48" s="104"/>
      <c r="J48" s="104"/>
      <c r="K48" s="104"/>
      <c r="L48" s="104"/>
      <c r="M48" s="104"/>
      <c r="N48" s="135">
        <v>250</v>
      </c>
      <c r="O48" s="135"/>
      <c r="P48" s="135"/>
      <c r="Q48" s="135"/>
      <c r="R48" s="135"/>
      <c r="S48" s="135"/>
      <c r="T48" s="135"/>
      <c r="U48" s="135"/>
      <c r="V48" s="135"/>
      <c r="W48" s="135"/>
      <c r="X48" s="135"/>
      <c r="Y48" s="135">
        <v>0</v>
      </c>
      <c r="Z48" s="135"/>
      <c r="AA48" s="135"/>
      <c r="AB48" s="135"/>
      <c r="AC48" s="135"/>
      <c r="AD48" s="135"/>
      <c r="AE48" s="135"/>
      <c r="AF48" s="135"/>
      <c r="AG48" s="135"/>
      <c r="AH48" s="135"/>
      <c r="AI48" s="135">
        <v>123</v>
      </c>
      <c r="AJ48" s="135"/>
      <c r="AK48" s="135"/>
      <c r="AL48" s="135"/>
      <c r="AM48" s="135"/>
      <c r="AN48" s="135"/>
      <c r="AO48" s="135"/>
      <c r="AP48" s="135"/>
      <c r="AQ48" s="135"/>
      <c r="AR48" s="135"/>
      <c r="AS48" s="135">
        <v>3152</v>
      </c>
      <c r="AT48" s="135"/>
      <c r="AU48" s="135"/>
      <c r="AV48" s="135"/>
      <c r="AW48" s="135"/>
      <c r="AX48" s="135"/>
      <c r="AY48" s="135"/>
      <c r="AZ48" s="135"/>
      <c r="BA48" s="135"/>
      <c r="BB48" s="135"/>
      <c r="BC48" s="135"/>
      <c r="BD48" s="135">
        <v>509</v>
      </c>
      <c r="BE48" s="135"/>
      <c r="BF48" s="135"/>
      <c r="BG48" s="135"/>
      <c r="BH48" s="135"/>
      <c r="BI48" s="135"/>
      <c r="BJ48" s="135"/>
      <c r="BK48" s="135"/>
      <c r="BL48" s="135"/>
      <c r="BM48" s="135"/>
      <c r="BN48" s="135">
        <v>0</v>
      </c>
      <c r="BO48" s="135"/>
      <c r="BP48" s="135"/>
      <c r="BQ48" s="135"/>
      <c r="BR48" s="135"/>
      <c r="BS48" s="135"/>
      <c r="BT48" s="135"/>
      <c r="BU48" s="135"/>
      <c r="BV48" s="135"/>
      <c r="BW48" s="135"/>
      <c r="BX48" s="135">
        <v>0</v>
      </c>
      <c r="BY48" s="135"/>
      <c r="BZ48" s="135"/>
      <c r="CA48" s="135"/>
      <c r="CB48" s="135"/>
      <c r="CC48" s="135"/>
      <c r="CD48" s="135"/>
      <c r="CE48" s="135"/>
      <c r="CF48" s="135"/>
      <c r="CG48" s="135"/>
      <c r="CH48" s="135">
        <v>6737</v>
      </c>
      <c r="CI48" s="135"/>
      <c r="CJ48" s="135"/>
      <c r="CK48" s="135"/>
      <c r="CL48" s="135"/>
      <c r="CM48" s="135"/>
      <c r="CN48" s="135"/>
      <c r="CO48" s="135"/>
      <c r="CP48" s="135"/>
      <c r="CQ48" s="135"/>
      <c r="CR48" s="135"/>
      <c r="CS48" s="135">
        <v>269</v>
      </c>
      <c r="CT48" s="135"/>
      <c r="CU48" s="135"/>
      <c r="CV48" s="135"/>
      <c r="CW48" s="135"/>
      <c r="CX48" s="135"/>
      <c r="CY48" s="135"/>
      <c r="CZ48" s="135"/>
      <c r="DA48" s="135"/>
      <c r="DB48" s="135"/>
      <c r="DC48" s="135">
        <v>790</v>
      </c>
      <c r="DD48" s="135"/>
      <c r="DE48" s="135"/>
      <c r="DF48" s="135"/>
      <c r="DG48" s="135"/>
      <c r="DH48" s="135"/>
      <c r="DI48" s="135"/>
      <c r="DJ48" s="135"/>
      <c r="DK48" s="135"/>
      <c r="DL48" s="135"/>
      <c r="DM48" s="482"/>
    </row>
    <row r="49" spans="1:117" ht="21.75" customHeight="1">
      <c r="A49" s="490"/>
      <c r="B49" s="480" t="s">
        <v>84</v>
      </c>
      <c r="C49" s="481">
        <v>1459</v>
      </c>
      <c r="D49" s="104"/>
      <c r="E49" s="104"/>
      <c r="F49" s="104"/>
      <c r="G49" s="104"/>
      <c r="H49" s="104"/>
      <c r="I49" s="104"/>
      <c r="J49" s="104"/>
      <c r="K49" s="104"/>
      <c r="L49" s="104"/>
      <c r="M49" s="104"/>
      <c r="N49" s="135">
        <v>0</v>
      </c>
      <c r="O49" s="135"/>
      <c r="P49" s="135"/>
      <c r="Q49" s="135"/>
      <c r="R49" s="135"/>
      <c r="S49" s="135"/>
      <c r="T49" s="135"/>
      <c r="U49" s="135"/>
      <c r="V49" s="135"/>
      <c r="W49" s="135"/>
      <c r="X49" s="135"/>
      <c r="Y49" s="135">
        <v>374</v>
      </c>
      <c r="Z49" s="135"/>
      <c r="AA49" s="135"/>
      <c r="AB49" s="135"/>
      <c r="AC49" s="135"/>
      <c r="AD49" s="135"/>
      <c r="AE49" s="135"/>
      <c r="AF49" s="135"/>
      <c r="AG49" s="135"/>
      <c r="AH49" s="135"/>
      <c r="AI49" s="135">
        <v>226</v>
      </c>
      <c r="AJ49" s="135"/>
      <c r="AK49" s="135"/>
      <c r="AL49" s="135"/>
      <c r="AM49" s="135"/>
      <c r="AN49" s="135"/>
      <c r="AO49" s="135"/>
      <c r="AP49" s="135"/>
      <c r="AQ49" s="135"/>
      <c r="AR49" s="135"/>
      <c r="AS49" s="135">
        <v>0</v>
      </c>
      <c r="AT49" s="135"/>
      <c r="AU49" s="135"/>
      <c r="AV49" s="135"/>
      <c r="AW49" s="135"/>
      <c r="AX49" s="135"/>
      <c r="AY49" s="135"/>
      <c r="AZ49" s="135"/>
      <c r="BA49" s="135"/>
      <c r="BB49" s="135"/>
      <c r="BC49" s="135"/>
      <c r="BD49" s="135">
        <v>194</v>
      </c>
      <c r="BE49" s="135"/>
      <c r="BF49" s="135"/>
      <c r="BG49" s="135"/>
      <c r="BH49" s="135"/>
      <c r="BI49" s="135"/>
      <c r="BJ49" s="135"/>
      <c r="BK49" s="135"/>
      <c r="BL49" s="135"/>
      <c r="BM49" s="135"/>
      <c r="BN49" s="135">
        <v>286</v>
      </c>
      <c r="BO49" s="135"/>
      <c r="BP49" s="135"/>
      <c r="BQ49" s="135"/>
      <c r="BR49" s="135"/>
      <c r="BS49" s="135"/>
      <c r="BT49" s="135"/>
      <c r="BU49" s="135"/>
      <c r="BV49" s="135"/>
      <c r="BW49" s="135"/>
      <c r="BX49" s="135">
        <v>0</v>
      </c>
      <c r="BY49" s="135"/>
      <c r="BZ49" s="135"/>
      <c r="CA49" s="135"/>
      <c r="CB49" s="135"/>
      <c r="CC49" s="135"/>
      <c r="CD49" s="135"/>
      <c r="CE49" s="135"/>
      <c r="CF49" s="135"/>
      <c r="CG49" s="135"/>
      <c r="CH49" s="135">
        <v>1890</v>
      </c>
      <c r="CI49" s="135"/>
      <c r="CJ49" s="135"/>
      <c r="CK49" s="135"/>
      <c r="CL49" s="135"/>
      <c r="CM49" s="135"/>
      <c r="CN49" s="135"/>
      <c r="CO49" s="135"/>
      <c r="CP49" s="135"/>
      <c r="CQ49" s="135"/>
      <c r="CR49" s="135"/>
      <c r="CS49" s="135">
        <v>207</v>
      </c>
      <c r="CT49" s="135"/>
      <c r="CU49" s="135"/>
      <c r="CV49" s="135"/>
      <c r="CW49" s="135"/>
      <c r="CX49" s="135"/>
      <c r="CY49" s="135"/>
      <c r="CZ49" s="135"/>
      <c r="DA49" s="135"/>
      <c r="DB49" s="135"/>
      <c r="DC49" s="135">
        <v>0</v>
      </c>
      <c r="DD49" s="135"/>
      <c r="DE49" s="135"/>
      <c r="DF49" s="135"/>
      <c r="DG49" s="135"/>
      <c r="DH49" s="135"/>
      <c r="DI49" s="135"/>
      <c r="DJ49" s="135"/>
      <c r="DK49" s="135"/>
      <c r="DL49" s="135"/>
      <c r="DM49" s="482"/>
    </row>
    <row r="50" spans="1:117" ht="21.75" customHeight="1">
      <c r="A50" s="490"/>
      <c r="B50" s="480" t="s">
        <v>262</v>
      </c>
      <c r="C50" s="481">
        <v>1492</v>
      </c>
      <c r="D50" s="104"/>
      <c r="E50" s="104"/>
      <c r="F50" s="104"/>
      <c r="G50" s="104"/>
      <c r="H50" s="104"/>
      <c r="I50" s="104"/>
      <c r="J50" s="104"/>
      <c r="K50" s="104"/>
      <c r="L50" s="104"/>
      <c r="M50" s="104"/>
      <c r="N50" s="135">
        <v>395</v>
      </c>
      <c r="O50" s="135"/>
      <c r="P50" s="135"/>
      <c r="Q50" s="135"/>
      <c r="R50" s="135"/>
      <c r="S50" s="135"/>
      <c r="T50" s="135"/>
      <c r="U50" s="135"/>
      <c r="V50" s="135"/>
      <c r="W50" s="135"/>
      <c r="X50" s="135"/>
      <c r="Y50" s="135">
        <v>1186</v>
      </c>
      <c r="Z50" s="135"/>
      <c r="AA50" s="135"/>
      <c r="AB50" s="135"/>
      <c r="AC50" s="135"/>
      <c r="AD50" s="135"/>
      <c r="AE50" s="135"/>
      <c r="AF50" s="135"/>
      <c r="AG50" s="135"/>
      <c r="AH50" s="135"/>
      <c r="AI50" s="135">
        <v>76</v>
      </c>
      <c r="AJ50" s="135"/>
      <c r="AK50" s="135"/>
      <c r="AL50" s="135"/>
      <c r="AM50" s="135"/>
      <c r="AN50" s="135"/>
      <c r="AO50" s="135"/>
      <c r="AP50" s="135"/>
      <c r="AQ50" s="135"/>
      <c r="AR50" s="135"/>
      <c r="AS50" s="135">
        <v>0</v>
      </c>
      <c r="AT50" s="135"/>
      <c r="AU50" s="135"/>
      <c r="AV50" s="135"/>
      <c r="AW50" s="135"/>
      <c r="AX50" s="135"/>
      <c r="AY50" s="135"/>
      <c r="AZ50" s="135"/>
      <c r="BA50" s="135"/>
      <c r="BB50" s="135"/>
      <c r="BC50" s="135"/>
      <c r="BD50" s="135">
        <v>192</v>
      </c>
      <c r="BE50" s="135"/>
      <c r="BF50" s="135"/>
      <c r="BG50" s="135"/>
      <c r="BH50" s="135"/>
      <c r="BI50" s="135"/>
      <c r="BJ50" s="135"/>
      <c r="BK50" s="135"/>
      <c r="BL50" s="135"/>
      <c r="BM50" s="135"/>
      <c r="BN50" s="135">
        <v>294</v>
      </c>
      <c r="BO50" s="135"/>
      <c r="BP50" s="135"/>
      <c r="BQ50" s="135"/>
      <c r="BR50" s="135"/>
      <c r="BS50" s="135"/>
      <c r="BT50" s="135"/>
      <c r="BU50" s="135"/>
      <c r="BV50" s="135"/>
      <c r="BW50" s="135"/>
      <c r="BX50" s="135">
        <v>32</v>
      </c>
      <c r="BY50" s="135"/>
      <c r="BZ50" s="135"/>
      <c r="CA50" s="135"/>
      <c r="CB50" s="135"/>
      <c r="CC50" s="135"/>
      <c r="CD50" s="135"/>
      <c r="CE50" s="135"/>
      <c r="CF50" s="135"/>
      <c r="CG50" s="135"/>
      <c r="CH50" s="135">
        <v>2052</v>
      </c>
      <c r="CI50" s="135"/>
      <c r="CJ50" s="135"/>
      <c r="CK50" s="135"/>
      <c r="CL50" s="135"/>
      <c r="CM50" s="135"/>
      <c r="CN50" s="135"/>
      <c r="CO50" s="135"/>
      <c r="CP50" s="135"/>
      <c r="CQ50" s="135"/>
      <c r="CR50" s="135"/>
      <c r="CS50" s="135">
        <v>268</v>
      </c>
      <c r="CT50" s="135"/>
      <c r="CU50" s="135"/>
      <c r="CV50" s="135"/>
      <c r="CW50" s="135"/>
      <c r="CX50" s="135"/>
      <c r="CY50" s="135"/>
      <c r="CZ50" s="135"/>
      <c r="DA50" s="135"/>
      <c r="DB50" s="135"/>
      <c r="DC50" s="135">
        <v>0</v>
      </c>
      <c r="DD50" s="135"/>
      <c r="DE50" s="135"/>
      <c r="DF50" s="135"/>
      <c r="DG50" s="135"/>
      <c r="DH50" s="135"/>
      <c r="DI50" s="135"/>
      <c r="DJ50" s="135"/>
      <c r="DK50" s="135"/>
      <c r="DL50" s="135"/>
      <c r="DM50" s="482"/>
    </row>
    <row r="51" spans="1:116" ht="7.5" customHeight="1" thickBot="1">
      <c r="A51" s="491"/>
      <c r="B51" s="492"/>
      <c r="C51" s="493"/>
      <c r="D51" s="427"/>
      <c r="E51" s="427"/>
      <c r="F51" s="427"/>
      <c r="G51" s="427"/>
      <c r="H51" s="427"/>
      <c r="I51" s="427"/>
      <c r="J51" s="427"/>
      <c r="K51" s="427"/>
      <c r="L51" s="427"/>
      <c r="M51" s="427"/>
      <c r="N51" s="427"/>
      <c r="O51" s="427"/>
      <c r="P51" s="427"/>
      <c r="Q51" s="427"/>
      <c r="R51" s="427"/>
      <c r="S51" s="427"/>
      <c r="T51" s="427"/>
      <c r="U51" s="427"/>
      <c r="V51" s="427"/>
      <c r="W51" s="427"/>
      <c r="X51" s="427"/>
      <c r="Y51" s="427"/>
      <c r="Z51" s="427"/>
      <c r="AA51" s="427"/>
      <c r="AB51" s="427"/>
      <c r="AC51" s="427"/>
      <c r="AD51" s="427"/>
      <c r="AE51" s="427"/>
      <c r="AF51" s="427"/>
      <c r="AG51" s="427"/>
      <c r="AH51" s="427"/>
      <c r="AI51" s="427"/>
      <c r="AJ51" s="427"/>
      <c r="AK51" s="427"/>
      <c r="AL51" s="427"/>
      <c r="AM51" s="427"/>
      <c r="AN51" s="427"/>
      <c r="AO51" s="427"/>
      <c r="AP51" s="427"/>
      <c r="AQ51" s="427"/>
      <c r="AR51" s="427"/>
      <c r="AS51" s="427"/>
      <c r="AT51" s="427"/>
      <c r="AU51" s="427"/>
      <c r="AV51" s="427"/>
      <c r="AW51" s="427"/>
      <c r="AX51" s="427"/>
      <c r="AY51" s="427"/>
      <c r="AZ51" s="427"/>
      <c r="BA51" s="427"/>
      <c r="BB51" s="427"/>
      <c r="BC51" s="427"/>
      <c r="BD51" s="427"/>
      <c r="BE51" s="427"/>
      <c r="BF51" s="427"/>
      <c r="BG51" s="427"/>
      <c r="BH51" s="427"/>
      <c r="BI51" s="427"/>
      <c r="BJ51" s="427"/>
      <c r="BK51" s="427"/>
      <c r="BL51" s="427"/>
      <c r="BM51" s="427"/>
      <c r="BN51" s="427"/>
      <c r="BO51" s="427"/>
      <c r="BP51" s="427"/>
      <c r="BQ51" s="427"/>
      <c r="BR51" s="427"/>
      <c r="BS51" s="427"/>
      <c r="BT51" s="427"/>
      <c r="BU51" s="427"/>
      <c r="BV51" s="427"/>
      <c r="BW51" s="427"/>
      <c r="BX51" s="427"/>
      <c r="BY51" s="427"/>
      <c r="BZ51" s="427"/>
      <c r="CA51" s="427"/>
      <c r="CB51" s="427"/>
      <c r="CC51" s="427"/>
      <c r="CD51" s="427"/>
      <c r="CE51" s="427"/>
      <c r="CF51" s="427"/>
      <c r="CG51" s="427"/>
      <c r="CH51" s="427"/>
      <c r="CI51" s="427"/>
      <c r="CJ51" s="427"/>
      <c r="CK51" s="427"/>
      <c r="CL51" s="427"/>
      <c r="CM51" s="427"/>
      <c r="CN51" s="427"/>
      <c r="CO51" s="427"/>
      <c r="CP51" s="427"/>
      <c r="CQ51" s="427"/>
      <c r="CR51" s="427"/>
      <c r="CS51" s="427"/>
      <c r="CT51" s="427"/>
      <c r="CU51" s="427"/>
      <c r="CV51" s="427"/>
      <c r="CW51" s="427"/>
      <c r="CX51" s="427"/>
      <c r="CY51" s="427"/>
      <c r="CZ51" s="427"/>
      <c r="DA51" s="427"/>
      <c r="DB51" s="427"/>
      <c r="DC51" s="427"/>
      <c r="DD51" s="427"/>
      <c r="DE51" s="427"/>
      <c r="DF51" s="427"/>
      <c r="DG51" s="427"/>
      <c r="DH51" s="427"/>
      <c r="DI51" s="427"/>
      <c r="DJ51" s="427"/>
      <c r="DK51" s="9"/>
      <c r="DL51" s="9"/>
    </row>
    <row r="52" spans="1:116" ht="12.75" customHeight="1">
      <c r="A52" s="494"/>
      <c r="B52" s="4"/>
      <c r="C52" s="370"/>
      <c r="D52" s="370"/>
      <c r="E52" s="370"/>
      <c r="F52" s="370"/>
      <c r="G52" s="370"/>
      <c r="H52" s="370"/>
      <c r="I52" s="370"/>
      <c r="J52" s="370"/>
      <c r="K52" s="370"/>
      <c r="L52" s="370"/>
      <c r="M52" s="370"/>
      <c r="N52" s="370"/>
      <c r="O52" s="370"/>
      <c r="P52" s="370"/>
      <c r="Q52" s="370"/>
      <c r="R52" s="370"/>
      <c r="S52" s="370"/>
      <c r="T52" s="370"/>
      <c r="U52" s="370"/>
      <c r="V52" s="370"/>
      <c r="W52" s="370"/>
      <c r="X52" s="370"/>
      <c r="Y52" s="370"/>
      <c r="Z52" s="370"/>
      <c r="AA52" s="370"/>
      <c r="AB52" s="370"/>
      <c r="AC52" s="370"/>
      <c r="AD52" s="370"/>
      <c r="AE52" s="370"/>
      <c r="AF52" s="370"/>
      <c r="AG52" s="370"/>
      <c r="AH52" s="370"/>
      <c r="AI52" s="370"/>
      <c r="AJ52" s="370"/>
      <c r="AK52" s="370"/>
      <c r="AL52" s="370"/>
      <c r="AM52" s="370"/>
      <c r="AN52" s="370"/>
      <c r="AO52" s="370"/>
      <c r="AP52" s="370"/>
      <c r="AQ52" s="370"/>
      <c r="AR52" s="370"/>
      <c r="AS52" s="370"/>
      <c r="AT52" s="370"/>
      <c r="AU52" s="370"/>
      <c r="AV52" s="370"/>
      <c r="AW52" s="370"/>
      <c r="AX52" s="370"/>
      <c r="AY52" s="370"/>
      <c r="AZ52" s="370"/>
      <c r="BA52" s="370"/>
      <c r="BB52" s="370"/>
      <c r="BC52" s="370"/>
      <c r="BD52" s="370"/>
      <c r="BE52" s="370"/>
      <c r="BF52" s="370"/>
      <c r="BG52" s="370"/>
      <c r="BH52" s="370"/>
      <c r="BI52" s="370"/>
      <c r="BJ52" s="370"/>
      <c r="BK52" s="370"/>
      <c r="BL52" s="370"/>
      <c r="BM52" s="370"/>
      <c r="BN52" s="370"/>
      <c r="BO52" s="370"/>
      <c r="BP52" s="370"/>
      <c r="BQ52" s="370"/>
      <c r="BR52" s="370"/>
      <c r="BS52" s="370"/>
      <c r="BT52" s="370"/>
      <c r="BU52" s="370"/>
      <c r="BV52" s="370"/>
      <c r="BW52" s="370"/>
      <c r="BX52" s="370"/>
      <c r="BY52" s="370"/>
      <c r="BZ52" s="370"/>
      <c r="CA52" s="370"/>
      <c r="CB52" s="370"/>
      <c r="CC52" s="370"/>
      <c r="CD52" s="370"/>
      <c r="CE52" s="370"/>
      <c r="CF52" s="370"/>
      <c r="CG52" s="370"/>
      <c r="CH52" s="370"/>
      <c r="CI52" s="370"/>
      <c r="CJ52" s="370"/>
      <c r="CK52" s="370"/>
      <c r="CL52" s="370"/>
      <c r="CM52" s="370"/>
      <c r="CN52" s="370"/>
      <c r="CO52" s="370"/>
      <c r="CP52" s="370"/>
      <c r="CQ52" s="370"/>
      <c r="CR52" s="370"/>
      <c r="CS52" s="370"/>
      <c r="CT52" s="370"/>
      <c r="CU52" s="370"/>
      <c r="CV52" s="370"/>
      <c r="CW52" s="370"/>
      <c r="CX52" s="370"/>
      <c r="CY52" s="370"/>
      <c r="CZ52" s="370"/>
      <c r="DA52" s="370"/>
      <c r="DB52" s="370"/>
      <c r="DC52" s="370"/>
      <c r="DD52" s="370"/>
      <c r="DE52" s="370"/>
      <c r="DF52" s="370"/>
      <c r="DG52" s="370"/>
      <c r="DH52" s="370"/>
      <c r="DI52" s="370"/>
      <c r="DJ52" s="370"/>
      <c r="DK52" s="4"/>
      <c r="DL52" s="4"/>
    </row>
    <row r="53" spans="78:116" ht="17.25">
      <c r="BZ53" s="59" t="s">
        <v>30</v>
      </c>
      <c r="CA53" s="59"/>
      <c r="CB53" s="59"/>
      <c r="CC53" s="59"/>
      <c r="CD53" s="59"/>
      <c r="CE53" s="59"/>
      <c r="CF53" s="59"/>
      <c r="CG53" s="59"/>
      <c r="CH53" s="59"/>
      <c r="CI53" s="59"/>
      <c r="CJ53" s="59"/>
      <c r="CK53" s="59"/>
      <c r="CL53" s="59"/>
      <c r="CM53" s="59"/>
      <c r="CN53" s="59"/>
      <c r="CO53" s="59"/>
      <c r="CP53" s="59"/>
      <c r="CQ53" s="59"/>
      <c r="CR53" s="59"/>
      <c r="CS53" s="59"/>
      <c r="CT53" s="59"/>
      <c r="CU53" s="59"/>
      <c r="CV53" s="59"/>
      <c r="CW53" s="59"/>
      <c r="CX53" s="59"/>
      <c r="CY53" s="59"/>
      <c r="CZ53" s="59"/>
      <c r="DA53" s="59"/>
      <c r="DB53" s="59"/>
      <c r="DC53" s="59"/>
      <c r="DD53" s="59"/>
      <c r="DE53" s="59"/>
      <c r="DF53" s="59"/>
      <c r="DG53" s="59"/>
      <c r="DH53" s="59"/>
      <c r="DI53" s="59"/>
      <c r="DJ53" s="59"/>
      <c r="DK53" s="59"/>
      <c r="DL53" s="59"/>
    </row>
  </sheetData>
  <mergeCells count="427">
    <mergeCell ref="BZ53:DL53"/>
    <mergeCell ref="C20:Z20"/>
    <mergeCell ref="C16:Z16"/>
    <mergeCell ref="C17:Z17"/>
    <mergeCell ref="C18:Z18"/>
    <mergeCell ref="C19:Z19"/>
    <mergeCell ref="C22:Z22"/>
    <mergeCell ref="C23:Z23"/>
    <mergeCell ref="CQ26:DL26"/>
    <mergeCell ref="AA16:AM16"/>
    <mergeCell ref="C11:Z11"/>
    <mergeCell ref="C21:Z21"/>
    <mergeCell ref="B4:Z4"/>
    <mergeCell ref="BU4:CE4"/>
    <mergeCell ref="AY4:BI4"/>
    <mergeCell ref="BJ4:BT4"/>
    <mergeCell ref="AY5:BI5"/>
    <mergeCell ref="BJ5:BT5"/>
    <mergeCell ref="C7:Z7"/>
    <mergeCell ref="C9:Z9"/>
    <mergeCell ref="DB3:DL3"/>
    <mergeCell ref="CQ2:DL2"/>
    <mergeCell ref="AN7:AX7"/>
    <mergeCell ref="AY7:BI7"/>
    <mergeCell ref="BJ7:BT7"/>
    <mergeCell ref="BU7:CE7"/>
    <mergeCell ref="CF7:CP7"/>
    <mergeCell ref="CQ7:DA7"/>
    <mergeCell ref="DB7:DL7"/>
    <mergeCell ref="BJ3:BT3"/>
    <mergeCell ref="C6:Z6"/>
    <mergeCell ref="CQ3:DA3"/>
    <mergeCell ref="BU3:CE3"/>
    <mergeCell ref="CF3:CP3"/>
    <mergeCell ref="AY3:BI3"/>
    <mergeCell ref="AA3:AM3"/>
    <mergeCell ref="AN3:AX3"/>
    <mergeCell ref="AA4:AM4"/>
    <mergeCell ref="AN4:AX4"/>
    <mergeCell ref="CQ4:DA4"/>
    <mergeCell ref="BJ9:BT9"/>
    <mergeCell ref="A1:DL1"/>
    <mergeCell ref="DB4:DL4"/>
    <mergeCell ref="DB5:DL5"/>
    <mergeCell ref="BJ6:BT6"/>
    <mergeCell ref="BU6:CE6"/>
    <mergeCell ref="CF6:CP6"/>
    <mergeCell ref="CQ6:DA6"/>
    <mergeCell ref="DB6:DL6"/>
    <mergeCell ref="C5:Z5"/>
    <mergeCell ref="DB8:DL8"/>
    <mergeCell ref="AA8:AM8"/>
    <mergeCell ref="AN8:AX8"/>
    <mergeCell ref="BJ8:BT8"/>
    <mergeCell ref="CF9:CP9"/>
    <mergeCell ref="CQ9:DA9"/>
    <mergeCell ref="BU8:CE8"/>
    <mergeCell ref="CF8:CP8"/>
    <mergeCell ref="CQ8:DA8"/>
    <mergeCell ref="BU5:CE5"/>
    <mergeCell ref="CF5:CP5"/>
    <mergeCell ref="CQ5:DA5"/>
    <mergeCell ref="CF4:CP4"/>
    <mergeCell ref="A32:A41"/>
    <mergeCell ref="A42:A51"/>
    <mergeCell ref="A28:DL28"/>
    <mergeCell ref="CQ29:DL29"/>
    <mergeCell ref="CS37:DB37"/>
    <mergeCell ref="CS38:DB38"/>
    <mergeCell ref="N30:X30"/>
    <mergeCell ref="CS39:DB39"/>
    <mergeCell ref="DC48:DL48"/>
    <mergeCell ref="C49:M49"/>
    <mergeCell ref="A5:B11"/>
    <mergeCell ref="A12:B18"/>
    <mergeCell ref="A19:B24"/>
    <mergeCell ref="A25:Z25"/>
    <mergeCell ref="C15:Z15"/>
    <mergeCell ref="C12:Z12"/>
    <mergeCell ref="C13:Z13"/>
    <mergeCell ref="C14:Z14"/>
    <mergeCell ref="C24:Z24"/>
    <mergeCell ref="C8:Z8"/>
    <mergeCell ref="AA5:AM5"/>
    <mergeCell ref="AN5:AX5"/>
    <mergeCell ref="AN9:AX9"/>
    <mergeCell ref="AY9:BI9"/>
    <mergeCell ref="AY8:BI8"/>
    <mergeCell ref="AA6:AM6"/>
    <mergeCell ref="AN6:AX6"/>
    <mergeCell ref="AY6:BI6"/>
    <mergeCell ref="AA7:AM7"/>
    <mergeCell ref="AA9:AM9"/>
    <mergeCell ref="DB9:DL9"/>
    <mergeCell ref="AA11:AM11"/>
    <mergeCell ref="AN11:AX11"/>
    <mergeCell ref="AY11:BI11"/>
    <mergeCell ref="BJ11:BT11"/>
    <mergeCell ref="BU11:CE11"/>
    <mergeCell ref="CF11:CP11"/>
    <mergeCell ref="CQ11:DA11"/>
    <mergeCell ref="DB11:DL11"/>
    <mergeCell ref="BU9:CE9"/>
    <mergeCell ref="AA12:AM12"/>
    <mergeCell ref="AN12:AX12"/>
    <mergeCell ref="AY12:BI12"/>
    <mergeCell ref="BJ12:BT12"/>
    <mergeCell ref="BU12:CE12"/>
    <mergeCell ref="CF12:CP12"/>
    <mergeCell ref="CQ12:DA12"/>
    <mergeCell ref="DB12:DL12"/>
    <mergeCell ref="AA13:AM13"/>
    <mergeCell ref="AN13:AX13"/>
    <mergeCell ref="AY13:BI13"/>
    <mergeCell ref="BJ13:BT13"/>
    <mergeCell ref="BU13:CE13"/>
    <mergeCell ref="CF13:CP13"/>
    <mergeCell ref="CQ13:DA13"/>
    <mergeCell ref="DB13:DL13"/>
    <mergeCell ref="AA14:AM14"/>
    <mergeCell ref="AN14:AX14"/>
    <mergeCell ref="AY14:BI14"/>
    <mergeCell ref="BJ14:BT14"/>
    <mergeCell ref="BU14:CE14"/>
    <mergeCell ref="CF14:CP14"/>
    <mergeCell ref="CQ14:DA14"/>
    <mergeCell ref="DB14:DL14"/>
    <mergeCell ref="AA15:AM15"/>
    <mergeCell ref="AN15:AX15"/>
    <mergeCell ref="AY15:BI15"/>
    <mergeCell ref="BJ15:BT15"/>
    <mergeCell ref="BU15:CE15"/>
    <mergeCell ref="CF15:CP15"/>
    <mergeCell ref="CQ15:DA15"/>
    <mergeCell ref="DB15:DL15"/>
    <mergeCell ref="AN16:AX16"/>
    <mergeCell ref="AY16:BI16"/>
    <mergeCell ref="BJ16:BT16"/>
    <mergeCell ref="BU16:CE16"/>
    <mergeCell ref="CF16:CP16"/>
    <mergeCell ref="CQ16:DA16"/>
    <mergeCell ref="DB16:DL16"/>
    <mergeCell ref="AA17:AM17"/>
    <mergeCell ref="AN17:AX17"/>
    <mergeCell ref="AY17:BI17"/>
    <mergeCell ref="BJ17:BT17"/>
    <mergeCell ref="BU17:CE17"/>
    <mergeCell ref="CF17:CP17"/>
    <mergeCell ref="CQ17:DA17"/>
    <mergeCell ref="DB17:DL17"/>
    <mergeCell ref="AA18:AM18"/>
    <mergeCell ref="AN18:AX18"/>
    <mergeCell ref="AY18:BI18"/>
    <mergeCell ref="BJ18:BT18"/>
    <mergeCell ref="BU18:CE18"/>
    <mergeCell ref="CF18:CP18"/>
    <mergeCell ref="CQ18:DA18"/>
    <mergeCell ref="DB18:DL18"/>
    <mergeCell ref="AA19:AM19"/>
    <mergeCell ref="AN19:AX19"/>
    <mergeCell ref="AY19:BI19"/>
    <mergeCell ref="BJ19:BT19"/>
    <mergeCell ref="BU19:CE19"/>
    <mergeCell ref="CF19:CP19"/>
    <mergeCell ref="CQ19:DA19"/>
    <mergeCell ref="DB19:DL19"/>
    <mergeCell ref="AA20:AM20"/>
    <mergeCell ref="AN20:AX20"/>
    <mergeCell ref="AY20:BI20"/>
    <mergeCell ref="BJ20:BT20"/>
    <mergeCell ref="BU20:CE20"/>
    <mergeCell ref="CF20:CP20"/>
    <mergeCell ref="CQ20:DA20"/>
    <mergeCell ref="DB20:DL20"/>
    <mergeCell ref="AA21:AM21"/>
    <mergeCell ref="AN21:AX21"/>
    <mergeCell ref="AY21:BI21"/>
    <mergeCell ref="BJ21:BT21"/>
    <mergeCell ref="BU21:CE21"/>
    <mergeCell ref="CF21:CP21"/>
    <mergeCell ref="CQ21:DA21"/>
    <mergeCell ref="DB21:DL21"/>
    <mergeCell ref="AA22:AM22"/>
    <mergeCell ref="AN22:AX22"/>
    <mergeCell ref="AY22:BI22"/>
    <mergeCell ref="BJ22:BT22"/>
    <mergeCell ref="BU22:CE22"/>
    <mergeCell ref="CF22:CP22"/>
    <mergeCell ref="CQ22:DA22"/>
    <mergeCell ref="DB22:DL22"/>
    <mergeCell ref="AA23:AM23"/>
    <mergeCell ref="AN23:AX23"/>
    <mergeCell ref="AY23:BI23"/>
    <mergeCell ref="BJ23:BT23"/>
    <mergeCell ref="BU23:CE23"/>
    <mergeCell ref="CF23:CP23"/>
    <mergeCell ref="CQ23:DA23"/>
    <mergeCell ref="DB23:DL23"/>
    <mergeCell ref="AA24:AM24"/>
    <mergeCell ref="AN24:AX24"/>
    <mergeCell ref="AY24:BI24"/>
    <mergeCell ref="BJ24:BT24"/>
    <mergeCell ref="BU24:CE24"/>
    <mergeCell ref="CF24:CP24"/>
    <mergeCell ref="CQ24:DA24"/>
    <mergeCell ref="DB24:DL24"/>
    <mergeCell ref="BU25:CE25"/>
    <mergeCell ref="CF25:CP25"/>
    <mergeCell ref="CQ25:DA25"/>
    <mergeCell ref="DB25:DL25"/>
    <mergeCell ref="AA25:AM25"/>
    <mergeCell ref="AN25:AX25"/>
    <mergeCell ref="AY25:BI25"/>
    <mergeCell ref="BJ25:BT25"/>
    <mergeCell ref="N49:X49"/>
    <mergeCell ref="C50:M50"/>
    <mergeCell ref="N50:X50"/>
    <mergeCell ref="AS50:BC50"/>
    <mergeCell ref="AI49:AR49"/>
    <mergeCell ref="AS49:BC49"/>
    <mergeCell ref="AI50:AR50"/>
    <mergeCell ref="C47:M47"/>
    <mergeCell ref="N47:X47"/>
    <mergeCell ref="C48:M48"/>
    <mergeCell ref="N48:X48"/>
    <mergeCell ref="C46:M46"/>
    <mergeCell ref="N46:X46"/>
    <mergeCell ref="BN45:BW45"/>
    <mergeCell ref="BX45:CG45"/>
    <mergeCell ref="Y46:AH46"/>
    <mergeCell ref="AS46:BC46"/>
    <mergeCell ref="BD46:BM46"/>
    <mergeCell ref="C44:M44"/>
    <mergeCell ref="N44:X44"/>
    <mergeCell ref="DC44:DL44"/>
    <mergeCell ref="C45:M45"/>
    <mergeCell ref="N45:X45"/>
    <mergeCell ref="CH45:CR45"/>
    <mergeCell ref="DC45:DL45"/>
    <mergeCell ref="Y45:AH45"/>
    <mergeCell ref="BD45:BM45"/>
    <mergeCell ref="BN44:BW44"/>
    <mergeCell ref="DC41:DL41"/>
    <mergeCell ref="N42:X42"/>
    <mergeCell ref="DC42:DL42"/>
    <mergeCell ref="BN46:BW46"/>
    <mergeCell ref="BX46:CG46"/>
    <mergeCell ref="CH46:CR46"/>
    <mergeCell ref="N43:X43"/>
    <mergeCell ref="DC43:DL43"/>
    <mergeCell ref="DC46:DL46"/>
    <mergeCell ref="Y44:AH44"/>
    <mergeCell ref="BN47:BW47"/>
    <mergeCell ref="BX47:CG47"/>
    <mergeCell ref="CH47:CR47"/>
    <mergeCell ref="DC47:DL47"/>
    <mergeCell ref="CS47:DB47"/>
    <mergeCell ref="DC38:DL38"/>
    <mergeCell ref="C39:M39"/>
    <mergeCell ref="N39:X39"/>
    <mergeCell ref="C40:M40"/>
    <mergeCell ref="N40:X40"/>
    <mergeCell ref="DC39:DL39"/>
    <mergeCell ref="BD40:BM40"/>
    <mergeCell ref="CH40:CR40"/>
    <mergeCell ref="DC40:DL40"/>
    <mergeCell ref="Y39:AH39"/>
    <mergeCell ref="DC36:DL36"/>
    <mergeCell ref="C37:M37"/>
    <mergeCell ref="N37:X37"/>
    <mergeCell ref="BD48:BM48"/>
    <mergeCell ref="BN48:BW48"/>
    <mergeCell ref="BX48:CG48"/>
    <mergeCell ref="CH48:CR48"/>
    <mergeCell ref="DC37:DL37"/>
    <mergeCell ref="C38:M38"/>
    <mergeCell ref="N38:X38"/>
    <mergeCell ref="C35:M35"/>
    <mergeCell ref="N35:X35"/>
    <mergeCell ref="C36:M36"/>
    <mergeCell ref="BD49:BM49"/>
    <mergeCell ref="N36:X36"/>
    <mergeCell ref="BD36:BM36"/>
    <mergeCell ref="C41:M41"/>
    <mergeCell ref="N41:X41"/>
    <mergeCell ref="C42:M42"/>
    <mergeCell ref="C43:M43"/>
    <mergeCell ref="Y33:AH33"/>
    <mergeCell ref="N33:X33"/>
    <mergeCell ref="C34:M34"/>
    <mergeCell ref="N34:X34"/>
    <mergeCell ref="Y34:AH34"/>
    <mergeCell ref="DC50:DL50"/>
    <mergeCell ref="DC30:DL31"/>
    <mergeCell ref="DC33:DL33"/>
    <mergeCell ref="AI33:AR33"/>
    <mergeCell ref="BN49:BW49"/>
    <mergeCell ref="BX49:CG49"/>
    <mergeCell ref="CH49:CR49"/>
    <mergeCell ref="DC49:DL49"/>
    <mergeCell ref="DC34:DL34"/>
    <mergeCell ref="DC35:DL35"/>
    <mergeCell ref="BD50:BM50"/>
    <mergeCell ref="BN50:BW50"/>
    <mergeCell ref="BX50:CG50"/>
    <mergeCell ref="CH50:CR50"/>
    <mergeCell ref="CS30:DB31"/>
    <mergeCell ref="BN30:BW31"/>
    <mergeCell ref="BX30:CG31"/>
    <mergeCell ref="CH30:CR31"/>
    <mergeCell ref="Y35:AH35"/>
    <mergeCell ref="Y36:AH36"/>
    <mergeCell ref="Y37:AH37"/>
    <mergeCell ref="Y38:AH38"/>
    <mergeCell ref="Y40:AH40"/>
    <mergeCell ref="Y41:AH41"/>
    <mergeCell ref="Y42:AH42"/>
    <mergeCell ref="Y43:AH43"/>
    <mergeCell ref="Y47:AH47"/>
    <mergeCell ref="Y48:AH48"/>
    <mergeCell ref="Y49:AH49"/>
    <mergeCell ref="Y50:AH50"/>
    <mergeCell ref="AS48:BC48"/>
    <mergeCell ref="AI42:AR42"/>
    <mergeCell ref="AI34:AR34"/>
    <mergeCell ref="AI35:AR35"/>
    <mergeCell ref="AI36:AR36"/>
    <mergeCell ref="AI37:AR37"/>
    <mergeCell ref="AI38:AR38"/>
    <mergeCell ref="AI39:AR39"/>
    <mergeCell ref="AI40:AR40"/>
    <mergeCell ref="AI41:AR41"/>
    <mergeCell ref="AI43:AR43"/>
    <mergeCell ref="AI44:AR44"/>
    <mergeCell ref="AI45:AR45"/>
    <mergeCell ref="AI46:AR46"/>
    <mergeCell ref="AI47:AR47"/>
    <mergeCell ref="AI48:AR48"/>
    <mergeCell ref="AS35:BC35"/>
    <mergeCell ref="BD35:BM35"/>
    <mergeCell ref="AS36:BC36"/>
    <mergeCell ref="AS37:BC37"/>
    <mergeCell ref="AS47:BC47"/>
    <mergeCell ref="BD47:BM47"/>
    <mergeCell ref="AS41:BC41"/>
    <mergeCell ref="AS42:BC42"/>
    <mergeCell ref="BD33:BM33"/>
    <mergeCell ref="AS33:BC33"/>
    <mergeCell ref="AS34:BC34"/>
    <mergeCell ref="BD34:BM34"/>
    <mergeCell ref="AS43:BC43"/>
    <mergeCell ref="AS44:BC44"/>
    <mergeCell ref="AS45:BC45"/>
    <mergeCell ref="BD44:BM44"/>
    <mergeCell ref="BD43:BM43"/>
    <mergeCell ref="BD37:BM37"/>
    <mergeCell ref="AS38:BC38"/>
    <mergeCell ref="BD38:BM38"/>
    <mergeCell ref="AS39:BC39"/>
    <mergeCell ref="BD39:BM39"/>
    <mergeCell ref="AS40:BC40"/>
    <mergeCell ref="BX34:CG34"/>
    <mergeCell ref="BD41:BM41"/>
    <mergeCell ref="BD42:BM42"/>
    <mergeCell ref="BN37:BW37"/>
    <mergeCell ref="BN38:BW38"/>
    <mergeCell ref="BN39:BW39"/>
    <mergeCell ref="BN40:BW40"/>
    <mergeCell ref="BX35:CG35"/>
    <mergeCell ref="BX36:CG36"/>
    <mergeCell ref="BN33:BW33"/>
    <mergeCell ref="BN34:BW34"/>
    <mergeCell ref="BN35:BW35"/>
    <mergeCell ref="BN36:BW36"/>
    <mergeCell ref="BN41:BW41"/>
    <mergeCell ref="BN42:BW42"/>
    <mergeCell ref="BN43:BW43"/>
    <mergeCell ref="BX39:CG39"/>
    <mergeCell ref="BX42:CG42"/>
    <mergeCell ref="BX40:CG40"/>
    <mergeCell ref="BX43:CG43"/>
    <mergeCell ref="CH33:CR33"/>
    <mergeCell ref="BX37:CG37"/>
    <mergeCell ref="CH37:CR37"/>
    <mergeCell ref="BX38:CG38"/>
    <mergeCell ref="CH38:CR38"/>
    <mergeCell ref="BX33:CG33"/>
    <mergeCell ref="BX44:CG44"/>
    <mergeCell ref="CH34:CR34"/>
    <mergeCell ref="CH35:CR35"/>
    <mergeCell ref="CH36:CR36"/>
    <mergeCell ref="CH41:CR41"/>
    <mergeCell ref="CH39:CR39"/>
    <mergeCell ref="CH42:CR42"/>
    <mergeCell ref="CH43:CR43"/>
    <mergeCell ref="CH44:CR44"/>
    <mergeCell ref="BX41:CG41"/>
    <mergeCell ref="CS33:DB33"/>
    <mergeCell ref="CS34:DB34"/>
    <mergeCell ref="CS35:DB35"/>
    <mergeCell ref="CS36:DB36"/>
    <mergeCell ref="CS45:DB45"/>
    <mergeCell ref="CS46:DB46"/>
    <mergeCell ref="CS48:DB48"/>
    <mergeCell ref="CS40:DB40"/>
    <mergeCell ref="CS41:DB41"/>
    <mergeCell ref="CS42:DB42"/>
    <mergeCell ref="CS43:DB43"/>
    <mergeCell ref="CS49:DB49"/>
    <mergeCell ref="CS50:DB50"/>
    <mergeCell ref="C30:M31"/>
    <mergeCell ref="C33:M33"/>
    <mergeCell ref="N31:X31"/>
    <mergeCell ref="Y30:AH31"/>
    <mergeCell ref="AI30:AR31"/>
    <mergeCell ref="AS30:BC31"/>
    <mergeCell ref="BD30:BM31"/>
    <mergeCell ref="CS44:DB44"/>
    <mergeCell ref="C10:Z10"/>
    <mergeCell ref="AA10:AM10"/>
    <mergeCell ref="AN10:AX10"/>
    <mergeCell ref="AY10:BI10"/>
    <mergeCell ref="DB10:DL10"/>
    <mergeCell ref="BJ10:BT10"/>
    <mergeCell ref="BU10:CE10"/>
    <mergeCell ref="CF10:CP10"/>
    <mergeCell ref="CQ10:DA10"/>
  </mergeCells>
  <printOptions horizontalCentered="1"/>
  <pageMargins left="0.3937007874015748" right="0.3937007874015748" top="0.5905511811023623" bottom="0.7874015748031497" header="0.5118110236220472" footer="0.3937007874015748"/>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012345</cp:lastModifiedBy>
  <cp:lastPrinted>2005-12-09T04:38:22Z</cp:lastPrinted>
  <dcterms:created xsi:type="dcterms:W3CDTF">2004-04-03T07:09:30Z</dcterms:created>
  <dcterms:modified xsi:type="dcterms:W3CDTF">2008-05-15T08:40:51Z</dcterms:modified>
  <cp:category/>
  <cp:version/>
  <cp:contentType/>
  <cp:contentStatus/>
</cp:coreProperties>
</file>