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8096" windowHeight="4920" activeTab="0"/>
  </bookViews>
  <sheets>
    <sheet name="122" sheetId="1" r:id="rId1"/>
    <sheet name="123" sheetId="2" r:id="rId2"/>
    <sheet name="124" sheetId="3" r:id="rId3"/>
    <sheet name="125" sheetId="4" r:id="rId4"/>
    <sheet name="126" sheetId="5" r:id="rId5"/>
  </sheets>
  <definedNames>
    <definedName name="_xlnm.Print_Area" localSheetId="1">'123'!$A$1:$AP$32</definedName>
    <definedName name="_xlnm.Print_Area" localSheetId="2">'124'!$A$1:$E$22</definedName>
    <definedName name="_xlnm.Print_Area" localSheetId="3">'125'!$A$1:$E$31</definedName>
    <definedName name="_xlnm.Print_Area" localSheetId="4">'126'!$A$1:$R$62</definedName>
  </definedNames>
  <calcPr fullCalcOnLoad="1"/>
</workbook>
</file>

<file path=xl/sharedStrings.xml><?xml version="1.0" encoding="utf-8"?>
<sst xmlns="http://schemas.openxmlformats.org/spreadsheetml/2006/main" count="260" uniqueCount="148">
  <si>
    <t>総数</t>
  </si>
  <si>
    <t>その他</t>
  </si>
  <si>
    <t>人員</t>
  </si>
  <si>
    <t>受診者数</t>
  </si>
  <si>
    <t>資料：健康増進課</t>
  </si>
  <si>
    <t>-</t>
  </si>
  <si>
    <t>要精検者数</t>
  </si>
  <si>
    <t>がん発見者数</t>
  </si>
  <si>
    <t>受診者数に対する割合(％)</t>
  </si>
  <si>
    <t>胃がん検診</t>
  </si>
  <si>
    <t>大腸がん検診</t>
  </si>
  <si>
    <t>子宮頸がん検診</t>
  </si>
  <si>
    <t>乳がん検診</t>
  </si>
  <si>
    <t>肺がん</t>
  </si>
  <si>
    <t xml:space="preserve">前立腺がん検診 </t>
  </si>
  <si>
    <t xml:space="preserve">    資料：健康増進課</t>
  </si>
  <si>
    <t>受診者数</t>
  </si>
  <si>
    <t>審査結果</t>
  </si>
  <si>
    <t>積極的支援相当</t>
  </si>
  <si>
    <t>動機付け支援相当</t>
  </si>
  <si>
    <t>情報提供</t>
  </si>
  <si>
    <t>判定不能</t>
  </si>
  <si>
    <t>資料：健康増進課</t>
  </si>
  <si>
    <t>実施場所</t>
  </si>
  <si>
    <t>健康づくり
サポートセンター</t>
  </si>
  <si>
    <t>実施回数</t>
  </si>
  <si>
    <t>参加者数</t>
  </si>
  <si>
    <t>各区保健福祉センター
健康づくりサポートセンター</t>
  </si>
  <si>
    <t>節目年齢女性の結果</t>
  </si>
  <si>
    <t>40歳</t>
  </si>
  <si>
    <t>45歳</t>
  </si>
  <si>
    <t>50歳</t>
  </si>
  <si>
    <t>55歳</t>
  </si>
  <si>
    <t>60歳</t>
  </si>
  <si>
    <t>65歳</t>
  </si>
  <si>
    <t>70歳</t>
  </si>
  <si>
    <t>合計</t>
  </si>
  <si>
    <t>異常なし</t>
  </si>
  <si>
    <t>総数</t>
  </si>
  <si>
    <t>要指導</t>
  </si>
  <si>
    <t>要精検</t>
  </si>
  <si>
    <t>要指導者</t>
  </si>
  <si>
    <t>介護家族</t>
  </si>
  <si>
    <t>寝たきり者</t>
  </si>
  <si>
    <t>認知症の者</t>
  </si>
  <si>
    <t>実人数</t>
  </si>
  <si>
    <t>延人数</t>
  </si>
  <si>
    <t>実施回数</t>
  </si>
  <si>
    <t>参加人員</t>
  </si>
  <si>
    <t>資料：地域包括ケア推進課</t>
  </si>
  <si>
    <t>(１)相談件数</t>
  </si>
  <si>
    <t>相談件数</t>
  </si>
  <si>
    <t>実数</t>
  </si>
  <si>
    <t>延数</t>
  </si>
  <si>
    <t>(２)相談者の内訳</t>
  </si>
  <si>
    <t>相談経路</t>
  </si>
  <si>
    <t>割合</t>
  </si>
  <si>
    <t>本人</t>
  </si>
  <si>
    <t>家族</t>
  </si>
  <si>
    <t>居宅介護支援事業所</t>
  </si>
  <si>
    <t>行政等</t>
  </si>
  <si>
    <t>民生委員・児童委員</t>
  </si>
  <si>
    <t>医療機関</t>
  </si>
  <si>
    <t>介護保険事業所等</t>
  </si>
  <si>
    <t>不明</t>
  </si>
  <si>
    <t>相談内容</t>
  </si>
  <si>
    <t>介護保険</t>
  </si>
  <si>
    <t>保健</t>
  </si>
  <si>
    <t>医療</t>
  </si>
  <si>
    <t>権利擁護</t>
  </si>
  <si>
    <t>福祉</t>
  </si>
  <si>
    <t>合計</t>
  </si>
  <si>
    <t>９．各検診別がん発見状況</t>
  </si>
  <si>
    <t>１２．　骨粗鬆症検査</t>
  </si>
  <si>
    <t>１３． 訪問指導実施状況(40歳～64歳）</t>
  </si>
  <si>
    <t>１４． 訪問指導実施状況(65歳以上）</t>
  </si>
  <si>
    <t>１５．介護予防事業</t>
  </si>
  <si>
    <t>１６．いきいきセンターふくおか（地域包括支援センター）</t>
  </si>
  <si>
    <t>件数</t>
  </si>
  <si>
    <t>令和元年度</t>
  </si>
  <si>
    <t>１０． よかドック３０</t>
  </si>
  <si>
    <t>令和元年度</t>
  </si>
  <si>
    <t>１１． ヘルシースクール</t>
  </si>
  <si>
    <t>令和元年度</t>
  </si>
  <si>
    <t>（男性1,643  女性4,883）</t>
  </si>
  <si>
    <t>-</t>
  </si>
  <si>
    <t>個別健
康教育</t>
  </si>
  <si>
    <t>閉じこもり
予防</t>
  </si>
  <si>
    <t>-</t>
  </si>
  <si>
    <t>閉じこもり
予防</t>
  </si>
  <si>
    <t>令和元年度</t>
  </si>
  <si>
    <t>(３)相談内容</t>
  </si>
  <si>
    <t>家族：同居，別居</t>
  </si>
  <si>
    <t>行政等：</t>
  </si>
  <si>
    <t>区・市役所，警察・消防，包括，障がい者基幹，その他の行政，社協，権利擁護機関</t>
  </si>
  <si>
    <t>介護保険事業所：</t>
  </si>
  <si>
    <t>居宅サービス事業所，施設，民間サービス事業者</t>
  </si>
  <si>
    <t>その他：</t>
  </si>
  <si>
    <t>友人・知人，介護予防委託業者，地域，後見人等，その他</t>
  </si>
  <si>
    <t>医療機関：</t>
  </si>
  <si>
    <t>病院・一般診療所，歯科診療所，薬局</t>
  </si>
  <si>
    <r>
      <rPr>
        <b/>
        <sz val="14"/>
        <rFont val="ＭＳ 明朝"/>
        <family val="1"/>
      </rPr>
      <t xml:space="preserve">３〕保健事業
</t>
    </r>
    <r>
      <rPr>
        <sz val="14"/>
        <rFont val="ＭＳ 明朝"/>
        <family val="1"/>
      </rPr>
      <t xml:space="preserve">
　</t>
    </r>
    <r>
      <rPr>
        <sz val="11"/>
        <rFont val="ＭＳ 明朝"/>
        <family val="1"/>
      </rPr>
      <t xml:space="preserve">各種保健事業については、昭和57年8月の老人保健法成立以来、同法に基づき実施してきたが、国の医療制度改革により平成20年度から健康増進法の中に位置づけられることになった。
なお、高齢期の保健事業については、介護保険法に基づき実施されており、健康増進法に基づき実施する保健事業は壮年期（40～64歳）が中心である。
（１）健康手帳の交付
特定健診やがん検診など各種健診、健康教育・相談の記録、生活習慣病予防及び健康の保持のために、必要な事項を記載できるものであり、自らの健康管理を促すとともに、有効な保健事業の実施を図るため交付するもの。（平成29年4月厚生労働省からの通知に基づき、従来の紙媒体による交付ではなく、厚生労働省ホームページからのダウンロードを案内している）
（２）健康教育
生活習慣病の予防や健康増進に関する知識の普及を図るため、また、地域での健康づくり活動を推進するため、保健福祉センターや公民館等において実施するもの。
（３）特定健診・特定保健指導
糖尿病や高血圧症、脂質異常症等の生活習慣病は、自覚症状がないまま進行し、心筋梗塞、脳卒中等重症化につながり、生活の質の低下や医療費の増大を招くことから、「生活習慣病予防の徹底」を図るため、高齢者の医療の確保に関する法律に基づき、平成20年4月から医療保険者に、「特定健康診査・特定保健指導」の実施が義務付けられた。本市においては福岡市国民健康保険の保険者として、40歳から74歳までの被保険者を対象に実施するもの。
（４）健康相談
自主的な健康づくりのため、医師、保健師、栄養士などが、心身の健康に関する個別の相談に応じ、必要なアドバイス等を行うもの。
（５）訪問指導
心身の状況や生活環境等から、訪問による保健指導が必要な者に対し、保健師等が家庭を訪問し、保健指導等を行うもの。
（６）がん検診
がんの早期発見・早期治療のため、胃がん、大腸がん、子宮頸がん、乳がん、肺がん、前立腺がん検診を実施するもの。
（７）健康診査
生活習慣病予防や心身の健康を保持するために行われる健康診査及び当該診査に基づく指導。従来老人保健法に基づき実施してきた「基本健康診査」は、平成20年度から各医療保険者が実施する「特定健診」等（40～74歳は「特定健診」、75歳以上は後期高齢者広域連合が行う「健康診査」）に移行するとともに、平成23年度から30歳代の市民を対象とした「よかドック３０」を開始した。また、よかドック３０受診の結果、健康の保持に努める必要のある人に対し、健康づくりサポートセンターでヘルシースクール（個別健康相談会）を開催するもの。
なお、制度上医療保険に加入していない生活保護世帯等の40歳以上の方については、生活習慣病予防健診を実施している。
（８）骨粗鬆症検査
過度の骨量減少の早期発見により将来の骨粗鬆症を予防するため、40歳以上の市民を対象に、各区保健福祉センター及び健康づくりサポートセンターにおいて骨量測定及び保健指導を実施するもの。
</t>
    </r>
  </si>
  <si>
    <t>１．健康教育（健康増進法）・健康相談実施状況、区別</t>
  </si>
  <si>
    <t>令和元年度</t>
  </si>
  <si>
    <t>健康教育</t>
  </si>
  <si>
    <t>健康相談</t>
  </si>
  <si>
    <t>回数</t>
  </si>
  <si>
    <t>東</t>
  </si>
  <si>
    <t>博多</t>
  </si>
  <si>
    <t>中央</t>
  </si>
  <si>
    <t>南</t>
  </si>
  <si>
    <t>城南</t>
  </si>
  <si>
    <t>早良</t>
  </si>
  <si>
    <t>西</t>
  </si>
  <si>
    <t>２．特定健診・特定保健指導</t>
  </si>
  <si>
    <t>令和元年度</t>
  </si>
  <si>
    <t>特定健診</t>
  </si>
  <si>
    <t>特定保健指導</t>
  </si>
  <si>
    <t>再掲（特定保健指導内訳）</t>
  </si>
  <si>
    <t>動機付け支援</t>
  </si>
  <si>
    <t>積極的支援</t>
  </si>
  <si>
    <t>対象者数</t>
  </si>
  <si>
    <t>受診者数（実施者数）</t>
  </si>
  <si>
    <t>受診率（実施率）</t>
  </si>
  <si>
    <t>※法定報告ベースの実績</t>
  </si>
  <si>
    <t>資料：保険医療課</t>
  </si>
  <si>
    <t>３．胃がん検診、年齢（10歳階級）</t>
  </si>
  <si>
    <t>令和元年度</t>
  </si>
  <si>
    <t>診査結果</t>
  </si>
  <si>
    <t>異常認めず</t>
  </si>
  <si>
    <t>要精密</t>
  </si>
  <si>
    <t>40歳～49歳</t>
  </si>
  <si>
    <t>50歳～59歳</t>
  </si>
  <si>
    <t>60歳～69歳</t>
  </si>
  <si>
    <t>70歳以上</t>
  </si>
  <si>
    <t>４．大腸がん検診、年齢（10歳階級）</t>
  </si>
  <si>
    <t>令和元年度</t>
  </si>
  <si>
    <t>５．子宮頸がん検診、年齢（10歳階級）</t>
  </si>
  <si>
    <t>20歳～29歳</t>
  </si>
  <si>
    <t>30歳～39歳</t>
  </si>
  <si>
    <t>資料：健康増進課</t>
  </si>
  <si>
    <t>６．乳がん検診、年齢（10歳階級）</t>
  </si>
  <si>
    <t>７．肺がん検診、年齢（10歳階級）</t>
  </si>
  <si>
    <t>８．前立腺がん検診、年齢（10歳階級）</t>
  </si>
  <si>
    <t>・平成10年度より事業開始</t>
  </si>
  <si>
    <t>55歳～59歳</t>
  </si>
  <si>
    <t>70歳～79歳</t>
  </si>
  <si>
    <t>80　歳　以　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</si>
</sst>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000000000"/>
  </numFmts>
  <fonts count="61">
    <font>
      <sz val="14"/>
      <name val="ＭＳ 明朝"/>
      <family val="1"/>
    </font>
    <font>
      <sz val="11"/>
      <name val="ＭＳ Ｐゴシック"/>
      <family val="3"/>
    </font>
    <font>
      <sz val="7"/>
      <name val="ＭＳ 明朝"/>
      <family val="1"/>
    </font>
    <font>
      <sz val="11"/>
      <name val="ＭＳ 明朝"/>
      <family val="1"/>
    </font>
    <font>
      <b/>
      <sz val="14"/>
      <name val="ＭＳ 明朝"/>
      <family val="1"/>
    </font>
    <font>
      <sz val="12"/>
      <name val="ＭＳ 明朝"/>
      <family val="1"/>
    </font>
    <font>
      <b/>
      <sz val="16"/>
      <name val="ＭＳ 明朝"/>
      <family val="1"/>
    </font>
    <font>
      <sz val="9"/>
      <name val="ＭＳ 明朝"/>
      <family val="1"/>
    </font>
    <font>
      <sz val="16"/>
      <name val="ＭＳ 明朝"/>
      <family val="1"/>
    </font>
    <font>
      <b/>
      <sz val="15"/>
      <name val="ＭＳ 明朝"/>
      <family val="1"/>
    </font>
    <font>
      <sz val="15"/>
      <name val="ＭＳ 明朝"/>
      <family val="1"/>
    </font>
    <font>
      <b/>
      <sz val="11"/>
      <name val="ＭＳ 明朝"/>
      <family val="1"/>
    </font>
    <font>
      <sz val="8"/>
      <name val="ＭＳ 明朝"/>
      <family val="1"/>
    </font>
    <font>
      <strike/>
      <sz val="14"/>
      <name val="ＭＳ 明朝"/>
      <family val="1"/>
    </font>
    <font>
      <sz val="6"/>
      <name val="ＭＳ 明朝"/>
      <family val="1"/>
    </font>
    <font>
      <sz val="10"/>
      <color indexed="8"/>
      <name val="ＭＳ Ｐゴシック"/>
      <family val="3"/>
    </font>
    <font>
      <strike/>
      <sz val="9"/>
      <name val="ＭＳ 明朝"/>
      <family val="1"/>
    </font>
    <font>
      <b/>
      <sz val="12"/>
      <name val="ＭＳ 明朝"/>
      <family val="1"/>
    </font>
    <font>
      <sz val="12"/>
      <name val="ＭＳ Ｐ明朝"/>
      <family val="1"/>
    </font>
    <font>
      <sz val="6"/>
      <name val="ＭＳ Ｐゴシック"/>
      <family val="3"/>
    </font>
    <font>
      <sz val="10"/>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明朝"/>
      <family val="1"/>
    </font>
    <font>
      <b/>
      <sz val="14"/>
      <color indexed="10"/>
      <name val="ＭＳ 明朝"/>
      <family val="1"/>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明朝"/>
      <family val="1"/>
    </font>
    <font>
      <b/>
      <sz val="14"/>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style="medium">
        <color rgb="FFFF0000"/>
      </top>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color indexed="63"/>
      </left>
      <right style="thin"/>
      <top>
        <color indexed="63"/>
      </top>
      <bottom style="mediu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medium"/>
    </border>
    <border>
      <left style="thin"/>
      <right style="thin"/>
      <top style="thin"/>
      <bottom style="thin"/>
    </border>
    <border>
      <left style="dotted"/>
      <right style="thin"/>
      <top style="thin"/>
      <bottom style="thin"/>
    </border>
    <border>
      <left style="thin"/>
      <right style="thin"/>
      <top style="thin"/>
      <bottom>
        <color indexed="63"/>
      </bottom>
    </border>
    <border>
      <left style="thin"/>
      <right style="thin"/>
      <top style="double"/>
      <bottom style="thin"/>
    </border>
    <border>
      <left style="thin"/>
      <right style="thin"/>
      <top>
        <color indexed="63"/>
      </top>
      <bottom>
        <color indexed="63"/>
      </bottom>
    </border>
    <border>
      <left style="dotted"/>
      <right style="thin"/>
      <top style="thin"/>
      <bottom>
        <color indexed="63"/>
      </bottom>
    </border>
    <border>
      <left style="thin"/>
      <right style="dotted"/>
      <top style="thin"/>
      <bottom style="thin"/>
    </border>
    <border>
      <left style="thin"/>
      <right>
        <color indexed="63"/>
      </right>
      <top style="double"/>
      <bottom style="thin"/>
    </border>
    <border>
      <left style="dotted"/>
      <right style="thin"/>
      <top style="double"/>
      <bottom style="thin"/>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color indexed="63"/>
      </bottom>
    </border>
    <border>
      <left style="thin"/>
      <right>
        <color indexed="63"/>
      </right>
      <top style="medium"/>
      <bottom style="thin"/>
    </border>
    <border>
      <left>
        <color indexed="63"/>
      </left>
      <right>
        <color indexed="63"/>
      </right>
      <top style="thin"/>
      <bottom style="thin"/>
    </border>
    <border>
      <left>
        <color indexed="63"/>
      </left>
      <right style="thin"/>
      <top style="medium"/>
      <bottom style="thin"/>
    </border>
    <border>
      <left style="thin"/>
      <right style="thin"/>
      <top style="medium"/>
      <bottom>
        <color indexed="63"/>
      </bottom>
    </border>
    <border>
      <left style="thin"/>
      <right style="thin"/>
      <top>
        <color indexed="63"/>
      </top>
      <bottom style="thin"/>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medium">
        <color indexed="8"/>
      </bottom>
    </border>
    <border>
      <left style="thin"/>
      <right>
        <color indexed="63"/>
      </right>
      <top style="thin"/>
      <bottom style="medium">
        <color indexed="8"/>
      </bottom>
    </border>
    <border>
      <left style="thin"/>
      <right style="thin"/>
      <top style="medium"/>
      <bottom style="thin"/>
    </border>
    <border>
      <left style="thin"/>
      <right style="thin"/>
      <top>
        <color indexed="63"/>
      </top>
      <bottom style="medium"/>
    </border>
    <border>
      <left>
        <color indexed="63"/>
      </left>
      <right style="medium"/>
      <top style="medium"/>
      <bottom style="thin"/>
    </border>
    <border>
      <left style="medium"/>
      <right>
        <color indexed="63"/>
      </right>
      <top style="medium"/>
      <bottom>
        <color indexed="63"/>
      </bottom>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386">
    <xf numFmtId="0" fontId="0" fillId="0" borderId="0" xfId="0" applyAlignment="1">
      <alignment/>
    </xf>
    <xf numFmtId="0" fontId="5" fillId="0" borderId="0" xfId="0" applyFont="1" applyAlignment="1">
      <alignment/>
    </xf>
    <xf numFmtId="37" fontId="3" fillId="0" borderId="0" xfId="0" applyNumberFormat="1" applyFont="1" applyBorder="1" applyAlignment="1" applyProtection="1">
      <alignment horizontal="right"/>
      <protection/>
    </xf>
    <xf numFmtId="37" fontId="0" fillId="0" borderId="10" xfId="0" applyNumberFormat="1" applyFont="1" applyBorder="1" applyAlignment="1" applyProtection="1">
      <alignment/>
      <protection/>
    </xf>
    <xf numFmtId="0" fontId="0" fillId="0" borderId="0" xfId="0" applyFont="1" applyBorder="1" applyAlignment="1">
      <alignment/>
    </xf>
    <xf numFmtId="37" fontId="0" fillId="0" borderId="0" xfId="0" applyNumberFormat="1" applyFont="1" applyBorder="1" applyAlignment="1" applyProtection="1">
      <alignment/>
      <protection/>
    </xf>
    <xf numFmtId="0" fontId="0" fillId="0" borderId="0" xfId="0" applyFont="1" applyFill="1" applyBorder="1" applyAlignment="1">
      <alignment/>
    </xf>
    <xf numFmtId="0" fontId="0" fillId="0" borderId="0" xfId="0" applyFont="1" applyAlignment="1">
      <alignment/>
    </xf>
    <xf numFmtId="37" fontId="0" fillId="0" borderId="0" xfId="0" applyNumberFormat="1" applyFont="1" applyBorder="1" applyAlignment="1" applyProtection="1">
      <alignment horizontal="left"/>
      <protection/>
    </xf>
    <xf numFmtId="0" fontId="3" fillId="0" borderId="11" xfId="0" applyFont="1" applyBorder="1" applyAlignment="1" applyProtection="1">
      <alignment horizontal="right"/>
      <protection/>
    </xf>
    <xf numFmtId="37" fontId="3" fillId="0" borderId="11" xfId="0" applyNumberFormat="1" applyFont="1" applyBorder="1" applyAlignment="1" applyProtection="1">
      <alignment horizontal="right"/>
      <protection/>
    </xf>
    <xf numFmtId="0" fontId="5" fillId="0" borderId="0" xfId="0" applyFont="1" applyBorder="1" applyAlignment="1" applyProtection="1">
      <alignment horizontal="left" vertical="center"/>
      <protection/>
    </xf>
    <xf numFmtId="0" fontId="5" fillId="0" borderId="12" xfId="0" applyFont="1" applyBorder="1" applyAlignment="1" applyProtection="1">
      <alignment horizontal="left" vertical="center"/>
      <protection/>
    </xf>
    <xf numFmtId="0" fontId="6" fillId="0" borderId="0" xfId="0" applyFont="1" applyBorder="1" applyAlignment="1" applyProtection="1">
      <alignment horizontal="left"/>
      <protection/>
    </xf>
    <xf numFmtId="0" fontId="0" fillId="0" borderId="0" xfId="0" applyFont="1" applyBorder="1" applyAlignment="1">
      <alignment horizontal="left"/>
    </xf>
    <xf numFmtId="0" fontId="3" fillId="0" borderId="0" xfId="0" applyFont="1" applyAlignment="1">
      <alignment vertical="center"/>
    </xf>
    <xf numFmtId="0" fontId="3" fillId="0" borderId="0" xfId="0" applyFont="1" applyBorder="1" applyAlignment="1" applyProtection="1">
      <alignment horizontal="right"/>
      <protection/>
    </xf>
    <xf numFmtId="0" fontId="3" fillId="0" borderId="0" xfId="0" applyFont="1" applyBorder="1" applyAlignment="1" applyProtection="1">
      <alignment/>
      <protection/>
    </xf>
    <xf numFmtId="0" fontId="9" fillId="0" borderId="0" xfId="0" applyFont="1" applyBorder="1" applyAlignment="1" applyProtection="1">
      <alignment horizontal="left"/>
      <protection/>
    </xf>
    <xf numFmtId="0" fontId="10" fillId="0" borderId="0" xfId="0" applyFont="1" applyBorder="1" applyAlignment="1">
      <alignment/>
    </xf>
    <xf numFmtId="0" fontId="0" fillId="0" borderId="13" xfId="0" applyFont="1" applyBorder="1" applyAlignment="1">
      <alignment/>
    </xf>
    <xf numFmtId="0" fontId="6" fillId="0" borderId="11" xfId="0" applyFont="1" applyBorder="1" applyAlignment="1">
      <alignment/>
    </xf>
    <xf numFmtId="0" fontId="4" fillId="0" borderId="11" xfId="0" applyFont="1" applyBorder="1" applyAlignment="1">
      <alignment/>
    </xf>
    <xf numFmtId="0" fontId="11" fillId="0" borderId="11" xfId="0" applyFont="1" applyBorder="1" applyAlignment="1" applyProtection="1">
      <alignment horizontal="right"/>
      <protection/>
    </xf>
    <xf numFmtId="0" fontId="0" fillId="0" borderId="11" xfId="0" applyFont="1" applyBorder="1" applyAlignment="1">
      <alignment horizontal="right"/>
    </xf>
    <xf numFmtId="37" fontId="3" fillId="0" borderId="0" xfId="0" applyNumberFormat="1" applyFont="1" applyBorder="1" applyAlignment="1" applyProtection="1">
      <alignment horizontal="center" vertical="center"/>
      <protection/>
    </xf>
    <xf numFmtId="37" fontId="3" fillId="0" borderId="14" xfId="0" applyNumberFormat="1" applyFont="1" applyBorder="1" applyAlignment="1" applyProtection="1">
      <alignment horizontal="center" vertical="center"/>
      <protection/>
    </xf>
    <xf numFmtId="37" fontId="3" fillId="0" borderId="15" xfId="0" applyNumberFormat="1" applyFont="1" applyBorder="1" applyAlignment="1" applyProtection="1">
      <alignment horizontal="right"/>
      <protection/>
    </xf>
    <xf numFmtId="37" fontId="3" fillId="0" borderId="16" xfId="0" applyNumberFormat="1" applyFont="1" applyBorder="1" applyAlignment="1" applyProtection="1">
      <alignment horizontal="right"/>
      <protection/>
    </xf>
    <xf numFmtId="37" fontId="3" fillId="0" borderId="17" xfId="0" applyNumberFormat="1" applyFont="1" applyBorder="1" applyAlignment="1" applyProtection="1">
      <alignment horizontal="right"/>
      <protection/>
    </xf>
    <xf numFmtId="3" fontId="5" fillId="0" borderId="18" xfId="0" applyNumberFormat="1" applyFont="1" applyBorder="1" applyAlignment="1" applyProtection="1">
      <alignment vertical="center"/>
      <protection/>
    </xf>
    <xf numFmtId="37" fontId="3" fillId="0" borderId="12" xfId="0" applyNumberFormat="1" applyFont="1" applyBorder="1" applyAlignment="1" applyProtection="1">
      <alignment horizontal="right"/>
      <protection/>
    </xf>
    <xf numFmtId="37" fontId="3" fillId="0" borderId="19" xfId="0" applyNumberFormat="1" applyFont="1" applyBorder="1" applyAlignment="1" applyProtection="1">
      <alignment horizontal="right"/>
      <protection/>
    </xf>
    <xf numFmtId="0" fontId="0" fillId="0" borderId="0" xfId="0" applyFont="1" applyBorder="1" applyAlignment="1">
      <alignment horizontal="right"/>
    </xf>
    <xf numFmtId="0" fontId="3" fillId="0" borderId="20" xfId="0" applyFont="1" applyBorder="1" applyAlignment="1" applyProtection="1">
      <alignment vertical="center"/>
      <protection/>
    </xf>
    <xf numFmtId="0" fontId="3" fillId="0" borderId="21" xfId="0" applyFont="1" applyBorder="1" applyAlignment="1" applyProtection="1">
      <alignment vertical="center"/>
      <protection/>
    </xf>
    <xf numFmtId="0" fontId="3" fillId="0" borderId="22" xfId="0" applyFont="1" applyBorder="1" applyAlignment="1" applyProtection="1">
      <alignment horizontal="center" vertical="center"/>
      <protection/>
    </xf>
    <xf numFmtId="0" fontId="3" fillId="0" borderId="22" xfId="0" applyFont="1" applyBorder="1" applyAlignment="1" applyProtection="1">
      <alignment horizontal="left" vertical="center"/>
      <protection/>
    </xf>
    <xf numFmtId="37" fontId="3" fillId="0" borderId="23" xfId="0" applyNumberFormat="1" applyFont="1" applyBorder="1" applyAlignment="1" applyProtection="1">
      <alignment/>
      <protection/>
    </xf>
    <xf numFmtId="41" fontId="3" fillId="0" borderId="23" xfId="0" applyNumberFormat="1" applyFont="1" applyBorder="1" applyAlignment="1" applyProtection="1">
      <alignment horizontal="right"/>
      <protection/>
    </xf>
    <xf numFmtId="41" fontId="3" fillId="0" borderId="23" xfId="0" applyNumberFormat="1" applyFont="1" applyBorder="1" applyAlignment="1" applyProtection="1">
      <alignment/>
      <protection/>
    </xf>
    <xf numFmtId="0" fontId="6" fillId="0" borderId="11" xfId="0" applyFont="1" applyBorder="1" applyAlignment="1" applyProtection="1">
      <alignment/>
      <protection/>
    </xf>
    <xf numFmtId="37" fontId="7" fillId="0" borderId="10" xfId="0" applyNumberFormat="1" applyFont="1" applyBorder="1" applyAlignment="1" applyProtection="1">
      <alignment vertical="top"/>
      <protection/>
    </xf>
    <xf numFmtId="0" fontId="6" fillId="0" borderId="11" xfId="0" applyNumberFormat="1" applyFont="1" applyBorder="1" applyAlignment="1" applyProtection="1">
      <alignment/>
      <protection/>
    </xf>
    <xf numFmtId="37" fontId="3" fillId="0" borderId="0" xfId="0" applyNumberFormat="1" applyFont="1" applyBorder="1" applyAlignment="1" applyProtection="1">
      <alignment/>
      <protection/>
    </xf>
    <xf numFmtId="0" fontId="3" fillId="0" borderId="0" xfId="0" applyNumberFormat="1" applyFont="1" applyBorder="1" applyAlignment="1" applyProtection="1">
      <alignment/>
      <protection/>
    </xf>
    <xf numFmtId="37" fontId="3" fillId="0" borderId="0" xfId="0" applyNumberFormat="1" applyFont="1" applyAlignment="1">
      <alignment/>
    </xf>
    <xf numFmtId="0" fontId="6" fillId="0" borderId="0" xfId="0" applyNumberFormat="1" applyFont="1" applyBorder="1" applyAlignment="1" applyProtection="1">
      <alignment shrinkToFit="1"/>
      <protection/>
    </xf>
    <xf numFmtId="0" fontId="13" fillId="0" borderId="0" xfId="0" applyFont="1" applyAlignment="1">
      <alignment/>
    </xf>
    <xf numFmtId="0" fontId="13" fillId="0" borderId="10" xfId="0" applyFont="1" applyBorder="1" applyAlignment="1">
      <alignment/>
    </xf>
    <xf numFmtId="37" fontId="3" fillId="0" borderId="0" xfId="0" applyNumberFormat="1" applyFont="1" applyBorder="1" applyAlignment="1">
      <alignment/>
    </xf>
    <xf numFmtId="0" fontId="5" fillId="0" borderId="0" xfId="0" applyFont="1" applyBorder="1" applyAlignment="1" applyProtection="1">
      <alignment vertical="center"/>
      <protection/>
    </xf>
    <xf numFmtId="0" fontId="5" fillId="0" borderId="0" xfId="0" applyFont="1" applyBorder="1" applyAlignment="1" applyProtection="1">
      <alignment/>
      <protection/>
    </xf>
    <xf numFmtId="0" fontId="5" fillId="0" borderId="0" xfId="0" applyFont="1" applyBorder="1" applyAlignment="1" applyProtection="1">
      <alignment vertical="top"/>
      <protection/>
    </xf>
    <xf numFmtId="177" fontId="5" fillId="0" borderId="0" xfId="0" applyNumberFormat="1" applyFont="1" applyBorder="1" applyAlignment="1" applyProtection="1">
      <alignment/>
      <protection/>
    </xf>
    <xf numFmtId="37" fontId="5" fillId="0" borderId="0" xfId="0" applyNumberFormat="1" applyFont="1" applyBorder="1" applyAlignment="1" applyProtection="1">
      <alignment/>
      <protection/>
    </xf>
    <xf numFmtId="37" fontId="3" fillId="0" borderId="10" xfId="0" applyNumberFormat="1" applyFont="1" applyBorder="1" applyAlignment="1" applyProtection="1">
      <alignment/>
      <protection/>
    </xf>
    <xf numFmtId="37" fontId="3" fillId="0" borderId="0" xfId="0" applyNumberFormat="1" applyFont="1" applyAlignment="1">
      <alignment/>
    </xf>
    <xf numFmtId="0" fontId="0" fillId="0" borderId="0" xfId="0" applyFont="1" applyAlignment="1">
      <alignment horizontal="left"/>
    </xf>
    <xf numFmtId="37" fontId="3" fillId="0" borderId="0" xfId="0" applyNumberFormat="1" applyFont="1" applyBorder="1" applyAlignment="1">
      <alignment/>
    </xf>
    <xf numFmtId="0" fontId="0" fillId="0" borderId="24" xfId="0" applyFont="1" applyBorder="1" applyAlignment="1">
      <alignment/>
    </xf>
    <xf numFmtId="0" fontId="0" fillId="33" borderId="20" xfId="0" applyFont="1" applyFill="1" applyBorder="1" applyAlignment="1">
      <alignment vertical="center"/>
    </xf>
    <xf numFmtId="0" fontId="0" fillId="33" borderId="24" xfId="0" applyFont="1" applyFill="1" applyBorder="1" applyAlignment="1">
      <alignment/>
    </xf>
    <xf numFmtId="176" fontId="59" fillId="0" borderId="25" xfId="0" applyNumberFormat="1" applyFont="1" applyBorder="1" applyAlignment="1">
      <alignment/>
    </xf>
    <xf numFmtId="0" fontId="14" fillId="33" borderId="24" xfId="0" applyFont="1" applyFill="1" applyBorder="1" applyAlignment="1">
      <alignment/>
    </xf>
    <xf numFmtId="0" fontId="0" fillId="33" borderId="26" xfId="0" applyFont="1" applyFill="1" applyBorder="1" applyAlignment="1">
      <alignment/>
    </xf>
    <xf numFmtId="0" fontId="0" fillId="34" borderId="27" xfId="0" applyFont="1" applyFill="1" applyBorder="1" applyAlignment="1">
      <alignment/>
    </xf>
    <xf numFmtId="0" fontId="0" fillId="33" borderId="0" xfId="0" applyFont="1" applyFill="1" applyBorder="1" applyAlignment="1">
      <alignment vertical="center"/>
    </xf>
    <xf numFmtId="0" fontId="0" fillId="33" borderId="26" xfId="0" applyFont="1" applyFill="1" applyBorder="1" applyAlignment="1">
      <alignment horizontal="center" vertical="center" shrinkToFit="1"/>
    </xf>
    <xf numFmtId="0" fontId="0" fillId="33" borderId="25" xfId="0" applyFont="1" applyFill="1" applyBorder="1" applyAlignment="1">
      <alignment horizontal="center" vertical="center"/>
    </xf>
    <xf numFmtId="176" fontId="59" fillId="0" borderId="25" xfId="0" applyNumberFormat="1" applyFont="1" applyBorder="1" applyAlignment="1">
      <alignment vertical="center"/>
    </xf>
    <xf numFmtId="0" fontId="0" fillId="33" borderId="28" xfId="0" applyFont="1" applyFill="1" applyBorder="1" applyAlignment="1">
      <alignment/>
    </xf>
    <xf numFmtId="176" fontId="59" fillId="0" borderId="29" xfId="0" applyNumberFormat="1" applyFont="1" applyBorder="1" applyAlignment="1">
      <alignment vertical="center"/>
    </xf>
    <xf numFmtId="0" fontId="16" fillId="0" borderId="0" xfId="0" applyFont="1" applyBorder="1" applyAlignment="1">
      <alignment/>
    </xf>
    <xf numFmtId="0" fontId="0" fillId="33" borderId="30" xfId="0" applyFont="1" applyFill="1" applyBorder="1" applyAlignment="1">
      <alignment vertical="center"/>
    </xf>
    <xf numFmtId="38" fontId="0" fillId="0" borderId="21" xfId="51" applyFont="1" applyBorder="1" applyAlignment="1">
      <alignment/>
    </xf>
    <xf numFmtId="176" fontId="0" fillId="0" borderId="25" xfId="0" applyNumberFormat="1" applyFont="1" applyBorder="1" applyAlignment="1">
      <alignment/>
    </xf>
    <xf numFmtId="178" fontId="0" fillId="0" borderId="0" xfId="0" applyNumberFormat="1" applyFont="1" applyAlignment="1">
      <alignment/>
    </xf>
    <xf numFmtId="38" fontId="0" fillId="0" borderId="15" xfId="51" applyFont="1" applyBorder="1" applyAlignment="1">
      <alignment/>
    </xf>
    <xf numFmtId="38" fontId="0" fillId="34" borderId="31" xfId="51" applyFont="1" applyFill="1" applyBorder="1" applyAlignment="1">
      <alignment/>
    </xf>
    <xf numFmtId="176" fontId="60" fillId="34" borderId="32" xfId="0" applyNumberFormat="1" applyFont="1" applyFill="1" applyBorder="1" applyAlignment="1">
      <alignment/>
    </xf>
    <xf numFmtId="176" fontId="0" fillId="0" borderId="0" xfId="0" applyNumberFormat="1" applyFont="1" applyAlignment="1">
      <alignment/>
    </xf>
    <xf numFmtId="0" fontId="0" fillId="33" borderId="21" xfId="0" applyFont="1" applyFill="1" applyBorder="1" applyAlignment="1">
      <alignment horizontal="center" vertical="center" wrapText="1"/>
    </xf>
    <xf numFmtId="176" fontId="60" fillId="35" borderId="32" xfId="0" applyNumberFormat="1" applyFont="1" applyFill="1" applyBorder="1" applyAlignment="1">
      <alignment vertical="center"/>
    </xf>
    <xf numFmtId="38" fontId="0" fillId="0" borderId="0" xfId="0" applyNumberFormat="1" applyFont="1" applyAlignment="1">
      <alignment/>
    </xf>
    <xf numFmtId="0" fontId="3" fillId="0" borderId="13" xfId="0" applyFont="1" applyBorder="1" applyAlignment="1" applyProtection="1">
      <alignment horizontal="right"/>
      <protection/>
    </xf>
    <xf numFmtId="41" fontId="5" fillId="0" borderId="0" xfId="0" applyNumberFormat="1" applyFont="1" applyFill="1" applyBorder="1" applyAlignment="1" applyProtection="1">
      <alignment horizontal="center"/>
      <protection/>
    </xf>
    <xf numFmtId="41" fontId="5" fillId="0" borderId="0" xfId="0" applyNumberFormat="1" applyFont="1" applyFill="1" applyBorder="1" applyAlignment="1" applyProtection="1">
      <alignment horizontal="right"/>
      <protection/>
    </xf>
    <xf numFmtId="37" fontId="3" fillId="0" borderId="0" xfId="0" applyNumberFormat="1" applyFont="1" applyAlignment="1">
      <alignment horizontal="right"/>
    </xf>
    <xf numFmtId="0" fontId="0" fillId="33" borderId="0" xfId="0" applyFont="1" applyFill="1" applyBorder="1" applyAlignment="1">
      <alignment/>
    </xf>
    <xf numFmtId="0" fontId="0" fillId="0" borderId="11" xfId="0" applyFont="1" applyBorder="1" applyAlignment="1">
      <alignment/>
    </xf>
    <xf numFmtId="0" fontId="0" fillId="0" borderId="0" xfId="0" applyFont="1" applyBorder="1" applyAlignment="1" applyProtection="1">
      <alignment horizontal="left"/>
      <protection/>
    </xf>
    <xf numFmtId="0" fontId="5" fillId="0" borderId="10" xfId="0" applyFont="1" applyBorder="1" applyAlignment="1">
      <alignment vertical="center"/>
    </xf>
    <xf numFmtId="0" fontId="5" fillId="0" borderId="33"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0" fillId="0" borderId="0" xfId="0" applyFont="1" applyBorder="1" applyAlignment="1" applyProtection="1">
      <alignment horizontal="left" vertical="center"/>
      <protection/>
    </xf>
    <xf numFmtId="37" fontId="4" fillId="0" borderId="0" xfId="0" applyNumberFormat="1" applyFont="1" applyBorder="1" applyAlignment="1" applyProtection="1">
      <alignment/>
      <protection/>
    </xf>
    <xf numFmtId="0" fontId="4" fillId="0" borderId="0" xfId="0" applyFont="1" applyAlignment="1">
      <alignment/>
    </xf>
    <xf numFmtId="0" fontId="5" fillId="0" borderId="0" xfId="0" applyFont="1" applyBorder="1" applyAlignment="1">
      <alignment horizontal="distributed" vertical="distributed" indent="1"/>
    </xf>
    <xf numFmtId="0" fontId="5" fillId="0" borderId="12" xfId="0" applyFont="1" applyBorder="1" applyAlignment="1">
      <alignment horizontal="distributed" vertical="distributed" indent="1"/>
    </xf>
    <xf numFmtId="41" fontId="5" fillId="0" borderId="36" xfId="0" applyNumberFormat="1" applyFont="1" applyBorder="1" applyAlignment="1" applyProtection="1">
      <alignment/>
      <protection/>
    </xf>
    <xf numFmtId="41" fontId="5" fillId="0" borderId="0" xfId="0" applyNumberFormat="1" applyFont="1" applyBorder="1" applyAlignment="1" applyProtection="1">
      <alignment/>
      <protection/>
    </xf>
    <xf numFmtId="41" fontId="5" fillId="0" borderId="0" xfId="0" applyNumberFormat="1" applyFont="1" applyBorder="1" applyAlignment="1">
      <alignment/>
    </xf>
    <xf numFmtId="0" fontId="0" fillId="0" borderId="10" xfId="0" applyFont="1" applyBorder="1" applyAlignment="1">
      <alignment/>
    </xf>
    <xf numFmtId="0" fontId="3" fillId="0" borderId="0" xfId="0" applyFont="1" applyBorder="1" applyAlignment="1" applyProtection="1">
      <alignment horizontal="left" vertical="top"/>
      <protection/>
    </xf>
    <xf numFmtId="0" fontId="0" fillId="0" borderId="11" xfId="0" applyFont="1" applyFill="1" applyBorder="1" applyAlignment="1">
      <alignment/>
    </xf>
    <xf numFmtId="0" fontId="5" fillId="0" borderId="10" xfId="0" applyFont="1" applyFill="1" applyBorder="1" applyAlignment="1">
      <alignment vertical="center"/>
    </xf>
    <xf numFmtId="0" fontId="5" fillId="0" borderId="33" xfId="0" applyFont="1" applyFill="1" applyBorder="1" applyAlignment="1">
      <alignment vertical="center"/>
    </xf>
    <xf numFmtId="0" fontId="5" fillId="0" borderId="34" xfId="0" applyFont="1" applyFill="1" applyBorder="1" applyAlignment="1">
      <alignment vertical="center"/>
    </xf>
    <xf numFmtId="0" fontId="5" fillId="0" borderId="35" xfId="0" applyFont="1" applyFill="1" applyBorder="1" applyAlignment="1">
      <alignment vertical="center"/>
    </xf>
    <xf numFmtId="0" fontId="20" fillId="0" borderId="0" xfId="0" applyFont="1" applyFill="1" applyBorder="1" applyAlignment="1">
      <alignment/>
    </xf>
    <xf numFmtId="0" fontId="3" fillId="0" borderId="0" xfId="0" applyFont="1" applyFill="1" applyBorder="1" applyAlignment="1" applyProtection="1">
      <alignment horizontal="left" vertical="top"/>
      <protection/>
    </xf>
    <xf numFmtId="0" fontId="0" fillId="0" borderId="0" xfId="0" applyFont="1" applyFill="1" applyAlignment="1">
      <alignment/>
    </xf>
    <xf numFmtId="0" fontId="21" fillId="0" borderId="0" xfId="0" applyFont="1" applyFill="1" applyBorder="1" applyAlignment="1">
      <alignment/>
    </xf>
    <xf numFmtId="37" fontId="0" fillId="0" borderId="0" xfId="0" applyNumberFormat="1" applyFont="1" applyFill="1" applyBorder="1" applyAlignment="1" applyProtection="1">
      <alignment/>
      <protection/>
    </xf>
    <xf numFmtId="37" fontId="5" fillId="0" borderId="22" xfId="0" applyNumberFormat="1" applyFont="1" applyFill="1" applyBorder="1" applyAlignment="1" applyProtection="1">
      <alignment horizontal="center" vertical="center"/>
      <protection/>
    </xf>
    <xf numFmtId="37" fontId="5" fillId="0" borderId="21" xfId="0" applyNumberFormat="1" applyFont="1" applyFill="1" applyBorder="1" applyAlignment="1" applyProtection="1">
      <alignment horizontal="center" vertical="center"/>
      <protection/>
    </xf>
    <xf numFmtId="41" fontId="0" fillId="0" borderId="0" xfId="0" applyNumberFormat="1" applyFont="1" applyFill="1" applyAlignment="1">
      <alignment/>
    </xf>
    <xf numFmtId="41" fontId="0" fillId="0" borderId="0" xfId="0" applyNumberFormat="1" applyFont="1" applyAlignment="1">
      <alignment/>
    </xf>
    <xf numFmtId="41" fontId="5" fillId="0" borderId="0" xfId="0" applyNumberFormat="1" applyFont="1" applyAlignment="1">
      <alignment/>
    </xf>
    <xf numFmtId="37" fontId="3" fillId="0" borderId="11" xfId="0" applyNumberFormat="1" applyFont="1" applyFill="1" applyBorder="1" applyAlignment="1" applyProtection="1">
      <alignment horizontal="right"/>
      <protection/>
    </xf>
    <xf numFmtId="37" fontId="5" fillId="0" borderId="0" xfId="0" applyNumberFormat="1" applyFont="1" applyFill="1" applyBorder="1" applyAlignment="1" applyProtection="1">
      <alignment vertical="center"/>
      <protection/>
    </xf>
    <xf numFmtId="0" fontId="5" fillId="0" borderId="0" xfId="0" applyFont="1" applyFill="1" applyBorder="1" applyAlignment="1">
      <alignment vertical="center"/>
    </xf>
    <xf numFmtId="0" fontId="5" fillId="0" borderId="0" xfId="0" applyFont="1" applyFill="1" applyAlignment="1">
      <alignment vertical="center"/>
    </xf>
    <xf numFmtId="41" fontId="17" fillId="0" borderId="15" xfId="0" applyNumberFormat="1" applyFont="1" applyFill="1" applyBorder="1" applyAlignment="1" applyProtection="1">
      <alignment vertical="center"/>
      <protection/>
    </xf>
    <xf numFmtId="41" fontId="5" fillId="0" borderId="0" xfId="0" applyNumberFormat="1" applyFont="1" applyFill="1" applyBorder="1" applyAlignment="1" applyProtection="1">
      <alignment vertical="center"/>
      <protection/>
    </xf>
    <xf numFmtId="41" fontId="17" fillId="0" borderId="16" xfId="0" applyNumberFormat="1" applyFont="1" applyFill="1" applyBorder="1" applyAlignment="1" applyProtection="1">
      <alignment vertical="center"/>
      <protection/>
    </xf>
    <xf numFmtId="41" fontId="5" fillId="0" borderId="36" xfId="0" applyNumberFormat="1" applyFont="1" applyFill="1" applyBorder="1" applyAlignment="1" applyProtection="1">
      <alignment vertical="center"/>
      <protection/>
    </xf>
    <xf numFmtId="41" fontId="5" fillId="0" borderId="37" xfId="0" applyNumberFormat="1" applyFont="1" applyFill="1" applyBorder="1" applyAlignment="1" applyProtection="1">
      <alignment vertical="center"/>
      <protection/>
    </xf>
    <xf numFmtId="41" fontId="5" fillId="0" borderId="11" xfId="0" applyNumberFormat="1" applyFont="1" applyFill="1" applyBorder="1" applyAlignment="1" applyProtection="1">
      <alignment vertical="center"/>
      <protection/>
    </xf>
    <xf numFmtId="37" fontId="0" fillId="0" borderId="11" xfId="0" applyNumberFormat="1" applyFont="1" applyFill="1" applyBorder="1" applyAlignment="1" applyProtection="1">
      <alignment/>
      <protection/>
    </xf>
    <xf numFmtId="37" fontId="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0" fontId="0" fillId="0" borderId="0" xfId="0" applyFont="1" applyFill="1" applyAlignment="1">
      <alignment vertical="center"/>
    </xf>
    <xf numFmtId="41" fontId="17" fillId="0" borderId="15" xfId="0" applyNumberFormat="1" applyFont="1" applyFill="1" applyBorder="1" applyAlignment="1" applyProtection="1">
      <alignment/>
      <protection/>
    </xf>
    <xf numFmtId="41" fontId="17" fillId="0" borderId="16" xfId="0" applyNumberFormat="1" applyFont="1" applyFill="1" applyBorder="1" applyAlignment="1" applyProtection="1">
      <alignment/>
      <protection/>
    </xf>
    <xf numFmtId="37" fontId="4" fillId="0" borderId="0" xfId="0" applyNumberFormat="1" applyFont="1" applyFill="1" applyBorder="1" applyAlignment="1" applyProtection="1">
      <alignment/>
      <protection/>
    </xf>
    <xf numFmtId="0" fontId="4" fillId="0" borderId="0" xfId="0" applyFont="1" applyFill="1" applyBorder="1" applyAlignment="1">
      <alignment/>
    </xf>
    <xf numFmtId="0" fontId="4" fillId="0" borderId="0" xfId="0" applyFont="1" applyFill="1" applyAlignment="1">
      <alignment/>
    </xf>
    <xf numFmtId="41" fontId="5" fillId="0" borderId="36" xfId="0" applyNumberFormat="1" applyFont="1" applyFill="1" applyBorder="1" applyAlignment="1" applyProtection="1">
      <alignment/>
      <protection/>
    </xf>
    <xf numFmtId="41" fontId="5" fillId="0" borderId="0" xfId="0" applyNumberFormat="1" applyFont="1" applyFill="1" applyBorder="1" applyAlignment="1" applyProtection="1">
      <alignment/>
      <protection/>
    </xf>
    <xf numFmtId="41" fontId="5" fillId="0" borderId="37" xfId="0" applyNumberFormat="1" applyFont="1" applyFill="1" applyBorder="1" applyAlignment="1" applyProtection="1">
      <alignment/>
      <protection/>
    </xf>
    <xf numFmtId="41" fontId="5" fillId="0" borderId="11" xfId="0" applyNumberFormat="1" applyFont="1" applyFill="1" applyBorder="1" applyAlignment="1" applyProtection="1">
      <alignment/>
      <protection/>
    </xf>
    <xf numFmtId="0" fontId="5" fillId="0" borderId="1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xf>
    <xf numFmtId="0" fontId="5" fillId="0" borderId="35" xfId="0" applyFont="1" applyFill="1" applyBorder="1" applyAlignment="1">
      <alignment/>
    </xf>
    <xf numFmtId="0" fontId="5" fillId="0" borderId="0" xfId="0" applyFont="1" applyFill="1" applyBorder="1" applyAlignment="1">
      <alignment/>
    </xf>
    <xf numFmtId="37" fontId="5" fillId="0" borderId="12" xfId="0" applyNumberFormat="1" applyFont="1" applyFill="1" applyBorder="1" applyAlignment="1" applyProtection="1">
      <alignment/>
      <protection/>
    </xf>
    <xf numFmtId="41" fontId="0" fillId="0" borderId="10" xfId="0" applyNumberFormat="1" applyFont="1" applyFill="1" applyBorder="1" applyAlignment="1">
      <alignment/>
    </xf>
    <xf numFmtId="0" fontId="5" fillId="0" borderId="0" xfId="0" applyFont="1" applyFill="1" applyBorder="1" applyAlignment="1" applyProtection="1">
      <alignment horizontal="distributed" vertical="distributed" indent="1"/>
      <protection/>
    </xf>
    <xf numFmtId="37" fontId="5" fillId="0" borderId="0" xfId="0" applyNumberFormat="1" applyFont="1" applyFill="1" applyBorder="1" applyAlignment="1" applyProtection="1">
      <alignment horizontal="distributed" vertical="distributed"/>
      <protection/>
    </xf>
    <xf numFmtId="41" fontId="5" fillId="0" borderId="10" xfId="0" applyNumberFormat="1" applyFont="1" applyFill="1" applyBorder="1" applyAlignment="1" applyProtection="1">
      <alignment/>
      <protection/>
    </xf>
    <xf numFmtId="176" fontId="0" fillId="0" borderId="0" xfId="43" applyNumberFormat="1" applyFont="1" applyFill="1" applyBorder="1" applyAlignment="1" applyProtection="1">
      <alignment/>
      <protection/>
    </xf>
    <xf numFmtId="0" fontId="6" fillId="0" borderId="0" xfId="0" applyFont="1" applyFill="1" applyBorder="1" applyAlignment="1" applyProtection="1">
      <alignment/>
      <protection/>
    </xf>
    <xf numFmtId="41" fontId="17" fillId="0" borderId="15" xfId="0" applyNumberFormat="1" applyFont="1" applyFill="1" applyBorder="1" applyAlignment="1" applyProtection="1">
      <alignment/>
      <protection/>
    </xf>
    <xf numFmtId="41" fontId="5" fillId="0" borderId="0" xfId="0" applyNumberFormat="1" applyFont="1" applyFill="1" applyBorder="1" applyAlignment="1" applyProtection="1">
      <alignment/>
      <protection/>
    </xf>
    <xf numFmtId="41" fontId="17" fillId="0" borderId="16" xfId="0" applyNumberFormat="1" applyFont="1" applyFill="1" applyBorder="1" applyAlignment="1" applyProtection="1">
      <alignment/>
      <protection/>
    </xf>
    <xf numFmtId="37" fontId="5" fillId="0" borderId="0" xfId="0" applyNumberFormat="1" applyFont="1" applyFill="1" applyBorder="1" applyAlignment="1" applyProtection="1">
      <alignment/>
      <protection/>
    </xf>
    <xf numFmtId="41" fontId="5" fillId="0" borderId="36" xfId="0" applyNumberFormat="1" applyFont="1" applyFill="1" applyBorder="1" applyAlignment="1" applyProtection="1">
      <alignment horizontal="right"/>
      <protection/>
    </xf>
    <xf numFmtId="41" fontId="5" fillId="0" borderId="36" xfId="0" applyNumberFormat="1" applyFont="1" applyFill="1" applyBorder="1" applyAlignment="1" applyProtection="1">
      <alignment/>
      <protection/>
    </xf>
    <xf numFmtId="41" fontId="5" fillId="0" borderId="37" xfId="0" applyNumberFormat="1" applyFont="1" applyFill="1" applyBorder="1" applyAlignment="1" applyProtection="1">
      <alignment/>
      <protection/>
    </xf>
    <xf numFmtId="41" fontId="5" fillId="0" borderId="11" xfId="0" applyNumberFormat="1" applyFont="1" applyFill="1" applyBorder="1" applyAlignment="1" applyProtection="1">
      <alignment/>
      <protection/>
    </xf>
    <xf numFmtId="0" fontId="0" fillId="0" borderId="0" xfId="0" applyAlignment="1">
      <alignment horizontal="left" vertical="top" wrapText="1"/>
    </xf>
    <xf numFmtId="0" fontId="5" fillId="0" borderId="11" xfId="0" applyFont="1" applyFill="1" applyBorder="1" applyAlignment="1" applyProtection="1">
      <alignment horizontal="distributed" indent="1"/>
      <protection/>
    </xf>
    <xf numFmtId="0" fontId="5" fillId="0" borderId="19" xfId="0" applyFont="1" applyFill="1" applyBorder="1" applyAlignment="1" applyProtection="1">
      <alignment horizontal="distributed" indent="1"/>
      <protection/>
    </xf>
    <xf numFmtId="41" fontId="5" fillId="0" borderId="37" xfId="0" applyNumberFormat="1" applyFont="1" applyFill="1" applyBorder="1" applyAlignment="1" applyProtection="1">
      <alignment horizontal="center"/>
      <protection/>
    </xf>
    <xf numFmtId="41" fontId="5" fillId="0" borderId="11" xfId="0" applyNumberFormat="1" applyFont="1" applyFill="1" applyBorder="1" applyAlignment="1" applyProtection="1">
      <alignment horizontal="center"/>
      <protection/>
    </xf>
    <xf numFmtId="0" fontId="5" fillId="0" borderId="0" xfId="0" applyFont="1" applyFill="1" applyBorder="1" applyAlignment="1" applyProtection="1">
      <alignment horizontal="distributed" indent="1"/>
      <protection/>
    </xf>
    <xf numFmtId="0" fontId="5" fillId="0" borderId="12" xfId="0" applyFont="1" applyFill="1" applyBorder="1" applyAlignment="1" applyProtection="1">
      <alignment horizontal="distributed" indent="1"/>
      <protection/>
    </xf>
    <xf numFmtId="41" fontId="5" fillId="0" borderId="36" xfId="0" applyNumberFormat="1" applyFont="1" applyFill="1" applyBorder="1" applyAlignment="1" applyProtection="1">
      <alignment horizontal="center"/>
      <protection/>
    </xf>
    <xf numFmtId="41" fontId="5" fillId="0" borderId="0" xfId="0" applyNumberFormat="1" applyFont="1" applyFill="1" applyBorder="1" applyAlignment="1" applyProtection="1">
      <alignment horizontal="center"/>
      <protection/>
    </xf>
    <xf numFmtId="0" fontId="17" fillId="0" borderId="16" xfId="0" applyFont="1" applyFill="1" applyBorder="1" applyAlignment="1" applyProtection="1">
      <alignment horizontal="distributed" indent="1"/>
      <protection/>
    </xf>
    <xf numFmtId="0" fontId="17" fillId="0" borderId="17" xfId="0" applyFont="1" applyFill="1" applyBorder="1" applyAlignment="1" applyProtection="1">
      <alignment horizontal="distributed" indent="1"/>
      <protection/>
    </xf>
    <xf numFmtId="41" fontId="17" fillId="0" borderId="15" xfId="0" applyNumberFormat="1" applyFont="1" applyFill="1" applyBorder="1" applyAlignment="1" applyProtection="1">
      <alignment horizontal="center"/>
      <protection/>
    </xf>
    <xf numFmtId="41" fontId="17" fillId="0" borderId="16" xfId="0" applyNumberFormat="1" applyFont="1" applyFill="1" applyBorder="1" applyAlignment="1" applyProtection="1">
      <alignment horizontal="center"/>
      <protection/>
    </xf>
    <xf numFmtId="0" fontId="6" fillId="0" borderId="11" xfId="0" applyFont="1" applyFill="1" applyBorder="1" applyAlignment="1" applyProtection="1">
      <alignment horizontal="left"/>
      <protection/>
    </xf>
    <xf numFmtId="0" fontId="3" fillId="0" borderId="11" xfId="0" applyFont="1" applyFill="1" applyBorder="1" applyAlignment="1">
      <alignment horizontal="right"/>
    </xf>
    <xf numFmtId="0" fontId="5" fillId="0" borderId="10" xfId="0" applyFont="1" applyFill="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xf numFmtId="0" fontId="5" fillId="0" borderId="35" xfId="0" applyFont="1" applyFill="1" applyBorder="1" applyAlignment="1">
      <alignment horizontal="center"/>
    </xf>
    <xf numFmtId="37" fontId="5" fillId="0" borderId="38" xfId="0" applyNumberFormat="1" applyFont="1" applyFill="1" applyBorder="1" applyAlignment="1" applyProtection="1">
      <alignment horizontal="center" vertical="center"/>
      <protection/>
    </xf>
    <xf numFmtId="37" fontId="5" fillId="0" borderId="10" xfId="0" applyNumberFormat="1" applyFont="1" applyFill="1" applyBorder="1" applyAlignment="1" applyProtection="1">
      <alignment horizontal="center" vertical="center"/>
      <protection/>
    </xf>
    <xf numFmtId="37" fontId="5" fillId="0" borderId="33" xfId="0" applyNumberFormat="1" applyFont="1" applyFill="1" applyBorder="1" applyAlignment="1" applyProtection="1">
      <alignment horizontal="center" vertical="center"/>
      <protection/>
    </xf>
    <xf numFmtId="37" fontId="5" fillId="0" borderId="22" xfId="0" applyNumberFormat="1" applyFont="1" applyFill="1" applyBorder="1" applyAlignment="1" applyProtection="1">
      <alignment horizontal="center" vertical="center"/>
      <protection/>
    </xf>
    <xf numFmtId="37" fontId="5" fillId="0" borderId="34" xfId="0" applyNumberFormat="1" applyFont="1" applyFill="1" applyBorder="1" applyAlignment="1" applyProtection="1">
      <alignment horizontal="center" vertical="center"/>
      <protection/>
    </xf>
    <xf numFmtId="37" fontId="5" fillId="0" borderId="35" xfId="0" applyNumberFormat="1" applyFont="1" applyFill="1" applyBorder="1" applyAlignment="1" applyProtection="1">
      <alignment horizontal="center" vertical="center"/>
      <protection/>
    </xf>
    <xf numFmtId="37" fontId="5" fillId="0" borderId="39" xfId="0" applyNumberFormat="1" applyFont="1" applyFill="1" applyBorder="1" applyAlignment="1" applyProtection="1">
      <alignment horizontal="center" vertical="center"/>
      <protection/>
    </xf>
    <xf numFmtId="37" fontId="5" fillId="0" borderId="14" xfId="0" applyNumberFormat="1" applyFont="1" applyFill="1" applyBorder="1" applyAlignment="1" applyProtection="1">
      <alignment horizontal="center" vertical="center"/>
      <protection/>
    </xf>
    <xf numFmtId="37" fontId="5" fillId="0" borderId="21" xfId="0" applyNumberFormat="1" applyFont="1" applyFill="1" applyBorder="1" applyAlignment="1" applyProtection="1">
      <alignment horizontal="center" vertical="center"/>
      <protection/>
    </xf>
    <xf numFmtId="37" fontId="5" fillId="0" borderId="40" xfId="0" applyNumberFormat="1" applyFont="1" applyFill="1" applyBorder="1" applyAlignment="1" applyProtection="1">
      <alignment horizontal="center" vertical="center"/>
      <protection/>
    </xf>
    <xf numFmtId="37" fontId="5" fillId="0" borderId="20" xfId="0" applyNumberFormat="1" applyFont="1" applyFill="1" applyBorder="1" applyAlignment="1" applyProtection="1">
      <alignment horizontal="center" vertical="center"/>
      <protection/>
    </xf>
    <xf numFmtId="0" fontId="0" fillId="0" borderId="11" xfId="0" applyFont="1" applyFill="1" applyBorder="1" applyAlignment="1">
      <alignment/>
    </xf>
    <xf numFmtId="0" fontId="0" fillId="0" borderId="19" xfId="0" applyFont="1" applyFill="1" applyBorder="1" applyAlignment="1">
      <alignment/>
    </xf>
    <xf numFmtId="176" fontId="0" fillId="0" borderId="37" xfId="0" applyNumberFormat="1" applyFont="1" applyFill="1" applyBorder="1" applyAlignment="1">
      <alignment/>
    </xf>
    <xf numFmtId="176" fontId="0" fillId="0" borderId="11" xfId="0" applyNumberFormat="1" applyFont="1" applyFill="1" applyBorder="1" applyAlignment="1">
      <alignment/>
    </xf>
    <xf numFmtId="41" fontId="5" fillId="0" borderId="10" xfId="0" applyNumberFormat="1" applyFont="1" applyFill="1" applyBorder="1" applyAlignment="1" applyProtection="1">
      <alignment horizontal="center"/>
      <protection/>
    </xf>
    <xf numFmtId="0" fontId="0" fillId="0" borderId="16" xfId="0" applyFont="1" applyFill="1" applyBorder="1" applyAlignment="1">
      <alignment/>
    </xf>
    <xf numFmtId="0" fontId="0" fillId="0" borderId="17" xfId="0" applyFont="1" applyFill="1" applyBorder="1" applyAlignment="1">
      <alignment/>
    </xf>
    <xf numFmtId="38" fontId="0" fillId="0" borderId="15" xfId="51" applyFont="1" applyFill="1" applyBorder="1" applyAlignment="1">
      <alignment vertical="center"/>
    </xf>
    <xf numFmtId="38" fontId="0" fillId="0" borderId="16" xfId="51" applyFont="1" applyFill="1" applyBorder="1" applyAlignment="1">
      <alignment vertical="center"/>
    </xf>
    <xf numFmtId="38" fontId="0" fillId="0" borderId="36" xfId="51" applyFont="1" applyFill="1" applyBorder="1" applyAlignment="1">
      <alignment vertical="center"/>
    </xf>
    <xf numFmtId="38" fontId="0" fillId="0" borderId="0" xfId="51" applyFont="1" applyFill="1" applyBorder="1" applyAlignment="1">
      <alignment vertical="center"/>
    </xf>
    <xf numFmtId="0" fontId="0" fillId="0" borderId="0" xfId="0" applyFont="1" applyFill="1" applyBorder="1" applyAlignment="1">
      <alignment/>
    </xf>
    <xf numFmtId="0" fontId="0" fillId="0" borderId="12" xfId="0" applyFont="1" applyFill="1" applyBorder="1" applyAlignment="1">
      <alignment/>
    </xf>
    <xf numFmtId="38" fontId="0" fillId="0" borderId="12" xfId="51" applyFont="1" applyFill="1" applyBorder="1" applyAlignment="1">
      <alignment vertical="center"/>
    </xf>
    <xf numFmtId="0" fontId="3" fillId="0" borderId="10" xfId="0" applyFont="1" applyBorder="1" applyAlignment="1" applyProtection="1">
      <alignment horizontal="left" vertical="top"/>
      <protection/>
    </xf>
    <xf numFmtId="37" fontId="3" fillId="0" borderId="10" xfId="0" applyNumberFormat="1" applyFont="1" applyBorder="1" applyAlignment="1" applyProtection="1">
      <alignment horizontal="right"/>
      <protection/>
    </xf>
    <xf numFmtId="0" fontId="3" fillId="0" borderId="11" xfId="0" applyFont="1" applyFill="1" applyBorder="1" applyAlignment="1" applyProtection="1">
      <alignment horizontal="right"/>
      <protection/>
    </xf>
    <xf numFmtId="37" fontId="18" fillId="0" borderId="38" xfId="0" applyNumberFormat="1" applyFont="1" applyFill="1" applyBorder="1" applyAlignment="1" applyProtection="1">
      <alignment horizontal="center" vertical="center"/>
      <protection/>
    </xf>
    <xf numFmtId="37" fontId="18" fillId="0" borderId="10" xfId="0" applyNumberFormat="1" applyFont="1" applyFill="1" applyBorder="1" applyAlignment="1" applyProtection="1">
      <alignment horizontal="center" vertical="center"/>
      <protection/>
    </xf>
    <xf numFmtId="37" fontId="18" fillId="0" borderId="22" xfId="0" applyNumberFormat="1" applyFont="1" applyFill="1" applyBorder="1" applyAlignment="1" applyProtection="1">
      <alignment horizontal="center" vertical="center"/>
      <protection/>
    </xf>
    <xf numFmtId="37" fontId="18" fillId="0" borderId="34" xfId="0" applyNumberFormat="1" applyFont="1" applyFill="1" applyBorder="1" applyAlignment="1" applyProtection="1">
      <alignment horizontal="center" vertical="center"/>
      <protection/>
    </xf>
    <xf numFmtId="37" fontId="18" fillId="0" borderId="33" xfId="0" applyNumberFormat="1" applyFont="1" applyFill="1" applyBorder="1" applyAlignment="1" applyProtection="1">
      <alignment horizontal="center" vertical="center"/>
      <protection/>
    </xf>
    <xf numFmtId="37" fontId="18" fillId="0" borderId="35" xfId="0" applyNumberFormat="1" applyFont="1" applyFill="1" applyBorder="1" applyAlignment="1" applyProtection="1">
      <alignment horizontal="center" vertical="center"/>
      <protection/>
    </xf>
    <xf numFmtId="0" fontId="18" fillId="0" borderId="39"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5" xfId="0" applyFont="1" applyFill="1" applyBorder="1" applyAlignment="1">
      <alignment horizontal="center" vertical="center"/>
    </xf>
    <xf numFmtId="0" fontId="5" fillId="0" borderId="0" xfId="0" applyFont="1" applyBorder="1" applyAlignment="1" applyProtection="1">
      <alignment horizontal="distributed" indent="1"/>
      <protection/>
    </xf>
    <xf numFmtId="0" fontId="5" fillId="0" borderId="12" xfId="0" applyFont="1" applyBorder="1" applyAlignment="1" applyProtection="1">
      <alignment horizontal="distributed" indent="1"/>
      <protection/>
    </xf>
    <xf numFmtId="41" fontId="5" fillId="0" borderId="36" xfId="0" applyNumberFormat="1" applyFont="1" applyBorder="1" applyAlignment="1" applyProtection="1">
      <alignment horizontal="center"/>
      <protection/>
    </xf>
    <xf numFmtId="41" fontId="5" fillId="0" borderId="0" xfId="0" applyNumberFormat="1" applyFont="1" applyBorder="1" applyAlignment="1" applyProtection="1">
      <alignment horizontal="center"/>
      <protection/>
    </xf>
    <xf numFmtId="0" fontId="5" fillId="0" borderId="11" xfId="0" applyFont="1" applyBorder="1" applyAlignment="1" applyProtection="1">
      <alignment horizontal="distributed" indent="1"/>
      <protection/>
    </xf>
    <xf numFmtId="0" fontId="5" fillId="0" borderId="19" xfId="0" applyFont="1" applyBorder="1" applyAlignment="1" applyProtection="1">
      <alignment horizontal="distributed" indent="1"/>
      <protection/>
    </xf>
    <xf numFmtId="41" fontId="5" fillId="0" borderId="37" xfId="0" applyNumberFormat="1" applyFont="1" applyBorder="1" applyAlignment="1" applyProtection="1">
      <alignment horizontal="center"/>
      <protection/>
    </xf>
    <xf numFmtId="41" fontId="5" fillId="0" borderId="11" xfId="0" applyNumberFormat="1" applyFont="1" applyBorder="1" applyAlignment="1" applyProtection="1">
      <alignment horizontal="center"/>
      <protection/>
    </xf>
    <xf numFmtId="0" fontId="17" fillId="0" borderId="16" xfId="0" applyFont="1" applyBorder="1" applyAlignment="1" applyProtection="1">
      <alignment horizontal="distributed" indent="1"/>
      <protection/>
    </xf>
    <xf numFmtId="0" fontId="17" fillId="0" borderId="17" xfId="0" applyFont="1" applyBorder="1" applyAlignment="1" applyProtection="1">
      <alignment horizontal="distributed" indent="1"/>
      <protection/>
    </xf>
    <xf numFmtId="41" fontId="17" fillId="0" borderId="15" xfId="0" applyNumberFormat="1" applyFont="1" applyBorder="1" applyAlignment="1" applyProtection="1">
      <alignment horizontal="center"/>
      <protection/>
    </xf>
    <xf numFmtId="41" fontId="17" fillId="0" borderId="16" xfId="0" applyNumberFormat="1" applyFont="1" applyBorder="1" applyAlignment="1" applyProtection="1">
      <alignment horizontal="center"/>
      <protection/>
    </xf>
    <xf numFmtId="0" fontId="6" fillId="0" borderId="11" xfId="0" applyFont="1" applyBorder="1" applyAlignment="1" applyProtection="1">
      <alignment horizontal="left"/>
      <protection/>
    </xf>
    <xf numFmtId="0" fontId="3" fillId="0" borderId="11" xfId="0" applyFont="1" applyBorder="1" applyAlignment="1" applyProtection="1">
      <alignment horizontal="right"/>
      <protection/>
    </xf>
    <xf numFmtId="0" fontId="5" fillId="0" borderId="39"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1" xfId="0" applyFont="1" applyFill="1" applyBorder="1" applyAlignment="1" applyProtection="1">
      <alignment horizontal="distributed" vertical="distributed" indent="1"/>
      <protection/>
    </xf>
    <xf numFmtId="0" fontId="5" fillId="0" borderId="19" xfId="0" applyFont="1" applyFill="1" applyBorder="1" applyAlignment="1" applyProtection="1">
      <alignment horizontal="distributed" vertical="distributed" indent="1"/>
      <protection/>
    </xf>
    <xf numFmtId="37" fontId="3" fillId="0" borderId="0" xfId="0" applyNumberFormat="1" applyFont="1" applyFill="1" applyBorder="1" applyAlignment="1" applyProtection="1">
      <alignment horizontal="right"/>
      <protection/>
    </xf>
    <xf numFmtId="0" fontId="17" fillId="0" borderId="16" xfId="0" applyFont="1" applyFill="1" applyBorder="1" applyAlignment="1" applyProtection="1">
      <alignment horizontal="center"/>
      <protection/>
    </xf>
    <xf numFmtId="0" fontId="17" fillId="0" borderId="17" xfId="0" applyFont="1" applyFill="1" applyBorder="1" applyAlignment="1" applyProtection="1">
      <alignment horizontal="center"/>
      <protection/>
    </xf>
    <xf numFmtId="0" fontId="5" fillId="0" borderId="0" xfId="0" applyFont="1" applyFill="1" applyBorder="1" applyAlignment="1" applyProtection="1">
      <alignment horizontal="distributed" vertical="distributed" indent="1"/>
      <protection/>
    </xf>
    <xf numFmtId="0" fontId="5" fillId="0" borderId="12" xfId="0" applyFont="1" applyFill="1" applyBorder="1" applyAlignment="1" applyProtection="1">
      <alignment horizontal="distributed" vertical="distributed" indent="1"/>
      <protection/>
    </xf>
    <xf numFmtId="0" fontId="5" fillId="0" borderId="0"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9" xfId="0" applyFont="1" applyFill="1" applyBorder="1" applyAlignment="1" applyProtection="1">
      <alignment horizontal="distributed" vertical="center" indent="1"/>
      <protection/>
    </xf>
    <xf numFmtId="37" fontId="5" fillId="0" borderId="42" xfId="0" applyNumberFormat="1" applyFont="1" applyFill="1" applyBorder="1" applyAlignment="1" applyProtection="1">
      <alignment horizontal="center" vertical="center"/>
      <protection/>
    </xf>
    <xf numFmtId="37" fontId="5" fillId="0" borderId="43"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left"/>
      <protection/>
    </xf>
    <xf numFmtId="0" fontId="17" fillId="0" borderId="16" xfId="0" applyFont="1" applyFill="1" applyBorder="1" applyAlignment="1" applyProtection="1">
      <alignment horizontal="center" vertical="center"/>
      <protection/>
    </xf>
    <xf numFmtId="0" fontId="17" fillId="0" borderId="17" xfId="0" applyFont="1" applyFill="1" applyBorder="1" applyAlignment="1" applyProtection="1">
      <alignment horizontal="center" vertical="center"/>
      <protection/>
    </xf>
    <xf numFmtId="0" fontId="6" fillId="0" borderId="0" xfId="0" applyFont="1" applyFill="1" applyBorder="1" applyAlignment="1" applyProtection="1">
      <alignment horizontal="left"/>
      <protection/>
    </xf>
    <xf numFmtId="37" fontId="3" fillId="0" borderId="10" xfId="0" applyNumberFormat="1" applyFont="1" applyFill="1" applyBorder="1" applyAlignment="1" applyProtection="1">
      <alignment horizontal="right"/>
      <protection/>
    </xf>
    <xf numFmtId="37" fontId="3" fillId="0" borderId="11" xfId="0" applyNumberFormat="1" applyFont="1" applyBorder="1" applyAlignment="1" applyProtection="1">
      <alignment horizontal="right"/>
      <protection/>
    </xf>
    <xf numFmtId="0" fontId="5" fillId="0" borderId="10"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37" fontId="5" fillId="0" borderId="39" xfId="0" applyNumberFormat="1" applyFont="1" applyBorder="1" applyAlignment="1" applyProtection="1">
      <alignment horizontal="center" vertical="center"/>
      <protection/>
    </xf>
    <xf numFmtId="37" fontId="5" fillId="0" borderId="14" xfId="0" applyNumberFormat="1" applyFont="1" applyBorder="1" applyAlignment="1" applyProtection="1">
      <alignment horizontal="center" vertical="center"/>
      <protection/>
    </xf>
    <xf numFmtId="37" fontId="5" fillId="0" borderId="21" xfId="0" applyNumberFormat="1" applyFont="1" applyBorder="1" applyAlignment="1" applyProtection="1">
      <alignment horizontal="center" vertical="center"/>
      <protection/>
    </xf>
    <xf numFmtId="37" fontId="5" fillId="0" borderId="20" xfId="0" applyNumberFormat="1" applyFont="1" applyBorder="1" applyAlignment="1" applyProtection="1">
      <alignment horizontal="center" vertical="center"/>
      <protection/>
    </xf>
    <xf numFmtId="37" fontId="7" fillId="0" borderId="21" xfId="0" applyNumberFormat="1" applyFont="1" applyBorder="1" applyAlignment="1" applyProtection="1">
      <alignment horizontal="center" vertical="center"/>
      <protection/>
    </xf>
    <xf numFmtId="37" fontId="7" fillId="0" borderId="40" xfId="0" applyNumberFormat="1" applyFont="1" applyBorder="1" applyAlignment="1" applyProtection="1">
      <alignment horizontal="center" vertical="center"/>
      <protection/>
    </xf>
    <xf numFmtId="0" fontId="5" fillId="0" borderId="16" xfId="0" applyFont="1" applyBorder="1" applyAlignment="1" applyProtection="1">
      <alignment horizontal="left" vertical="center"/>
      <protection/>
    </xf>
    <xf numFmtId="0" fontId="5" fillId="0" borderId="17" xfId="0" applyFont="1" applyBorder="1" applyAlignment="1" applyProtection="1">
      <alignment horizontal="left" vertical="center"/>
      <protection/>
    </xf>
    <xf numFmtId="41" fontId="5" fillId="0" borderId="15" xfId="0" applyNumberFormat="1" applyFont="1" applyBorder="1" applyAlignment="1" applyProtection="1">
      <alignment horizontal="right"/>
      <protection/>
    </xf>
    <xf numFmtId="41" fontId="5" fillId="0" borderId="16" xfId="0" applyNumberFormat="1" applyFont="1" applyBorder="1" applyAlignment="1" applyProtection="1">
      <alignment horizontal="right"/>
      <protection/>
    </xf>
    <xf numFmtId="41" fontId="5" fillId="0" borderId="16" xfId="0" applyNumberFormat="1" applyFont="1" applyFill="1" applyBorder="1" applyAlignment="1" applyProtection="1">
      <alignment horizontal="right"/>
      <protection/>
    </xf>
    <xf numFmtId="10" fontId="5" fillId="0" borderId="16" xfId="43" applyNumberFormat="1" applyFont="1" applyBorder="1" applyAlignment="1" applyProtection="1">
      <alignment horizontal="right"/>
      <protection/>
    </xf>
    <xf numFmtId="0" fontId="5" fillId="0" borderId="0" xfId="0" applyFont="1" applyBorder="1" applyAlignment="1" applyProtection="1">
      <alignment horizontal="left" vertical="center"/>
      <protection/>
    </xf>
    <xf numFmtId="0" fontId="5" fillId="0" borderId="12" xfId="0" applyFont="1" applyBorder="1" applyAlignment="1" applyProtection="1">
      <alignment horizontal="left" vertical="center"/>
      <protection/>
    </xf>
    <xf numFmtId="41" fontId="5" fillId="0" borderId="36" xfId="0" applyNumberFormat="1" applyFont="1" applyBorder="1" applyAlignment="1" applyProtection="1">
      <alignment horizontal="right"/>
      <protection/>
    </xf>
    <xf numFmtId="41" fontId="5" fillId="0" borderId="0" xfId="0" applyNumberFormat="1" applyFont="1" applyBorder="1" applyAlignment="1" applyProtection="1">
      <alignment horizontal="right"/>
      <protection/>
    </xf>
    <xf numFmtId="41" fontId="5" fillId="0" borderId="0" xfId="0" applyNumberFormat="1" applyFont="1" applyFill="1" applyBorder="1" applyAlignment="1" applyProtection="1">
      <alignment horizontal="right"/>
      <protection/>
    </xf>
    <xf numFmtId="10" fontId="5" fillId="0" borderId="0" xfId="43" applyNumberFormat="1" applyFont="1" applyBorder="1" applyAlignment="1" applyProtection="1">
      <alignment horizontal="right"/>
      <protection/>
    </xf>
    <xf numFmtId="0" fontId="5" fillId="0" borderId="11" xfId="0" applyFont="1" applyBorder="1" applyAlignment="1" applyProtection="1">
      <alignment horizontal="left" vertical="center"/>
      <protection/>
    </xf>
    <xf numFmtId="0" fontId="5" fillId="0" borderId="19" xfId="0" applyFont="1" applyBorder="1" applyAlignment="1" applyProtection="1">
      <alignment horizontal="left" vertical="center"/>
      <protection/>
    </xf>
    <xf numFmtId="41" fontId="5" fillId="0" borderId="37" xfId="0" applyNumberFormat="1" applyFont="1" applyBorder="1" applyAlignment="1" applyProtection="1">
      <alignment horizontal="right"/>
      <protection/>
    </xf>
    <xf numFmtId="41" fontId="5" fillId="0" borderId="11" xfId="0" applyNumberFormat="1" applyFont="1" applyBorder="1" applyAlignment="1" applyProtection="1">
      <alignment horizontal="right"/>
      <protection/>
    </xf>
    <xf numFmtId="10" fontId="5" fillId="0" borderId="11" xfId="43" applyNumberFormat="1" applyFont="1" applyBorder="1" applyAlignment="1" applyProtection="1">
      <alignment horizontal="right"/>
      <protection/>
    </xf>
    <xf numFmtId="0" fontId="3" fillId="0" borderId="0" xfId="0" applyFont="1" applyFill="1" applyBorder="1" applyAlignment="1" applyProtection="1">
      <alignment horizontal="right" shrinkToFit="1"/>
      <protection/>
    </xf>
    <xf numFmtId="0" fontId="0" fillId="0" borderId="0" xfId="0" applyFont="1" applyAlignment="1">
      <alignment horizontal="right" shrinkToFit="1"/>
    </xf>
    <xf numFmtId="0" fontId="6" fillId="0" borderId="44" xfId="0" applyFont="1" applyBorder="1" applyAlignment="1" applyProtection="1">
      <alignment horizontal="left"/>
      <protection/>
    </xf>
    <xf numFmtId="0" fontId="0" fillId="0" borderId="44" xfId="0" applyFont="1" applyBorder="1" applyAlignment="1">
      <alignment horizontal="left"/>
    </xf>
    <xf numFmtId="37" fontId="3" fillId="0" borderId="0" xfId="0" applyNumberFormat="1" applyFont="1" applyBorder="1" applyAlignment="1" applyProtection="1">
      <alignment horizontal="right"/>
      <protection/>
    </xf>
    <xf numFmtId="0" fontId="5" fillId="0" borderId="45" xfId="0" applyFont="1" applyBorder="1" applyAlignment="1" applyProtection="1">
      <alignment horizontal="center" vertical="center" wrapText="1"/>
      <protection/>
    </xf>
    <xf numFmtId="0" fontId="5" fillId="0" borderId="46" xfId="0" applyFont="1" applyBorder="1" applyAlignment="1" applyProtection="1">
      <alignment horizontal="center" vertical="center" wrapText="1"/>
      <protection/>
    </xf>
    <xf numFmtId="0" fontId="5" fillId="0" borderId="47" xfId="0" applyFont="1" applyBorder="1" applyAlignment="1" applyProtection="1">
      <alignment horizontal="center" vertical="center" wrapText="1"/>
      <protection/>
    </xf>
    <xf numFmtId="0" fontId="5" fillId="0" borderId="48" xfId="0" applyFont="1" applyBorder="1" applyAlignment="1" applyProtection="1">
      <alignment horizontal="center" vertical="center" wrapText="1"/>
      <protection/>
    </xf>
    <xf numFmtId="0" fontId="3" fillId="0" borderId="20"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41" fontId="5" fillId="0" borderId="44" xfId="0" applyNumberFormat="1" applyFont="1" applyBorder="1" applyAlignment="1" applyProtection="1">
      <alignment horizontal="right"/>
      <protection/>
    </xf>
    <xf numFmtId="41" fontId="5" fillId="0" borderId="49" xfId="0" applyNumberFormat="1" applyFont="1" applyBorder="1" applyAlignment="1" applyProtection="1">
      <alignment horizontal="right"/>
      <protection/>
    </xf>
    <xf numFmtId="41" fontId="5" fillId="0" borderId="50" xfId="0" applyNumberFormat="1" applyFont="1" applyBorder="1" applyAlignment="1" applyProtection="1">
      <alignment horizontal="right"/>
      <protection/>
    </xf>
    <xf numFmtId="0" fontId="3" fillId="0" borderId="0" xfId="0" applyFont="1" applyBorder="1" applyAlignment="1" applyProtection="1">
      <alignment horizontal="right"/>
      <protection/>
    </xf>
    <xf numFmtId="0" fontId="8" fillId="0" borderId="11" xfId="0" applyFont="1" applyBorder="1" applyAlignment="1">
      <alignment horizontal="left"/>
    </xf>
    <xf numFmtId="0" fontId="3" fillId="0" borderId="11" xfId="0" applyFont="1" applyBorder="1" applyAlignment="1">
      <alignment horizontal="right"/>
    </xf>
    <xf numFmtId="0" fontId="5" fillId="0" borderId="41" xfId="0" applyFont="1" applyBorder="1" applyAlignment="1">
      <alignment horizontal="center" vertical="center"/>
    </xf>
    <xf numFmtId="0" fontId="5" fillId="0" borderId="51" xfId="0" applyFont="1" applyBorder="1" applyAlignment="1">
      <alignment horizontal="center" vertical="center"/>
    </xf>
    <xf numFmtId="0" fontId="5" fillId="0" borderId="51" xfId="0" applyFont="1" applyBorder="1" applyAlignment="1" applyProtection="1">
      <alignment horizontal="distributed" vertical="center"/>
      <protection/>
    </xf>
    <xf numFmtId="0" fontId="5" fillId="0" borderId="51" xfId="0" applyFont="1" applyBorder="1" applyAlignment="1">
      <alignment/>
    </xf>
    <xf numFmtId="0" fontId="5" fillId="0" borderId="39" xfId="0" applyFont="1" applyBorder="1" applyAlignment="1">
      <alignment/>
    </xf>
    <xf numFmtId="0" fontId="5" fillId="0" borderId="17" xfId="0" applyFont="1" applyBorder="1" applyAlignment="1">
      <alignment horizontal="center" vertical="center"/>
    </xf>
    <xf numFmtId="0" fontId="5" fillId="0" borderId="26" xfId="0" applyFont="1" applyBorder="1" applyAlignment="1">
      <alignment horizontal="center" vertical="center"/>
    </xf>
    <xf numFmtId="41" fontId="5" fillId="0" borderId="26" xfId="0" applyNumberFormat="1" applyFont="1" applyBorder="1" applyAlignment="1" applyProtection="1">
      <alignment horizontal="right"/>
      <protection/>
    </xf>
    <xf numFmtId="0" fontId="5" fillId="0" borderId="26" xfId="0" applyFont="1" applyBorder="1" applyAlignment="1">
      <alignment horizontal="right"/>
    </xf>
    <xf numFmtId="0" fontId="5" fillId="0" borderId="15" xfId="0" applyFont="1" applyBorder="1" applyAlignment="1">
      <alignment horizontal="right"/>
    </xf>
    <xf numFmtId="0" fontId="5" fillId="0" borderId="19" xfId="0" applyFont="1" applyBorder="1" applyAlignment="1">
      <alignment horizontal="center" vertical="center"/>
    </xf>
    <xf numFmtId="0" fontId="5" fillId="0" borderId="52" xfId="0" applyFont="1" applyBorder="1" applyAlignment="1">
      <alignment horizontal="center" vertical="center"/>
    </xf>
    <xf numFmtId="41" fontId="5" fillId="0" borderId="52" xfId="0" applyNumberFormat="1" applyFont="1" applyBorder="1" applyAlignment="1" applyProtection="1">
      <alignment horizontal="right"/>
      <protection/>
    </xf>
    <xf numFmtId="0" fontId="5" fillId="0" borderId="52" xfId="0" applyFont="1" applyBorder="1" applyAlignment="1">
      <alignment horizontal="right"/>
    </xf>
    <xf numFmtId="0" fontId="5" fillId="0" borderId="37" xfId="0" applyFont="1" applyBorder="1" applyAlignment="1">
      <alignment horizontal="right"/>
    </xf>
    <xf numFmtId="0" fontId="3" fillId="0" borderId="13" xfId="0" applyFont="1" applyBorder="1" applyAlignment="1" applyProtection="1">
      <alignment horizontal="right"/>
      <protection/>
    </xf>
    <xf numFmtId="0" fontId="0" fillId="0" borderId="13" xfId="0" applyFont="1" applyBorder="1" applyAlignment="1">
      <alignment horizontal="right"/>
    </xf>
    <xf numFmtId="0" fontId="5" fillId="0" borderId="14" xfId="0" applyFont="1" applyBorder="1" applyAlignment="1">
      <alignment horizontal="center" vertical="center"/>
    </xf>
    <xf numFmtId="0" fontId="12" fillId="0" borderId="14" xfId="0" applyFont="1" applyBorder="1" applyAlignment="1" applyProtection="1">
      <alignment horizontal="center" vertical="center" wrapText="1" shrinkToFit="1"/>
      <protection/>
    </xf>
    <xf numFmtId="0" fontId="12" fillId="0" borderId="14" xfId="0" applyFont="1" applyBorder="1" applyAlignment="1" applyProtection="1">
      <alignment horizontal="center" vertical="center" shrinkToFit="1"/>
      <protection/>
    </xf>
    <xf numFmtId="0" fontId="12" fillId="0" borderId="53" xfId="0" applyFont="1" applyBorder="1" applyAlignment="1" applyProtection="1">
      <alignment horizontal="center" vertical="center" shrinkToFit="1"/>
      <protection/>
    </xf>
    <xf numFmtId="0" fontId="5" fillId="0" borderId="54" xfId="0" applyFont="1" applyBorder="1" applyAlignment="1">
      <alignment horizontal="center" vertical="center" shrinkToFit="1"/>
    </xf>
    <xf numFmtId="0" fontId="5" fillId="0" borderId="33" xfId="0" applyFont="1" applyBorder="1" applyAlignment="1">
      <alignment horizontal="center" vertical="center" shrinkToFit="1"/>
    </xf>
    <xf numFmtId="37" fontId="3" fillId="0" borderId="38" xfId="0" applyNumberFormat="1" applyFont="1" applyBorder="1" applyAlignment="1" applyProtection="1">
      <alignment horizontal="center"/>
      <protection/>
    </xf>
    <xf numFmtId="37" fontId="3" fillId="0" borderId="10" xfId="0" applyNumberFormat="1" applyFont="1" applyBorder="1" applyAlignment="1" applyProtection="1">
      <alignment horizontal="center"/>
      <protection/>
    </xf>
    <xf numFmtId="0" fontId="5" fillId="0" borderId="40" xfId="0" applyFont="1" applyBorder="1" applyAlignment="1">
      <alignment horizontal="center" vertical="center"/>
    </xf>
    <xf numFmtId="0" fontId="5" fillId="0" borderId="20" xfId="0" applyFont="1" applyBorder="1" applyAlignment="1">
      <alignment horizontal="center" vertical="center"/>
    </xf>
    <xf numFmtId="0" fontId="5" fillId="0" borderId="40" xfId="0" applyFont="1" applyBorder="1" applyAlignment="1" applyProtection="1">
      <alignment horizontal="right" vertical="center"/>
      <protection/>
    </xf>
    <xf numFmtId="0" fontId="5" fillId="0" borderId="55" xfId="0" applyFont="1" applyBorder="1" applyAlignment="1" applyProtection="1">
      <alignment horizontal="right" vertical="center"/>
      <protection/>
    </xf>
    <xf numFmtId="0" fontId="5" fillId="0" borderId="56" xfId="0" applyFont="1" applyBorder="1" applyAlignment="1">
      <alignment horizontal="center" vertical="center"/>
    </xf>
    <xf numFmtId="37" fontId="3" fillId="0" borderId="15" xfId="0" applyNumberFormat="1" applyFont="1" applyBorder="1" applyAlignment="1" applyProtection="1">
      <alignment horizontal="center"/>
      <protection/>
    </xf>
    <xf numFmtId="37" fontId="3" fillId="0" borderId="16" xfId="0" applyNumberFormat="1" applyFont="1" applyBorder="1" applyAlignment="1" applyProtection="1">
      <alignment horizontal="center"/>
      <protection/>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pplyProtection="1">
      <alignment horizontal="center" vertical="center"/>
      <protection/>
    </xf>
    <xf numFmtId="0" fontId="5" fillId="0" borderId="5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37" fontId="3" fillId="0" borderId="0" xfId="0" applyNumberFormat="1" applyFont="1" applyBorder="1" applyAlignment="1" applyProtection="1">
      <alignment horizontal="center"/>
      <protection/>
    </xf>
    <xf numFmtId="3" fontId="5" fillId="0" borderId="11" xfId="0" applyNumberFormat="1" applyFont="1" applyBorder="1" applyAlignment="1" applyProtection="1">
      <alignment horizontal="right" vertical="center" shrinkToFit="1"/>
      <protection/>
    </xf>
    <xf numFmtId="3" fontId="5" fillId="0" borderId="58" xfId="0" applyNumberFormat="1" applyFont="1" applyBorder="1" applyAlignment="1" applyProtection="1">
      <alignment horizontal="right" vertical="center" shrinkToFit="1"/>
      <protection/>
    </xf>
    <xf numFmtId="3" fontId="5" fillId="0" borderId="59" xfId="0" applyNumberFormat="1" applyFont="1" applyBorder="1" applyAlignment="1" applyProtection="1">
      <alignment horizontal="center" vertical="center"/>
      <protection/>
    </xf>
    <xf numFmtId="3" fontId="5" fillId="0" borderId="19" xfId="0" applyNumberFormat="1" applyFont="1" applyBorder="1" applyAlignment="1" applyProtection="1">
      <alignment horizontal="center" vertical="center"/>
      <protection/>
    </xf>
    <xf numFmtId="37" fontId="3" fillId="0" borderId="37" xfId="0" applyNumberFormat="1" applyFont="1" applyBorder="1" applyAlignment="1" applyProtection="1">
      <alignment horizontal="center"/>
      <protection/>
    </xf>
    <xf numFmtId="37" fontId="3" fillId="0" borderId="11" xfId="0" applyNumberFormat="1" applyFont="1" applyBorder="1" applyAlignment="1" applyProtection="1">
      <alignment horizontal="center"/>
      <protection/>
    </xf>
    <xf numFmtId="0" fontId="3" fillId="0" borderId="13" xfId="0" applyFont="1" applyBorder="1" applyAlignment="1">
      <alignment horizontal="right"/>
    </xf>
    <xf numFmtId="0" fontId="0" fillId="0" borderId="11" xfId="0" applyFont="1" applyBorder="1" applyAlignment="1">
      <alignment horizontal="left"/>
    </xf>
    <xf numFmtId="0" fontId="5" fillId="0" borderId="14" xfId="0" applyFont="1" applyBorder="1" applyAlignment="1" applyProtection="1">
      <alignment horizontal="center" vertical="center" wrapText="1"/>
      <protection/>
    </xf>
    <xf numFmtId="0" fontId="5" fillId="0" borderId="41" xfId="0" applyFont="1" applyBorder="1" applyAlignment="1" applyProtection="1">
      <alignment horizontal="center" vertical="center" wrapText="1"/>
      <protection/>
    </xf>
    <xf numFmtId="0" fontId="5" fillId="0" borderId="39" xfId="0" applyFont="1" applyBorder="1" applyAlignment="1" applyProtection="1">
      <alignment horizontal="center" vertical="center" wrapText="1"/>
      <protection/>
    </xf>
    <xf numFmtId="0" fontId="5" fillId="0" borderId="39" xfId="0" applyFont="1" applyBorder="1" applyAlignment="1" applyProtection="1">
      <alignment horizontal="center" vertical="center" shrinkToFit="1"/>
      <protection/>
    </xf>
    <xf numFmtId="0" fontId="5" fillId="0" borderId="41" xfId="0" applyFont="1" applyBorder="1" applyAlignment="1" applyProtection="1">
      <alignment horizontal="center" vertical="center" shrinkToFit="1"/>
      <protection/>
    </xf>
    <xf numFmtId="0" fontId="5" fillId="0" borderId="39" xfId="0" applyFont="1" applyBorder="1" applyAlignment="1" applyProtection="1">
      <alignment horizontal="center" vertical="center" wrapText="1" shrinkToFit="1"/>
      <protection/>
    </xf>
    <xf numFmtId="0" fontId="3" fillId="0" borderId="10" xfId="0" applyFont="1" applyBorder="1" applyAlignment="1" applyProtection="1">
      <alignment horizontal="right"/>
      <protection/>
    </xf>
    <xf numFmtId="37" fontId="3" fillId="0" borderId="0" xfId="0" applyNumberFormat="1" applyFont="1" applyAlignment="1">
      <alignment horizontal="right"/>
    </xf>
    <xf numFmtId="37" fontId="3" fillId="0" borderId="0" xfId="0" applyNumberFormat="1" applyFont="1" applyBorder="1" applyAlignment="1" applyProtection="1">
      <alignment horizontal="left"/>
      <protection/>
    </xf>
    <xf numFmtId="0" fontId="3" fillId="0" borderId="0" xfId="0" applyNumberFormat="1" applyFont="1" applyBorder="1" applyAlignment="1" applyProtection="1">
      <alignment horizontal="left"/>
      <protection/>
    </xf>
    <xf numFmtId="0" fontId="5" fillId="0" borderId="0" xfId="0" applyFont="1" applyBorder="1" applyAlignment="1">
      <alignment horizontal="center" vertical="center"/>
    </xf>
    <xf numFmtId="41" fontId="5" fillId="0" borderId="11" xfId="0" applyNumberFormat="1" applyFont="1" applyFill="1" applyBorder="1" applyAlignment="1" applyProtection="1">
      <alignment horizontal="right"/>
      <protection/>
    </xf>
    <xf numFmtId="41" fontId="5" fillId="0" borderId="19" xfId="0" applyNumberFormat="1" applyFont="1" applyFill="1" applyBorder="1" applyAlignment="1" applyProtection="1">
      <alignment horizontal="right"/>
      <protection/>
    </xf>
    <xf numFmtId="41" fontId="5" fillId="0" borderId="37" xfId="0" applyNumberFormat="1" applyFont="1" applyFill="1" applyBorder="1" applyAlignment="1" applyProtection="1">
      <alignment horizontal="right"/>
      <protection/>
    </xf>
    <xf numFmtId="0" fontId="5" fillId="0" borderId="11" xfId="0" applyFont="1" applyFill="1" applyBorder="1" applyAlignment="1">
      <alignment horizontal="right"/>
    </xf>
    <xf numFmtId="0" fontId="5" fillId="0" borderId="0" xfId="0" applyFont="1" applyBorder="1" applyAlignment="1">
      <alignment horizontal="right"/>
    </xf>
    <xf numFmtId="37" fontId="5" fillId="0" borderId="0" xfId="0" applyNumberFormat="1" applyFont="1" applyBorder="1" applyAlignment="1" applyProtection="1">
      <alignment horizontal="center"/>
      <protection/>
    </xf>
    <xf numFmtId="0" fontId="6" fillId="0" borderId="0" xfId="0" applyFont="1" applyBorder="1" applyAlignment="1" applyProtection="1">
      <alignment horizontal="left"/>
      <protection/>
    </xf>
    <xf numFmtId="0" fontId="5" fillId="0" borderId="41" xfId="0" applyFont="1" applyBorder="1" applyAlignment="1" applyProtection="1">
      <alignment horizontal="center"/>
      <protection/>
    </xf>
    <xf numFmtId="0" fontId="5" fillId="0" borderId="51" xfId="0" applyFont="1" applyBorder="1" applyAlignment="1" applyProtection="1">
      <alignment horizontal="center"/>
      <protection/>
    </xf>
    <xf numFmtId="0" fontId="5" fillId="0" borderId="39" xfId="0" applyFont="1" applyBorder="1" applyAlignment="1" applyProtection="1">
      <alignment horizontal="center"/>
      <protection/>
    </xf>
    <xf numFmtId="0" fontId="5" fillId="0" borderId="0" xfId="0" applyFont="1" applyBorder="1" applyAlignment="1" applyProtection="1">
      <alignment horizontal="center"/>
      <protection/>
    </xf>
    <xf numFmtId="37" fontId="3" fillId="0" borderId="0" xfId="0" applyNumberFormat="1" applyFont="1" applyAlignment="1">
      <alignment horizontal="center"/>
    </xf>
    <xf numFmtId="0" fontId="5" fillId="0" borderId="20" xfId="0" applyFont="1" applyBorder="1" applyAlignment="1" applyProtection="1">
      <alignment horizontal="center" vertical="top"/>
      <protection/>
    </xf>
    <xf numFmtId="0" fontId="5" fillId="0" borderId="24" xfId="0" applyFont="1" applyBorder="1" applyAlignment="1" applyProtection="1">
      <alignment horizontal="center" vertical="top"/>
      <protection/>
    </xf>
    <xf numFmtId="0" fontId="5" fillId="0" borderId="21" xfId="0" applyFont="1" applyBorder="1" applyAlignment="1" applyProtection="1">
      <alignment horizontal="center" vertical="top"/>
      <protection/>
    </xf>
    <xf numFmtId="0" fontId="5" fillId="0" borderId="0" xfId="0" applyFont="1" applyBorder="1" applyAlignment="1" applyProtection="1">
      <alignment horizontal="center" vertical="top"/>
      <protection/>
    </xf>
    <xf numFmtId="37" fontId="5" fillId="0" borderId="60" xfId="0" applyNumberFormat="1" applyFont="1" applyBorder="1" applyAlignment="1" applyProtection="1">
      <alignment horizontal="right"/>
      <protection/>
    </xf>
    <xf numFmtId="37" fontId="5" fillId="0" borderId="61" xfId="0" applyNumberFormat="1" applyFont="1" applyBorder="1" applyAlignment="1" applyProtection="1">
      <alignment horizontal="right"/>
      <protection/>
    </xf>
    <xf numFmtId="37" fontId="5" fillId="0" borderId="62" xfId="0" applyNumberFormat="1" applyFont="1" applyBorder="1" applyAlignment="1" applyProtection="1">
      <alignment horizontal="righ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75"/>
          <c:y val="0.09975"/>
          <c:w val="0.45925"/>
          <c:h val="0.797"/>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'126'!$S$49:$S$57</c:f>
              <c:strCache/>
            </c:strRef>
          </c:cat>
          <c:val>
            <c:numRef>
              <c:f>'126'!$U$49:$U$57</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spPr>
              <a:noFill/>
              <a:ln w="3175">
                <a:noFill/>
              </a:ln>
            </c:spPr>
            <c:showLegendKey val="0"/>
            <c:showVal val="1"/>
            <c:showBubbleSize val="0"/>
            <c:showCatName val="1"/>
            <c:showSerName val="0"/>
            <c:showLeaderLines val="1"/>
            <c:showPercent val="0"/>
          </c:dLbls>
          <c:cat>
            <c:strRef>
              <c:f>'126'!$S$49:$S$57</c:f>
              <c:strCache/>
            </c:strRef>
          </c:cat>
          <c:val>
            <c:numRef>
              <c:f>'126'!$U$49:$U$57</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5"/>
          <c:y val="0.09975"/>
          <c:w val="0.45825"/>
          <c:h val="0.797"/>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rPr>
                      <a:t>[</a:t>
                    </a:r>
                    <a:r>
                      <a:rPr lang="en-US" cap="none" sz="1000" b="0" i="0" u="none" baseline="0">
                        <a:solidFill>
                          <a:srgbClr val="000000"/>
                        </a:solidFill>
                      </a:rPr>
                      <a:t>分類名</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50.9</a:t>
                    </a:r>
                    <a:r>
                      <a:rPr lang="en-US" cap="none" sz="10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rPr>
                      <a:t>[</a:t>
                    </a:r>
                    <a:r>
                      <a:rPr lang="en-US" cap="none" sz="1000" b="0" i="0" u="none" baseline="0">
                        <a:solidFill>
                          <a:srgbClr val="000000"/>
                        </a:solidFill>
                      </a:rPr>
                      <a:t>分類名</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16.8</a:t>
                    </a:r>
                    <a:r>
                      <a:rPr lang="en-US" cap="none" sz="10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rPr>
                      <a:t>[</a:t>
                    </a:r>
                    <a:r>
                      <a:rPr lang="en-US" cap="none" sz="1000" b="0" i="0" u="none" baseline="0">
                        <a:solidFill>
                          <a:srgbClr val="000000"/>
                        </a:solidFill>
                      </a:rPr>
                      <a:t>分類名</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7.8</a:t>
                    </a:r>
                    <a:r>
                      <a:rPr lang="en-US" cap="none" sz="10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rPr>
                      <a:t>[</a:t>
                    </a:r>
                    <a:r>
                      <a:rPr lang="en-US" cap="none" sz="1000" b="0" i="0" u="none" baseline="0">
                        <a:solidFill>
                          <a:srgbClr val="000000"/>
                        </a:solidFill>
                      </a:rPr>
                      <a:t>分類名</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8.8</a:t>
                    </a:r>
                    <a:r>
                      <a:rPr lang="en-US" cap="none" sz="10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rPr>
                      <a:t>[</a:t>
                    </a:r>
                    <a:r>
                      <a:rPr lang="en-US" cap="none" sz="1000" b="0" i="0" u="none" baseline="0">
                        <a:solidFill>
                          <a:srgbClr val="000000"/>
                        </a:solidFill>
                      </a:rPr>
                      <a:t>分類名</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3.8</a:t>
                    </a:r>
                    <a:r>
                      <a:rPr lang="en-US" cap="none" sz="10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0" i="0" u="none" baseline="0">
                        <a:solidFill>
                          <a:srgbClr val="000000"/>
                        </a:solidFill>
                      </a:rPr>
                      <a:t>[</a:t>
                    </a:r>
                    <a:r>
                      <a:rPr lang="en-US" cap="none" sz="1000" b="0" i="0" u="none" baseline="0">
                        <a:solidFill>
                          <a:srgbClr val="000000"/>
                        </a:solidFill>
                      </a:rPr>
                      <a:t>分類名</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14.6</a:t>
                    </a:r>
                    <a:r>
                      <a:rPr lang="en-US" cap="none" sz="10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numFmt formatCode="0.0%" sourceLinked="0"/>
            <c:spPr>
              <a:noFill/>
              <a:ln w="3175">
                <a:noFill/>
              </a:ln>
            </c:spPr>
            <c:showLegendKey val="0"/>
            <c:showVal val="0"/>
            <c:showBubbleSize val="0"/>
            <c:showCatName val="1"/>
            <c:showSerName val="0"/>
            <c:showLeaderLines val="1"/>
            <c:showPercent val="1"/>
          </c:dLbls>
          <c:cat>
            <c:strRef>
              <c:f>'126'!$S$63:$S$68</c:f>
              <c:strCache/>
            </c:strRef>
          </c:cat>
          <c:val>
            <c:numRef>
              <c:f>'126'!$U$63:$U$68</c:f>
              <c:numCache/>
            </c:numRef>
          </c:val>
        </c:ser>
      </c:pieChart>
      <c:spPr>
        <a:noFill/>
        <a:ln>
          <a:noFill/>
        </a:ln>
      </c:spPr>
    </c:plotArea>
    <c:legend>
      <c:legendPos val="r"/>
      <c:layout>
        <c:manualLayout>
          <c:xMode val="edge"/>
          <c:yMode val="edge"/>
          <c:x val="0.82475"/>
          <c:y val="0.2185"/>
          <c:w val="0.1645"/>
          <c:h val="0.54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48</xdr:row>
      <xdr:rowOff>66675</xdr:rowOff>
    </xdr:from>
    <xdr:to>
      <xdr:col>8</xdr:col>
      <xdr:colOff>514350</xdr:colOff>
      <xdr:row>60</xdr:row>
      <xdr:rowOff>152400</xdr:rowOff>
    </xdr:to>
    <xdr:graphicFrame>
      <xdr:nvGraphicFramePr>
        <xdr:cNvPr id="1" name="グラフ 1"/>
        <xdr:cNvGraphicFramePr/>
      </xdr:nvGraphicFramePr>
      <xdr:xfrm>
        <a:off x="257175" y="12449175"/>
        <a:ext cx="5495925" cy="2562225"/>
      </xdr:xfrm>
      <a:graphic>
        <a:graphicData uri="http://schemas.openxmlformats.org/drawingml/2006/chart">
          <c:chart xmlns:c="http://schemas.openxmlformats.org/drawingml/2006/chart" r:id="rId1"/>
        </a:graphicData>
      </a:graphic>
    </xdr:graphicFrame>
    <xdr:clientData/>
  </xdr:twoCellAnchor>
  <xdr:twoCellAnchor>
    <xdr:from>
      <xdr:col>8</xdr:col>
      <xdr:colOff>628650</xdr:colOff>
      <xdr:row>48</xdr:row>
      <xdr:rowOff>57150</xdr:rowOff>
    </xdr:from>
    <xdr:to>
      <xdr:col>17</xdr:col>
      <xdr:colOff>323850</xdr:colOff>
      <xdr:row>60</xdr:row>
      <xdr:rowOff>152400</xdr:rowOff>
    </xdr:to>
    <xdr:graphicFrame>
      <xdr:nvGraphicFramePr>
        <xdr:cNvPr id="2" name="グラフ 2"/>
        <xdr:cNvGraphicFramePr/>
      </xdr:nvGraphicFramePr>
      <xdr:xfrm>
        <a:off x="5867400" y="12439650"/>
        <a:ext cx="5505450" cy="2571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44"/>
  <sheetViews>
    <sheetView tabSelected="1" zoomScalePageLayoutView="0" workbookViewId="0" topLeftCell="A1">
      <selection activeCell="J17" sqref="J17"/>
    </sheetView>
  </sheetViews>
  <sheetFormatPr defaultColWidth="8.66015625" defaultRowHeight="18"/>
  <cols>
    <col min="1" max="7" width="9" style="0" customWidth="1"/>
  </cols>
  <sheetData>
    <row r="1" spans="1:7" ht="17.25" customHeight="1">
      <c r="A1" s="166" t="s">
        <v>101</v>
      </c>
      <c r="B1" s="166"/>
      <c r="C1" s="166"/>
      <c r="D1" s="166"/>
      <c r="E1" s="166"/>
      <c r="F1" s="166"/>
      <c r="G1" s="166"/>
    </row>
    <row r="2" spans="1:7" ht="17.25" customHeight="1">
      <c r="A2" s="166"/>
      <c r="B2" s="166"/>
      <c r="C2" s="166"/>
      <c r="D2" s="166"/>
      <c r="E2" s="166"/>
      <c r="F2" s="166"/>
      <c r="G2" s="166"/>
    </row>
    <row r="3" spans="1:7" ht="15.75">
      <c r="A3" s="166"/>
      <c r="B3" s="166"/>
      <c r="C3" s="166"/>
      <c r="D3" s="166"/>
      <c r="E3" s="166"/>
      <c r="F3" s="166"/>
      <c r="G3" s="166"/>
    </row>
    <row r="4" spans="1:7" ht="15.75">
      <c r="A4" s="166"/>
      <c r="B4" s="166"/>
      <c r="C4" s="166"/>
      <c r="D4" s="166"/>
      <c r="E4" s="166"/>
      <c r="F4" s="166"/>
      <c r="G4" s="166"/>
    </row>
    <row r="5" spans="1:7" ht="15.75">
      <c r="A5" s="166"/>
      <c r="B5" s="166"/>
      <c r="C5" s="166"/>
      <c r="D5" s="166"/>
      <c r="E5" s="166"/>
      <c r="F5" s="166"/>
      <c r="G5" s="166"/>
    </row>
    <row r="6" spans="1:7" ht="15.75">
      <c r="A6" s="166"/>
      <c r="B6" s="166"/>
      <c r="C6" s="166"/>
      <c r="D6" s="166"/>
      <c r="E6" s="166"/>
      <c r="F6" s="166"/>
      <c r="G6" s="166"/>
    </row>
    <row r="7" spans="1:7" ht="15.75">
      <c r="A7" s="166"/>
      <c r="B7" s="166"/>
      <c r="C7" s="166"/>
      <c r="D7" s="166"/>
      <c r="E7" s="166"/>
      <c r="F7" s="166"/>
      <c r="G7" s="166"/>
    </row>
    <row r="8" spans="1:7" ht="15.75">
      <c r="A8" s="166"/>
      <c r="B8" s="166"/>
      <c r="C8" s="166"/>
      <c r="D8" s="166"/>
      <c r="E8" s="166"/>
      <c r="F8" s="166"/>
      <c r="G8" s="166"/>
    </row>
    <row r="9" spans="1:7" ht="15.75">
      <c r="A9" s="166"/>
      <c r="B9" s="166"/>
      <c r="C9" s="166"/>
      <c r="D9" s="166"/>
      <c r="E9" s="166"/>
      <c r="F9" s="166"/>
      <c r="G9" s="166"/>
    </row>
    <row r="10" spans="1:7" ht="15.75">
      <c r="A10" s="166"/>
      <c r="B10" s="166"/>
      <c r="C10" s="166"/>
      <c r="D10" s="166"/>
      <c r="E10" s="166"/>
      <c r="F10" s="166"/>
      <c r="G10" s="166"/>
    </row>
    <row r="11" spans="1:7" ht="15.75">
      <c r="A11" s="166"/>
      <c r="B11" s="166"/>
      <c r="C11" s="166"/>
      <c r="D11" s="166"/>
      <c r="E11" s="166"/>
      <c r="F11" s="166"/>
      <c r="G11" s="166"/>
    </row>
    <row r="12" spans="1:7" ht="15.75">
      <c r="A12" s="166"/>
      <c r="B12" s="166"/>
      <c r="C12" s="166"/>
      <c r="D12" s="166"/>
      <c r="E12" s="166"/>
      <c r="F12" s="166"/>
      <c r="G12" s="166"/>
    </row>
    <row r="13" spans="1:7" ht="15.75">
      <c r="A13" s="166"/>
      <c r="B13" s="166"/>
      <c r="C13" s="166"/>
      <c r="D13" s="166"/>
      <c r="E13" s="166"/>
      <c r="F13" s="166"/>
      <c r="G13" s="166"/>
    </row>
    <row r="14" spans="1:7" ht="15.75">
      <c r="A14" s="166"/>
      <c r="B14" s="166"/>
      <c r="C14" s="166"/>
      <c r="D14" s="166"/>
      <c r="E14" s="166"/>
      <c r="F14" s="166"/>
      <c r="G14" s="166"/>
    </row>
    <row r="15" spans="1:7" ht="15.75">
      <c r="A15" s="166"/>
      <c r="B15" s="166"/>
      <c r="C15" s="166"/>
      <c r="D15" s="166"/>
      <c r="E15" s="166"/>
      <c r="F15" s="166"/>
      <c r="G15" s="166"/>
    </row>
    <row r="16" spans="1:7" ht="15.75">
      <c r="A16" s="166"/>
      <c r="B16" s="166"/>
      <c r="C16" s="166"/>
      <c r="D16" s="166"/>
      <c r="E16" s="166"/>
      <c r="F16" s="166"/>
      <c r="G16" s="166"/>
    </row>
    <row r="17" spans="1:7" ht="15.75">
      <c r="A17" s="166"/>
      <c r="B17" s="166"/>
      <c r="C17" s="166"/>
      <c r="D17" s="166"/>
      <c r="E17" s="166"/>
      <c r="F17" s="166"/>
      <c r="G17" s="166"/>
    </row>
    <row r="18" spans="1:7" ht="15.75">
      <c r="A18" s="166"/>
      <c r="B18" s="166"/>
      <c r="C18" s="166"/>
      <c r="D18" s="166"/>
      <c r="E18" s="166"/>
      <c r="F18" s="166"/>
      <c r="G18" s="166"/>
    </row>
    <row r="19" spans="1:7" ht="15.75">
      <c r="A19" s="166"/>
      <c r="B19" s="166"/>
      <c r="C19" s="166"/>
      <c r="D19" s="166"/>
      <c r="E19" s="166"/>
      <c r="F19" s="166"/>
      <c r="G19" s="166"/>
    </row>
    <row r="20" spans="1:7" ht="15.75">
      <c r="A20" s="166"/>
      <c r="B20" s="166"/>
      <c r="C20" s="166"/>
      <c r="D20" s="166"/>
      <c r="E20" s="166"/>
      <c r="F20" s="166"/>
      <c r="G20" s="166"/>
    </row>
    <row r="21" spans="1:7" ht="15.75">
      <c r="A21" s="166"/>
      <c r="B21" s="166"/>
      <c r="C21" s="166"/>
      <c r="D21" s="166"/>
      <c r="E21" s="166"/>
      <c r="F21" s="166"/>
      <c r="G21" s="166"/>
    </row>
    <row r="22" spans="1:7" ht="17.25" customHeight="1">
      <c r="A22" s="166"/>
      <c r="B22" s="166"/>
      <c r="C22" s="166"/>
      <c r="D22" s="166"/>
      <c r="E22" s="166"/>
      <c r="F22" s="166"/>
      <c r="G22" s="166"/>
    </row>
    <row r="23" spans="1:7" ht="15.75">
      <c r="A23" s="166"/>
      <c r="B23" s="166"/>
      <c r="C23" s="166"/>
      <c r="D23" s="166"/>
      <c r="E23" s="166"/>
      <c r="F23" s="166"/>
      <c r="G23" s="166"/>
    </row>
    <row r="24" spans="1:7" ht="15.75">
      <c r="A24" s="166"/>
      <c r="B24" s="166"/>
      <c r="C24" s="166"/>
      <c r="D24" s="166"/>
      <c r="E24" s="166"/>
      <c r="F24" s="166"/>
      <c r="G24" s="166"/>
    </row>
    <row r="25" spans="1:7" ht="15.75">
      <c r="A25" s="166"/>
      <c r="B25" s="166"/>
      <c r="C25" s="166"/>
      <c r="D25" s="166"/>
      <c r="E25" s="166"/>
      <c r="F25" s="166"/>
      <c r="G25" s="166"/>
    </row>
    <row r="26" spans="1:7" ht="15.75">
      <c r="A26" s="166"/>
      <c r="B26" s="166"/>
      <c r="C26" s="166"/>
      <c r="D26" s="166"/>
      <c r="E26" s="166"/>
      <c r="F26" s="166"/>
      <c r="G26" s="166"/>
    </row>
    <row r="27" spans="1:7" ht="15.75">
      <c r="A27" s="166"/>
      <c r="B27" s="166"/>
      <c r="C27" s="166"/>
      <c r="D27" s="166"/>
      <c r="E27" s="166"/>
      <c r="F27" s="166"/>
      <c r="G27" s="166"/>
    </row>
    <row r="28" spans="1:7" ht="15.75">
      <c r="A28" s="166"/>
      <c r="B28" s="166"/>
      <c r="C28" s="166"/>
      <c r="D28" s="166"/>
      <c r="E28" s="166"/>
      <c r="F28" s="166"/>
      <c r="G28" s="166"/>
    </row>
    <row r="29" spans="1:7" ht="15.75">
      <c r="A29" s="166"/>
      <c r="B29" s="166"/>
      <c r="C29" s="166"/>
      <c r="D29" s="166"/>
      <c r="E29" s="166"/>
      <c r="F29" s="166"/>
      <c r="G29" s="166"/>
    </row>
    <row r="30" spans="1:7" ht="15.75">
      <c r="A30" s="166"/>
      <c r="B30" s="166"/>
      <c r="C30" s="166"/>
      <c r="D30" s="166"/>
      <c r="E30" s="166"/>
      <c r="F30" s="166"/>
      <c r="G30" s="166"/>
    </row>
    <row r="31" spans="1:7" ht="15.75">
      <c r="A31" s="166"/>
      <c r="B31" s="166"/>
      <c r="C31" s="166"/>
      <c r="D31" s="166"/>
      <c r="E31" s="166"/>
      <c r="F31" s="166"/>
      <c r="G31" s="166"/>
    </row>
    <row r="32" spans="1:7" ht="15.75">
      <c r="A32" s="166"/>
      <c r="B32" s="166"/>
      <c r="C32" s="166"/>
      <c r="D32" s="166"/>
      <c r="E32" s="166"/>
      <c r="F32" s="166"/>
      <c r="G32" s="166"/>
    </row>
    <row r="33" spans="1:7" ht="15.75">
      <c r="A33" s="166"/>
      <c r="B33" s="166"/>
      <c r="C33" s="166"/>
      <c r="D33" s="166"/>
      <c r="E33" s="166"/>
      <c r="F33" s="166"/>
      <c r="G33" s="166"/>
    </row>
    <row r="34" spans="1:7" ht="15.75">
      <c r="A34" s="166"/>
      <c r="B34" s="166"/>
      <c r="C34" s="166"/>
      <c r="D34" s="166"/>
      <c r="E34" s="166"/>
      <c r="F34" s="166"/>
      <c r="G34" s="166"/>
    </row>
    <row r="35" spans="1:7" ht="15.75">
      <c r="A35" s="166"/>
      <c r="B35" s="166"/>
      <c r="C35" s="166"/>
      <c r="D35" s="166"/>
      <c r="E35" s="166"/>
      <c r="F35" s="166"/>
      <c r="G35" s="166"/>
    </row>
    <row r="36" spans="1:7" ht="15.75">
      <c r="A36" s="166"/>
      <c r="B36" s="166"/>
      <c r="C36" s="166"/>
      <c r="D36" s="166"/>
      <c r="E36" s="166"/>
      <c r="F36" s="166"/>
      <c r="G36" s="166"/>
    </row>
    <row r="37" spans="1:7" ht="15.75">
      <c r="A37" s="166"/>
      <c r="B37" s="166"/>
      <c r="C37" s="166"/>
      <c r="D37" s="166"/>
      <c r="E37" s="166"/>
      <c r="F37" s="166"/>
      <c r="G37" s="166"/>
    </row>
    <row r="38" spans="1:7" ht="15.75">
      <c r="A38" s="166"/>
      <c r="B38" s="166"/>
      <c r="C38" s="166"/>
      <c r="D38" s="166"/>
      <c r="E38" s="166"/>
      <c r="F38" s="166"/>
      <c r="G38" s="166"/>
    </row>
    <row r="39" spans="1:7" ht="15.75">
      <c r="A39" s="166"/>
      <c r="B39" s="166"/>
      <c r="C39" s="166"/>
      <c r="D39" s="166"/>
      <c r="E39" s="166"/>
      <c r="F39" s="166"/>
      <c r="G39" s="166"/>
    </row>
    <row r="40" spans="1:7" ht="15.75">
      <c r="A40" s="166"/>
      <c r="B40" s="166"/>
      <c r="C40" s="166"/>
      <c r="D40" s="166"/>
      <c r="E40" s="166"/>
      <c r="F40" s="166"/>
      <c r="G40" s="166"/>
    </row>
    <row r="41" spans="1:7" ht="15.75">
      <c r="A41" s="166"/>
      <c r="B41" s="166"/>
      <c r="C41" s="166"/>
      <c r="D41" s="166"/>
      <c r="E41" s="166"/>
      <c r="F41" s="166"/>
      <c r="G41" s="166"/>
    </row>
    <row r="42" spans="1:7" ht="15.75">
      <c r="A42" s="166"/>
      <c r="B42" s="166"/>
      <c r="C42" s="166"/>
      <c r="D42" s="166"/>
      <c r="E42" s="166"/>
      <c r="F42" s="166"/>
      <c r="G42" s="166"/>
    </row>
    <row r="43" spans="1:7" ht="15.75">
      <c r="A43" s="166"/>
      <c r="B43" s="166"/>
      <c r="C43" s="166"/>
      <c r="D43" s="166"/>
      <c r="E43" s="166"/>
      <c r="F43" s="166"/>
      <c r="G43" s="166"/>
    </row>
    <row r="44" spans="1:7" ht="15.75">
      <c r="A44" s="166"/>
      <c r="B44" s="166"/>
      <c r="C44" s="166"/>
      <c r="D44" s="166"/>
      <c r="E44" s="166"/>
      <c r="F44" s="166"/>
      <c r="G44" s="166"/>
    </row>
  </sheetData>
  <sheetProtection/>
  <mergeCells count="1">
    <mergeCell ref="A1:G44"/>
  </mergeCells>
  <printOptions/>
  <pageMargins left="0.7" right="0.7" top="0.75" bottom="0.75" header="0.3" footer="0.3"/>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BN43"/>
  <sheetViews>
    <sheetView zoomScaleSheetLayoutView="100" zoomScalePageLayoutView="0" workbookViewId="0" topLeftCell="A1">
      <selection activeCell="C11" sqref="C11:L11"/>
    </sheetView>
  </sheetViews>
  <sheetFormatPr defaultColWidth="8.83203125" defaultRowHeight="18"/>
  <cols>
    <col min="1" max="1" width="9.41015625" style="7" customWidth="1"/>
    <col min="2" max="2" width="10.58203125" style="7" customWidth="1"/>
    <col min="3" max="42" width="2" style="7" customWidth="1"/>
    <col min="43" max="45" width="0.99609375" style="7" customWidth="1"/>
    <col min="46" max="46" width="1.83203125" style="7" customWidth="1"/>
    <col min="47" max="55" width="0.99609375" style="7" customWidth="1"/>
    <col min="56" max="56" width="9.41015625" style="7" bestFit="1" customWidth="1"/>
    <col min="57" max="16384" width="8.83203125" style="7" customWidth="1"/>
  </cols>
  <sheetData>
    <row r="1" spans="1:47" ht="19.5" thickBot="1">
      <c r="A1" s="236" t="s">
        <v>102</v>
      </c>
      <c r="B1" s="236"/>
      <c r="C1" s="236"/>
      <c r="D1" s="236"/>
      <c r="E1" s="236"/>
      <c r="F1" s="236"/>
      <c r="G1" s="236"/>
      <c r="H1" s="236"/>
      <c r="I1" s="236"/>
      <c r="J1" s="236"/>
      <c r="K1" s="236"/>
      <c r="L1" s="236"/>
      <c r="M1" s="236"/>
      <c r="N1" s="236"/>
      <c r="O1" s="236"/>
      <c r="P1" s="236"/>
      <c r="Q1" s="236"/>
      <c r="R1" s="236"/>
      <c r="S1" s="236"/>
      <c r="T1" s="236"/>
      <c r="U1" s="236"/>
      <c r="V1" s="90"/>
      <c r="W1" s="90"/>
      <c r="X1" s="90"/>
      <c r="Y1" s="90"/>
      <c r="Z1" s="90"/>
      <c r="AA1" s="90"/>
      <c r="AB1" s="90"/>
      <c r="AC1" s="90"/>
      <c r="AD1" s="90"/>
      <c r="AE1" s="90"/>
      <c r="AF1" s="90"/>
      <c r="AG1" s="237" t="s">
        <v>103</v>
      </c>
      <c r="AH1" s="237"/>
      <c r="AI1" s="237"/>
      <c r="AJ1" s="237"/>
      <c r="AK1" s="237"/>
      <c r="AL1" s="237"/>
      <c r="AM1" s="237"/>
      <c r="AN1" s="237"/>
      <c r="AO1" s="237"/>
      <c r="AP1" s="237"/>
      <c r="AQ1" s="91"/>
      <c r="AR1" s="91"/>
      <c r="AS1" s="91"/>
      <c r="AT1" s="91"/>
      <c r="AU1" s="91"/>
    </row>
    <row r="2" spans="1:47" s="95" customFormat="1" ht="18" customHeight="1">
      <c r="A2" s="92"/>
      <c r="B2" s="93"/>
      <c r="C2" s="238" t="s">
        <v>104</v>
      </c>
      <c r="D2" s="239"/>
      <c r="E2" s="239"/>
      <c r="F2" s="239"/>
      <c r="G2" s="239"/>
      <c r="H2" s="239"/>
      <c r="I2" s="239"/>
      <c r="J2" s="239"/>
      <c r="K2" s="239"/>
      <c r="L2" s="239"/>
      <c r="M2" s="239"/>
      <c r="N2" s="239"/>
      <c r="O2" s="239"/>
      <c r="P2" s="239"/>
      <c r="Q2" s="239"/>
      <c r="R2" s="239"/>
      <c r="S2" s="239"/>
      <c r="T2" s="239"/>
      <c r="U2" s="239"/>
      <c r="V2" s="240"/>
      <c r="W2" s="238" t="s">
        <v>105</v>
      </c>
      <c r="X2" s="239"/>
      <c r="Y2" s="239"/>
      <c r="Z2" s="239"/>
      <c r="AA2" s="239"/>
      <c r="AB2" s="239"/>
      <c r="AC2" s="239"/>
      <c r="AD2" s="239"/>
      <c r="AE2" s="239"/>
      <c r="AF2" s="239"/>
      <c r="AG2" s="239"/>
      <c r="AH2" s="239"/>
      <c r="AI2" s="239"/>
      <c r="AJ2" s="239"/>
      <c r="AK2" s="239"/>
      <c r="AL2" s="239"/>
      <c r="AM2" s="239"/>
      <c r="AN2" s="239"/>
      <c r="AO2" s="239"/>
      <c r="AP2" s="239"/>
      <c r="AQ2" s="94"/>
      <c r="AR2" s="94"/>
      <c r="AS2" s="94"/>
      <c r="AT2" s="94"/>
      <c r="AU2" s="94"/>
    </row>
    <row r="3" spans="1:47" s="95" customFormat="1" ht="18" customHeight="1">
      <c r="A3" s="96"/>
      <c r="B3" s="97"/>
      <c r="C3" s="241" t="s">
        <v>106</v>
      </c>
      <c r="D3" s="242"/>
      <c r="E3" s="242"/>
      <c r="F3" s="242"/>
      <c r="G3" s="242"/>
      <c r="H3" s="242"/>
      <c r="I3" s="242"/>
      <c r="J3" s="242"/>
      <c r="K3" s="242"/>
      <c r="L3" s="243"/>
      <c r="M3" s="241" t="s">
        <v>2</v>
      </c>
      <c r="N3" s="242"/>
      <c r="O3" s="242"/>
      <c r="P3" s="242"/>
      <c r="Q3" s="242"/>
      <c r="R3" s="242"/>
      <c r="S3" s="242"/>
      <c r="T3" s="242"/>
      <c r="U3" s="242"/>
      <c r="V3" s="243"/>
      <c r="W3" s="241" t="s">
        <v>106</v>
      </c>
      <c r="X3" s="242"/>
      <c r="Y3" s="242"/>
      <c r="Z3" s="242"/>
      <c r="AA3" s="242"/>
      <c r="AB3" s="242"/>
      <c r="AC3" s="242"/>
      <c r="AD3" s="242"/>
      <c r="AE3" s="242"/>
      <c r="AF3" s="243"/>
      <c r="AG3" s="241" t="s">
        <v>2</v>
      </c>
      <c r="AH3" s="242"/>
      <c r="AI3" s="242"/>
      <c r="AJ3" s="242"/>
      <c r="AK3" s="242"/>
      <c r="AL3" s="242"/>
      <c r="AM3" s="242"/>
      <c r="AN3" s="242"/>
      <c r="AO3" s="242"/>
      <c r="AP3" s="242"/>
      <c r="AQ3" s="98"/>
      <c r="AR3" s="98"/>
      <c r="AS3" s="98"/>
      <c r="AT3" s="98"/>
      <c r="AU3" s="98"/>
    </row>
    <row r="4" spans="1:47" s="100" customFormat="1" ht="17.25" customHeight="1">
      <c r="A4" s="232" t="s">
        <v>0</v>
      </c>
      <c r="B4" s="233"/>
      <c r="C4" s="234">
        <v>1346</v>
      </c>
      <c r="D4" s="235"/>
      <c r="E4" s="235"/>
      <c r="F4" s="235"/>
      <c r="G4" s="235"/>
      <c r="H4" s="235"/>
      <c r="I4" s="235"/>
      <c r="J4" s="235"/>
      <c r="K4" s="235"/>
      <c r="L4" s="235"/>
      <c r="M4" s="235">
        <v>20099</v>
      </c>
      <c r="N4" s="235"/>
      <c r="O4" s="235"/>
      <c r="P4" s="235"/>
      <c r="Q4" s="235"/>
      <c r="R4" s="235"/>
      <c r="S4" s="235"/>
      <c r="T4" s="235"/>
      <c r="U4" s="235"/>
      <c r="V4" s="235"/>
      <c r="W4" s="235">
        <v>606</v>
      </c>
      <c r="X4" s="235"/>
      <c r="Y4" s="235"/>
      <c r="Z4" s="235"/>
      <c r="AA4" s="235"/>
      <c r="AB4" s="235"/>
      <c r="AC4" s="235"/>
      <c r="AD4" s="235"/>
      <c r="AE4" s="235"/>
      <c r="AF4" s="235"/>
      <c r="AG4" s="235">
        <v>10582</v>
      </c>
      <c r="AH4" s="235"/>
      <c r="AI4" s="235"/>
      <c r="AJ4" s="235"/>
      <c r="AK4" s="235"/>
      <c r="AL4" s="235"/>
      <c r="AM4" s="235"/>
      <c r="AN4" s="235"/>
      <c r="AO4" s="235"/>
      <c r="AP4" s="235"/>
      <c r="AQ4" s="99"/>
      <c r="AR4" s="99"/>
      <c r="AS4" s="99"/>
      <c r="AT4" s="99"/>
      <c r="AU4" s="99"/>
    </row>
    <row r="5" spans="1:47" ht="7.5" customHeight="1">
      <c r="A5" s="101"/>
      <c r="B5" s="102"/>
      <c r="C5" s="103"/>
      <c r="D5" s="104"/>
      <c r="E5" s="104"/>
      <c r="F5" s="104"/>
      <c r="G5" s="104"/>
      <c r="H5" s="104"/>
      <c r="I5" s="104"/>
      <c r="J5" s="104"/>
      <c r="K5" s="104"/>
      <c r="L5" s="105"/>
      <c r="M5" s="104"/>
      <c r="N5" s="104"/>
      <c r="O5" s="104"/>
      <c r="P5" s="104"/>
      <c r="Q5" s="104"/>
      <c r="R5" s="104"/>
      <c r="S5" s="104"/>
      <c r="T5" s="104"/>
      <c r="U5" s="105"/>
      <c r="V5" s="105"/>
      <c r="W5" s="104"/>
      <c r="X5" s="105"/>
      <c r="Y5" s="105"/>
      <c r="Z5" s="105"/>
      <c r="AA5" s="105"/>
      <c r="AB5" s="105"/>
      <c r="AC5" s="105"/>
      <c r="AD5" s="104"/>
      <c r="AE5" s="104"/>
      <c r="AF5" s="104"/>
      <c r="AG5" s="104"/>
      <c r="AH5" s="104"/>
      <c r="AI5" s="104"/>
      <c r="AJ5" s="104"/>
      <c r="AK5" s="105"/>
      <c r="AL5" s="105"/>
      <c r="AM5" s="105"/>
      <c r="AN5" s="105"/>
      <c r="AO5" s="105"/>
      <c r="AP5" s="105"/>
      <c r="AQ5" s="5"/>
      <c r="AR5" s="5"/>
      <c r="AS5" s="5"/>
      <c r="AT5" s="5"/>
      <c r="AU5" s="5"/>
    </row>
    <row r="6" spans="1:47" ht="17.25" customHeight="1">
      <c r="A6" s="224" t="s">
        <v>107</v>
      </c>
      <c r="B6" s="225"/>
      <c r="C6" s="226">
        <v>184</v>
      </c>
      <c r="D6" s="227"/>
      <c r="E6" s="227"/>
      <c r="F6" s="227"/>
      <c r="G6" s="227"/>
      <c r="H6" s="227"/>
      <c r="I6" s="227"/>
      <c r="J6" s="227"/>
      <c r="K6" s="227"/>
      <c r="L6" s="227"/>
      <c r="M6" s="227">
        <v>3201</v>
      </c>
      <c r="N6" s="227"/>
      <c r="O6" s="227"/>
      <c r="P6" s="227"/>
      <c r="Q6" s="227"/>
      <c r="R6" s="227"/>
      <c r="S6" s="227"/>
      <c r="T6" s="227"/>
      <c r="U6" s="227"/>
      <c r="V6" s="227"/>
      <c r="W6" s="227">
        <v>119</v>
      </c>
      <c r="X6" s="227"/>
      <c r="Y6" s="227"/>
      <c r="Z6" s="227"/>
      <c r="AA6" s="227"/>
      <c r="AB6" s="227"/>
      <c r="AC6" s="227"/>
      <c r="AD6" s="227"/>
      <c r="AE6" s="227"/>
      <c r="AF6" s="227"/>
      <c r="AG6" s="227">
        <v>2851</v>
      </c>
      <c r="AH6" s="227"/>
      <c r="AI6" s="227"/>
      <c r="AJ6" s="227"/>
      <c r="AK6" s="227"/>
      <c r="AL6" s="227"/>
      <c r="AM6" s="227"/>
      <c r="AN6" s="227"/>
      <c r="AO6" s="227"/>
      <c r="AP6" s="227"/>
      <c r="AQ6" s="5"/>
      <c r="AR6" s="5"/>
      <c r="AS6" s="5"/>
      <c r="AT6" s="5"/>
      <c r="AU6" s="5"/>
    </row>
    <row r="7" spans="1:47" ht="17.25" customHeight="1">
      <c r="A7" s="224" t="s">
        <v>108</v>
      </c>
      <c r="B7" s="225"/>
      <c r="C7" s="226">
        <v>257</v>
      </c>
      <c r="D7" s="227"/>
      <c r="E7" s="227"/>
      <c r="F7" s="227"/>
      <c r="G7" s="227"/>
      <c r="H7" s="227"/>
      <c r="I7" s="227"/>
      <c r="J7" s="227"/>
      <c r="K7" s="227"/>
      <c r="L7" s="227"/>
      <c r="M7" s="227">
        <v>3732</v>
      </c>
      <c r="N7" s="227"/>
      <c r="O7" s="227"/>
      <c r="P7" s="227"/>
      <c r="Q7" s="227"/>
      <c r="R7" s="227"/>
      <c r="S7" s="227"/>
      <c r="T7" s="227"/>
      <c r="U7" s="227"/>
      <c r="V7" s="227"/>
      <c r="W7" s="227">
        <v>88</v>
      </c>
      <c r="X7" s="227"/>
      <c r="Y7" s="227"/>
      <c r="Z7" s="227"/>
      <c r="AA7" s="227"/>
      <c r="AB7" s="227"/>
      <c r="AC7" s="227"/>
      <c r="AD7" s="227"/>
      <c r="AE7" s="227"/>
      <c r="AF7" s="227"/>
      <c r="AG7" s="227">
        <v>1684</v>
      </c>
      <c r="AH7" s="227"/>
      <c r="AI7" s="227"/>
      <c r="AJ7" s="227"/>
      <c r="AK7" s="227"/>
      <c r="AL7" s="227"/>
      <c r="AM7" s="227"/>
      <c r="AN7" s="227"/>
      <c r="AO7" s="227"/>
      <c r="AP7" s="227"/>
      <c r="AQ7" s="5"/>
      <c r="AR7" s="5"/>
      <c r="AS7" s="5"/>
      <c r="AT7" s="5"/>
      <c r="AU7" s="5"/>
    </row>
    <row r="8" spans="1:47" ht="17.25" customHeight="1">
      <c r="A8" s="224" t="s">
        <v>109</v>
      </c>
      <c r="B8" s="225"/>
      <c r="C8" s="226">
        <v>135</v>
      </c>
      <c r="D8" s="227"/>
      <c r="E8" s="227"/>
      <c r="F8" s="227"/>
      <c r="G8" s="227"/>
      <c r="H8" s="227"/>
      <c r="I8" s="227"/>
      <c r="J8" s="227"/>
      <c r="K8" s="227"/>
      <c r="L8" s="227"/>
      <c r="M8" s="227">
        <v>2096</v>
      </c>
      <c r="N8" s="227"/>
      <c r="O8" s="227"/>
      <c r="P8" s="227"/>
      <c r="Q8" s="227"/>
      <c r="R8" s="227"/>
      <c r="S8" s="227"/>
      <c r="T8" s="227"/>
      <c r="U8" s="227"/>
      <c r="V8" s="227"/>
      <c r="W8" s="227">
        <v>84</v>
      </c>
      <c r="X8" s="227"/>
      <c r="Y8" s="227"/>
      <c r="Z8" s="227"/>
      <c r="AA8" s="227"/>
      <c r="AB8" s="227"/>
      <c r="AC8" s="227"/>
      <c r="AD8" s="227"/>
      <c r="AE8" s="227"/>
      <c r="AF8" s="227"/>
      <c r="AG8" s="227">
        <v>831</v>
      </c>
      <c r="AH8" s="227"/>
      <c r="AI8" s="227"/>
      <c r="AJ8" s="227"/>
      <c r="AK8" s="227"/>
      <c r="AL8" s="227"/>
      <c r="AM8" s="227"/>
      <c r="AN8" s="227"/>
      <c r="AO8" s="227"/>
      <c r="AP8" s="227"/>
      <c r="AQ8" s="5"/>
      <c r="AR8" s="5"/>
      <c r="AS8" s="5"/>
      <c r="AT8" s="5"/>
      <c r="AU8" s="5"/>
    </row>
    <row r="9" spans="1:47" ht="17.25" customHeight="1">
      <c r="A9" s="224" t="s">
        <v>110</v>
      </c>
      <c r="B9" s="225"/>
      <c r="C9" s="226">
        <v>168</v>
      </c>
      <c r="D9" s="227"/>
      <c r="E9" s="227"/>
      <c r="F9" s="227"/>
      <c r="G9" s="227"/>
      <c r="H9" s="227"/>
      <c r="I9" s="227"/>
      <c r="J9" s="227"/>
      <c r="K9" s="227"/>
      <c r="L9" s="227"/>
      <c r="M9" s="227">
        <v>2845</v>
      </c>
      <c r="N9" s="227"/>
      <c r="O9" s="227"/>
      <c r="P9" s="227"/>
      <c r="Q9" s="227"/>
      <c r="R9" s="227"/>
      <c r="S9" s="227"/>
      <c r="T9" s="227"/>
      <c r="U9" s="227"/>
      <c r="V9" s="227"/>
      <c r="W9" s="227">
        <v>77</v>
      </c>
      <c r="X9" s="227"/>
      <c r="Y9" s="227"/>
      <c r="Z9" s="227"/>
      <c r="AA9" s="227"/>
      <c r="AB9" s="227"/>
      <c r="AC9" s="227"/>
      <c r="AD9" s="227"/>
      <c r="AE9" s="227"/>
      <c r="AF9" s="227"/>
      <c r="AG9" s="227">
        <v>932</v>
      </c>
      <c r="AH9" s="227"/>
      <c r="AI9" s="227"/>
      <c r="AJ9" s="227"/>
      <c r="AK9" s="227"/>
      <c r="AL9" s="227"/>
      <c r="AM9" s="227"/>
      <c r="AN9" s="227"/>
      <c r="AO9" s="227"/>
      <c r="AP9" s="227"/>
      <c r="AQ9" s="5"/>
      <c r="AR9" s="5"/>
      <c r="AS9" s="5"/>
      <c r="AT9" s="5"/>
      <c r="AU9" s="5"/>
    </row>
    <row r="10" spans="1:47" ht="17.25" customHeight="1">
      <c r="A10" s="224" t="s">
        <v>111</v>
      </c>
      <c r="B10" s="225"/>
      <c r="C10" s="226">
        <v>185</v>
      </c>
      <c r="D10" s="227"/>
      <c r="E10" s="227"/>
      <c r="F10" s="227"/>
      <c r="G10" s="227"/>
      <c r="H10" s="227"/>
      <c r="I10" s="227"/>
      <c r="J10" s="227"/>
      <c r="K10" s="227"/>
      <c r="L10" s="227"/>
      <c r="M10" s="227">
        <v>2716</v>
      </c>
      <c r="N10" s="227"/>
      <c r="O10" s="227"/>
      <c r="P10" s="227"/>
      <c r="Q10" s="227"/>
      <c r="R10" s="227"/>
      <c r="S10" s="227"/>
      <c r="T10" s="227"/>
      <c r="U10" s="227"/>
      <c r="V10" s="227"/>
      <c r="W10" s="227">
        <v>84</v>
      </c>
      <c r="X10" s="227"/>
      <c r="Y10" s="227"/>
      <c r="Z10" s="227"/>
      <c r="AA10" s="227"/>
      <c r="AB10" s="227"/>
      <c r="AC10" s="227"/>
      <c r="AD10" s="227"/>
      <c r="AE10" s="227"/>
      <c r="AF10" s="227"/>
      <c r="AG10" s="227">
        <v>1337</v>
      </c>
      <c r="AH10" s="227"/>
      <c r="AI10" s="227"/>
      <c r="AJ10" s="227"/>
      <c r="AK10" s="227"/>
      <c r="AL10" s="227"/>
      <c r="AM10" s="227"/>
      <c r="AN10" s="227"/>
      <c r="AO10" s="227"/>
      <c r="AP10" s="227"/>
      <c r="AQ10" s="5"/>
      <c r="AR10" s="5"/>
      <c r="AS10" s="5"/>
      <c r="AT10" s="5"/>
      <c r="AU10" s="5"/>
    </row>
    <row r="11" spans="1:47" ht="17.25" customHeight="1">
      <c r="A11" s="224" t="s">
        <v>112</v>
      </c>
      <c r="B11" s="225"/>
      <c r="C11" s="226">
        <v>190</v>
      </c>
      <c r="D11" s="227"/>
      <c r="E11" s="227"/>
      <c r="F11" s="227"/>
      <c r="G11" s="227"/>
      <c r="H11" s="227"/>
      <c r="I11" s="227"/>
      <c r="J11" s="227"/>
      <c r="K11" s="227"/>
      <c r="L11" s="227"/>
      <c r="M11" s="227">
        <v>2603</v>
      </c>
      <c r="N11" s="227"/>
      <c r="O11" s="227"/>
      <c r="P11" s="227"/>
      <c r="Q11" s="227"/>
      <c r="R11" s="227"/>
      <c r="S11" s="227"/>
      <c r="T11" s="227"/>
      <c r="U11" s="227"/>
      <c r="V11" s="227"/>
      <c r="W11" s="227">
        <v>71</v>
      </c>
      <c r="X11" s="227"/>
      <c r="Y11" s="227"/>
      <c r="Z11" s="227"/>
      <c r="AA11" s="227"/>
      <c r="AB11" s="227"/>
      <c r="AC11" s="227"/>
      <c r="AD11" s="227"/>
      <c r="AE11" s="227"/>
      <c r="AF11" s="227"/>
      <c r="AG11" s="227">
        <v>1515</v>
      </c>
      <c r="AH11" s="227"/>
      <c r="AI11" s="227"/>
      <c r="AJ11" s="227"/>
      <c r="AK11" s="227"/>
      <c r="AL11" s="227"/>
      <c r="AM11" s="227"/>
      <c r="AN11" s="227"/>
      <c r="AO11" s="227"/>
      <c r="AP11" s="227"/>
      <c r="AQ11" s="5"/>
      <c r="AR11" s="5"/>
      <c r="AS11" s="5"/>
      <c r="AT11" s="5"/>
      <c r="AU11" s="5"/>
    </row>
    <row r="12" spans="1:47" ht="17.25" customHeight="1" thickBot="1">
      <c r="A12" s="228" t="s">
        <v>113</v>
      </c>
      <c r="B12" s="229"/>
      <c r="C12" s="230">
        <v>227</v>
      </c>
      <c r="D12" s="231"/>
      <c r="E12" s="231"/>
      <c r="F12" s="231"/>
      <c r="G12" s="231"/>
      <c r="H12" s="231"/>
      <c r="I12" s="231"/>
      <c r="J12" s="231"/>
      <c r="K12" s="231"/>
      <c r="L12" s="231"/>
      <c r="M12" s="231">
        <v>2906</v>
      </c>
      <c r="N12" s="231"/>
      <c r="O12" s="231"/>
      <c r="P12" s="231"/>
      <c r="Q12" s="231"/>
      <c r="R12" s="231"/>
      <c r="S12" s="231"/>
      <c r="T12" s="231"/>
      <c r="U12" s="231"/>
      <c r="V12" s="231"/>
      <c r="W12" s="231">
        <v>83</v>
      </c>
      <c r="X12" s="231"/>
      <c r="Y12" s="231"/>
      <c r="Z12" s="231"/>
      <c r="AA12" s="231"/>
      <c r="AB12" s="231"/>
      <c r="AC12" s="231"/>
      <c r="AD12" s="231"/>
      <c r="AE12" s="231"/>
      <c r="AF12" s="231"/>
      <c r="AG12" s="231">
        <v>1432</v>
      </c>
      <c r="AH12" s="231"/>
      <c r="AI12" s="231"/>
      <c r="AJ12" s="231"/>
      <c r="AK12" s="231"/>
      <c r="AL12" s="231"/>
      <c r="AM12" s="231"/>
      <c r="AN12" s="231"/>
      <c r="AO12" s="231"/>
      <c r="AP12" s="231"/>
      <c r="AQ12" s="5"/>
      <c r="AR12" s="5"/>
      <c r="AS12" s="5"/>
      <c r="AT12" s="5"/>
      <c r="AU12" s="5"/>
    </row>
    <row r="13" spans="1:47" ht="17.25" customHeight="1">
      <c r="A13" s="210"/>
      <c r="B13" s="210"/>
      <c r="C13" s="210"/>
      <c r="D13" s="210"/>
      <c r="E13" s="210"/>
      <c r="F13" s="210"/>
      <c r="G13" s="210"/>
      <c r="H13" s="210"/>
      <c r="I13" s="210"/>
      <c r="J13" s="210"/>
      <c r="K13" s="210"/>
      <c r="L13" s="106"/>
      <c r="M13" s="3"/>
      <c r="N13" s="3"/>
      <c r="O13" s="3"/>
      <c r="P13" s="3"/>
      <c r="Q13" s="3"/>
      <c r="R13" s="3"/>
      <c r="S13" s="3"/>
      <c r="T13" s="3"/>
      <c r="U13" s="106"/>
      <c r="V13" s="106"/>
      <c r="W13" s="3"/>
      <c r="X13" s="106"/>
      <c r="Y13" s="106"/>
      <c r="Z13" s="106"/>
      <c r="AA13" s="106"/>
      <c r="AB13" s="106"/>
      <c r="AC13" s="106"/>
      <c r="AD13" s="3"/>
      <c r="AE13" s="211" t="s">
        <v>4</v>
      </c>
      <c r="AF13" s="211"/>
      <c r="AG13" s="211"/>
      <c r="AH13" s="211"/>
      <c r="AI13" s="211"/>
      <c r="AJ13" s="211"/>
      <c r="AK13" s="211"/>
      <c r="AL13" s="211"/>
      <c r="AM13" s="211"/>
      <c r="AN13" s="211"/>
      <c r="AO13" s="211"/>
      <c r="AP13" s="211"/>
      <c r="AQ13" s="8"/>
      <c r="AR13" s="8"/>
      <c r="AS13" s="8"/>
      <c r="AT13" s="8"/>
      <c r="AU13" s="8"/>
    </row>
    <row r="14" spans="1:47" ht="17.25" customHeight="1">
      <c r="A14" s="107"/>
      <c r="B14" s="107"/>
      <c r="C14" s="107"/>
      <c r="D14" s="107"/>
      <c r="E14" s="107"/>
      <c r="F14" s="107"/>
      <c r="G14" s="107"/>
      <c r="H14" s="107"/>
      <c r="I14" s="107"/>
      <c r="J14" s="107"/>
      <c r="K14" s="107"/>
      <c r="L14" s="4"/>
      <c r="M14" s="5"/>
      <c r="N14" s="5"/>
      <c r="O14" s="5"/>
      <c r="P14" s="5"/>
      <c r="Q14" s="5"/>
      <c r="R14" s="5"/>
      <c r="S14" s="5"/>
      <c r="T14" s="5"/>
      <c r="U14" s="4"/>
      <c r="V14" s="4"/>
      <c r="W14" s="5"/>
      <c r="X14" s="4"/>
      <c r="Y14" s="4"/>
      <c r="Z14" s="4"/>
      <c r="AA14" s="4"/>
      <c r="AB14" s="4"/>
      <c r="AC14" s="4"/>
      <c r="AD14" s="5"/>
      <c r="AE14" s="2"/>
      <c r="AF14" s="2"/>
      <c r="AG14" s="2"/>
      <c r="AH14" s="2"/>
      <c r="AI14" s="2"/>
      <c r="AJ14" s="2"/>
      <c r="AK14" s="2"/>
      <c r="AL14" s="2"/>
      <c r="AM14" s="2"/>
      <c r="AN14" s="2"/>
      <c r="AO14" s="2"/>
      <c r="AP14" s="2"/>
      <c r="AQ14" s="8"/>
      <c r="AR14" s="8"/>
      <c r="AS14" s="8"/>
      <c r="AT14" s="8"/>
      <c r="AU14" s="8"/>
    </row>
    <row r="15" spans="1:46" ht="24" customHeight="1" thickBot="1">
      <c r="A15" s="179" t="s">
        <v>114</v>
      </c>
      <c r="B15" s="179"/>
      <c r="C15" s="179"/>
      <c r="D15" s="179"/>
      <c r="E15" s="179"/>
      <c r="F15" s="179"/>
      <c r="G15" s="179"/>
      <c r="H15" s="179"/>
      <c r="I15" s="179"/>
      <c r="J15" s="179"/>
      <c r="K15" s="179"/>
      <c r="L15" s="179"/>
      <c r="M15" s="179"/>
      <c r="N15" s="179"/>
      <c r="O15" s="179"/>
      <c r="P15" s="179"/>
      <c r="Q15" s="179"/>
      <c r="R15" s="179"/>
      <c r="S15" s="179"/>
      <c r="T15" s="179"/>
      <c r="U15" s="179"/>
      <c r="V15" s="108"/>
      <c r="W15" s="108"/>
      <c r="X15" s="108"/>
      <c r="Y15" s="108"/>
      <c r="Z15" s="108"/>
      <c r="AA15" s="108"/>
      <c r="AB15" s="108"/>
      <c r="AC15" s="108"/>
      <c r="AD15" s="108"/>
      <c r="AE15" s="108"/>
      <c r="AF15" s="108"/>
      <c r="AG15" s="212" t="s">
        <v>115</v>
      </c>
      <c r="AH15" s="212"/>
      <c r="AI15" s="212"/>
      <c r="AJ15" s="212"/>
      <c r="AK15" s="212"/>
      <c r="AL15" s="212"/>
      <c r="AM15" s="212"/>
      <c r="AN15" s="212"/>
      <c r="AO15" s="212"/>
      <c r="AP15" s="212"/>
      <c r="AQ15" s="8"/>
      <c r="AR15" s="8"/>
      <c r="AS15" s="8"/>
      <c r="AT15" s="8"/>
    </row>
    <row r="16" spans="1:47" ht="17.25" customHeight="1">
      <c r="A16" s="109"/>
      <c r="B16" s="110"/>
      <c r="C16" s="213" t="s">
        <v>116</v>
      </c>
      <c r="D16" s="214"/>
      <c r="E16" s="214"/>
      <c r="F16" s="214"/>
      <c r="G16" s="214"/>
      <c r="H16" s="214"/>
      <c r="I16" s="214"/>
      <c r="J16" s="214"/>
      <c r="K16" s="214"/>
      <c r="L16" s="214"/>
      <c r="M16" s="213" t="s">
        <v>117</v>
      </c>
      <c r="N16" s="214"/>
      <c r="O16" s="214"/>
      <c r="P16" s="214"/>
      <c r="Q16" s="214"/>
      <c r="R16" s="214"/>
      <c r="S16" s="214"/>
      <c r="T16" s="214"/>
      <c r="U16" s="214"/>
      <c r="V16" s="217"/>
      <c r="W16" s="219" t="s">
        <v>118</v>
      </c>
      <c r="X16" s="220"/>
      <c r="Y16" s="220"/>
      <c r="Z16" s="220"/>
      <c r="AA16" s="220"/>
      <c r="AB16" s="220"/>
      <c r="AC16" s="220"/>
      <c r="AD16" s="220"/>
      <c r="AE16" s="220"/>
      <c r="AF16" s="220"/>
      <c r="AG16" s="220"/>
      <c r="AH16" s="220"/>
      <c r="AI16" s="220"/>
      <c r="AJ16" s="220"/>
      <c r="AK16" s="220"/>
      <c r="AL16" s="220"/>
      <c r="AM16" s="220"/>
      <c r="AN16" s="220"/>
      <c r="AO16" s="220"/>
      <c r="AP16" s="220"/>
      <c r="AQ16" s="8"/>
      <c r="AR16" s="8"/>
      <c r="AS16" s="8"/>
      <c r="AT16" s="8"/>
      <c r="AU16" s="8"/>
    </row>
    <row r="17" spans="1:43" ht="15.75">
      <c r="A17" s="111"/>
      <c r="B17" s="112"/>
      <c r="C17" s="215"/>
      <c r="D17" s="216"/>
      <c r="E17" s="216"/>
      <c r="F17" s="216"/>
      <c r="G17" s="216"/>
      <c r="H17" s="216"/>
      <c r="I17" s="216"/>
      <c r="J17" s="216"/>
      <c r="K17" s="216"/>
      <c r="L17" s="216"/>
      <c r="M17" s="215"/>
      <c r="N17" s="216"/>
      <c r="O17" s="216"/>
      <c r="P17" s="216"/>
      <c r="Q17" s="216"/>
      <c r="R17" s="216"/>
      <c r="S17" s="216"/>
      <c r="T17" s="216"/>
      <c r="U17" s="216"/>
      <c r="V17" s="218"/>
      <c r="W17" s="221" t="s">
        <v>119</v>
      </c>
      <c r="X17" s="222"/>
      <c r="Y17" s="222"/>
      <c r="Z17" s="222"/>
      <c r="AA17" s="222"/>
      <c r="AB17" s="222"/>
      <c r="AC17" s="222"/>
      <c r="AD17" s="222"/>
      <c r="AE17" s="222"/>
      <c r="AF17" s="223"/>
      <c r="AG17" s="221" t="s">
        <v>120</v>
      </c>
      <c r="AH17" s="222"/>
      <c r="AI17" s="222"/>
      <c r="AJ17" s="222"/>
      <c r="AK17" s="222"/>
      <c r="AL17" s="222"/>
      <c r="AM17" s="222"/>
      <c r="AN17" s="222"/>
      <c r="AO17" s="222"/>
      <c r="AP17" s="222"/>
      <c r="AQ17" s="4"/>
    </row>
    <row r="18" spans="1:42" ht="18" customHeight="1">
      <c r="A18" s="201" t="s">
        <v>121</v>
      </c>
      <c r="B18" s="202"/>
      <c r="C18" s="203">
        <v>187830</v>
      </c>
      <c r="D18" s="204"/>
      <c r="E18" s="204"/>
      <c r="F18" s="204"/>
      <c r="G18" s="204"/>
      <c r="H18" s="204"/>
      <c r="I18" s="204"/>
      <c r="J18" s="204"/>
      <c r="K18" s="204"/>
      <c r="L18" s="204"/>
      <c r="M18" s="204">
        <v>6095</v>
      </c>
      <c r="N18" s="204"/>
      <c r="O18" s="204"/>
      <c r="P18" s="204"/>
      <c r="Q18" s="204"/>
      <c r="R18" s="204"/>
      <c r="S18" s="204"/>
      <c r="T18" s="204"/>
      <c r="U18" s="204"/>
      <c r="V18" s="204"/>
      <c r="W18" s="205">
        <v>4573</v>
      </c>
      <c r="X18" s="206"/>
      <c r="Y18" s="206"/>
      <c r="Z18" s="206"/>
      <c r="AA18" s="206"/>
      <c r="AB18" s="206"/>
      <c r="AC18" s="206"/>
      <c r="AD18" s="206"/>
      <c r="AE18" s="206"/>
      <c r="AF18" s="206"/>
      <c r="AG18" s="204">
        <v>1522</v>
      </c>
      <c r="AH18" s="204"/>
      <c r="AI18" s="204"/>
      <c r="AJ18" s="204"/>
      <c r="AK18" s="204"/>
      <c r="AL18" s="204"/>
      <c r="AM18" s="204"/>
      <c r="AN18" s="204"/>
      <c r="AO18" s="204"/>
      <c r="AP18" s="204"/>
    </row>
    <row r="19" spans="1:42" ht="18" customHeight="1">
      <c r="A19" s="207" t="s">
        <v>122</v>
      </c>
      <c r="B19" s="208"/>
      <c r="C19" s="205">
        <v>51005</v>
      </c>
      <c r="D19" s="206"/>
      <c r="E19" s="206"/>
      <c r="F19" s="206"/>
      <c r="G19" s="206"/>
      <c r="H19" s="206"/>
      <c r="I19" s="206"/>
      <c r="J19" s="206"/>
      <c r="K19" s="206"/>
      <c r="L19" s="206"/>
      <c r="M19" s="206">
        <v>1917</v>
      </c>
      <c r="N19" s="206"/>
      <c r="O19" s="206"/>
      <c r="P19" s="206"/>
      <c r="Q19" s="206"/>
      <c r="R19" s="206"/>
      <c r="S19" s="206"/>
      <c r="T19" s="206"/>
      <c r="U19" s="206"/>
      <c r="V19" s="209"/>
      <c r="W19" s="205">
        <v>1769</v>
      </c>
      <c r="X19" s="206"/>
      <c r="Y19" s="206"/>
      <c r="Z19" s="206"/>
      <c r="AA19" s="206"/>
      <c r="AB19" s="206"/>
      <c r="AC19" s="206"/>
      <c r="AD19" s="206"/>
      <c r="AE19" s="206"/>
      <c r="AF19" s="206"/>
      <c r="AG19" s="206">
        <v>148</v>
      </c>
      <c r="AH19" s="206"/>
      <c r="AI19" s="206"/>
      <c r="AJ19" s="206"/>
      <c r="AK19" s="206"/>
      <c r="AL19" s="206"/>
      <c r="AM19" s="206"/>
      <c r="AN19" s="206"/>
      <c r="AO19" s="206"/>
      <c r="AP19" s="206"/>
    </row>
    <row r="20" spans="1:42" s="100" customFormat="1" ht="18" customHeight="1" thickBot="1">
      <c r="A20" s="196" t="s">
        <v>123</v>
      </c>
      <c r="B20" s="197"/>
      <c r="C20" s="198">
        <v>0.272</v>
      </c>
      <c r="D20" s="199"/>
      <c r="E20" s="199"/>
      <c r="F20" s="199"/>
      <c r="G20" s="199"/>
      <c r="H20" s="199"/>
      <c r="I20" s="199"/>
      <c r="J20" s="199"/>
      <c r="K20" s="199"/>
      <c r="L20" s="199"/>
      <c r="M20" s="199">
        <v>0.315</v>
      </c>
      <c r="N20" s="199"/>
      <c r="O20" s="199"/>
      <c r="P20" s="199"/>
      <c r="Q20" s="199"/>
      <c r="R20" s="199"/>
      <c r="S20" s="199"/>
      <c r="T20" s="199"/>
      <c r="U20" s="199"/>
      <c r="V20" s="199"/>
      <c r="W20" s="198">
        <v>0.387</v>
      </c>
      <c r="X20" s="199"/>
      <c r="Y20" s="199"/>
      <c r="Z20" s="199"/>
      <c r="AA20" s="199"/>
      <c r="AB20" s="199"/>
      <c r="AC20" s="199"/>
      <c r="AD20" s="199"/>
      <c r="AE20" s="199"/>
      <c r="AF20" s="199"/>
      <c r="AG20" s="199">
        <v>0.097</v>
      </c>
      <c r="AH20" s="199"/>
      <c r="AI20" s="199"/>
      <c r="AJ20" s="199"/>
      <c r="AK20" s="199"/>
      <c r="AL20" s="199"/>
      <c r="AM20" s="199"/>
      <c r="AN20" s="199"/>
      <c r="AO20" s="199"/>
      <c r="AP20" s="199"/>
    </row>
    <row r="21" spans="1:66" ht="15.75">
      <c r="A21" s="113" t="s">
        <v>124</v>
      </c>
      <c r="B21" s="113"/>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114"/>
      <c r="AB21" s="114"/>
      <c r="AC21" s="114"/>
      <c r="AD21" s="114"/>
      <c r="AE21" s="114"/>
      <c r="AF21" s="114"/>
      <c r="AG21" s="114"/>
      <c r="AH21" s="114"/>
      <c r="AI21" s="115"/>
      <c r="AJ21" s="6"/>
      <c r="AK21" s="116" t="s">
        <v>125</v>
      </c>
      <c r="AL21" s="117"/>
      <c r="AM21" s="117"/>
      <c r="AN21" s="117"/>
      <c r="AO21" s="117"/>
      <c r="AP21" s="117"/>
      <c r="AQ21" s="5"/>
      <c r="AR21" s="5"/>
      <c r="AS21" s="4"/>
      <c r="AT21" s="4"/>
      <c r="AU21" s="5"/>
      <c r="AV21" s="4"/>
      <c r="AW21" s="4"/>
      <c r="AX21" s="4"/>
      <c r="AY21" s="4"/>
      <c r="AZ21" s="4"/>
      <c r="BA21" s="4"/>
      <c r="BB21" s="5"/>
      <c r="BC21" s="2"/>
      <c r="BD21" s="2"/>
      <c r="BE21" s="2"/>
      <c r="BF21" s="2"/>
      <c r="BG21" s="2"/>
      <c r="BH21" s="2"/>
      <c r="BI21" s="2"/>
      <c r="BJ21" s="2"/>
      <c r="BK21" s="2"/>
      <c r="BL21" s="2"/>
      <c r="BM21" s="2"/>
      <c r="BN21" s="2"/>
    </row>
    <row r="22" spans="1:66" ht="17.25" customHeight="1">
      <c r="A22" s="113"/>
      <c r="B22" s="113"/>
      <c r="C22" s="86"/>
      <c r="D22" s="86"/>
      <c r="E22" s="86"/>
      <c r="F22" s="86"/>
      <c r="G22" s="86"/>
      <c r="H22" s="86"/>
      <c r="I22" s="86"/>
      <c r="J22" s="86"/>
      <c r="K22" s="86"/>
      <c r="L22" s="86"/>
      <c r="M22" s="86"/>
      <c r="N22" s="86"/>
      <c r="O22" s="86"/>
      <c r="P22" s="86"/>
      <c r="Q22" s="86"/>
      <c r="R22" s="86"/>
      <c r="S22" s="86"/>
      <c r="T22" s="86"/>
      <c r="U22" s="86"/>
      <c r="V22" s="86"/>
      <c r="W22" s="86"/>
      <c r="X22" s="86"/>
      <c r="Y22" s="86"/>
      <c r="Z22" s="86"/>
      <c r="AA22" s="107"/>
      <c r="AB22" s="107"/>
      <c r="AC22" s="107"/>
      <c r="AD22" s="107"/>
      <c r="AE22" s="107"/>
      <c r="AF22" s="107"/>
      <c r="AG22" s="107"/>
      <c r="AH22" s="107"/>
      <c r="AJ22" s="4"/>
      <c r="AK22" s="116"/>
      <c r="AL22" s="5"/>
      <c r="AM22" s="5"/>
      <c r="AN22" s="5"/>
      <c r="AO22" s="5"/>
      <c r="AP22" s="5"/>
      <c r="AQ22" s="5"/>
      <c r="AR22" s="5"/>
      <c r="AS22" s="4"/>
      <c r="AT22" s="4"/>
      <c r="AU22" s="5"/>
      <c r="AV22" s="4"/>
      <c r="AW22" s="4"/>
      <c r="AX22" s="4"/>
      <c r="AY22" s="4"/>
      <c r="AZ22" s="4"/>
      <c r="BA22" s="4"/>
      <c r="BB22" s="5"/>
      <c r="BC22" s="2"/>
      <c r="BD22" s="2"/>
      <c r="BE22" s="2"/>
      <c r="BF22" s="2"/>
      <c r="BG22" s="2"/>
      <c r="BH22" s="2"/>
      <c r="BI22" s="2"/>
      <c r="BJ22" s="2"/>
      <c r="BK22" s="2"/>
      <c r="BL22" s="2"/>
      <c r="BM22" s="2"/>
      <c r="BN22" s="2"/>
    </row>
    <row r="23" spans="1:66" ht="18" customHeight="1">
      <c r="A23" s="107"/>
      <c r="B23" s="107"/>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07"/>
      <c r="AB23" s="107"/>
      <c r="AC23" s="107"/>
      <c r="AD23" s="107"/>
      <c r="AE23" s="107"/>
      <c r="AF23" s="107"/>
      <c r="AG23" s="107"/>
      <c r="AH23" s="107"/>
      <c r="AI23" s="107"/>
      <c r="AJ23" s="4"/>
      <c r="AK23" s="5"/>
      <c r="AL23" s="5"/>
      <c r="AM23" s="5"/>
      <c r="AN23" s="5"/>
      <c r="AO23" s="5"/>
      <c r="AP23" s="5"/>
      <c r="AQ23" s="5"/>
      <c r="AR23" s="5"/>
      <c r="AS23" s="4"/>
      <c r="AT23" s="4"/>
      <c r="AU23" s="5"/>
      <c r="AV23" s="4"/>
      <c r="AW23" s="4"/>
      <c r="AX23" s="4"/>
      <c r="AY23" s="4"/>
      <c r="AZ23" s="4"/>
      <c r="BA23" s="4"/>
      <c r="BB23" s="5"/>
      <c r="BC23" s="2"/>
      <c r="BD23" s="2"/>
      <c r="BE23" s="2"/>
      <c r="BF23" s="2"/>
      <c r="BG23" s="2"/>
      <c r="BH23" s="2"/>
      <c r="BI23" s="2"/>
      <c r="BJ23" s="2"/>
      <c r="BK23" s="2"/>
      <c r="BL23" s="2"/>
      <c r="BM23" s="2"/>
      <c r="BN23" s="2"/>
    </row>
    <row r="24" spans="1:42" s="4" customFormat="1" ht="18" customHeight="1" thickBot="1">
      <c r="A24" s="179" t="s">
        <v>126</v>
      </c>
      <c r="B24" s="179"/>
      <c r="C24" s="179"/>
      <c r="D24" s="179"/>
      <c r="E24" s="179"/>
      <c r="F24" s="179"/>
      <c r="G24" s="179"/>
      <c r="H24" s="179"/>
      <c r="I24" s="179"/>
      <c r="J24" s="179"/>
      <c r="K24" s="179"/>
      <c r="L24" s="179"/>
      <c r="M24" s="179"/>
      <c r="N24" s="179"/>
      <c r="O24" s="179"/>
      <c r="P24" s="179"/>
      <c r="Q24" s="179"/>
      <c r="R24" s="179"/>
      <c r="S24" s="179"/>
      <c r="T24" s="115"/>
      <c r="U24" s="115"/>
      <c r="V24" s="115"/>
      <c r="W24" s="115"/>
      <c r="X24" s="115"/>
      <c r="Y24" s="115"/>
      <c r="Z24" s="115"/>
      <c r="AA24" s="115"/>
      <c r="AB24" s="115"/>
      <c r="AC24" s="115"/>
      <c r="AD24" s="115"/>
      <c r="AE24" s="115"/>
      <c r="AF24" s="115"/>
      <c r="AG24" s="115"/>
      <c r="AH24" s="115"/>
      <c r="AI24" s="115"/>
      <c r="AJ24" s="115"/>
      <c r="AK24" s="180" t="s">
        <v>127</v>
      </c>
      <c r="AL24" s="180"/>
      <c r="AM24" s="180"/>
      <c r="AN24" s="180"/>
      <c r="AO24" s="180"/>
      <c r="AP24" s="180"/>
    </row>
    <row r="25" spans="1:42" ht="17.25" customHeight="1">
      <c r="A25" s="181"/>
      <c r="B25" s="182"/>
      <c r="C25" s="185" t="s">
        <v>3</v>
      </c>
      <c r="D25" s="186"/>
      <c r="E25" s="186"/>
      <c r="F25" s="186"/>
      <c r="G25" s="186"/>
      <c r="H25" s="186"/>
      <c r="I25" s="186"/>
      <c r="J25" s="186"/>
      <c r="K25" s="186"/>
      <c r="L25" s="186"/>
      <c r="M25" s="186"/>
      <c r="N25" s="187"/>
      <c r="O25" s="191" t="s">
        <v>128</v>
      </c>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row>
    <row r="26" spans="1:42" ht="18" customHeight="1">
      <c r="A26" s="183"/>
      <c r="B26" s="184"/>
      <c r="C26" s="188"/>
      <c r="D26" s="189"/>
      <c r="E26" s="189"/>
      <c r="F26" s="189"/>
      <c r="G26" s="189"/>
      <c r="H26" s="189"/>
      <c r="I26" s="189"/>
      <c r="J26" s="189"/>
      <c r="K26" s="189"/>
      <c r="L26" s="189"/>
      <c r="M26" s="189"/>
      <c r="N26" s="190"/>
      <c r="O26" s="193" t="s">
        <v>129</v>
      </c>
      <c r="P26" s="194"/>
      <c r="Q26" s="194"/>
      <c r="R26" s="194"/>
      <c r="S26" s="194"/>
      <c r="T26" s="194"/>
      <c r="U26" s="194"/>
      <c r="V26" s="194"/>
      <c r="W26" s="194"/>
      <c r="X26" s="194"/>
      <c r="Y26" s="194"/>
      <c r="Z26" s="194"/>
      <c r="AA26" s="194"/>
      <c r="AB26" s="195"/>
      <c r="AC26" s="193" t="s">
        <v>130</v>
      </c>
      <c r="AD26" s="194"/>
      <c r="AE26" s="194"/>
      <c r="AF26" s="194"/>
      <c r="AG26" s="194"/>
      <c r="AH26" s="194"/>
      <c r="AI26" s="194"/>
      <c r="AJ26" s="194"/>
      <c r="AK26" s="194"/>
      <c r="AL26" s="194"/>
      <c r="AM26" s="194"/>
      <c r="AN26" s="194"/>
      <c r="AO26" s="194"/>
      <c r="AP26" s="194"/>
    </row>
    <row r="27" spans="1:42" ht="18" customHeight="1">
      <c r="A27" s="175" t="s">
        <v>0</v>
      </c>
      <c r="B27" s="176"/>
      <c r="C27" s="177">
        <f>C28+C29+C30+C31</f>
        <v>24863</v>
      </c>
      <c r="D27" s="178"/>
      <c r="E27" s="178"/>
      <c r="F27" s="178"/>
      <c r="G27" s="178"/>
      <c r="H27" s="178"/>
      <c r="I27" s="178"/>
      <c r="J27" s="178"/>
      <c r="K27" s="178"/>
      <c r="L27" s="178"/>
      <c r="M27" s="178"/>
      <c r="N27" s="178"/>
      <c r="O27" s="178">
        <f>C27-AC27</f>
        <v>23754</v>
      </c>
      <c r="P27" s="178"/>
      <c r="Q27" s="178"/>
      <c r="R27" s="178"/>
      <c r="S27" s="178"/>
      <c r="T27" s="178"/>
      <c r="U27" s="178"/>
      <c r="V27" s="178"/>
      <c r="W27" s="178"/>
      <c r="X27" s="178"/>
      <c r="Y27" s="178"/>
      <c r="Z27" s="178"/>
      <c r="AA27" s="178"/>
      <c r="AB27" s="178"/>
      <c r="AC27" s="178">
        <f>AC28+AC29+AC30+AC31</f>
        <v>1109</v>
      </c>
      <c r="AD27" s="178"/>
      <c r="AE27" s="178"/>
      <c r="AF27" s="178"/>
      <c r="AG27" s="178"/>
      <c r="AH27" s="178"/>
      <c r="AI27" s="178"/>
      <c r="AJ27" s="178"/>
      <c r="AK27" s="178"/>
      <c r="AL27" s="178"/>
      <c r="AM27" s="178"/>
      <c r="AN27" s="178"/>
      <c r="AO27" s="178"/>
      <c r="AP27" s="178"/>
    </row>
    <row r="28" spans="1:42" ht="18" customHeight="1">
      <c r="A28" s="171" t="s">
        <v>131</v>
      </c>
      <c r="B28" s="172"/>
      <c r="C28" s="173">
        <f>2882+12</f>
        <v>2894</v>
      </c>
      <c r="D28" s="174"/>
      <c r="E28" s="174"/>
      <c r="F28" s="174"/>
      <c r="G28" s="174"/>
      <c r="H28" s="174"/>
      <c r="I28" s="174"/>
      <c r="J28" s="174"/>
      <c r="K28" s="174"/>
      <c r="L28" s="174"/>
      <c r="M28" s="174"/>
      <c r="N28" s="174"/>
      <c r="O28" s="174">
        <f>C28-AC28</f>
        <v>2832</v>
      </c>
      <c r="P28" s="174"/>
      <c r="Q28" s="174"/>
      <c r="R28" s="174"/>
      <c r="S28" s="174"/>
      <c r="T28" s="174"/>
      <c r="U28" s="174"/>
      <c r="V28" s="174"/>
      <c r="W28" s="174"/>
      <c r="X28" s="174"/>
      <c r="Y28" s="174"/>
      <c r="Z28" s="174"/>
      <c r="AA28" s="174"/>
      <c r="AB28" s="174"/>
      <c r="AC28" s="174">
        <v>62</v>
      </c>
      <c r="AD28" s="174"/>
      <c r="AE28" s="174"/>
      <c r="AF28" s="174"/>
      <c r="AG28" s="174"/>
      <c r="AH28" s="174"/>
      <c r="AI28" s="174"/>
      <c r="AJ28" s="174"/>
      <c r="AK28" s="174"/>
      <c r="AL28" s="174"/>
      <c r="AM28" s="174"/>
      <c r="AN28" s="174"/>
      <c r="AO28" s="174"/>
      <c r="AP28" s="174"/>
    </row>
    <row r="29" spans="1:42" ht="18" customHeight="1">
      <c r="A29" s="171" t="s">
        <v>132</v>
      </c>
      <c r="B29" s="172"/>
      <c r="C29" s="173">
        <f>4545+12</f>
        <v>4557</v>
      </c>
      <c r="D29" s="174"/>
      <c r="E29" s="174"/>
      <c r="F29" s="174"/>
      <c r="G29" s="174"/>
      <c r="H29" s="174"/>
      <c r="I29" s="174"/>
      <c r="J29" s="174"/>
      <c r="K29" s="174"/>
      <c r="L29" s="174"/>
      <c r="M29" s="174"/>
      <c r="N29" s="174"/>
      <c r="O29" s="174">
        <f>C29-AC29</f>
        <v>4433</v>
      </c>
      <c r="P29" s="174"/>
      <c r="Q29" s="174"/>
      <c r="R29" s="174"/>
      <c r="S29" s="174"/>
      <c r="T29" s="174"/>
      <c r="U29" s="174"/>
      <c r="V29" s="174"/>
      <c r="W29" s="174"/>
      <c r="X29" s="174"/>
      <c r="Y29" s="174"/>
      <c r="Z29" s="174"/>
      <c r="AA29" s="174"/>
      <c r="AB29" s="174"/>
      <c r="AC29" s="174">
        <v>124</v>
      </c>
      <c r="AD29" s="174"/>
      <c r="AE29" s="174"/>
      <c r="AF29" s="174"/>
      <c r="AG29" s="174"/>
      <c r="AH29" s="174"/>
      <c r="AI29" s="174"/>
      <c r="AJ29" s="174"/>
      <c r="AK29" s="174"/>
      <c r="AL29" s="174"/>
      <c r="AM29" s="174"/>
      <c r="AN29" s="174"/>
      <c r="AO29" s="174"/>
      <c r="AP29" s="174"/>
    </row>
    <row r="30" spans="1:42" ht="18" customHeight="1">
      <c r="A30" s="171" t="s">
        <v>133</v>
      </c>
      <c r="B30" s="172"/>
      <c r="C30" s="173">
        <f>7003+12</f>
        <v>7015</v>
      </c>
      <c r="D30" s="174"/>
      <c r="E30" s="174"/>
      <c r="F30" s="174"/>
      <c r="G30" s="174"/>
      <c r="H30" s="174"/>
      <c r="I30" s="174"/>
      <c r="J30" s="174"/>
      <c r="K30" s="174"/>
      <c r="L30" s="174"/>
      <c r="M30" s="174"/>
      <c r="N30" s="174"/>
      <c r="O30" s="174">
        <f>C30-AC30</f>
        <v>6687</v>
      </c>
      <c r="P30" s="174"/>
      <c r="Q30" s="174"/>
      <c r="R30" s="174"/>
      <c r="S30" s="174"/>
      <c r="T30" s="174"/>
      <c r="U30" s="174"/>
      <c r="V30" s="174"/>
      <c r="W30" s="174"/>
      <c r="X30" s="174"/>
      <c r="Y30" s="174"/>
      <c r="Z30" s="174"/>
      <c r="AA30" s="174"/>
      <c r="AB30" s="174"/>
      <c r="AC30" s="174">
        <v>328</v>
      </c>
      <c r="AD30" s="174"/>
      <c r="AE30" s="174"/>
      <c r="AF30" s="174"/>
      <c r="AG30" s="174"/>
      <c r="AH30" s="174"/>
      <c r="AI30" s="174"/>
      <c r="AJ30" s="174"/>
      <c r="AK30" s="174"/>
      <c r="AL30" s="174"/>
      <c r="AM30" s="174"/>
      <c r="AN30" s="174"/>
      <c r="AO30" s="174"/>
      <c r="AP30" s="174"/>
    </row>
    <row r="31" spans="1:42" ht="18" customHeight="1" thickBot="1">
      <c r="A31" s="167" t="s">
        <v>134</v>
      </c>
      <c r="B31" s="168"/>
      <c r="C31" s="169">
        <f>10385+12</f>
        <v>10397</v>
      </c>
      <c r="D31" s="170"/>
      <c r="E31" s="170"/>
      <c r="F31" s="170"/>
      <c r="G31" s="170"/>
      <c r="H31" s="170"/>
      <c r="I31" s="170"/>
      <c r="J31" s="170"/>
      <c r="K31" s="170"/>
      <c r="L31" s="170"/>
      <c r="M31" s="170"/>
      <c r="N31" s="170"/>
      <c r="O31" s="170">
        <f>C31-AC31</f>
        <v>9802</v>
      </c>
      <c r="P31" s="170"/>
      <c r="Q31" s="170"/>
      <c r="R31" s="170"/>
      <c r="S31" s="170"/>
      <c r="T31" s="170"/>
      <c r="U31" s="170"/>
      <c r="V31" s="170"/>
      <c r="W31" s="170"/>
      <c r="X31" s="170"/>
      <c r="Y31" s="170"/>
      <c r="Z31" s="170"/>
      <c r="AA31" s="170"/>
      <c r="AB31" s="170"/>
      <c r="AC31" s="170">
        <v>595</v>
      </c>
      <c r="AD31" s="170"/>
      <c r="AE31" s="170"/>
      <c r="AF31" s="170"/>
      <c r="AG31" s="170"/>
      <c r="AH31" s="170"/>
      <c r="AI31" s="170"/>
      <c r="AJ31" s="170"/>
      <c r="AK31" s="170"/>
      <c r="AL31" s="170"/>
      <c r="AM31" s="170"/>
      <c r="AN31" s="170"/>
      <c r="AO31" s="170"/>
      <c r="AP31" s="170"/>
    </row>
    <row r="32" spans="1:42" s="1" customFormat="1" ht="17.25" customHeight="1">
      <c r="A32" s="115"/>
      <c r="B32" s="115"/>
      <c r="C32" s="115"/>
      <c r="D32" s="115"/>
      <c r="E32" s="115"/>
      <c r="F32" s="115"/>
      <c r="G32" s="115"/>
      <c r="H32" s="115"/>
      <c r="I32" s="115"/>
      <c r="J32" s="115"/>
      <c r="K32" s="115"/>
      <c r="L32" s="115"/>
      <c r="M32" s="120"/>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6" t="s">
        <v>4</v>
      </c>
      <c r="AL32" s="116"/>
      <c r="AM32" s="116"/>
      <c r="AN32" s="116"/>
      <c r="AO32" s="116"/>
      <c r="AP32" s="116"/>
    </row>
    <row r="33" spans="1:42" s="1" customFormat="1" ht="17.25" customHeight="1">
      <c r="A33" s="7"/>
      <c r="B33" s="7"/>
      <c r="C33" s="7"/>
      <c r="D33" s="7"/>
      <c r="E33" s="7"/>
      <c r="F33" s="7"/>
      <c r="G33" s="7"/>
      <c r="H33" s="7"/>
      <c r="I33" s="7"/>
      <c r="J33" s="7"/>
      <c r="K33" s="7"/>
      <c r="L33" s="7"/>
      <c r="M33" s="121"/>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row>
    <row r="34" spans="1:42" s="1" customFormat="1" ht="17.2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row>
    <row r="35" spans="1:42" s="1" customFormat="1" ht="17.25"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row>
    <row r="36" spans="1:42" s="1" customFormat="1" ht="17.25" customHeight="1">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row>
    <row r="37" spans="1:42" s="1" customFormat="1" ht="17.25" customHeight="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row>
    <row r="38" spans="1:42" s="1" customFormat="1" ht="17.25"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row>
    <row r="39" spans="1:42" s="1" customFormat="1" ht="17.25"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row>
    <row r="40" spans="1:56" s="1" customFormat="1" ht="17.2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BD40" s="122"/>
    </row>
    <row r="41" spans="1:56" s="1" customFormat="1" ht="17.25"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BD41" s="122"/>
    </row>
    <row r="42" spans="1:42" s="1" customFormat="1" ht="17.2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row>
    <row r="43" spans="1:42" s="1" customFormat="1" ht="17.25"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row>
    <row r="44" ht="17.25" customHeight="1"/>
  </sheetData>
  <sheetProtection/>
  <mergeCells count="103">
    <mergeCell ref="A1:U1"/>
    <mergeCell ref="AG1:AP1"/>
    <mergeCell ref="C2:V2"/>
    <mergeCell ref="W2:AP2"/>
    <mergeCell ref="C3:L3"/>
    <mergeCell ref="M3:V3"/>
    <mergeCell ref="W3:AF3"/>
    <mergeCell ref="AG3:AP3"/>
    <mergeCell ref="A4:B4"/>
    <mergeCell ref="C4:L4"/>
    <mergeCell ref="M4:V4"/>
    <mergeCell ref="W4:AF4"/>
    <mergeCell ref="AG4:AP4"/>
    <mergeCell ref="A6:B6"/>
    <mergeCell ref="C6:L6"/>
    <mergeCell ref="M6:V6"/>
    <mergeCell ref="W6:AF6"/>
    <mergeCell ref="AG6:AP6"/>
    <mergeCell ref="A7:B7"/>
    <mergeCell ref="C7:L7"/>
    <mergeCell ref="M7:V7"/>
    <mergeCell ref="W7:AF7"/>
    <mergeCell ref="AG7:AP7"/>
    <mergeCell ref="A8:B8"/>
    <mergeCell ref="C8:L8"/>
    <mergeCell ref="M8:V8"/>
    <mergeCell ref="W8:AF8"/>
    <mergeCell ref="AG8:AP8"/>
    <mergeCell ref="A9:B9"/>
    <mergeCell ref="C9:L9"/>
    <mergeCell ref="M9:V9"/>
    <mergeCell ref="W9:AF9"/>
    <mergeCell ref="AG9:AP9"/>
    <mergeCell ref="A10:B10"/>
    <mergeCell ref="C10:L10"/>
    <mergeCell ref="M10:V10"/>
    <mergeCell ref="W10:AF10"/>
    <mergeCell ref="AG10:AP10"/>
    <mergeCell ref="A11:B11"/>
    <mergeCell ref="C11:L11"/>
    <mergeCell ref="M11:V11"/>
    <mergeCell ref="W11:AF11"/>
    <mergeCell ref="AG11:AP11"/>
    <mergeCell ref="A12:B12"/>
    <mergeCell ref="C12:L12"/>
    <mergeCell ref="M12:V12"/>
    <mergeCell ref="W12:AF12"/>
    <mergeCell ref="AG12:AP12"/>
    <mergeCell ref="A13:K13"/>
    <mergeCell ref="AE13:AP13"/>
    <mergeCell ref="A15:U15"/>
    <mergeCell ref="AG15:AP15"/>
    <mergeCell ref="C16:L17"/>
    <mergeCell ref="M16:V17"/>
    <mergeCell ref="W16:AP16"/>
    <mergeCell ref="W17:AF17"/>
    <mergeCell ref="AG17:AP17"/>
    <mergeCell ref="A18:B18"/>
    <mergeCell ref="C18:L18"/>
    <mergeCell ref="M18:V18"/>
    <mergeCell ref="W18:AF18"/>
    <mergeCell ref="AG18:AP18"/>
    <mergeCell ref="A19:B19"/>
    <mergeCell ref="C19:L19"/>
    <mergeCell ref="M19:V19"/>
    <mergeCell ref="W19:AF19"/>
    <mergeCell ref="AG19:AP19"/>
    <mergeCell ref="A20:B20"/>
    <mergeCell ref="C20:L20"/>
    <mergeCell ref="M20:V20"/>
    <mergeCell ref="W20:AF20"/>
    <mergeCell ref="AG20:AP20"/>
    <mergeCell ref="C21:N21"/>
    <mergeCell ref="O21:Z21"/>
    <mergeCell ref="C23:N23"/>
    <mergeCell ref="O23:Z23"/>
    <mergeCell ref="A24:S24"/>
    <mergeCell ref="AK24:AP24"/>
    <mergeCell ref="A25:B26"/>
    <mergeCell ref="C25:N26"/>
    <mergeCell ref="O25:AP25"/>
    <mergeCell ref="O26:AB26"/>
    <mergeCell ref="AC26:AP26"/>
    <mergeCell ref="O30:AB30"/>
    <mergeCell ref="AC30:AP30"/>
    <mergeCell ref="A27:B27"/>
    <mergeCell ref="C27:N27"/>
    <mergeCell ref="O27:AB27"/>
    <mergeCell ref="AC27:AP27"/>
    <mergeCell ref="A28:B28"/>
    <mergeCell ref="C28:N28"/>
    <mergeCell ref="O28:AB28"/>
    <mergeCell ref="AC28:AP28"/>
    <mergeCell ref="A31:B31"/>
    <mergeCell ref="C31:N31"/>
    <mergeCell ref="O31:AB31"/>
    <mergeCell ref="AC31:AP31"/>
    <mergeCell ref="A29:B29"/>
    <mergeCell ref="C29:N29"/>
    <mergeCell ref="O29:AB29"/>
    <mergeCell ref="AC29:AP29"/>
    <mergeCell ref="A30:B30"/>
    <mergeCell ref="C30:N30"/>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ransitionEvaluation="1"/>
  <dimension ref="A1:H22"/>
  <sheetViews>
    <sheetView zoomScaleSheetLayoutView="100" zoomScalePageLayoutView="0" workbookViewId="0" topLeftCell="A1">
      <selection activeCell="A4" sqref="A4:B4"/>
    </sheetView>
  </sheetViews>
  <sheetFormatPr defaultColWidth="8.83203125" defaultRowHeight="18"/>
  <cols>
    <col min="1" max="1" width="20" style="115" customWidth="1"/>
    <col min="2" max="2" width="9" style="115" customWidth="1"/>
    <col min="3" max="5" width="22" style="115" customWidth="1"/>
    <col min="6" max="7" width="8.66015625" style="115" customWidth="1"/>
    <col min="8" max="16384" width="8.83203125" style="115" customWidth="1"/>
  </cols>
  <sheetData>
    <row r="1" spans="1:7" ht="22.5" customHeight="1" thickBot="1">
      <c r="A1" s="179" t="s">
        <v>135</v>
      </c>
      <c r="B1" s="179"/>
      <c r="C1" s="179"/>
      <c r="D1" s="179"/>
      <c r="E1" s="123" t="s">
        <v>136</v>
      </c>
      <c r="F1" s="117"/>
      <c r="G1" s="6"/>
    </row>
    <row r="2" spans="1:7" s="126" customFormat="1" ht="19.5" customHeight="1">
      <c r="A2" s="109"/>
      <c r="B2" s="110"/>
      <c r="C2" s="255" t="s">
        <v>3</v>
      </c>
      <c r="D2" s="191" t="s">
        <v>128</v>
      </c>
      <c r="E2" s="192"/>
      <c r="F2" s="124"/>
      <c r="G2" s="125"/>
    </row>
    <row r="3" spans="1:7" s="126" customFormat="1" ht="19.5" customHeight="1">
      <c r="A3" s="111"/>
      <c r="B3" s="112"/>
      <c r="C3" s="256"/>
      <c r="D3" s="118" t="s">
        <v>129</v>
      </c>
      <c r="E3" s="118" t="s">
        <v>130</v>
      </c>
      <c r="F3" s="124"/>
      <c r="G3" s="125"/>
    </row>
    <row r="4" spans="1:7" s="126" customFormat="1" ht="17.25" customHeight="1">
      <c r="A4" s="247" t="s">
        <v>0</v>
      </c>
      <c r="B4" s="248"/>
      <c r="C4" s="127">
        <f>C5+C6+C7+C8</f>
        <v>34403</v>
      </c>
      <c r="D4" s="128">
        <f>C4-E4</f>
        <v>31711</v>
      </c>
      <c r="E4" s="129">
        <f>E5+E6+E7+E8</f>
        <v>2692</v>
      </c>
      <c r="F4" s="124"/>
      <c r="G4" s="125"/>
    </row>
    <row r="5" spans="1:7" s="126" customFormat="1" ht="17.25" customHeight="1">
      <c r="A5" s="251" t="s">
        <v>131</v>
      </c>
      <c r="B5" s="252"/>
      <c r="C5" s="130">
        <f>5079+26</f>
        <v>5105</v>
      </c>
      <c r="D5" s="128">
        <f>C5-E5</f>
        <v>4850</v>
      </c>
      <c r="E5" s="128">
        <v>255</v>
      </c>
      <c r="F5" s="124"/>
      <c r="G5" s="125"/>
    </row>
    <row r="6" spans="1:7" s="126" customFormat="1" ht="17.25" customHeight="1">
      <c r="A6" s="251" t="s">
        <v>132</v>
      </c>
      <c r="B6" s="252"/>
      <c r="C6" s="130">
        <f>4808+26</f>
        <v>4834</v>
      </c>
      <c r="D6" s="128">
        <f>C6-E6</f>
        <v>4539</v>
      </c>
      <c r="E6" s="128">
        <v>295</v>
      </c>
      <c r="F6" s="124"/>
      <c r="G6" s="125"/>
    </row>
    <row r="7" spans="1:7" s="126" customFormat="1" ht="17.25" customHeight="1">
      <c r="A7" s="251" t="s">
        <v>133</v>
      </c>
      <c r="B7" s="252"/>
      <c r="C7" s="130">
        <f>9506+26</f>
        <v>9532</v>
      </c>
      <c r="D7" s="128">
        <f>C7-E7</f>
        <v>8883</v>
      </c>
      <c r="E7" s="128">
        <v>649</v>
      </c>
      <c r="F7" s="124"/>
      <c r="G7" s="125"/>
    </row>
    <row r="8" spans="1:7" s="126" customFormat="1" ht="17.25" customHeight="1" thickBot="1">
      <c r="A8" s="253" t="s">
        <v>134</v>
      </c>
      <c r="B8" s="254"/>
      <c r="C8" s="131">
        <f>14903+29</f>
        <v>14932</v>
      </c>
      <c r="D8" s="132">
        <f>C8-E8</f>
        <v>13439</v>
      </c>
      <c r="E8" s="132">
        <v>1493</v>
      </c>
      <c r="F8" s="124"/>
      <c r="G8" s="125"/>
    </row>
    <row r="9" spans="1:7" ht="15.75">
      <c r="A9" s="6"/>
      <c r="B9" s="6"/>
      <c r="C9" s="117"/>
      <c r="F9" s="117"/>
      <c r="G9" s="6"/>
    </row>
    <row r="10" spans="3:5" ht="47.25" customHeight="1">
      <c r="C10" s="120"/>
      <c r="D10" s="246"/>
      <c r="E10" s="246"/>
    </row>
    <row r="11" spans="1:8" ht="22.5" customHeight="1" thickBot="1">
      <c r="A11" s="179" t="s">
        <v>137</v>
      </c>
      <c r="B11" s="179"/>
      <c r="C11" s="179"/>
      <c r="D11" s="133"/>
      <c r="E11" s="123" t="s">
        <v>136</v>
      </c>
      <c r="F11" s="117"/>
      <c r="G11" s="117"/>
      <c r="H11" s="6"/>
    </row>
    <row r="12" spans="1:8" s="136" customFormat="1" ht="19.5" customHeight="1">
      <c r="A12" s="109"/>
      <c r="B12" s="110"/>
      <c r="C12" s="255" t="s">
        <v>3</v>
      </c>
      <c r="D12" s="191" t="s">
        <v>128</v>
      </c>
      <c r="E12" s="192"/>
      <c r="F12" s="134"/>
      <c r="G12" s="134"/>
      <c r="H12" s="135"/>
    </row>
    <row r="13" spans="1:8" s="136" customFormat="1" ht="19.5" customHeight="1">
      <c r="A13" s="111"/>
      <c r="B13" s="112"/>
      <c r="C13" s="256"/>
      <c r="D13" s="118" t="s">
        <v>129</v>
      </c>
      <c r="E13" s="118" t="s">
        <v>130</v>
      </c>
      <c r="F13" s="134"/>
      <c r="G13" s="134"/>
      <c r="H13" s="135"/>
    </row>
    <row r="14" spans="1:8" s="141" customFormat="1" ht="17.25" customHeight="1">
      <c r="A14" s="247" t="s">
        <v>0</v>
      </c>
      <c r="B14" s="248"/>
      <c r="C14" s="137">
        <f>C15+C16+C17+C18+C19+C20</f>
        <v>50547</v>
      </c>
      <c r="D14" s="138">
        <f aca="true" t="shared" si="0" ref="D14:D20">C14-E14</f>
        <v>48723</v>
      </c>
      <c r="E14" s="138">
        <f>E15+E16+E17+E18+E19+E20</f>
        <v>1824</v>
      </c>
      <c r="F14" s="139"/>
      <c r="G14" s="139"/>
      <c r="H14" s="140"/>
    </row>
    <row r="15" spans="1:8" ht="17.25" customHeight="1">
      <c r="A15" s="249" t="s">
        <v>138</v>
      </c>
      <c r="B15" s="250"/>
      <c r="C15" s="142">
        <f>10070+19</f>
        <v>10089</v>
      </c>
      <c r="D15" s="143">
        <f>C15-E15</f>
        <v>9510</v>
      </c>
      <c r="E15" s="143">
        <v>579</v>
      </c>
      <c r="F15" s="117"/>
      <c r="G15" s="117"/>
      <c r="H15" s="6"/>
    </row>
    <row r="16" spans="1:8" ht="17.25" customHeight="1">
      <c r="A16" s="249" t="s">
        <v>139</v>
      </c>
      <c r="B16" s="250"/>
      <c r="C16" s="142">
        <f>13158+19</f>
        <v>13177</v>
      </c>
      <c r="D16" s="143">
        <f t="shared" si="0"/>
        <v>12649</v>
      </c>
      <c r="E16" s="143">
        <v>528</v>
      </c>
      <c r="F16" s="117"/>
      <c r="G16" s="117"/>
      <c r="H16" s="6"/>
    </row>
    <row r="17" spans="1:8" ht="17.25" customHeight="1">
      <c r="A17" s="249" t="s">
        <v>131</v>
      </c>
      <c r="B17" s="250"/>
      <c r="C17" s="142">
        <f>11176+19</f>
        <v>11195</v>
      </c>
      <c r="D17" s="143">
        <f t="shared" si="0"/>
        <v>10807</v>
      </c>
      <c r="E17" s="143">
        <v>388</v>
      </c>
      <c r="F17" s="117"/>
      <c r="G17" s="117"/>
      <c r="H17" s="6"/>
    </row>
    <row r="18" spans="1:8" ht="17.25" customHeight="1">
      <c r="A18" s="249" t="s">
        <v>132</v>
      </c>
      <c r="B18" s="250"/>
      <c r="C18" s="142">
        <f>6630+19</f>
        <v>6649</v>
      </c>
      <c r="D18" s="143">
        <f t="shared" si="0"/>
        <v>6463</v>
      </c>
      <c r="E18" s="143">
        <v>186</v>
      </c>
      <c r="F18" s="117"/>
      <c r="G18" s="117"/>
      <c r="H18" s="6"/>
    </row>
    <row r="19" spans="1:8" ht="17.25" customHeight="1">
      <c r="A19" s="249" t="s">
        <v>133</v>
      </c>
      <c r="B19" s="250"/>
      <c r="C19" s="142">
        <f>4969+19</f>
        <v>4988</v>
      </c>
      <c r="D19" s="143">
        <f t="shared" si="0"/>
        <v>4908</v>
      </c>
      <c r="E19" s="143">
        <v>80</v>
      </c>
      <c r="F19" s="117"/>
      <c r="G19" s="117"/>
      <c r="H19" s="6"/>
    </row>
    <row r="20" spans="1:8" ht="17.25" customHeight="1" thickBot="1">
      <c r="A20" s="244" t="s">
        <v>134</v>
      </c>
      <c r="B20" s="245"/>
      <c r="C20" s="144">
        <f>4430+19</f>
        <v>4449</v>
      </c>
      <c r="D20" s="145">
        <f t="shared" si="0"/>
        <v>4386</v>
      </c>
      <c r="E20" s="145">
        <v>63</v>
      </c>
      <c r="F20" s="117"/>
      <c r="G20" s="117"/>
      <c r="H20" s="6"/>
    </row>
    <row r="21" ht="17.25" customHeight="1">
      <c r="C21" s="120"/>
    </row>
    <row r="22" spans="3:5" ht="17.25" customHeight="1">
      <c r="C22" s="120"/>
      <c r="D22" s="246" t="s">
        <v>140</v>
      </c>
      <c r="E22" s="246"/>
    </row>
  </sheetData>
  <sheetProtection/>
  <mergeCells count="20">
    <mergeCell ref="A1:D1"/>
    <mergeCell ref="C2:C3"/>
    <mergeCell ref="D2:E2"/>
    <mergeCell ref="A4:B4"/>
    <mergeCell ref="A5:B5"/>
    <mergeCell ref="A6:B6"/>
    <mergeCell ref="A7:B7"/>
    <mergeCell ref="A8:B8"/>
    <mergeCell ref="D10:E10"/>
    <mergeCell ref="A11:C11"/>
    <mergeCell ref="C12:C13"/>
    <mergeCell ref="D12:E12"/>
    <mergeCell ref="A20:B20"/>
    <mergeCell ref="D22:E22"/>
    <mergeCell ref="A14:B14"/>
    <mergeCell ref="A15:B15"/>
    <mergeCell ref="A16:B16"/>
    <mergeCell ref="A17:B17"/>
    <mergeCell ref="A18:B18"/>
    <mergeCell ref="A19:B19"/>
  </mergeCells>
  <printOptions horizontalCentered="1"/>
  <pageMargins left="0.3937007874015748" right="0.3937007874015748" top="0.5905511811023623" bottom="0.7874015748031497" header="0.5118110236220472" footer="0.3937007874015748"/>
  <pageSetup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transitionEvaluation="1"/>
  <dimension ref="A1:R31"/>
  <sheetViews>
    <sheetView zoomScaleSheetLayoutView="100" zoomScalePageLayoutView="0" workbookViewId="0" topLeftCell="A1">
      <selection activeCell="A2" sqref="A2"/>
    </sheetView>
  </sheetViews>
  <sheetFormatPr defaultColWidth="8.83203125" defaultRowHeight="18"/>
  <cols>
    <col min="1" max="1" width="20" style="7" customWidth="1"/>
    <col min="2" max="2" width="9" style="7" customWidth="1"/>
    <col min="3" max="5" width="22.33203125" style="7" customWidth="1"/>
    <col min="6" max="6" width="11.5" style="7" bestFit="1" customWidth="1"/>
    <col min="7" max="7" width="8.66015625" style="7" customWidth="1"/>
    <col min="8" max="16384" width="8.83203125" style="7" customWidth="1"/>
  </cols>
  <sheetData>
    <row r="1" spans="1:12" ht="22.5" customHeight="1" thickBot="1">
      <c r="A1" s="260" t="s">
        <v>141</v>
      </c>
      <c r="B1" s="260"/>
      <c r="C1" s="260"/>
      <c r="D1" s="260"/>
      <c r="E1" s="123" t="s">
        <v>136</v>
      </c>
      <c r="F1" s="117"/>
      <c r="G1" s="6"/>
      <c r="H1" s="115"/>
      <c r="I1" s="115"/>
      <c r="J1" s="115"/>
      <c r="K1" s="115"/>
      <c r="L1" s="115"/>
    </row>
    <row r="2" spans="1:12" ht="17.25" customHeight="1">
      <c r="A2" s="146"/>
      <c r="B2" s="147"/>
      <c r="C2" s="255" t="s">
        <v>3</v>
      </c>
      <c r="D2" s="191" t="s">
        <v>128</v>
      </c>
      <c r="E2" s="192"/>
      <c r="F2" s="117"/>
      <c r="G2" s="6"/>
      <c r="H2" s="115"/>
      <c r="I2" s="115"/>
      <c r="J2" s="115"/>
      <c r="K2" s="115"/>
      <c r="L2" s="115"/>
    </row>
    <row r="3" spans="1:12" ht="17.25" customHeight="1">
      <c r="A3" s="148"/>
      <c r="B3" s="149"/>
      <c r="C3" s="256"/>
      <c r="D3" s="118" t="s">
        <v>129</v>
      </c>
      <c r="E3" s="118" t="s">
        <v>130</v>
      </c>
      <c r="F3" s="117"/>
      <c r="G3" s="6"/>
      <c r="H3" s="115"/>
      <c r="I3" s="115"/>
      <c r="J3" s="115"/>
      <c r="K3" s="115"/>
      <c r="L3" s="115"/>
    </row>
    <row r="4" spans="1:12" s="100" customFormat="1" ht="17.25" customHeight="1">
      <c r="A4" s="247" t="s">
        <v>0</v>
      </c>
      <c r="B4" s="248"/>
      <c r="C4" s="137">
        <f>C6+C7+C8+C9</f>
        <v>19617</v>
      </c>
      <c r="D4" s="138">
        <f aca="true" t="shared" si="0" ref="D4:D9">C4-E4</f>
        <v>16597</v>
      </c>
      <c r="E4" s="138">
        <f>E6+E7+E8+E9</f>
        <v>3020</v>
      </c>
      <c r="F4" s="139"/>
      <c r="G4" s="140"/>
      <c r="H4" s="141"/>
      <c r="I4" s="141"/>
      <c r="J4" s="141"/>
      <c r="K4" s="141"/>
      <c r="L4" s="141"/>
    </row>
    <row r="5" spans="1:12" ht="6.75" customHeight="1">
      <c r="A5" s="150"/>
      <c r="B5" s="151"/>
      <c r="C5" s="142"/>
      <c r="D5" s="143">
        <f t="shared" si="0"/>
        <v>0</v>
      </c>
      <c r="E5" s="143"/>
      <c r="F5" s="117"/>
      <c r="G5" s="6"/>
      <c r="H5" s="115"/>
      <c r="I5" s="115"/>
      <c r="J5" s="115"/>
      <c r="K5" s="115"/>
      <c r="L5" s="115"/>
    </row>
    <row r="6" spans="1:12" ht="17.25" customHeight="1">
      <c r="A6" s="249" t="s">
        <v>131</v>
      </c>
      <c r="B6" s="250"/>
      <c r="C6" s="142">
        <f>7572+46</f>
        <v>7618</v>
      </c>
      <c r="D6" s="143">
        <f t="shared" si="0"/>
        <v>6558</v>
      </c>
      <c r="E6" s="143">
        <v>1060</v>
      </c>
      <c r="F6" s="117"/>
      <c r="G6" s="6"/>
      <c r="H6" s="115"/>
      <c r="I6" s="115"/>
      <c r="J6" s="115"/>
      <c r="K6" s="115"/>
      <c r="L6" s="115"/>
    </row>
    <row r="7" spans="1:12" ht="17.25" customHeight="1">
      <c r="A7" s="249" t="s">
        <v>132</v>
      </c>
      <c r="B7" s="250"/>
      <c r="C7" s="142">
        <f>4149+46</f>
        <v>4195</v>
      </c>
      <c r="D7" s="143">
        <f t="shared" si="0"/>
        <v>3623</v>
      </c>
      <c r="E7" s="143">
        <v>572</v>
      </c>
      <c r="F7" s="117"/>
      <c r="G7" s="6"/>
      <c r="H7" s="115"/>
      <c r="I7" s="115"/>
      <c r="J7" s="115"/>
      <c r="K7" s="115"/>
      <c r="L7" s="115"/>
    </row>
    <row r="8" spans="1:12" ht="17.25" customHeight="1">
      <c r="A8" s="249" t="s">
        <v>133</v>
      </c>
      <c r="B8" s="250"/>
      <c r="C8" s="142">
        <f>4240+46</f>
        <v>4286</v>
      </c>
      <c r="D8" s="143">
        <f t="shared" si="0"/>
        <v>3574</v>
      </c>
      <c r="E8" s="143">
        <v>712</v>
      </c>
      <c r="F8" s="117"/>
      <c r="G8" s="6"/>
      <c r="H8" s="115"/>
      <c r="I8" s="115"/>
      <c r="J8" s="115"/>
      <c r="K8" s="115"/>
      <c r="L8" s="115"/>
    </row>
    <row r="9" spans="1:12" ht="17.25" customHeight="1" thickBot="1">
      <c r="A9" s="244" t="s">
        <v>134</v>
      </c>
      <c r="B9" s="245"/>
      <c r="C9" s="142">
        <f>3472+46</f>
        <v>3518</v>
      </c>
      <c r="D9" s="143">
        <f t="shared" si="0"/>
        <v>2842</v>
      </c>
      <c r="E9" s="143">
        <v>676</v>
      </c>
      <c r="F9" s="117"/>
      <c r="G9" s="6"/>
      <c r="H9" s="115"/>
      <c r="I9" s="115"/>
      <c r="J9" s="115"/>
      <c r="K9" s="115"/>
      <c r="L9" s="115"/>
    </row>
    <row r="10" spans="1:12" ht="25.5" customHeight="1">
      <c r="A10" s="6"/>
      <c r="B10" s="6"/>
      <c r="C10" s="152"/>
      <c r="D10" s="261"/>
      <c r="E10" s="261"/>
      <c r="F10" s="117"/>
      <c r="G10" s="6"/>
      <c r="H10" s="115"/>
      <c r="I10" s="115"/>
      <c r="J10" s="115"/>
      <c r="K10" s="115"/>
      <c r="L10" s="115"/>
    </row>
    <row r="11" spans="1:12" ht="22.5" customHeight="1" thickBot="1">
      <c r="A11" s="260" t="s">
        <v>142</v>
      </c>
      <c r="B11" s="260"/>
      <c r="C11" s="260"/>
      <c r="D11" s="260"/>
      <c r="E11" s="123" t="s">
        <v>136</v>
      </c>
      <c r="F11" s="117"/>
      <c r="G11" s="6"/>
      <c r="H11" s="115"/>
      <c r="I11" s="115"/>
      <c r="J11" s="115"/>
      <c r="K11" s="115"/>
      <c r="L11" s="115"/>
    </row>
    <row r="12" spans="1:12" ht="17.25" customHeight="1">
      <c r="A12" s="146"/>
      <c r="B12" s="147"/>
      <c r="C12" s="255" t="s">
        <v>3</v>
      </c>
      <c r="D12" s="191" t="s">
        <v>128</v>
      </c>
      <c r="E12" s="192"/>
      <c r="F12" s="117"/>
      <c r="G12" s="6"/>
      <c r="H12" s="115"/>
      <c r="I12" s="115"/>
      <c r="J12" s="115"/>
      <c r="K12" s="115"/>
      <c r="L12" s="115"/>
    </row>
    <row r="13" spans="1:12" ht="17.25" customHeight="1">
      <c r="A13" s="148"/>
      <c r="B13" s="149"/>
      <c r="C13" s="256"/>
      <c r="D13" s="118" t="s">
        <v>129</v>
      </c>
      <c r="E13" s="118" t="s">
        <v>130</v>
      </c>
      <c r="F13" s="117"/>
      <c r="G13" s="6"/>
      <c r="H13" s="115"/>
      <c r="I13" s="115"/>
      <c r="J13" s="115"/>
      <c r="K13" s="115"/>
      <c r="L13" s="115"/>
    </row>
    <row r="14" spans="1:12" s="100" customFormat="1" ht="17.25" customHeight="1">
      <c r="A14" s="247" t="s">
        <v>0</v>
      </c>
      <c r="B14" s="248"/>
      <c r="C14" s="137">
        <f>C16+C17+C18+C19</f>
        <v>14775</v>
      </c>
      <c r="D14" s="138">
        <f aca="true" t="shared" si="1" ref="D14:D19">C14-E14</f>
        <v>14147</v>
      </c>
      <c r="E14" s="138">
        <f>E16+E17+E18+E19</f>
        <v>628</v>
      </c>
      <c r="F14" s="139"/>
      <c r="G14" s="140"/>
      <c r="H14" s="141"/>
      <c r="I14" s="141"/>
      <c r="J14" s="141"/>
      <c r="K14" s="141"/>
      <c r="L14" s="141"/>
    </row>
    <row r="15" spans="1:12" ht="6.75" customHeight="1">
      <c r="A15" s="150"/>
      <c r="B15" s="151"/>
      <c r="C15" s="142"/>
      <c r="D15" s="143">
        <f t="shared" si="1"/>
        <v>0</v>
      </c>
      <c r="E15" s="143"/>
      <c r="F15" s="117"/>
      <c r="G15" s="6"/>
      <c r="H15" s="115"/>
      <c r="I15" s="115"/>
      <c r="J15" s="115"/>
      <c r="K15" s="115"/>
      <c r="L15" s="115"/>
    </row>
    <row r="16" spans="1:12" ht="17.25" customHeight="1">
      <c r="A16" s="249" t="s">
        <v>131</v>
      </c>
      <c r="B16" s="250"/>
      <c r="C16" s="142">
        <v>2888</v>
      </c>
      <c r="D16" s="143">
        <f t="shared" si="1"/>
        <v>2826</v>
      </c>
      <c r="E16" s="143">
        <v>62</v>
      </c>
      <c r="F16" s="117"/>
      <c r="G16" s="6"/>
      <c r="H16" s="115"/>
      <c r="I16" s="115"/>
      <c r="J16" s="115"/>
      <c r="K16" s="115"/>
      <c r="L16" s="115"/>
    </row>
    <row r="17" spans="1:12" ht="17.25" customHeight="1">
      <c r="A17" s="249" t="s">
        <v>132</v>
      </c>
      <c r="B17" s="250"/>
      <c r="C17" s="142">
        <v>2045</v>
      </c>
      <c r="D17" s="143">
        <f t="shared" si="1"/>
        <v>1996</v>
      </c>
      <c r="E17" s="143">
        <v>49</v>
      </c>
      <c r="F17" s="117"/>
      <c r="G17" s="6"/>
      <c r="H17" s="115"/>
      <c r="I17" s="115"/>
      <c r="J17" s="115"/>
      <c r="K17" s="115"/>
      <c r="L17" s="115"/>
    </row>
    <row r="18" spans="1:12" ht="17.25" customHeight="1">
      <c r="A18" s="249" t="s">
        <v>133</v>
      </c>
      <c r="B18" s="250"/>
      <c r="C18" s="142">
        <v>4454</v>
      </c>
      <c r="D18" s="143">
        <f t="shared" si="1"/>
        <v>4243</v>
      </c>
      <c r="E18" s="143">
        <v>211</v>
      </c>
      <c r="F18" s="117"/>
      <c r="G18" s="6"/>
      <c r="H18" s="115"/>
      <c r="I18" s="115"/>
      <c r="J18" s="115"/>
      <c r="K18" s="115"/>
      <c r="L18" s="115"/>
    </row>
    <row r="19" spans="1:12" ht="17.25" customHeight="1" thickBot="1">
      <c r="A19" s="244" t="s">
        <v>134</v>
      </c>
      <c r="B19" s="245"/>
      <c r="C19" s="144">
        <v>5388</v>
      </c>
      <c r="D19" s="145">
        <f t="shared" si="1"/>
        <v>5082</v>
      </c>
      <c r="E19" s="143">
        <v>306</v>
      </c>
      <c r="F19" s="117"/>
      <c r="G19" s="6"/>
      <c r="H19" s="115"/>
      <c r="I19" s="115"/>
      <c r="J19" s="115"/>
      <c r="K19" s="115"/>
      <c r="L19" s="115"/>
    </row>
    <row r="20" spans="1:12" ht="17.25" customHeight="1">
      <c r="A20" s="153"/>
      <c r="B20" s="154"/>
      <c r="C20" s="143"/>
      <c r="D20" s="143"/>
      <c r="E20" s="155"/>
      <c r="F20" s="156"/>
      <c r="G20" s="117"/>
      <c r="H20" s="115"/>
      <c r="I20" s="115"/>
      <c r="J20" s="115"/>
      <c r="K20" s="115"/>
      <c r="L20" s="115"/>
    </row>
    <row r="21" spans="1:18" ht="22.5" customHeight="1" thickBot="1">
      <c r="A21" s="260" t="s">
        <v>143</v>
      </c>
      <c r="B21" s="260"/>
      <c r="C21" s="260"/>
      <c r="D21" s="260"/>
      <c r="E21" s="123" t="s">
        <v>136</v>
      </c>
      <c r="F21" s="157"/>
      <c r="G21" s="157"/>
      <c r="H21" s="157"/>
      <c r="I21" s="157"/>
      <c r="J21" s="157"/>
      <c r="K21" s="117"/>
      <c r="L21" s="117"/>
      <c r="M21" s="5"/>
      <c r="N21" s="5"/>
      <c r="O21" s="5"/>
      <c r="P21" s="5"/>
      <c r="Q21" s="5"/>
      <c r="R21" s="4"/>
    </row>
    <row r="22" spans="1:18" ht="18" customHeight="1" hidden="1" thickBot="1">
      <c r="A22" s="257" t="s">
        <v>144</v>
      </c>
      <c r="B22" s="257"/>
      <c r="C22" s="257"/>
      <c r="D22" s="257"/>
      <c r="E22" s="257"/>
      <c r="F22" s="257"/>
      <c r="G22" s="257"/>
      <c r="H22" s="257"/>
      <c r="I22" s="257"/>
      <c r="J22" s="117"/>
      <c r="K22" s="117"/>
      <c r="L22" s="117"/>
      <c r="M22" s="5"/>
      <c r="N22" s="5"/>
      <c r="O22" s="5"/>
      <c r="P22" s="5"/>
      <c r="Q22" s="5"/>
      <c r="R22" s="4"/>
    </row>
    <row r="23" spans="1:12" s="95" customFormat="1" ht="18.75" customHeight="1">
      <c r="A23" s="109"/>
      <c r="B23" s="109"/>
      <c r="C23" s="255" t="s">
        <v>3</v>
      </c>
      <c r="D23" s="191" t="s">
        <v>128</v>
      </c>
      <c r="E23" s="192"/>
      <c r="F23" s="136"/>
      <c r="G23" s="136"/>
      <c r="H23" s="136"/>
      <c r="I23" s="136"/>
      <c r="J23" s="136"/>
      <c r="K23" s="136"/>
      <c r="L23" s="136"/>
    </row>
    <row r="24" spans="1:12" s="95" customFormat="1" ht="18.75" customHeight="1">
      <c r="A24" s="111"/>
      <c r="B24" s="111"/>
      <c r="C24" s="256"/>
      <c r="D24" s="119" t="s">
        <v>129</v>
      </c>
      <c r="E24" s="119" t="s">
        <v>130</v>
      </c>
      <c r="F24" s="136"/>
      <c r="G24" s="136"/>
      <c r="H24" s="136"/>
      <c r="I24" s="136"/>
      <c r="J24" s="136"/>
      <c r="K24" s="136"/>
      <c r="L24" s="136"/>
    </row>
    <row r="25" spans="1:12" s="100" customFormat="1" ht="18.75" customHeight="1">
      <c r="A25" s="258" t="s">
        <v>0</v>
      </c>
      <c r="B25" s="259"/>
      <c r="C25" s="158">
        <f>C27+C28+C29+C30</f>
        <v>15491</v>
      </c>
      <c r="D25" s="159">
        <f aca="true" t="shared" si="2" ref="D25:D30">C25-E25</f>
        <v>13948</v>
      </c>
      <c r="E25" s="160">
        <f>E27+E28+E29+E30</f>
        <v>1543</v>
      </c>
      <c r="F25" s="141"/>
      <c r="G25" s="141"/>
      <c r="H25" s="141"/>
      <c r="I25" s="141"/>
      <c r="J25" s="141"/>
      <c r="K25" s="141"/>
      <c r="L25" s="141"/>
    </row>
    <row r="26" spans="1:12" ht="3.75" customHeight="1">
      <c r="A26" s="150"/>
      <c r="B26" s="161"/>
      <c r="C26" s="162"/>
      <c r="D26" s="159">
        <f t="shared" si="2"/>
        <v>0</v>
      </c>
      <c r="E26" s="87"/>
      <c r="F26" s="115"/>
      <c r="G26" s="115"/>
      <c r="H26" s="115"/>
      <c r="I26" s="115"/>
      <c r="J26" s="115"/>
      <c r="K26" s="115"/>
      <c r="L26" s="115"/>
    </row>
    <row r="27" spans="1:12" ht="17.25" customHeight="1">
      <c r="A27" s="251" t="s">
        <v>145</v>
      </c>
      <c r="B27" s="252"/>
      <c r="C27" s="163">
        <v>1004</v>
      </c>
      <c r="D27" s="159">
        <f t="shared" si="2"/>
        <v>978</v>
      </c>
      <c r="E27" s="159">
        <v>26</v>
      </c>
      <c r="F27" s="115"/>
      <c r="G27" s="115"/>
      <c r="H27" s="115"/>
      <c r="I27" s="115"/>
      <c r="J27" s="115"/>
      <c r="K27" s="115"/>
      <c r="L27" s="115"/>
    </row>
    <row r="28" spans="1:12" ht="17.25" customHeight="1">
      <c r="A28" s="251" t="s">
        <v>133</v>
      </c>
      <c r="B28" s="252"/>
      <c r="C28" s="163">
        <f>1423+2650</f>
        <v>4073</v>
      </c>
      <c r="D28" s="159">
        <f t="shared" si="2"/>
        <v>3790</v>
      </c>
      <c r="E28" s="159">
        <v>283</v>
      </c>
      <c r="F28" s="115"/>
      <c r="G28" s="115"/>
      <c r="H28" s="115"/>
      <c r="I28" s="115"/>
      <c r="J28" s="115"/>
      <c r="K28" s="115"/>
      <c r="L28" s="115"/>
    </row>
    <row r="29" spans="1:12" ht="17.25" customHeight="1">
      <c r="A29" s="251" t="s">
        <v>146</v>
      </c>
      <c r="B29" s="252"/>
      <c r="C29" s="163">
        <f>4416+3110</f>
        <v>7526</v>
      </c>
      <c r="D29" s="159">
        <f t="shared" si="2"/>
        <v>6743</v>
      </c>
      <c r="E29" s="159">
        <v>783</v>
      </c>
      <c r="F29" s="115"/>
      <c r="G29" s="115"/>
      <c r="H29" s="115"/>
      <c r="I29" s="115"/>
      <c r="J29" s="115"/>
      <c r="K29" s="115"/>
      <c r="L29" s="115"/>
    </row>
    <row r="30" spans="1:12" ht="17.25" customHeight="1" thickBot="1">
      <c r="A30" s="253" t="s">
        <v>147</v>
      </c>
      <c r="B30" s="254"/>
      <c r="C30" s="164">
        <v>2888</v>
      </c>
      <c r="D30" s="165">
        <f t="shared" si="2"/>
        <v>2437</v>
      </c>
      <c r="E30" s="165">
        <v>451</v>
      </c>
      <c r="F30" s="115"/>
      <c r="G30" s="115"/>
      <c r="H30" s="115"/>
      <c r="I30" s="115"/>
      <c r="J30" s="115"/>
      <c r="K30" s="115"/>
      <c r="L30" s="115"/>
    </row>
    <row r="31" spans="1:12" ht="25.5" customHeight="1">
      <c r="A31" s="6"/>
      <c r="B31" s="115"/>
      <c r="C31" s="115"/>
      <c r="D31" s="115"/>
      <c r="E31" s="115"/>
      <c r="F31" s="115"/>
      <c r="G31" s="115"/>
      <c r="H31" s="115"/>
      <c r="I31" s="115"/>
      <c r="J31" s="115"/>
      <c r="K31" s="115"/>
      <c r="L31" s="115"/>
    </row>
  </sheetData>
  <sheetProtection/>
  <mergeCells count="26">
    <mergeCell ref="A1:D1"/>
    <mergeCell ref="C2:C3"/>
    <mergeCell ref="D2:E2"/>
    <mergeCell ref="A4:B4"/>
    <mergeCell ref="A6:B6"/>
    <mergeCell ref="A7:B7"/>
    <mergeCell ref="A8:B8"/>
    <mergeCell ref="A9:B9"/>
    <mergeCell ref="D10:E10"/>
    <mergeCell ref="A11:D11"/>
    <mergeCell ref="C12:C13"/>
    <mergeCell ref="D12:E12"/>
    <mergeCell ref="A14:B14"/>
    <mergeCell ref="A16:B16"/>
    <mergeCell ref="A17:B17"/>
    <mergeCell ref="A18:B18"/>
    <mergeCell ref="A19:B19"/>
    <mergeCell ref="A21:D21"/>
    <mergeCell ref="A29:B29"/>
    <mergeCell ref="A30:B30"/>
    <mergeCell ref="A22:I22"/>
    <mergeCell ref="C23:C24"/>
    <mergeCell ref="D23:E23"/>
    <mergeCell ref="A25:B25"/>
    <mergeCell ref="A27:B27"/>
    <mergeCell ref="A28:B28"/>
  </mergeCells>
  <printOptions horizontalCentered="1"/>
  <pageMargins left="0.5905511811023623" right="0.5905511811023623" top="0.5905511811023623" bottom="0.7874015748031497" header="0.5118110236220472" footer="0.3937007874015748"/>
  <pageSetup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BK83"/>
  <sheetViews>
    <sheetView showGridLines="0" zoomScaleSheetLayoutView="100" zoomScalePageLayoutView="0" workbookViewId="0" topLeftCell="A1">
      <selection activeCell="B21" sqref="B21"/>
    </sheetView>
  </sheetViews>
  <sheetFormatPr defaultColWidth="8.83203125" defaultRowHeight="18"/>
  <cols>
    <col min="1" max="1" width="5.33203125" style="7" customWidth="1"/>
    <col min="2" max="2" width="5" style="7" customWidth="1"/>
    <col min="3" max="15" width="5.91015625" style="7" customWidth="1"/>
    <col min="16" max="16" width="5.5" style="7" customWidth="1"/>
    <col min="17" max="18" width="3.91015625" style="7" customWidth="1"/>
    <col min="19" max="20" width="8.83203125" style="7" customWidth="1"/>
    <col min="21" max="21" width="9.41015625" style="7" bestFit="1" customWidth="1"/>
    <col min="22" max="22" width="12.58203125" style="7" bestFit="1" customWidth="1"/>
    <col min="23" max="16384" width="8.83203125" style="7" customWidth="1"/>
  </cols>
  <sheetData>
    <row r="1" spans="1:15" ht="22.5" customHeight="1" thickBot="1">
      <c r="A1" s="236" t="s">
        <v>72</v>
      </c>
      <c r="B1" s="236"/>
      <c r="C1" s="236"/>
      <c r="D1" s="236"/>
      <c r="E1" s="236"/>
      <c r="F1" s="236"/>
      <c r="G1" s="236"/>
      <c r="H1" s="5"/>
      <c r="I1" s="5"/>
      <c r="J1" s="5"/>
      <c r="K1" s="5"/>
      <c r="L1" s="262" t="s">
        <v>79</v>
      </c>
      <c r="M1" s="262"/>
      <c r="N1" s="262"/>
      <c r="O1" s="262"/>
    </row>
    <row r="2" spans="1:15" ht="18.75" customHeight="1">
      <c r="A2" s="263"/>
      <c r="B2" s="263"/>
      <c r="C2" s="263"/>
      <c r="D2" s="263"/>
      <c r="E2" s="264"/>
      <c r="F2" s="267" t="s">
        <v>3</v>
      </c>
      <c r="G2" s="264"/>
      <c r="H2" s="267" t="s">
        <v>6</v>
      </c>
      <c r="I2" s="263"/>
      <c r="J2" s="264"/>
      <c r="K2" s="269" t="s">
        <v>7</v>
      </c>
      <c r="L2" s="270"/>
      <c r="M2" s="270"/>
      <c r="N2" s="270"/>
      <c r="O2" s="270"/>
    </row>
    <row r="3" spans="1:15" ht="18.75" customHeight="1">
      <c r="A3" s="265"/>
      <c r="B3" s="265"/>
      <c r="C3" s="265"/>
      <c r="D3" s="265"/>
      <c r="E3" s="266"/>
      <c r="F3" s="268"/>
      <c r="G3" s="266"/>
      <c r="H3" s="268"/>
      <c r="I3" s="265"/>
      <c r="J3" s="266"/>
      <c r="K3" s="271" t="s">
        <v>2</v>
      </c>
      <c r="L3" s="272"/>
      <c r="M3" s="273" t="s">
        <v>8</v>
      </c>
      <c r="N3" s="274"/>
      <c r="O3" s="274"/>
    </row>
    <row r="4" spans="1:15" ht="18.75" customHeight="1">
      <c r="A4" s="275" t="s">
        <v>9</v>
      </c>
      <c r="B4" s="275"/>
      <c r="C4" s="275"/>
      <c r="D4" s="275"/>
      <c r="E4" s="276"/>
      <c r="F4" s="277">
        <v>24863</v>
      </c>
      <c r="G4" s="278"/>
      <c r="H4" s="278">
        <v>1109</v>
      </c>
      <c r="I4" s="278"/>
      <c r="J4" s="278"/>
      <c r="K4" s="279">
        <v>68</v>
      </c>
      <c r="L4" s="279"/>
      <c r="M4" s="280">
        <f aca="true" t="shared" si="0" ref="M4:M9">K4/F4</f>
        <v>0.0027349877327756105</v>
      </c>
      <c r="N4" s="280"/>
      <c r="O4" s="280"/>
    </row>
    <row r="5" spans="1:15" ht="18.75" customHeight="1">
      <c r="A5" s="281" t="s">
        <v>10</v>
      </c>
      <c r="B5" s="281"/>
      <c r="C5" s="281"/>
      <c r="D5" s="281"/>
      <c r="E5" s="282"/>
      <c r="F5" s="283">
        <v>34403</v>
      </c>
      <c r="G5" s="284"/>
      <c r="H5" s="284">
        <v>2692</v>
      </c>
      <c r="I5" s="284"/>
      <c r="J5" s="284"/>
      <c r="K5" s="285">
        <v>130</v>
      </c>
      <c r="L5" s="285"/>
      <c r="M5" s="286">
        <f t="shared" si="0"/>
        <v>0.0037787402261430687</v>
      </c>
      <c r="N5" s="286"/>
      <c r="O5" s="286"/>
    </row>
    <row r="6" spans="1:19" ht="18.75" customHeight="1">
      <c r="A6" s="281" t="s">
        <v>11</v>
      </c>
      <c r="B6" s="281"/>
      <c r="C6" s="281"/>
      <c r="D6" s="281"/>
      <c r="E6" s="282"/>
      <c r="F6" s="283">
        <v>50547</v>
      </c>
      <c r="G6" s="284"/>
      <c r="H6" s="284">
        <v>1824</v>
      </c>
      <c r="I6" s="284"/>
      <c r="J6" s="284"/>
      <c r="K6" s="285">
        <v>23</v>
      </c>
      <c r="L6" s="285"/>
      <c r="M6" s="286">
        <f t="shared" si="0"/>
        <v>0.000455022058678062</v>
      </c>
      <c r="N6" s="286"/>
      <c r="O6" s="286"/>
      <c r="S6" s="4"/>
    </row>
    <row r="7" spans="1:19" ht="18.75" customHeight="1">
      <c r="A7" s="281" t="s">
        <v>12</v>
      </c>
      <c r="B7" s="281"/>
      <c r="C7" s="281"/>
      <c r="D7" s="281"/>
      <c r="E7" s="282"/>
      <c r="F7" s="283">
        <v>19617</v>
      </c>
      <c r="G7" s="284"/>
      <c r="H7" s="284">
        <v>3020</v>
      </c>
      <c r="I7" s="284"/>
      <c r="J7" s="284"/>
      <c r="K7" s="285">
        <v>80</v>
      </c>
      <c r="L7" s="285"/>
      <c r="M7" s="286">
        <f t="shared" si="0"/>
        <v>0.004078095529387776</v>
      </c>
      <c r="N7" s="286"/>
      <c r="O7" s="286"/>
      <c r="S7" s="4"/>
    </row>
    <row r="8" spans="1:15" ht="18.75" customHeight="1">
      <c r="A8" s="11" t="s">
        <v>13</v>
      </c>
      <c r="B8" s="11"/>
      <c r="C8" s="11"/>
      <c r="D8" s="11"/>
      <c r="E8" s="12"/>
      <c r="F8" s="283">
        <v>14775</v>
      </c>
      <c r="G8" s="284"/>
      <c r="H8" s="285">
        <v>628</v>
      </c>
      <c r="I8" s="285"/>
      <c r="J8" s="285"/>
      <c r="K8" s="174">
        <v>10</v>
      </c>
      <c r="L8" s="174"/>
      <c r="M8" s="286">
        <f t="shared" si="0"/>
        <v>0.0006768189509306261</v>
      </c>
      <c r="N8" s="286"/>
      <c r="O8" s="286"/>
    </row>
    <row r="9" spans="1:17" ht="18.75" customHeight="1" thickBot="1">
      <c r="A9" s="287" t="s">
        <v>14</v>
      </c>
      <c r="B9" s="287"/>
      <c r="C9" s="287"/>
      <c r="D9" s="287"/>
      <c r="E9" s="288"/>
      <c r="F9" s="289">
        <v>15491</v>
      </c>
      <c r="G9" s="290"/>
      <c r="H9" s="290">
        <v>1543</v>
      </c>
      <c r="I9" s="290"/>
      <c r="J9" s="290"/>
      <c r="K9" s="290">
        <v>82</v>
      </c>
      <c r="L9" s="290"/>
      <c r="M9" s="291">
        <f t="shared" si="0"/>
        <v>0.00529339616551546</v>
      </c>
      <c r="N9" s="291"/>
      <c r="O9" s="291"/>
      <c r="P9" s="4"/>
      <c r="Q9" s="4"/>
    </row>
    <row r="10" spans="1:18" ht="21" customHeight="1">
      <c r="A10" s="6"/>
      <c r="B10" s="6"/>
      <c r="C10" s="6"/>
      <c r="D10" s="6"/>
      <c r="E10" s="6"/>
      <c r="F10" s="6"/>
      <c r="G10" s="6"/>
      <c r="H10" s="6"/>
      <c r="I10" s="6"/>
      <c r="J10" s="6"/>
      <c r="K10" s="6"/>
      <c r="L10" s="6"/>
      <c r="M10" s="292" t="s">
        <v>15</v>
      </c>
      <c r="N10" s="293"/>
      <c r="O10" s="293"/>
      <c r="P10" s="6"/>
      <c r="Q10" s="6"/>
      <c r="R10" s="4"/>
    </row>
    <row r="11" spans="1:20" ht="24" customHeight="1" thickBot="1">
      <c r="A11" s="294" t="s">
        <v>80</v>
      </c>
      <c r="B11" s="295"/>
      <c r="C11" s="295"/>
      <c r="D11" s="295"/>
      <c r="E11" s="295"/>
      <c r="F11" s="295"/>
      <c r="G11" s="295"/>
      <c r="H11" s="13"/>
      <c r="I11" s="14"/>
      <c r="J11" s="14"/>
      <c r="K11" s="4"/>
      <c r="L11" s="4"/>
      <c r="M11" s="296" t="s">
        <v>81</v>
      </c>
      <c r="N11" s="296"/>
      <c r="O11" s="296"/>
      <c r="P11" s="296"/>
      <c r="Q11" s="4"/>
      <c r="R11" s="4"/>
      <c r="S11" s="4"/>
      <c r="T11" s="4"/>
    </row>
    <row r="12" spans="1:20" ht="17.25" customHeight="1">
      <c r="A12" s="297" t="s">
        <v>16</v>
      </c>
      <c r="B12" s="297"/>
      <c r="C12" s="297"/>
      <c r="D12" s="298"/>
      <c r="E12" s="297" t="s">
        <v>17</v>
      </c>
      <c r="F12" s="297"/>
      <c r="G12" s="297"/>
      <c r="H12" s="297"/>
      <c r="I12" s="297"/>
      <c r="J12" s="297"/>
      <c r="K12" s="297"/>
      <c r="L12" s="297"/>
      <c r="M12" s="297"/>
      <c r="N12" s="297"/>
      <c r="O12" s="297"/>
      <c r="P12" s="297"/>
      <c r="Q12" s="4"/>
      <c r="R12" s="4"/>
      <c r="S12" s="4"/>
      <c r="T12" s="4"/>
    </row>
    <row r="13" spans="1:16" s="15" customFormat="1" ht="15" customHeight="1">
      <c r="A13" s="299"/>
      <c r="B13" s="299"/>
      <c r="C13" s="299"/>
      <c r="D13" s="300"/>
      <c r="E13" s="301" t="s">
        <v>18</v>
      </c>
      <c r="F13" s="302"/>
      <c r="G13" s="302"/>
      <c r="H13" s="302" t="s">
        <v>19</v>
      </c>
      <c r="I13" s="302"/>
      <c r="J13" s="302"/>
      <c r="K13" s="302" t="s">
        <v>20</v>
      </c>
      <c r="L13" s="302"/>
      <c r="M13" s="302"/>
      <c r="N13" s="302" t="s">
        <v>21</v>
      </c>
      <c r="O13" s="302"/>
      <c r="P13" s="303"/>
    </row>
    <row r="14" spans="1:16" s="1" customFormat="1" ht="18.75" customHeight="1" thickBot="1">
      <c r="A14" s="304">
        <v>3811</v>
      </c>
      <c r="B14" s="304"/>
      <c r="C14" s="304"/>
      <c r="D14" s="304"/>
      <c r="E14" s="305">
        <v>191</v>
      </c>
      <c r="F14" s="305"/>
      <c r="G14" s="305"/>
      <c r="H14" s="305">
        <v>187</v>
      </c>
      <c r="I14" s="305"/>
      <c r="J14" s="305"/>
      <c r="K14" s="305">
        <v>3429</v>
      </c>
      <c r="L14" s="305"/>
      <c r="M14" s="305"/>
      <c r="N14" s="305">
        <v>4</v>
      </c>
      <c r="O14" s="305"/>
      <c r="P14" s="306"/>
    </row>
    <row r="15" spans="1:20" ht="21" customHeight="1">
      <c r="A15" s="4"/>
      <c r="B15" s="4"/>
      <c r="C15" s="4"/>
      <c r="D15" s="4"/>
      <c r="E15" s="4"/>
      <c r="F15" s="4"/>
      <c r="G15" s="4"/>
      <c r="H15" s="4"/>
      <c r="I15" s="4"/>
      <c r="J15" s="4"/>
      <c r="K15" s="4"/>
      <c r="L15" s="307" t="s">
        <v>22</v>
      </c>
      <c r="M15" s="307"/>
      <c r="N15" s="307"/>
      <c r="O15" s="307"/>
      <c r="P15" s="307"/>
      <c r="Q15" s="17"/>
      <c r="R15" s="4"/>
      <c r="S15" s="4"/>
      <c r="T15" s="4"/>
    </row>
    <row r="16" spans="1:63" ht="24" customHeight="1" thickBot="1">
      <c r="A16" s="236" t="s">
        <v>82</v>
      </c>
      <c r="B16" s="308"/>
      <c r="C16" s="308"/>
      <c r="D16" s="308"/>
      <c r="E16" s="308"/>
      <c r="F16" s="309" t="s">
        <v>81</v>
      </c>
      <c r="G16" s="309"/>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row>
    <row r="17" spans="1:7" ht="37.5" customHeight="1">
      <c r="A17" s="310" t="s">
        <v>23</v>
      </c>
      <c r="B17" s="311"/>
      <c r="C17" s="311"/>
      <c r="D17" s="311"/>
      <c r="E17" s="312" t="s">
        <v>24</v>
      </c>
      <c r="F17" s="313"/>
      <c r="G17" s="314"/>
    </row>
    <row r="18" spans="1:7" ht="18.75" customHeight="1">
      <c r="A18" s="315" t="s">
        <v>25</v>
      </c>
      <c r="B18" s="316"/>
      <c r="C18" s="316"/>
      <c r="D18" s="316"/>
      <c r="E18" s="317">
        <v>36</v>
      </c>
      <c r="F18" s="318"/>
      <c r="G18" s="319"/>
    </row>
    <row r="19" spans="1:7" ht="18.75" customHeight="1" thickBot="1">
      <c r="A19" s="320" t="s">
        <v>26</v>
      </c>
      <c r="B19" s="321"/>
      <c r="C19" s="321"/>
      <c r="D19" s="321"/>
      <c r="E19" s="322">
        <v>46</v>
      </c>
      <c r="F19" s="323"/>
      <c r="G19" s="324"/>
    </row>
    <row r="20" spans="1:21" ht="21" customHeight="1">
      <c r="A20" s="20"/>
      <c r="B20" s="20"/>
      <c r="C20" s="20"/>
      <c r="D20" s="85"/>
      <c r="E20" s="325" t="s">
        <v>22</v>
      </c>
      <c r="F20" s="326"/>
      <c r="G20" s="326"/>
      <c r="H20" s="2"/>
      <c r="I20" s="2"/>
      <c r="J20" s="2"/>
      <c r="K20" s="2"/>
      <c r="L20" s="2"/>
      <c r="M20" s="2"/>
      <c r="N20" s="2"/>
      <c r="O20" s="2"/>
      <c r="P20" s="2"/>
      <c r="Q20" s="2"/>
      <c r="R20" s="2"/>
      <c r="S20" s="2"/>
      <c r="T20" s="2"/>
      <c r="U20" s="2"/>
    </row>
    <row r="21" spans="1:21" ht="27" customHeight="1" thickBot="1">
      <c r="A21" s="21" t="s">
        <v>73</v>
      </c>
      <c r="B21" s="22"/>
      <c r="C21" s="22"/>
      <c r="D21" s="23"/>
      <c r="E21" s="9"/>
      <c r="F21" s="24"/>
      <c r="G21" s="24"/>
      <c r="H21" s="10"/>
      <c r="I21" s="10"/>
      <c r="J21" s="10"/>
      <c r="K21" s="10"/>
      <c r="L21" s="10"/>
      <c r="M21" s="10"/>
      <c r="N21" s="10"/>
      <c r="O21" s="10"/>
      <c r="P21" s="10" t="s">
        <v>83</v>
      </c>
      <c r="Q21" s="2"/>
      <c r="R21" s="2"/>
      <c r="S21" s="2"/>
      <c r="T21" s="2"/>
      <c r="U21" s="2"/>
    </row>
    <row r="22" spans="1:21" ht="21" customHeight="1">
      <c r="A22" s="327" t="s">
        <v>23</v>
      </c>
      <c r="B22" s="310"/>
      <c r="C22" s="328" t="s">
        <v>27</v>
      </c>
      <c r="D22" s="329"/>
      <c r="E22" s="330"/>
      <c r="F22" s="331" t="s">
        <v>28</v>
      </c>
      <c r="G22" s="332"/>
      <c r="H22" s="25" t="s">
        <v>29</v>
      </c>
      <c r="I22" s="25" t="s">
        <v>30</v>
      </c>
      <c r="J22" s="26" t="s">
        <v>31</v>
      </c>
      <c r="K22" s="26" t="s">
        <v>32</v>
      </c>
      <c r="L22" s="26" t="s">
        <v>33</v>
      </c>
      <c r="M22" s="26" t="s">
        <v>34</v>
      </c>
      <c r="N22" s="26" t="s">
        <v>35</v>
      </c>
      <c r="O22" s="333" t="s">
        <v>36</v>
      </c>
      <c r="P22" s="334"/>
      <c r="Q22" s="2"/>
      <c r="R22" s="2"/>
      <c r="S22" s="2"/>
      <c r="T22" s="2"/>
      <c r="U22" s="2"/>
    </row>
    <row r="23" spans="1:21" ht="21" customHeight="1">
      <c r="A23" s="335" t="s">
        <v>25</v>
      </c>
      <c r="B23" s="336"/>
      <c r="C23" s="337">
        <v>175</v>
      </c>
      <c r="D23" s="337"/>
      <c r="E23" s="338"/>
      <c r="F23" s="339" t="s">
        <v>37</v>
      </c>
      <c r="G23" s="315"/>
      <c r="H23" s="27">
        <v>135</v>
      </c>
      <c r="I23" s="28">
        <v>60</v>
      </c>
      <c r="J23" s="2">
        <v>73</v>
      </c>
      <c r="K23" s="2">
        <v>61</v>
      </c>
      <c r="L23" s="2">
        <v>32</v>
      </c>
      <c r="M23" s="2">
        <v>22</v>
      </c>
      <c r="N23" s="29">
        <v>42</v>
      </c>
      <c r="O23" s="340">
        <f>SUM(H23:N23)</f>
        <v>425</v>
      </c>
      <c r="P23" s="341"/>
      <c r="Q23" s="2"/>
      <c r="R23" s="2"/>
      <c r="S23" s="2"/>
      <c r="T23" s="2"/>
      <c r="U23" s="2"/>
    </row>
    <row r="24" spans="1:21" ht="21" customHeight="1">
      <c r="A24" s="342" t="s">
        <v>16</v>
      </c>
      <c r="B24" s="315"/>
      <c r="C24" s="344" t="s">
        <v>38</v>
      </c>
      <c r="D24" s="344"/>
      <c r="E24" s="30">
        <v>6526</v>
      </c>
      <c r="F24" s="345" t="s">
        <v>39</v>
      </c>
      <c r="G24" s="346"/>
      <c r="H24" s="2">
        <v>5</v>
      </c>
      <c r="I24" s="2" t="s">
        <v>5</v>
      </c>
      <c r="J24" s="2">
        <v>7</v>
      </c>
      <c r="K24" s="2">
        <v>19</v>
      </c>
      <c r="L24" s="2">
        <v>30</v>
      </c>
      <c r="M24" s="2">
        <v>49</v>
      </c>
      <c r="N24" s="31">
        <v>83</v>
      </c>
      <c r="O24" s="347">
        <f>SUM(H24:N24)</f>
        <v>193</v>
      </c>
      <c r="P24" s="347"/>
      <c r="Q24" s="2"/>
      <c r="R24" s="2"/>
      <c r="S24" s="2"/>
      <c r="T24" s="2"/>
      <c r="U24" s="2"/>
    </row>
    <row r="25" spans="1:21" ht="21" customHeight="1" thickBot="1">
      <c r="A25" s="343"/>
      <c r="B25" s="320"/>
      <c r="C25" s="348" t="s">
        <v>84</v>
      </c>
      <c r="D25" s="348"/>
      <c r="E25" s="349"/>
      <c r="F25" s="350" t="s">
        <v>40</v>
      </c>
      <c r="G25" s="351"/>
      <c r="H25" s="10" t="s">
        <v>5</v>
      </c>
      <c r="I25" s="10" t="s">
        <v>85</v>
      </c>
      <c r="J25" s="10">
        <v>2</v>
      </c>
      <c r="K25" s="10">
        <v>6</v>
      </c>
      <c r="L25" s="10">
        <v>23</v>
      </c>
      <c r="M25" s="10">
        <v>67</v>
      </c>
      <c r="N25" s="32">
        <v>173</v>
      </c>
      <c r="O25" s="352">
        <f>SUM(H25:N25)</f>
        <v>271</v>
      </c>
      <c r="P25" s="353"/>
      <c r="Q25" s="2"/>
      <c r="R25" s="2"/>
      <c r="S25" s="2"/>
      <c r="T25" s="2"/>
      <c r="U25" s="2"/>
    </row>
    <row r="26" spans="1:21" ht="21" customHeight="1">
      <c r="A26" s="4"/>
      <c r="B26" s="4"/>
      <c r="C26" s="4"/>
      <c r="D26" s="16"/>
      <c r="E26" s="16"/>
      <c r="F26" s="33"/>
      <c r="G26" s="33"/>
      <c r="H26" s="2"/>
      <c r="I26" s="2"/>
      <c r="J26" s="2"/>
      <c r="K26" s="2"/>
      <c r="L26" s="2"/>
      <c r="M26" s="85"/>
      <c r="N26" s="354" t="s">
        <v>4</v>
      </c>
      <c r="O26" s="354"/>
      <c r="P26" s="354"/>
      <c r="Q26" s="2"/>
      <c r="R26" s="2"/>
      <c r="S26" s="2"/>
      <c r="T26" s="2"/>
      <c r="U26" s="2"/>
    </row>
    <row r="27" spans="1:20" ht="24" customHeight="1" thickBot="1">
      <c r="A27" s="236" t="s">
        <v>74</v>
      </c>
      <c r="B27" s="355"/>
      <c r="C27" s="355"/>
      <c r="D27" s="355"/>
      <c r="E27" s="355"/>
      <c r="F27" s="355"/>
      <c r="G27" s="355"/>
      <c r="H27" s="355"/>
      <c r="I27" s="355"/>
      <c r="J27" s="355"/>
      <c r="K27" s="4"/>
      <c r="L27" s="4"/>
      <c r="M27" s="262" t="s">
        <v>81</v>
      </c>
      <c r="N27" s="262"/>
      <c r="O27" s="262"/>
      <c r="P27" s="262"/>
      <c r="Q27" s="4"/>
      <c r="R27" s="4"/>
      <c r="S27" s="4"/>
      <c r="T27" s="4"/>
    </row>
    <row r="28" spans="1:20" ht="17.25" customHeight="1">
      <c r="A28" s="356" t="s">
        <v>0</v>
      </c>
      <c r="B28" s="357"/>
      <c r="C28" s="358" t="s">
        <v>41</v>
      </c>
      <c r="D28" s="357"/>
      <c r="E28" s="359" t="s">
        <v>86</v>
      </c>
      <c r="F28" s="360"/>
      <c r="G28" s="359" t="s">
        <v>87</v>
      </c>
      <c r="H28" s="360"/>
      <c r="I28" s="358" t="s">
        <v>42</v>
      </c>
      <c r="J28" s="357"/>
      <c r="K28" s="358" t="s">
        <v>43</v>
      </c>
      <c r="L28" s="357"/>
      <c r="M28" s="361" t="s">
        <v>44</v>
      </c>
      <c r="N28" s="360"/>
      <c r="O28" s="358" t="s">
        <v>1</v>
      </c>
      <c r="P28" s="356"/>
      <c r="Q28" s="4"/>
      <c r="R28" s="4"/>
      <c r="S28" s="4"/>
      <c r="T28" s="4"/>
    </row>
    <row r="29" spans="1:16" s="15" customFormat="1" ht="15" customHeight="1">
      <c r="A29" s="34" t="s">
        <v>45</v>
      </c>
      <c r="B29" s="35" t="s">
        <v>46</v>
      </c>
      <c r="C29" s="36" t="s">
        <v>45</v>
      </c>
      <c r="D29" s="37" t="s">
        <v>46</v>
      </c>
      <c r="E29" s="37" t="s">
        <v>45</v>
      </c>
      <c r="F29" s="37" t="s">
        <v>46</v>
      </c>
      <c r="G29" s="37" t="s">
        <v>45</v>
      </c>
      <c r="H29" s="37" t="s">
        <v>46</v>
      </c>
      <c r="I29" s="37" t="s">
        <v>45</v>
      </c>
      <c r="J29" s="37" t="s">
        <v>46</v>
      </c>
      <c r="K29" s="37" t="s">
        <v>45</v>
      </c>
      <c r="L29" s="37" t="s">
        <v>46</v>
      </c>
      <c r="M29" s="37" t="s">
        <v>45</v>
      </c>
      <c r="N29" s="37" t="s">
        <v>46</v>
      </c>
      <c r="O29" s="37" t="s">
        <v>45</v>
      </c>
      <c r="P29" s="37" t="s">
        <v>46</v>
      </c>
    </row>
    <row r="30" spans="1:16" s="1" customFormat="1" ht="18" customHeight="1" thickBot="1">
      <c r="A30" s="38">
        <v>25</v>
      </c>
      <c r="B30" s="38">
        <v>55</v>
      </c>
      <c r="C30" s="38">
        <v>14</v>
      </c>
      <c r="D30" s="38">
        <v>15</v>
      </c>
      <c r="E30" s="39" t="s">
        <v>88</v>
      </c>
      <c r="F30" s="39" t="s">
        <v>88</v>
      </c>
      <c r="G30" s="40">
        <v>1</v>
      </c>
      <c r="H30" s="40">
        <v>2</v>
      </c>
      <c r="I30" s="39" t="s">
        <v>5</v>
      </c>
      <c r="J30" s="39" t="s">
        <v>5</v>
      </c>
      <c r="K30" s="40">
        <v>0</v>
      </c>
      <c r="L30" s="40">
        <v>0</v>
      </c>
      <c r="M30" s="40">
        <v>4</v>
      </c>
      <c r="N30" s="40">
        <v>17</v>
      </c>
      <c r="O30" s="38">
        <v>6</v>
      </c>
      <c r="P30" s="38">
        <v>21</v>
      </c>
    </row>
    <row r="31" spans="1:20" ht="21" customHeight="1">
      <c r="A31" s="4"/>
      <c r="B31" s="4"/>
      <c r="D31" s="4"/>
      <c r="E31" s="4"/>
      <c r="F31" s="4"/>
      <c r="G31" s="4"/>
      <c r="H31" s="4"/>
      <c r="I31" s="4"/>
      <c r="J31" s="4"/>
      <c r="K31" s="4"/>
      <c r="L31" s="362" t="s">
        <v>22</v>
      </c>
      <c r="M31" s="362"/>
      <c r="N31" s="362"/>
      <c r="O31" s="362"/>
      <c r="P31" s="362"/>
      <c r="Q31" s="17"/>
      <c r="R31" s="4"/>
      <c r="S31" s="4"/>
      <c r="T31" s="4"/>
    </row>
    <row r="32" spans="1:20" ht="24" customHeight="1" thickBot="1">
      <c r="A32" s="41" t="s">
        <v>75</v>
      </c>
      <c r="B32" s="41"/>
      <c r="C32" s="41"/>
      <c r="D32" s="41"/>
      <c r="E32" s="41"/>
      <c r="F32" s="41"/>
      <c r="G32" s="41"/>
      <c r="H32" s="41"/>
      <c r="I32" s="4"/>
      <c r="J32" s="4"/>
      <c r="K32" s="4"/>
      <c r="L32" s="4"/>
      <c r="M32" s="262" t="s">
        <v>81</v>
      </c>
      <c r="N32" s="262"/>
      <c r="O32" s="262"/>
      <c r="P32" s="262"/>
      <c r="Q32" s="4"/>
      <c r="R32" s="4"/>
      <c r="S32" s="4"/>
      <c r="T32" s="4"/>
    </row>
    <row r="33" spans="1:20" ht="17.25" customHeight="1">
      <c r="A33" s="356" t="s">
        <v>0</v>
      </c>
      <c r="B33" s="357"/>
      <c r="C33" s="358" t="s">
        <v>41</v>
      </c>
      <c r="D33" s="357"/>
      <c r="E33" s="359" t="s">
        <v>86</v>
      </c>
      <c r="F33" s="360"/>
      <c r="G33" s="359" t="s">
        <v>89</v>
      </c>
      <c r="H33" s="360"/>
      <c r="I33" s="358" t="s">
        <v>42</v>
      </c>
      <c r="J33" s="357"/>
      <c r="K33" s="358" t="s">
        <v>43</v>
      </c>
      <c r="L33" s="357"/>
      <c r="M33" s="361" t="s">
        <v>44</v>
      </c>
      <c r="N33" s="360"/>
      <c r="O33" s="358" t="s">
        <v>1</v>
      </c>
      <c r="P33" s="356"/>
      <c r="Q33" s="4"/>
      <c r="R33" s="4"/>
      <c r="S33" s="4"/>
      <c r="T33" s="4"/>
    </row>
    <row r="34" spans="1:16" s="15" customFormat="1" ht="15" customHeight="1">
      <c r="A34" s="34" t="s">
        <v>45</v>
      </c>
      <c r="B34" s="35" t="s">
        <v>46</v>
      </c>
      <c r="C34" s="37" t="s">
        <v>45</v>
      </c>
      <c r="D34" s="37" t="s">
        <v>46</v>
      </c>
      <c r="E34" s="37" t="s">
        <v>45</v>
      </c>
      <c r="F34" s="37" t="s">
        <v>46</v>
      </c>
      <c r="G34" s="37" t="s">
        <v>45</v>
      </c>
      <c r="H34" s="37" t="s">
        <v>46</v>
      </c>
      <c r="I34" s="37" t="s">
        <v>45</v>
      </c>
      <c r="J34" s="37" t="s">
        <v>46</v>
      </c>
      <c r="K34" s="37" t="s">
        <v>45</v>
      </c>
      <c r="L34" s="37" t="s">
        <v>46</v>
      </c>
      <c r="M34" s="37" t="s">
        <v>45</v>
      </c>
      <c r="N34" s="37" t="s">
        <v>46</v>
      </c>
      <c r="O34" s="37" t="s">
        <v>45</v>
      </c>
      <c r="P34" s="37" t="s">
        <v>46</v>
      </c>
    </row>
    <row r="35" spans="1:16" s="1" customFormat="1" ht="18" customHeight="1" thickBot="1">
      <c r="A35" s="38">
        <v>47</v>
      </c>
      <c r="B35" s="38">
        <v>66</v>
      </c>
      <c r="C35" s="38">
        <v>42</v>
      </c>
      <c r="D35" s="38">
        <v>45</v>
      </c>
      <c r="E35" s="40">
        <v>0</v>
      </c>
      <c r="F35" s="40">
        <v>0</v>
      </c>
      <c r="G35" s="38">
        <v>2</v>
      </c>
      <c r="H35" s="38">
        <v>6</v>
      </c>
      <c r="I35" s="40">
        <v>0</v>
      </c>
      <c r="J35" s="40">
        <v>0</v>
      </c>
      <c r="K35" s="40">
        <v>0</v>
      </c>
      <c r="L35" s="40">
        <v>0</v>
      </c>
      <c r="M35" s="40">
        <v>0</v>
      </c>
      <c r="N35" s="40">
        <v>0</v>
      </c>
      <c r="O35" s="38">
        <v>3</v>
      </c>
      <c r="P35" s="38">
        <v>15</v>
      </c>
    </row>
    <row r="36" spans="1:20" ht="21" customHeight="1">
      <c r="A36" s="3"/>
      <c r="B36" s="42"/>
      <c r="C36" s="73"/>
      <c r="E36" s="3"/>
      <c r="F36" s="3"/>
      <c r="G36" s="3"/>
      <c r="H36" s="3"/>
      <c r="I36" s="3"/>
      <c r="J36" s="3"/>
      <c r="K36" s="3"/>
      <c r="L36" s="362" t="s">
        <v>22</v>
      </c>
      <c r="M36" s="362"/>
      <c r="N36" s="362"/>
      <c r="O36" s="362"/>
      <c r="P36" s="362"/>
      <c r="Q36" s="8"/>
      <c r="R36" s="4"/>
      <c r="S36" s="4"/>
      <c r="T36" s="4"/>
    </row>
    <row r="37" spans="1:18" ht="24" customHeight="1" thickBot="1">
      <c r="A37" s="43" t="s">
        <v>76</v>
      </c>
      <c r="B37" s="43"/>
      <c r="C37" s="43"/>
      <c r="D37" s="43"/>
      <c r="E37" s="363" t="s">
        <v>79</v>
      </c>
      <c r="F37" s="363"/>
      <c r="G37" s="45"/>
      <c r="H37" s="46"/>
      <c r="K37" s="47"/>
      <c r="L37" s="47"/>
      <c r="M37" s="47"/>
      <c r="N37" s="44"/>
      <c r="O37" s="45"/>
      <c r="Q37" s="364"/>
      <c r="R37" s="365"/>
    </row>
    <row r="38" spans="1:14" ht="18.75" customHeight="1">
      <c r="A38" s="239" t="s">
        <v>47</v>
      </c>
      <c r="B38" s="239"/>
      <c r="C38" s="240"/>
      <c r="D38" s="238" t="s">
        <v>48</v>
      </c>
      <c r="E38" s="239"/>
      <c r="F38" s="239"/>
      <c r="G38" s="48"/>
      <c r="I38" s="344"/>
      <c r="J38" s="344"/>
      <c r="K38" s="344"/>
      <c r="L38" s="344"/>
      <c r="M38" s="366"/>
      <c r="N38" s="366"/>
    </row>
    <row r="39" spans="1:14" ht="18.75" customHeight="1" thickBot="1">
      <c r="A39" s="367">
        <v>3738</v>
      </c>
      <c r="B39" s="367"/>
      <c r="C39" s="368"/>
      <c r="D39" s="369">
        <v>62445</v>
      </c>
      <c r="E39" s="370"/>
      <c r="F39" s="370"/>
      <c r="G39" s="48"/>
      <c r="I39" s="284"/>
      <c r="J39" s="284"/>
      <c r="K39" s="284"/>
      <c r="L39" s="284"/>
      <c r="M39" s="371"/>
      <c r="N39" s="371"/>
    </row>
    <row r="40" spans="1:14" ht="21" customHeight="1">
      <c r="A40" s="49"/>
      <c r="B40" s="49"/>
      <c r="C40" s="296" t="s">
        <v>49</v>
      </c>
      <c r="D40" s="296"/>
      <c r="E40" s="296"/>
      <c r="F40" s="296"/>
      <c r="G40" s="48"/>
      <c r="I40" s="4"/>
      <c r="J40" s="4"/>
      <c r="K40" s="296"/>
      <c r="L40" s="296"/>
      <c r="M40" s="296"/>
      <c r="N40" s="296"/>
    </row>
    <row r="41" spans="1:14" ht="24" customHeight="1">
      <c r="A41" s="373" t="s">
        <v>77</v>
      </c>
      <c r="B41" s="373"/>
      <c r="C41" s="373"/>
      <c r="D41" s="373"/>
      <c r="E41" s="373"/>
      <c r="F41" s="373"/>
      <c r="G41" s="373"/>
      <c r="H41" s="373"/>
      <c r="I41" s="373"/>
      <c r="J41" s="373"/>
      <c r="K41" s="373"/>
      <c r="L41" s="373"/>
      <c r="N41" s="57"/>
    </row>
    <row r="42" spans="1:17" ht="24" customHeight="1" thickBot="1">
      <c r="A42" s="41" t="s">
        <v>50</v>
      </c>
      <c r="B42" s="41"/>
      <c r="C42" s="41"/>
      <c r="D42" s="41"/>
      <c r="E42" s="41"/>
      <c r="F42" s="88" t="s">
        <v>90</v>
      </c>
      <c r="G42" s="44"/>
      <c r="H42" s="4"/>
      <c r="I42" s="296"/>
      <c r="J42" s="296"/>
      <c r="O42" s="4"/>
      <c r="P42" s="50"/>
      <c r="Q42" s="4"/>
    </row>
    <row r="43" spans="1:17" ht="17.25" customHeight="1">
      <c r="A43" s="374" t="s">
        <v>51</v>
      </c>
      <c r="B43" s="375"/>
      <c r="C43" s="375"/>
      <c r="D43" s="375"/>
      <c r="E43" s="375"/>
      <c r="F43" s="376"/>
      <c r="G43" s="51"/>
      <c r="H43" s="52"/>
      <c r="I43" s="377"/>
      <c r="J43" s="377"/>
      <c r="K43" s="377"/>
      <c r="L43" s="4"/>
      <c r="M43" s="51"/>
      <c r="N43" s="52"/>
      <c r="O43" s="377"/>
      <c r="P43" s="377"/>
      <c r="Q43" s="377"/>
    </row>
    <row r="44" spans="1:17" ht="17.25" customHeight="1">
      <c r="A44" s="379" t="s">
        <v>52</v>
      </c>
      <c r="B44" s="380"/>
      <c r="C44" s="380"/>
      <c r="D44" s="380" t="s">
        <v>53</v>
      </c>
      <c r="E44" s="380"/>
      <c r="F44" s="381"/>
      <c r="G44" s="51"/>
      <c r="H44" s="53"/>
      <c r="I44" s="382"/>
      <c r="J44" s="382"/>
      <c r="K44" s="382"/>
      <c r="L44" s="4"/>
      <c r="M44" s="51"/>
      <c r="N44" s="53"/>
      <c r="O44" s="382"/>
      <c r="P44" s="382"/>
      <c r="Q44" s="382"/>
    </row>
    <row r="45" spans="1:17" ht="17.25" customHeight="1" thickBot="1">
      <c r="A45" s="383">
        <v>27284</v>
      </c>
      <c r="B45" s="384"/>
      <c r="C45" s="384"/>
      <c r="D45" s="384">
        <v>169675</v>
      </c>
      <c r="E45" s="384"/>
      <c r="F45" s="385"/>
      <c r="G45" s="54"/>
      <c r="H45" s="55"/>
      <c r="I45" s="372"/>
      <c r="J45" s="372"/>
      <c r="K45" s="372"/>
      <c r="L45" s="4"/>
      <c r="M45" s="54"/>
      <c r="N45" s="55"/>
      <c r="O45" s="372"/>
      <c r="P45" s="372"/>
      <c r="Q45" s="372"/>
    </row>
    <row r="46" spans="1:9" ht="21" customHeight="1">
      <c r="A46" s="4"/>
      <c r="B46" s="4"/>
      <c r="C46" s="56"/>
      <c r="D46" s="56" t="s">
        <v>49</v>
      </c>
      <c r="E46" s="56"/>
      <c r="F46" s="56"/>
      <c r="G46" s="44"/>
      <c r="H46" s="44"/>
      <c r="I46" s="44"/>
    </row>
    <row r="47" spans="1:9" ht="21" customHeight="1">
      <c r="A47" s="4"/>
      <c r="B47" s="4"/>
      <c r="C47" s="44"/>
      <c r="D47" s="44"/>
      <c r="E47" s="44"/>
      <c r="F47" s="44"/>
      <c r="G47" s="44"/>
      <c r="H47" s="44"/>
      <c r="I47" s="44"/>
    </row>
    <row r="48" spans="1:21" ht="18.75">
      <c r="A48" s="373" t="s">
        <v>54</v>
      </c>
      <c r="B48" s="373"/>
      <c r="C48" s="373"/>
      <c r="D48" s="373"/>
      <c r="E48" s="373"/>
      <c r="G48" s="378" t="s">
        <v>90</v>
      </c>
      <c r="H48" s="378"/>
      <c r="I48" s="57"/>
      <c r="J48" s="13" t="s">
        <v>91</v>
      </c>
      <c r="K48" s="13"/>
      <c r="L48" s="13"/>
      <c r="M48" s="13"/>
      <c r="N48" s="13"/>
      <c r="O48" s="58"/>
      <c r="P48" s="378" t="s">
        <v>90</v>
      </c>
      <c r="Q48" s="378"/>
      <c r="R48" s="59"/>
      <c r="S48" s="60" t="s">
        <v>55</v>
      </c>
      <c r="T48" s="74" t="s">
        <v>78</v>
      </c>
      <c r="U48" s="61" t="s">
        <v>56</v>
      </c>
    </row>
    <row r="49" spans="19:22" ht="15.75">
      <c r="S49" s="62" t="s">
        <v>57</v>
      </c>
      <c r="T49" s="75">
        <v>56185</v>
      </c>
      <c r="U49" s="63">
        <f>T49/T58</f>
        <v>0.3311330484750258</v>
      </c>
      <c r="V49" s="7">
        <f>T49/T58</f>
        <v>0.3311330484750258</v>
      </c>
    </row>
    <row r="50" spans="19:22" ht="15.75">
      <c r="S50" s="62" t="s">
        <v>58</v>
      </c>
      <c r="T50" s="75">
        <v>38237</v>
      </c>
      <c r="U50" s="63">
        <f>T50/T58</f>
        <v>0.22535435391189038</v>
      </c>
      <c r="V50" s="7">
        <f>T50/T58</f>
        <v>0.22535435391189038</v>
      </c>
    </row>
    <row r="51" spans="19:22" ht="15.75">
      <c r="S51" s="62" t="s">
        <v>59</v>
      </c>
      <c r="T51" s="75">
        <v>18931</v>
      </c>
      <c r="U51" s="63">
        <f>T51/T58</f>
        <v>0.11157212317666126</v>
      </c>
      <c r="V51" s="7">
        <f>T51/T58</f>
        <v>0.11157212317666126</v>
      </c>
    </row>
    <row r="52" spans="19:22" ht="15.75">
      <c r="S52" s="62" t="s">
        <v>60</v>
      </c>
      <c r="T52" s="75">
        <v>16971</v>
      </c>
      <c r="U52" s="63">
        <f>T52/T58</f>
        <v>0.10002062767054663</v>
      </c>
      <c r="V52" s="7">
        <f>T52/T58</f>
        <v>0.10002062767054663</v>
      </c>
    </row>
    <row r="53" spans="19:22" ht="15.75">
      <c r="S53" s="64" t="s">
        <v>61</v>
      </c>
      <c r="T53" s="75">
        <v>7739</v>
      </c>
      <c r="U53" s="63">
        <f>T53/T58</f>
        <v>0.04561072638868425</v>
      </c>
      <c r="V53" s="7">
        <f>T53/T58</f>
        <v>0.04561072638868425</v>
      </c>
    </row>
    <row r="54" spans="19:22" ht="15.75">
      <c r="S54" s="62" t="s">
        <v>62</v>
      </c>
      <c r="T54" s="75">
        <v>16565</v>
      </c>
      <c r="U54" s="63">
        <f>T54/T58</f>
        <v>0.09762781788713717</v>
      </c>
      <c r="V54" s="7">
        <f>T54/T58</f>
        <v>0.09762781788713717</v>
      </c>
    </row>
    <row r="55" spans="19:22" ht="15.75">
      <c r="S55" s="62" t="s">
        <v>63</v>
      </c>
      <c r="T55" s="75">
        <v>10162</v>
      </c>
      <c r="U55" s="76">
        <f>T55/T58</f>
        <v>0.05989096802711065</v>
      </c>
      <c r="V55" s="77">
        <f>T55/T58</f>
        <v>0.05989096802711065</v>
      </c>
    </row>
    <row r="56" spans="19:22" ht="15.75">
      <c r="S56" s="65" t="s">
        <v>1</v>
      </c>
      <c r="T56" s="78">
        <v>4762</v>
      </c>
      <c r="U56" s="63">
        <f>T56/T58</f>
        <v>0.02806541918373361</v>
      </c>
      <c r="V56" s="77">
        <f>T56/T58</f>
        <v>0.02806541918373361</v>
      </c>
    </row>
    <row r="57" spans="19:22" ht="16.5" thickBot="1">
      <c r="S57" s="65" t="s">
        <v>64</v>
      </c>
      <c r="T57" s="78">
        <v>123</v>
      </c>
      <c r="U57" s="76">
        <v>0</v>
      </c>
      <c r="V57" s="77">
        <f>T57/T58</f>
        <v>0.0007249152792102549</v>
      </c>
    </row>
    <row r="58" spans="19:23" ht="16.5" thickTop="1">
      <c r="S58" s="66"/>
      <c r="T58" s="79">
        <f>SUM(T49:T57)</f>
        <v>169675</v>
      </c>
      <c r="U58" s="80">
        <v>1</v>
      </c>
      <c r="V58" s="81"/>
      <c r="W58" s="7">
        <f>SUM(T49:T57)</f>
        <v>169675</v>
      </c>
    </row>
    <row r="61" spans="20:21" ht="15.75">
      <c r="T61" s="67"/>
      <c r="U61" s="67"/>
    </row>
    <row r="62" spans="19:21" ht="15.75">
      <c r="S62" s="68" t="s">
        <v>65</v>
      </c>
      <c r="T62" s="82" t="s">
        <v>78</v>
      </c>
      <c r="U62" s="69" t="s">
        <v>56</v>
      </c>
    </row>
    <row r="63" spans="19:22" ht="15.75">
      <c r="S63" s="62" t="s">
        <v>66</v>
      </c>
      <c r="T63" s="75">
        <v>86417</v>
      </c>
      <c r="U63" s="70">
        <f>T63/T69</f>
        <v>0.5093089730366878</v>
      </c>
      <c r="V63" s="7">
        <f>T63/T69</f>
        <v>0.5093089730366878</v>
      </c>
    </row>
    <row r="64" spans="19:22" ht="15.75">
      <c r="S64" s="62" t="s">
        <v>67</v>
      </c>
      <c r="T64" s="75">
        <v>28524</v>
      </c>
      <c r="U64" s="70">
        <f>T64/T69</f>
        <v>0.16810962133490495</v>
      </c>
      <c r="V64" s="7">
        <f>T64/T69</f>
        <v>0.16810962133490495</v>
      </c>
    </row>
    <row r="65" spans="19:22" ht="15.75">
      <c r="S65" s="62" t="s">
        <v>68</v>
      </c>
      <c r="T65" s="75">
        <v>13192</v>
      </c>
      <c r="U65" s="70">
        <f>T65/T69</f>
        <v>0.07774863710033889</v>
      </c>
      <c r="V65" s="7">
        <f>T65/T69</f>
        <v>0.07774863710033889</v>
      </c>
    </row>
    <row r="66" spans="19:22" ht="15.75">
      <c r="S66" s="62" t="s">
        <v>69</v>
      </c>
      <c r="T66" s="75">
        <v>14889</v>
      </c>
      <c r="U66" s="70">
        <f>T66/T69</f>
        <v>0.08775011050537793</v>
      </c>
      <c r="V66" s="7">
        <f>T66/T69</f>
        <v>0.08775011050537793</v>
      </c>
    </row>
    <row r="67" spans="19:22" ht="15.75">
      <c r="S67" s="71" t="s">
        <v>70</v>
      </c>
      <c r="T67" s="75">
        <v>6486</v>
      </c>
      <c r="U67" s="70">
        <f>T67/T69</f>
        <v>0.03822602033298954</v>
      </c>
      <c r="V67" s="7">
        <f>T67/T69</f>
        <v>0.03822602033298954</v>
      </c>
    </row>
    <row r="68" spans="19:22" ht="16.5" thickBot="1">
      <c r="S68" s="65" t="s">
        <v>1</v>
      </c>
      <c r="T68" s="78">
        <v>20167</v>
      </c>
      <c r="U68" s="72">
        <v>0.146</v>
      </c>
      <c r="V68" s="7">
        <f>T68/T69</f>
        <v>0.1188566376897009</v>
      </c>
    </row>
    <row r="69" spans="19:22" ht="16.5" thickTop="1">
      <c r="S69" s="66" t="s">
        <v>71</v>
      </c>
      <c r="T69" s="79">
        <f>SUM(T63:T68)</f>
        <v>169675</v>
      </c>
      <c r="U69" s="83">
        <v>1</v>
      </c>
      <c r="V69" s="77">
        <f>T68/T69</f>
        <v>0.1188566376897009</v>
      </c>
    </row>
    <row r="70" spans="23:24" ht="15.75">
      <c r="W70" s="84">
        <f>SUM(T63:T68)</f>
        <v>169675</v>
      </c>
      <c r="X70" s="81">
        <f>SUM(U63:U68)</f>
        <v>1.027143362310299</v>
      </c>
    </row>
    <row r="71" ht="15.75">
      <c r="S71" s="89" t="s">
        <v>92</v>
      </c>
    </row>
    <row r="73" ht="15.75">
      <c r="S73" s="7" t="s">
        <v>93</v>
      </c>
    </row>
    <row r="74" ht="15.75">
      <c r="S74" s="7" t="s">
        <v>94</v>
      </c>
    </row>
    <row r="76" ht="15.75">
      <c r="S76" s="7" t="s">
        <v>95</v>
      </c>
    </row>
    <row r="77" ht="15.75">
      <c r="S77" s="7" t="s">
        <v>96</v>
      </c>
    </row>
    <row r="79" ht="15.75">
      <c r="S79" s="7" t="s">
        <v>97</v>
      </c>
    </row>
    <row r="80" ht="15.75">
      <c r="S80" s="7" t="s">
        <v>98</v>
      </c>
    </row>
    <row r="82" ht="15.75">
      <c r="S82" s="7" t="s">
        <v>99</v>
      </c>
    </row>
    <row r="83" ht="15.75">
      <c r="S83" s="7" t="s">
        <v>100</v>
      </c>
    </row>
  </sheetData>
  <sheetProtection/>
  <mergeCells count="126">
    <mergeCell ref="A48:E48"/>
    <mergeCell ref="G48:H48"/>
    <mergeCell ref="P48:Q48"/>
    <mergeCell ref="O43:Q43"/>
    <mergeCell ref="A44:C44"/>
    <mergeCell ref="D44:F44"/>
    <mergeCell ref="I44:K44"/>
    <mergeCell ref="O44:Q44"/>
    <mergeCell ref="A45:C45"/>
    <mergeCell ref="D45:F45"/>
    <mergeCell ref="I45:K45"/>
    <mergeCell ref="O45:Q45"/>
    <mergeCell ref="C40:F40"/>
    <mergeCell ref="K40:N40"/>
    <mergeCell ref="A41:L41"/>
    <mergeCell ref="I42:J42"/>
    <mergeCell ref="A43:F43"/>
    <mergeCell ref="I43:K43"/>
    <mergeCell ref="A38:C38"/>
    <mergeCell ref="D38:F38"/>
    <mergeCell ref="I38:K38"/>
    <mergeCell ref="L38:N38"/>
    <mergeCell ref="A39:C39"/>
    <mergeCell ref="D39:F39"/>
    <mergeCell ref="I39:K39"/>
    <mergeCell ref="L39:N39"/>
    <mergeCell ref="K33:L33"/>
    <mergeCell ref="M33:N33"/>
    <mergeCell ref="O33:P33"/>
    <mergeCell ref="L36:P36"/>
    <mergeCell ref="E37:F37"/>
    <mergeCell ref="Q37:R37"/>
    <mergeCell ref="K28:L28"/>
    <mergeCell ref="M28:N28"/>
    <mergeCell ref="O28:P28"/>
    <mergeCell ref="L31:P31"/>
    <mergeCell ref="M32:P32"/>
    <mergeCell ref="A33:B33"/>
    <mergeCell ref="C33:D33"/>
    <mergeCell ref="E33:F33"/>
    <mergeCell ref="G33:H33"/>
    <mergeCell ref="I33:J33"/>
    <mergeCell ref="F25:G25"/>
    <mergeCell ref="O25:P25"/>
    <mergeCell ref="N26:P26"/>
    <mergeCell ref="A27:J27"/>
    <mergeCell ref="M27:P27"/>
    <mergeCell ref="A28:B28"/>
    <mergeCell ref="C28:D28"/>
    <mergeCell ref="E28:F28"/>
    <mergeCell ref="G28:H28"/>
    <mergeCell ref="I28:J28"/>
    <mergeCell ref="O22:P22"/>
    <mergeCell ref="A23:B23"/>
    <mergeCell ref="C23:E23"/>
    <mergeCell ref="F23:G23"/>
    <mergeCell ref="O23:P23"/>
    <mergeCell ref="A24:B25"/>
    <mergeCell ref="C24:D24"/>
    <mergeCell ref="F24:G24"/>
    <mergeCell ref="O24:P24"/>
    <mergeCell ref="C25:E25"/>
    <mergeCell ref="A19:D19"/>
    <mergeCell ref="E19:G19"/>
    <mergeCell ref="E20:G20"/>
    <mergeCell ref="A22:B22"/>
    <mergeCell ref="C22:E22"/>
    <mergeCell ref="F22:G22"/>
    <mergeCell ref="A16:E16"/>
    <mergeCell ref="F16:G16"/>
    <mergeCell ref="A17:D17"/>
    <mergeCell ref="E17:G17"/>
    <mergeCell ref="A18:D18"/>
    <mergeCell ref="E18:G18"/>
    <mergeCell ref="A14:D14"/>
    <mergeCell ref="E14:G14"/>
    <mergeCell ref="H14:J14"/>
    <mergeCell ref="K14:M14"/>
    <mergeCell ref="N14:P14"/>
    <mergeCell ref="L15:P15"/>
    <mergeCell ref="M10:O10"/>
    <mergeCell ref="A11:G11"/>
    <mergeCell ref="M11:P11"/>
    <mergeCell ref="A12:D13"/>
    <mergeCell ref="E12:P12"/>
    <mergeCell ref="E13:G13"/>
    <mergeCell ref="H13:J13"/>
    <mergeCell ref="K13:M13"/>
    <mergeCell ref="N13:P13"/>
    <mergeCell ref="F8:G8"/>
    <mergeCell ref="H8:J8"/>
    <mergeCell ref="K8:L8"/>
    <mergeCell ref="M8:O8"/>
    <mergeCell ref="A9:E9"/>
    <mergeCell ref="F9:G9"/>
    <mergeCell ref="H9:J9"/>
    <mergeCell ref="K9:L9"/>
    <mergeCell ref="M9:O9"/>
    <mergeCell ref="A6:E6"/>
    <mergeCell ref="F6:G6"/>
    <mergeCell ref="H6:J6"/>
    <mergeCell ref="K6:L6"/>
    <mergeCell ref="M6:O6"/>
    <mergeCell ref="A7:E7"/>
    <mergeCell ref="F7:G7"/>
    <mergeCell ref="H7:J7"/>
    <mergeCell ref="K7:L7"/>
    <mergeCell ref="M7:O7"/>
    <mergeCell ref="A4:E4"/>
    <mergeCell ref="F4:G4"/>
    <mergeCell ref="H4:J4"/>
    <mergeCell ref="K4:L4"/>
    <mergeCell ref="M4:O4"/>
    <mergeCell ref="A5:E5"/>
    <mergeCell ref="F5:G5"/>
    <mergeCell ref="H5:J5"/>
    <mergeCell ref="K5:L5"/>
    <mergeCell ref="M5:O5"/>
    <mergeCell ref="A1:G1"/>
    <mergeCell ref="L1:O1"/>
    <mergeCell ref="A2:E3"/>
    <mergeCell ref="F2:G3"/>
    <mergeCell ref="H2:J3"/>
    <mergeCell ref="K2:O2"/>
    <mergeCell ref="K3:L3"/>
    <mergeCell ref="M3:O3"/>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034964</dc:creator>
  <cp:keywords/>
  <dc:description/>
  <cp:lastModifiedBy>FINE_User</cp:lastModifiedBy>
  <cp:lastPrinted>2019-06-05T02:35:04Z</cp:lastPrinted>
  <dcterms:created xsi:type="dcterms:W3CDTF">2004-04-03T10:24:58Z</dcterms:created>
  <dcterms:modified xsi:type="dcterms:W3CDTF">2021-04-20T11:48:05Z</dcterms:modified>
  <cp:category/>
  <cp:version/>
  <cp:contentType/>
  <cp:contentStatus/>
</cp:coreProperties>
</file>