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40" windowWidth="19224" windowHeight="5976" activeTab="0"/>
  </bookViews>
  <sheets>
    <sheet name="113" sheetId="1" r:id="rId1"/>
    <sheet name="114" sheetId="2" r:id="rId2"/>
    <sheet name="115" sheetId="3" r:id="rId3"/>
    <sheet name="116" sheetId="4" r:id="rId4"/>
    <sheet name="117" sheetId="5" r:id="rId5"/>
    <sheet name="118" sheetId="6" r:id="rId6"/>
    <sheet name="119" sheetId="7" r:id="rId7"/>
    <sheet name="120" sheetId="8" r:id="rId8"/>
    <sheet name="121" sheetId="9" r:id="rId9"/>
  </sheets>
  <definedNames>
    <definedName name="_xlnm.Print_Area" localSheetId="2">'115'!$A$1:$K$42</definedName>
    <definedName name="_xlnm.Print_Area" localSheetId="4">'117'!$A$1:$H$67</definedName>
    <definedName name="_xlnm.Print_Area" localSheetId="5">'118'!$A$1:$G$68</definedName>
    <definedName name="_xlnm.Print_Area" localSheetId="6">'119'!$A$1:$O$72</definedName>
    <definedName name="_xlnm.Print_Area" localSheetId="7">'120'!$A$1:$AD$65</definedName>
  </definedNames>
  <calcPr fullCalcOnLoad="1"/>
</workbook>
</file>

<file path=xl/sharedStrings.xml><?xml version="1.0" encoding="utf-8"?>
<sst xmlns="http://schemas.openxmlformats.org/spreadsheetml/2006/main" count="741" uniqueCount="352">
  <si>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</si>
  <si>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</si>
  <si>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</si>
  <si>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</si>
  <si>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</si>
  <si>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</si>
  <si>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</si>
  <si>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</si>
  <si>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</si>
  <si>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</si>
  <si>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</si>
  <si>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</si>
  <si>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</si>
  <si>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</si>
  <si>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</si>
  <si>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</si>
  <si>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</si>
  <si>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</si>
  <si>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</si>
  <si>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</si>
  <si>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</si>
  <si>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</si>
  <si>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</si>
  <si>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</si>
  <si>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</si>
  <si>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</si>
  <si>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</si>
  <si>
    <t>15年度</t>
  </si>
  <si>
    <t>１回平均
受講者数</t>
  </si>
  <si>
    <t>資料：こども発達支援課</t>
  </si>
  <si>
    <t>20年度</t>
  </si>
  <si>
    <t>25年度</t>
  </si>
  <si>
    <t>27年度</t>
  </si>
  <si>
    <t>26年度</t>
  </si>
  <si>
    <t>28年度</t>
  </si>
  <si>
    <t>29年度</t>
  </si>
  <si>
    <t>第３章　　保　健　指　導</t>
  </si>
  <si>
    <t xml:space="preserve">１〕母子衛生 </t>
  </si>
  <si>
    <t>子どもを望む夫婦の経済的負担および精神的負担の軽減を図るために実施。</t>
  </si>
  <si>
    <t>　</t>
  </si>
  <si>
    <t>母子健康手帳交付</t>
  </si>
  <si>
    <t>○</t>
  </si>
  <si>
    <t>マタニティスクール</t>
  </si>
  <si>
    <t>妊婦健康診査</t>
  </si>
  <si>
    <t>先天性代謝異常等検査</t>
  </si>
  <si>
    <t>４か月児健康診査</t>
  </si>
  <si>
    <t>10か月児健康診査</t>
  </si>
  <si>
    <t>１歳６か月児健康診査</t>
  </si>
  <si>
    <t>母子巡回健康相談</t>
  </si>
  <si>
    <t>乳幼児栄養食品支給</t>
  </si>
  <si>
    <t>未熟児養育医療給付</t>
  </si>
  <si>
    <t>自立支援医療（育成医療）給付</t>
  </si>
  <si>
    <t>結核児童療育医療給付</t>
  </si>
  <si>
    <t>特定不妊治療費助成事業</t>
  </si>
  <si>
    <t>小児慢性特定疾病医療費助成事業</t>
  </si>
  <si>
    <t>３歳児健康診査</t>
  </si>
  <si>
    <t>出生者概数</t>
  </si>
  <si>
    <t>受検者数</t>
  </si>
  <si>
    <t>要精密
（陽性）</t>
  </si>
  <si>
    <t>備考</t>
  </si>
  <si>
    <t>５年度</t>
  </si>
  <si>
    <t>18年度</t>
  </si>
  <si>
    <t>19年度</t>
  </si>
  <si>
    <t>20年度</t>
  </si>
  <si>
    <t>23年度</t>
  </si>
  <si>
    <t>24年度</t>
  </si>
  <si>
    <t>実人員</t>
  </si>
  <si>
    <t>延人員</t>
  </si>
  <si>
    <t>給付実人員</t>
  </si>
  <si>
    <t>給付延件数</t>
  </si>
  <si>
    <t>給付日数</t>
  </si>
  <si>
    <t>総日数</t>
  </si>
  <si>
    <t>１人平均</t>
  </si>
  <si>
    <t>病院</t>
  </si>
  <si>
    <t>一般障害</t>
  </si>
  <si>
    <t>心臓障害</t>
  </si>
  <si>
    <t>腎臓障害</t>
  </si>
  <si>
    <t>その他の内臓障害</t>
  </si>
  <si>
    <t>10．特定不妊治療費助成事業</t>
  </si>
  <si>
    <t>述べ件数</t>
  </si>
  <si>
    <t>実人員</t>
  </si>
  <si>
    <t>資料：こども発達支援課</t>
  </si>
  <si>
    <t>11．小児慢性特定疾病医療費助成事業</t>
  </si>
  <si>
    <t>病類</t>
  </si>
  <si>
    <t>１人平均</t>
  </si>
  <si>
    <t>悪性新生物</t>
  </si>
  <si>
    <t>入院</t>
  </si>
  <si>
    <t>通院</t>
  </si>
  <si>
    <t>慢性腎疾患</t>
  </si>
  <si>
    <t>慢性呼吸器
疾患</t>
  </si>
  <si>
    <t>慢性心疾患</t>
  </si>
  <si>
    <t>内分泌疾患</t>
  </si>
  <si>
    <t>膠原病</t>
  </si>
  <si>
    <t>糖尿病</t>
  </si>
  <si>
    <t>血液疾患</t>
  </si>
  <si>
    <t>免疫疾患</t>
  </si>
  <si>
    <t>神経・筋疾患</t>
  </si>
  <si>
    <t>慢性消化器　疾患</t>
  </si>
  <si>
    <t>染色体又は遺伝子に変化
を伴う症候群</t>
  </si>
  <si>
    <t>皮膚疾患</t>
  </si>
  <si>
    <t>12．４か月児健診受診状況、年度・保健福祉センター別</t>
  </si>
  <si>
    <t>回数</t>
  </si>
  <si>
    <t>対象者数</t>
  </si>
  <si>
    <t>受診者数</t>
  </si>
  <si>
    <t>受診率</t>
  </si>
  <si>
    <t>5年度</t>
  </si>
  <si>
    <t>10年度</t>
  </si>
  <si>
    <t>15年度</t>
  </si>
  <si>
    <t>16年度</t>
  </si>
  <si>
    <t>17年度</t>
  </si>
  <si>
    <t>21年度</t>
  </si>
  <si>
    <t>22年度</t>
  </si>
  <si>
    <t>13．４か月児健診受診結果状況</t>
  </si>
  <si>
    <t>異常なし</t>
  </si>
  <si>
    <t>異常あり</t>
  </si>
  <si>
    <t>不明</t>
  </si>
  <si>
    <t>異常あり（延数人員）</t>
  </si>
  <si>
    <t>人</t>
  </si>
  <si>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</si>
  <si>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</si>
  <si>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</si>
  <si>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</si>
  <si>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</si>
  <si>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</si>
  <si>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</si>
  <si>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</si>
  <si>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</si>
  <si>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</si>
  <si>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</si>
  <si>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</si>
  <si>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</si>
  <si>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</si>
  <si>
    <t>股関節開排制限</t>
  </si>
  <si>
    <t>その他</t>
  </si>
  <si>
    <t>要精密者数</t>
  </si>
  <si>
    <t>要観察</t>
  </si>
  <si>
    <t>要治療</t>
  </si>
  <si>
    <t>総数</t>
  </si>
  <si>
    <t>要精密項目</t>
  </si>
  <si>
    <t>発育上の所見</t>
  </si>
  <si>
    <t>診察所見</t>
  </si>
  <si>
    <t>異常なし（実人員）</t>
  </si>
  <si>
    <t>異常あり（実人員）</t>
  </si>
  <si>
    <t>不明(実人員）</t>
  </si>
  <si>
    <t>循環器系疾患</t>
  </si>
  <si>
    <t>精神発達障害</t>
  </si>
  <si>
    <t>呼吸器系疾患</t>
  </si>
  <si>
    <t>運動発達異常</t>
  </si>
  <si>
    <t>消化器系疾患</t>
  </si>
  <si>
    <t>神経系感覚器の異常</t>
  </si>
  <si>
    <t>泌尿器系疾患</t>
  </si>
  <si>
    <t>血液疾患</t>
  </si>
  <si>
    <t>先天性形態異常</t>
  </si>
  <si>
    <t>皮膚疾患</t>
  </si>
  <si>
    <t>歯の異常</t>
  </si>
  <si>
    <t>育児上の所見</t>
  </si>
  <si>
    <t>斜頚</t>
  </si>
  <si>
    <t>その他</t>
  </si>
  <si>
    <t>斜頚</t>
  </si>
  <si>
    <t>歯の所見</t>
  </si>
  <si>
    <t>資料：こども発達支援課</t>
  </si>
  <si>
    <r>
      <t>17．１歳６か月児健診受診状況、年度・保健福祉センター別　 　　</t>
    </r>
    <r>
      <rPr>
        <sz val="11"/>
        <rFont val="ＭＳ 明朝"/>
        <family val="1"/>
      </rPr>
      <t>平成元年度～平成15年度</t>
    </r>
  </si>
  <si>
    <t>異常あり（延人員）</t>
  </si>
  <si>
    <t>育児上の所見</t>
  </si>
  <si>
    <t>資料：こども発達支援課</t>
  </si>
  <si>
    <t>20．１歳６か月児健診精神面精密検査結果状況</t>
  </si>
  <si>
    <t>相　談</t>
  </si>
  <si>
    <t>加療中</t>
  </si>
  <si>
    <t>助言のみ</t>
  </si>
  <si>
    <t>機関等</t>
  </si>
  <si>
    <t>戯療法</t>
  </si>
  <si>
    <t>（実数）</t>
  </si>
  <si>
    <t>精神遅滞</t>
  </si>
  <si>
    <t>コミュニケーション障害</t>
  </si>
  <si>
    <t>広汎性発達障害</t>
  </si>
  <si>
    <t>注意欠陥・多動性障害</t>
  </si>
  <si>
    <t>チック障害</t>
  </si>
  <si>
    <t>排泄障害</t>
  </si>
  <si>
    <t>（延数）</t>
  </si>
  <si>
    <t>21．３歳児健診受診状況、年度・保健福祉センター別</t>
  </si>
  <si>
    <t xml:space="preserve"> 5年度</t>
  </si>
  <si>
    <t>中  央</t>
  </si>
  <si>
    <t>城  南</t>
  </si>
  <si>
    <t>早  良</t>
  </si>
  <si>
    <t>22．３歳児健診受診結果状況</t>
  </si>
  <si>
    <t>体格</t>
  </si>
  <si>
    <t>栄養状態</t>
  </si>
  <si>
    <t>尿の所見</t>
  </si>
  <si>
    <t>育児上の所見</t>
  </si>
  <si>
    <t>23．３歳児精密診査受診状況、要精密項目・保健福祉センター別</t>
  </si>
  <si>
    <t>要精密者数</t>
  </si>
  <si>
    <t>異常なし</t>
  </si>
  <si>
    <t>要観察</t>
  </si>
  <si>
    <t>要治療</t>
  </si>
  <si>
    <t>東</t>
  </si>
  <si>
    <t>南</t>
  </si>
  <si>
    <t>造血系</t>
  </si>
  <si>
    <t>呼吸器系</t>
  </si>
  <si>
    <t>消化器系</t>
  </si>
  <si>
    <t>神経系感覚器</t>
  </si>
  <si>
    <t>育児上の所見</t>
  </si>
  <si>
    <t>その他</t>
  </si>
  <si>
    <t>(実数)</t>
  </si>
  <si>
    <t>構成割合</t>
  </si>
  <si>
    <t>異常あり</t>
  </si>
  <si>
    <t>精神遅滞</t>
  </si>
  <si>
    <t>(延数)</t>
  </si>
  <si>
    <t>25．母子巡回健康相談実施状況、保健福祉センター別</t>
  </si>
  <si>
    <t>稼働回数</t>
  </si>
  <si>
    <t>幼児</t>
  </si>
  <si>
    <t>中央</t>
  </si>
  <si>
    <t>城南</t>
  </si>
  <si>
    <t>資料：こども発達支援課</t>
  </si>
  <si>
    <t>２〕母体保護</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</si>
  <si>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</si>
  <si>
    <t>昭和55年度</t>
  </si>
  <si>
    <t>-</t>
  </si>
  <si>
    <t>56年度</t>
  </si>
  <si>
    <t>57年度</t>
  </si>
  <si>
    <t>58年度</t>
  </si>
  <si>
    <t>59年度</t>
  </si>
  <si>
    <t>60年度</t>
  </si>
  <si>
    <t>61年度</t>
  </si>
  <si>
    <t>62年度</t>
  </si>
  <si>
    <t>63年度</t>
  </si>
  <si>
    <t>2年度</t>
  </si>
  <si>
    <t>3年度</t>
  </si>
  <si>
    <t>4年度</t>
  </si>
  <si>
    <t>6年度</t>
  </si>
  <si>
    <t>7年度</t>
  </si>
  <si>
    <t>8年度</t>
  </si>
  <si>
    <t>9年度</t>
  </si>
  <si>
    <t>11年度</t>
  </si>
  <si>
    <t>12年度</t>
  </si>
  <si>
    <t>13年度</t>
  </si>
  <si>
    <t>14年度</t>
  </si>
  <si>
    <t>２．対象別個別指導数（延数）・構成割合、保健福祉センター別</t>
  </si>
  <si>
    <t>家庭訪問</t>
  </si>
  <si>
    <t>4か月児健診</t>
  </si>
  <si>
    <t>妊婦健診</t>
  </si>
  <si>
    <t>電話相談</t>
  </si>
  <si>
    <t>総数</t>
  </si>
  <si>
    <t>妊婦教室</t>
  </si>
  <si>
    <t>ティーンエイジャー教室</t>
  </si>
  <si>
    <t>回数</t>
  </si>
  <si>
    <t>参加人員</t>
  </si>
  <si>
    <t>１．妊娠届出数、年度別</t>
  </si>
  <si>
    <t>30年度</t>
  </si>
  <si>
    <t>３．母子健康手帳交付数、保健福祉センター別</t>
  </si>
  <si>
    <t>骨系統疾患</t>
  </si>
  <si>
    <t>脈管系疾患</t>
  </si>
  <si>
    <t>集団遊</t>
  </si>
  <si>
    <t>西</t>
  </si>
  <si>
    <t>発達上の所見</t>
  </si>
  <si>
    <t>加療中</t>
  </si>
  <si>
    <t>相談者数</t>
  </si>
  <si>
    <t>１回平均相談者数</t>
  </si>
  <si>
    <t>乳児</t>
  </si>
  <si>
    <t>妊産婦</t>
  </si>
  <si>
    <t>構成割合(%)</t>
  </si>
  <si>
    <t>　　　・</t>
  </si>
  <si>
    <t>博多</t>
  </si>
  <si>
    <t>早良</t>
  </si>
  <si>
    <t>３．集団指導状況、保健福祉センター別</t>
  </si>
  <si>
    <t>１．個人別指導数(延数)、保健福祉センター・年度別</t>
  </si>
  <si>
    <t>昭和55年度～令和元年度</t>
  </si>
  <si>
    <t>15年度</t>
  </si>
  <si>
    <t>16年度</t>
  </si>
  <si>
    <t>令和元年度</t>
  </si>
  <si>
    <t>令和元年度</t>
  </si>
  <si>
    <t>母性及び乳幼児の健康の保持増進を図るため、健康診査、保健指導、医療措置などを行っている。</t>
  </si>
  <si>
    <t xml:space="preserve">母子保健法第15条に基づく妊娠の届出をした者などに交付した。令和元年度の妊娠届出数は14,404人で、妊娠
19週以内の届出は98.9％であった。
</t>
  </si>
  <si>
    <t>主として初妊婦を対象に、妊娠、出産、育児に関する教育と、先輩ママとの交流や、グループワーク等により妊婦同士の仲間づくりを実施している。</t>
  </si>
  <si>
    <t xml:space="preserve">妊婦と胎児の健康管理の充実を図るために、委託医療機関や助産所で健康診査を実施している。
平成21年度から公費助成の回数を14回に拡充している。
</t>
  </si>
  <si>
    <t>フェニールケトン尿症等の先天性代謝異常及びクレチン症については、早期に発見し、早期治療による障がい発現の防止を図るため、全ての新生児について血液検査（タンデムマス法など）を委託し実施している。</t>
  </si>
  <si>
    <t xml:space="preserve">乳児の発育に影響が大きい先天異常等、疾病の早期発見、早期治療を図るため各区保健福祉センター等で健康診査、保健指導を実施している。
なお、要精密者に対しては、専門医療機関への紹介状を交付。
</t>
  </si>
  <si>
    <t>中程度の脳障害、点頭てんかん等、異常の早期発見、早期療育を目的に医療機関に委託し実施している。受診は母子健康手帳に添付した受診票により行い無料。</t>
  </si>
  <si>
    <t xml:space="preserve">心身障がいの早期発見、早期療育を図るため、歩行や言語等発達の標識が得易い１歳６か月の時期に各区保健福祉センター等で健康診査、歯科健康診査、保健指導を実施している。
なお、要精密者に対しては、専門医療機関への紹介状を交付。
</t>
  </si>
  <si>
    <t xml:space="preserve">人格の基礎が形成されるといわれるこの時期に、身体面、精神心理面からの問題点を発見し、適切な指導と措置を行うため、各区保健福祉センター等で健康診査、歯科健康診査、保健指導を実施している。
なお、要精密者に対しては、専門医療機関への紹介状を交付。
</t>
  </si>
  <si>
    <t>妊娠、出産、育児の不安や悩みを解消するため、保健師・助産師・栄養士・歯科衛生士が、市民の身近な場所で健康相談と健康教育を実施している。</t>
  </si>
  <si>
    <t>栄養の強化が必要な低所得世帯の乳幼児に粉乳を支給し、栄養摂取の援助を行っている。</t>
  </si>
  <si>
    <t>身体の発育が未熟なまま出生した未熟児に対し、指定養育医療機関において養育に必要な医療の給付を行っている。</t>
  </si>
  <si>
    <t>身体に障がいのある児童のうち、治療の必要な児童に対し、指定育成医療機関において生活能力を得るために必要な医療の給付を行っている。</t>
  </si>
  <si>
    <t>長期入院治療を要する結核にかかっている児童に対し、指定療育医療機関に入院させ、療育に必要な医療の給付を行い、併せて学習用品等の援助を行っている。</t>
  </si>
  <si>
    <t>悪性新生物、内分泌疾患、糖尿病等の小児慢性疾病にり患している児童は、治療が長期にわたり、医療費も高額となるため、これに必要な医療費の助成を行い、併せて治療研究により医療の確立、普及促進を図っている。</t>
  </si>
  <si>
    <t>平成元年度～令和元年度</t>
  </si>
  <si>
    <t>２．妊娠届出数・構成割合、妊娠週数・保健福祉センター別</t>
  </si>
  <si>
    <t>４．マタニティスクール開設回数・受講者数､保健福祉センター別</t>
  </si>
  <si>
    <t>５．妊婦健康診査</t>
  </si>
  <si>
    <t>６．先天性代謝異常等検査、年度別</t>
  </si>
  <si>
    <t>平成元年度～令和元年度</t>
  </si>
  <si>
    <t>クレチン症１人、ヒスチジン血症２人、ガラクトース血症２人</t>
  </si>
  <si>
    <t>クレチン症６人、フェニールケトン尿症１人、ガラクトース血症１人、先天性副腎皮質過形成症１人</t>
  </si>
  <si>
    <t>クレチン症１４人、ホモシスチン尿症１人、ガラクトース血症２人、先天性副腎皮質過形成症２人</t>
  </si>
  <si>
    <t>クレチン症１３人、先天性副腎皮質過形成症３人</t>
  </si>
  <si>
    <t>クレチン症１２人、先天性副腎皮質過形成症１人、ガラクトース血症１人</t>
  </si>
  <si>
    <t>クレチン症１３人、先天性副腎皮質過形成症１人、ガラクトース血症１人</t>
  </si>
  <si>
    <t>クレチン症１４人、先天性副腎皮質過形成症１人、ガラクトース血症１人</t>
  </si>
  <si>
    <t>クレチン症１４人、一過性高１７０ＨＰ血症１人、ビチオン血乏症１人、プロピオン酸血症１人、ＭＡＴ欠損症１人、グルタル酸尿症１人、βケトチオラーゼ欠損症１人</t>
  </si>
  <si>
    <t>クレチン症８人、先天性副腎過形成１人、メチルマロン酸血症１人、三頭酵素欠損症１人、CPT-1欠損症１人</t>
  </si>
  <si>
    <t>クレチン症１３人、先天性副腎過形成１人、ホモシスチン尿症１人、メチルマロン酸血症１人、プロピオン酸血症１人、グルタル酸血症１型２人</t>
  </si>
  <si>
    <t>クレチン症１５人、先天性副腎過形成症２人、ガラクトース血症１人、シトルリン血症1型１人、アルギニノコハク酸尿症１人、メチルクロトニルグリシン尿症１人、ヒドロキシメチルグルタル酸血症１人、複合カルボキシラーゼ欠損症１人（重複あり）</t>
  </si>
  <si>
    <t>クレチン症14人、先天性副腎過形成症3人、ガラクトース血症1人、フェニールケトン尿症１人、ホモシスチン尿症１人、メチルマロン酸血症２人、プロピオン酸血症２人、メチルクロトニルグリシン尿症２人、ヒドロキシメチルグルタル酸血症２人、複合カルボキシラーゼ欠損症２人（重複あり）</t>
  </si>
  <si>
    <t>クレチン症15人、先天性副腎過形成症５人、ガラクトース血症１人、シトルリン血症１型１人、アルギニノコハク酸尿症１人、メチルマロン酸血症２人、プロピオン酸血症２人、ＣＰＴ―２欠損症１人（重複あり）</t>
  </si>
  <si>
    <t>令和元年度</t>
  </si>
  <si>
    <t>クレチン症15人、先天性副腎過形成症2人、メチルマロン酸血症2人、プロピオン酸血症2人、グルタル酸血症1型1人、ＶＬＣＡＤ欠損症1人</t>
  </si>
  <si>
    <t>７．乳幼児栄養食品給付状況</t>
  </si>
  <si>
    <t>８．未熟児養育医療給付状況</t>
  </si>
  <si>
    <t>９．自立支援医療（育成医療）給付状況</t>
  </si>
  <si>
    <t>令和元年度</t>
  </si>
  <si>
    <t>令和元年度</t>
  </si>
  <si>
    <t>先天性
代謝異常</t>
  </si>
  <si>
    <t>-</t>
  </si>
  <si>
    <t>平成元年度～令和元年度</t>
  </si>
  <si>
    <t>受診者数</t>
  </si>
  <si>
    <t>注）東区保健福祉センター開設回数にはコミセンわじろ12回、なみきスクエア22回、博多区保健福祉センター開設回数にはさざんぴあ博多11回、早良区保健福祉センター開設回数には入部出張所12回、西区保健福祉センター開設回数にはさいとぴあ11回を含む。</t>
  </si>
  <si>
    <t>14．４か月児精密診査受診状況、要精密項目・保健福祉センター別</t>
  </si>
  <si>
    <t>令和元年度</t>
  </si>
  <si>
    <t>15．10か月児健診受診状況</t>
  </si>
  <si>
    <t>16．10か月児健診精密診査受診状況</t>
  </si>
  <si>
    <t>平成元年～令和元年度</t>
  </si>
  <si>
    <t>注）東区保健福祉センター開設回数にはコミセンわじろ12回、なみきスクエア22回、博多区保健福祉センター開設回数にはさざんぴあ博多11回、西区保健福祉センター開設回数にはさいとぴあ11回を含む。</t>
  </si>
  <si>
    <t>18．１歳６か月児健診受診結果状況</t>
  </si>
  <si>
    <t>令和元年度</t>
  </si>
  <si>
    <t>19．１歳６か月児精密診査受診状況、要精密項目・保健福祉センター別</t>
  </si>
  <si>
    <t>医療</t>
  </si>
  <si>
    <t>平成元年度～令和元年度</t>
  </si>
  <si>
    <t>博  多</t>
  </si>
  <si>
    <t>受診者数</t>
  </si>
  <si>
    <t>-</t>
  </si>
  <si>
    <t>総数</t>
  </si>
  <si>
    <t>東</t>
  </si>
  <si>
    <t>博  多</t>
  </si>
  <si>
    <t>西</t>
  </si>
  <si>
    <t>要精密項目</t>
  </si>
  <si>
    <t>体格</t>
  </si>
  <si>
    <t>栄養状態</t>
  </si>
  <si>
    <t>循環器系</t>
  </si>
  <si>
    <t>泌尿器系</t>
  </si>
  <si>
    <t>皮膚</t>
  </si>
  <si>
    <t>先天性形態上の所見</t>
  </si>
  <si>
    <t>けいれんの既往</t>
  </si>
  <si>
    <t>尿の所見</t>
  </si>
  <si>
    <t>24．３歳児健診精神面精密検査結果状況</t>
  </si>
  <si>
    <t>相談助言のみ</t>
  </si>
  <si>
    <t>要観察</t>
  </si>
  <si>
    <t>医療機関等</t>
  </si>
  <si>
    <t>集団遊戯療法</t>
  </si>
  <si>
    <t>異常あり</t>
  </si>
  <si>
    <t>精神遅滞</t>
  </si>
  <si>
    <t>構成割合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</si>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</sst>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_ * #,##0.0_ ;_ * \-#,##0.0_ ;_ * &quot;-&quot;?_ ;_ @_ "/>
    <numFmt numFmtId="179" formatCode="0_);[Red]\(0\)"/>
    <numFmt numFmtId="180" formatCode="#,##0.0_);\(#,##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_);[Red]\(0.0\)"/>
    <numFmt numFmtId="187" formatCode="0.0_ "/>
    <numFmt numFmtId="188" formatCode="0.0%"/>
    <numFmt numFmtId="189" formatCode="#,##0_);[Red]\(#,##0\)"/>
  </numFmts>
  <fonts count="50">
    <font>
      <sz val="14"/>
      <name val="ＭＳ 明朝"/>
      <family val="1"/>
    </font>
    <font>
      <sz val="11"/>
      <name val="ＭＳ Ｐゴシック"/>
      <family val="3"/>
    </font>
    <font>
      <sz val="7"/>
      <name val="ＭＳ 明朝"/>
      <family val="1"/>
    </font>
    <font>
      <b/>
      <sz val="14"/>
      <name val="ＭＳ 明朝"/>
      <family val="1"/>
    </font>
    <font>
      <sz val="8"/>
      <name val="ＭＳ 明朝"/>
      <family val="1"/>
    </font>
    <font>
      <b/>
      <sz val="16"/>
      <name val="ＭＳ 明朝"/>
      <family val="1"/>
    </font>
    <font>
      <sz val="11"/>
      <name val="ＭＳ 明朝"/>
      <family val="1"/>
    </font>
    <font>
      <sz val="12"/>
      <name val="ＭＳ 明朝"/>
      <family val="1"/>
    </font>
    <font>
      <b/>
      <sz val="12"/>
      <name val="ＭＳ 明朝"/>
      <family val="1"/>
    </font>
    <font>
      <sz val="10.5"/>
      <name val="ＭＳ 明朝"/>
      <family val="1"/>
    </font>
    <font>
      <u val="single"/>
      <sz val="14"/>
      <name val="Century"/>
      <family val="1"/>
    </font>
    <font>
      <sz val="5"/>
      <name val="ＭＳ 明朝"/>
      <family val="1"/>
    </font>
    <font>
      <sz val="10"/>
      <name val="ＭＳ 明朝"/>
      <family val="1"/>
    </font>
    <font>
      <strike/>
      <sz val="10"/>
      <name val="ＭＳ 明朝"/>
      <family val="1"/>
    </font>
    <font>
      <strike/>
      <sz val="14"/>
      <name val="ＭＳ 明朝"/>
      <family val="1"/>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style="thin"/>
      <top style="medium"/>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79">
    <xf numFmtId="0" fontId="0" fillId="0" borderId="0" xfId="0" applyAlignment="1">
      <alignment/>
    </xf>
    <xf numFmtId="0" fontId="3" fillId="0" borderId="0" xfId="0" applyFont="1" applyAlignment="1">
      <alignment/>
    </xf>
    <xf numFmtId="41" fontId="4" fillId="0" borderId="0" xfId="0" applyNumberFormat="1" applyFont="1" applyAlignment="1">
      <alignment/>
    </xf>
    <xf numFmtId="37" fontId="4"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pplyProtection="1">
      <alignment horizontal="right"/>
      <protection/>
    </xf>
    <xf numFmtId="0" fontId="7" fillId="0" borderId="13" xfId="0" applyFont="1" applyBorder="1" applyAlignment="1" applyProtection="1">
      <alignment horizontal="right"/>
      <protection/>
    </xf>
    <xf numFmtId="41" fontId="7" fillId="0" borderId="0" xfId="0" applyNumberFormat="1" applyFont="1" applyBorder="1" applyAlignment="1" applyProtection="1">
      <alignment/>
      <protection/>
    </xf>
    <xf numFmtId="0" fontId="7" fillId="0" borderId="11" xfId="0" applyFont="1" applyBorder="1" applyAlignment="1">
      <alignment vertical="center"/>
    </xf>
    <xf numFmtId="0" fontId="8" fillId="0" borderId="12" xfId="0" applyFont="1" applyBorder="1" applyAlignment="1" applyProtection="1">
      <alignment horizontal="distributed" vertical="distributed"/>
      <protection/>
    </xf>
    <xf numFmtId="0" fontId="7" fillId="0" borderId="13" xfId="0" applyFont="1" applyBorder="1" applyAlignment="1" applyProtection="1">
      <alignment horizontal="distributed" vertical="distributed"/>
      <protection/>
    </xf>
    <xf numFmtId="0" fontId="7" fillId="0" borderId="14" xfId="0" applyFont="1" applyBorder="1" applyAlignment="1" applyProtection="1">
      <alignment horizontal="distributed" vertical="distributed"/>
      <protection/>
    </xf>
    <xf numFmtId="0" fontId="8" fillId="0" borderId="15" xfId="0" applyFont="1" applyBorder="1" applyAlignment="1" applyProtection="1">
      <alignment horizontal="center" vertical="center"/>
      <protection/>
    </xf>
    <xf numFmtId="0" fontId="7" fillId="0" borderId="16" xfId="0" applyFont="1" applyBorder="1" applyAlignment="1">
      <alignment/>
    </xf>
    <xf numFmtId="0" fontId="7" fillId="0" borderId="17" xfId="0" applyFont="1" applyBorder="1" applyAlignment="1">
      <alignment/>
    </xf>
    <xf numFmtId="0" fontId="0" fillId="0" borderId="18" xfId="0" applyFont="1" applyBorder="1" applyAlignment="1">
      <alignment/>
    </xf>
    <xf numFmtId="0" fontId="0" fillId="0" borderId="16" xfId="0" applyFont="1" applyBorder="1" applyAlignment="1">
      <alignment/>
    </xf>
    <xf numFmtId="37" fontId="0" fillId="0" borderId="16" xfId="0" applyNumberFormat="1" applyFont="1" applyBorder="1" applyAlignment="1" applyProtection="1">
      <alignment/>
      <protection/>
    </xf>
    <xf numFmtId="0" fontId="0" fillId="0" borderId="0" xfId="0" applyFont="1" applyBorder="1" applyAlignment="1">
      <alignment/>
    </xf>
    <xf numFmtId="37" fontId="0" fillId="0" borderId="16" xfId="0" applyNumberFormat="1" applyFont="1" applyBorder="1" applyAlignment="1" applyProtection="1">
      <alignment horizontal="left"/>
      <protection/>
    </xf>
    <xf numFmtId="0" fontId="0" fillId="0" borderId="0" xfId="0" applyFont="1" applyAlignment="1">
      <alignment/>
    </xf>
    <xf numFmtId="0" fontId="0" fillId="0" borderId="0" xfId="0" applyFont="1" applyAlignment="1">
      <alignment vertical="center"/>
    </xf>
    <xf numFmtId="41" fontId="0" fillId="0" borderId="16" xfId="0" applyNumberFormat="1" applyFont="1" applyBorder="1" applyAlignment="1">
      <alignment/>
    </xf>
    <xf numFmtId="41" fontId="0" fillId="0" borderId="16" xfId="0" applyNumberFormat="1" applyFont="1" applyBorder="1" applyAlignment="1">
      <alignment horizontal="center" vertical="center"/>
    </xf>
    <xf numFmtId="41" fontId="0" fillId="0" borderId="0" xfId="0" applyNumberFormat="1" applyFont="1" applyAlignment="1">
      <alignment/>
    </xf>
    <xf numFmtId="0" fontId="3" fillId="0" borderId="0" xfId="0" applyFont="1" applyAlignment="1">
      <alignment horizontal="right"/>
    </xf>
    <xf numFmtId="37" fontId="8" fillId="0" borderId="19" xfId="0" applyNumberFormat="1" applyFont="1" applyBorder="1" applyAlignment="1" applyProtection="1">
      <alignment horizontal="center"/>
      <protection/>
    </xf>
    <xf numFmtId="41" fontId="7" fillId="0" borderId="0" xfId="0" applyNumberFormat="1"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21" xfId="0" applyFont="1" applyBorder="1" applyAlignment="1" applyProtection="1">
      <alignment horizontal="center" vertical="center"/>
      <protection/>
    </xf>
    <xf numFmtId="0" fontId="0" fillId="0" borderId="0" xfId="0" applyFont="1" applyAlignment="1">
      <alignment/>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6" fillId="0" borderId="18" xfId="0" applyFont="1" applyBorder="1" applyAlignment="1" applyProtection="1">
      <alignment horizontal="right"/>
      <protection/>
    </xf>
    <xf numFmtId="41" fontId="7" fillId="0" borderId="18" xfId="0" applyNumberFormat="1"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23"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0" fillId="0" borderId="0" xfId="0" applyAlignment="1">
      <alignment horizontal="center" vertical="center"/>
    </xf>
    <xf numFmtId="0" fontId="9" fillId="0" borderId="0" xfId="0" applyFont="1" applyAlignment="1">
      <alignment/>
    </xf>
    <xf numFmtId="0" fontId="7" fillId="0" borderId="0" xfId="0" applyFont="1" applyAlignment="1">
      <alignment/>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top"/>
    </xf>
    <xf numFmtId="0" fontId="9" fillId="0" borderId="0" xfId="0" applyFont="1" applyAlignment="1">
      <alignment vertical="top"/>
    </xf>
    <xf numFmtId="0" fontId="7" fillId="0" borderId="25" xfId="0" applyFont="1" applyBorder="1" applyAlignment="1" applyProtection="1">
      <alignment horizontal="center" vertical="center"/>
      <protection/>
    </xf>
    <xf numFmtId="0" fontId="0" fillId="0" borderId="20" xfId="0" applyFont="1" applyBorder="1" applyAlignment="1">
      <alignment/>
    </xf>
    <xf numFmtId="37" fontId="7" fillId="0" borderId="23" xfId="0" applyNumberFormat="1" applyFont="1" applyBorder="1" applyAlignment="1" applyProtection="1">
      <alignment horizontal="center" vertical="center" wrapText="1"/>
      <protection/>
    </xf>
    <xf numFmtId="37" fontId="7" fillId="0" borderId="23" xfId="0" applyNumberFormat="1" applyFont="1" applyBorder="1" applyAlignment="1" applyProtection="1">
      <alignment horizontal="center" vertical="center"/>
      <protection/>
    </xf>
    <xf numFmtId="0" fontId="7" fillId="0" borderId="23" xfId="0" applyFont="1" applyBorder="1" applyAlignment="1" applyProtection="1">
      <alignment horizontal="center" vertical="center" wrapText="1"/>
      <protection/>
    </xf>
    <xf numFmtId="0" fontId="0" fillId="0" borderId="26" xfId="0" applyFont="1" applyBorder="1" applyAlignment="1">
      <alignment/>
    </xf>
    <xf numFmtId="37" fontId="6" fillId="0" borderId="27" xfId="0" applyNumberFormat="1" applyFont="1" applyBorder="1" applyAlignment="1" applyProtection="1">
      <alignment horizontal="center" vertical="center" wrapText="1"/>
      <protection/>
    </xf>
    <xf numFmtId="37" fontId="7" fillId="0" borderId="26" xfId="0" applyNumberFormat="1"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0" fillId="0" borderId="28" xfId="0" applyFont="1" applyBorder="1" applyAlignment="1" applyProtection="1">
      <alignment horizontal="center" vertical="center"/>
      <protection/>
    </xf>
    <xf numFmtId="0" fontId="0" fillId="0" borderId="0" xfId="0" applyFont="1" applyBorder="1" applyAlignment="1">
      <alignment horizontal="center" vertical="center"/>
    </xf>
    <xf numFmtId="0" fontId="7" fillId="0" borderId="13" xfId="0" applyFont="1" applyBorder="1" applyAlignment="1" applyProtection="1">
      <alignment horizontal="right" vertical="top"/>
      <protection/>
    </xf>
    <xf numFmtId="37" fontId="7" fillId="0" borderId="28" xfId="0" applyNumberFormat="1" applyFont="1" applyBorder="1" applyAlignment="1" applyProtection="1">
      <alignment vertical="top"/>
      <protection/>
    </xf>
    <xf numFmtId="37" fontId="7" fillId="0" borderId="0" xfId="0" applyNumberFormat="1" applyFont="1" applyBorder="1" applyAlignment="1" applyProtection="1">
      <alignment vertical="top"/>
      <protection/>
    </xf>
    <xf numFmtId="0" fontId="7" fillId="0" borderId="13" xfId="0" applyFont="1" applyBorder="1" applyAlignment="1" applyProtection="1">
      <alignment vertical="top"/>
      <protection/>
    </xf>
    <xf numFmtId="0" fontId="6" fillId="0" borderId="0" xfId="0" applyFont="1" applyBorder="1" applyAlignment="1" applyProtection="1">
      <alignment horizontal="left" vertical="top" wrapText="1"/>
      <protection/>
    </xf>
    <xf numFmtId="0" fontId="7" fillId="0" borderId="13" xfId="0" applyFont="1" applyFill="1" applyBorder="1" applyAlignment="1" applyProtection="1">
      <alignment horizontal="right" vertical="top"/>
      <protection/>
    </xf>
    <xf numFmtId="37" fontId="7" fillId="0" borderId="28" xfId="0" applyNumberFormat="1" applyFont="1" applyFill="1" applyBorder="1" applyAlignment="1" applyProtection="1">
      <alignment vertical="top"/>
      <protection/>
    </xf>
    <xf numFmtId="37" fontId="7" fillId="0" borderId="0" xfId="0" applyNumberFormat="1" applyFont="1" applyFill="1" applyBorder="1" applyAlignment="1" applyProtection="1">
      <alignment vertical="top"/>
      <protection/>
    </xf>
    <xf numFmtId="0" fontId="7" fillId="0" borderId="13" xfId="0" applyFont="1" applyFill="1" applyBorder="1" applyAlignment="1" applyProtection="1">
      <alignment vertical="top"/>
      <protection/>
    </xf>
    <xf numFmtId="0" fontId="7" fillId="0" borderId="13" xfId="0" applyFont="1" applyFill="1" applyBorder="1" applyAlignment="1" applyProtection="1" quotePrefix="1">
      <alignment horizontal="right" vertical="top"/>
      <protection/>
    </xf>
    <xf numFmtId="0" fontId="7" fillId="0" borderId="14" xfId="0" applyFont="1" applyFill="1" applyBorder="1" applyAlignment="1" applyProtection="1" quotePrefix="1">
      <alignment horizontal="right" vertical="top"/>
      <protection/>
    </xf>
    <xf numFmtId="37" fontId="7" fillId="0" borderId="29" xfId="0" applyNumberFormat="1" applyFont="1" applyFill="1" applyBorder="1" applyAlignment="1" applyProtection="1">
      <alignment vertical="top"/>
      <protection/>
    </xf>
    <xf numFmtId="37" fontId="7" fillId="0" borderId="18" xfId="0" applyNumberFormat="1" applyFont="1" applyFill="1" applyBorder="1" applyAlignment="1" applyProtection="1">
      <alignment vertical="top"/>
      <protection/>
    </xf>
    <xf numFmtId="0" fontId="7" fillId="0" borderId="14"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176" fontId="7" fillId="0" borderId="0" xfId="0" applyNumberFormat="1" applyFont="1" applyFill="1" applyBorder="1" applyAlignment="1" applyProtection="1">
      <alignment vertical="top"/>
      <protection/>
    </xf>
    <xf numFmtId="0" fontId="7" fillId="0" borderId="0" xfId="0" applyFont="1" applyFill="1" applyBorder="1" applyAlignment="1" applyProtection="1">
      <alignment vertical="top"/>
      <protection/>
    </xf>
    <xf numFmtId="0" fontId="6" fillId="0" borderId="0" xfId="0" applyFont="1" applyBorder="1" applyAlignment="1">
      <alignment horizontal="left" vertical="top" wrapText="1"/>
    </xf>
    <xf numFmtId="0" fontId="10" fillId="0" borderId="0" xfId="0" applyFont="1" applyAlignment="1">
      <alignment/>
    </xf>
    <xf numFmtId="0" fontId="6" fillId="0" borderId="0" xfId="0" applyFont="1" applyBorder="1" applyAlignment="1" applyProtection="1">
      <alignment/>
      <protection/>
    </xf>
    <xf numFmtId="0" fontId="7" fillId="0" borderId="24"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41" fontId="8" fillId="0" borderId="28" xfId="0" applyNumberFormat="1" applyFont="1" applyBorder="1" applyAlignment="1" applyProtection="1">
      <alignment/>
      <protection/>
    </xf>
    <xf numFmtId="0" fontId="7" fillId="0" borderId="0" xfId="0" applyFont="1" applyBorder="1" applyAlignment="1">
      <alignment/>
    </xf>
    <xf numFmtId="41" fontId="8" fillId="0" borderId="0" xfId="0" applyNumberFormat="1" applyFont="1" applyBorder="1" applyAlignment="1" applyProtection="1">
      <alignment/>
      <protection/>
    </xf>
    <xf numFmtId="186" fontId="8" fillId="0" borderId="0" xfId="0" applyNumberFormat="1" applyFont="1" applyBorder="1" applyAlignment="1" applyProtection="1">
      <alignment horizontal="right"/>
      <protection/>
    </xf>
    <xf numFmtId="0" fontId="7" fillId="0" borderId="0" xfId="0" applyFont="1" applyBorder="1" applyAlignment="1">
      <alignment horizontal="right"/>
    </xf>
    <xf numFmtId="186" fontId="7" fillId="0" borderId="0" xfId="0" applyNumberFormat="1" applyFont="1" applyBorder="1" applyAlignment="1" applyProtection="1">
      <alignment horizontal="right"/>
      <protection/>
    </xf>
    <xf numFmtId="186" fontId="7" fillId="0" borderId="18" xfId="0" applyNumberFormat="1" applyFont="1" applyBorder="1" applyAlignment="1" applyProtection="1">
      <alignment horizontal="right"/>
      <protection/>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horizontal="center"/>
    </xf>
    <xf numFmtId="37" fontId="6" fillId="0" borderId="0" xfId="0" applyNumberFormat="1" applyFont="1" applyBorder="1" applyAlignment="1" applyProtection="1">
      <alignment horizontal="right"/>
      <protection/>
    </xf>
    <xf numFmtId="41" fontId="8" fillId="0" borderId="27" xfId="0" applyNumberFormat="1" applyFont="1" applyBorder="1" applyAlignment="1" applyProtection="1">
      <alignment/>
      <protection/>
    </xf>
    <xf numFmtId="41" fontId="8" fillId="0" borderId="26" xfId="0" applyNumberFormat="1" applyFont="1" applyBorder="1" applyAlignment="1" applyProtection="1">
      <alignment/>
      <protection/>
    </xf>
    <xf numFmtId="186" fontId="8" fillId="0" borderId="26" xfId="0" applyNumberFormat="1" applyFont="1" applyBorder="1" applyAlignment="1" applyProtection="1">
      <alignment/>
      <protection/>
    </xf>
    <xf numFmtId="41" fontId="7" fillId="0" borderId="28" xfId="0" applyNumberFormat="1" applyFont="1" applyBorder="1" applyAlignment="1" applyProtection="1">
      <alignment/>
      <protection/>
    </xf>
    <xf numFmtId="41" fontId="7" fillId="0" borderId="0" xfId="0" applyNumberFormat="1" applyFont="1" applyBorder="1" applyAlignment="1" applyProtection="1">
      <alignment/>
      <protection/>
    </xf>
    <xf numFmtId="41" fontId="7" fillId="0" borderId="28" xfId="0" applyNumberFormat="1" applyFont="1" applyBorder="1" applyAlignment="1" applyProtection="1" quotePrefix="1">
      <alignment horizontal="right"/>
      <protection/>
    </xf>
    <xf numFmtId="0" fontId="7" fillId="0" borderId="31" xfId="0" applyFont="1" applyBorder="1" applyAlignment="1" applyProtection="1">
      <alignment horizontal="center" vertical="center"/>
      <protection/>
    </xf>
    <xf numFmtId="41" fontId="7" fillId="0" borderId="29" xfId="0" applyNumberFormat="1" applyFont="1" applyBorder="1" applyAlignment="1" applyProtection="1">
      <alignment/>
      <protection/>
    </xf>
    <xf numFmtId="41" fontId="7" fillId="0" borderId="18" xfId="0" applyNumberFormat="1" applyFont="1" applyBorder="1" applyAlignment="1" applyProtection="1">
      <alignment/>
      <protection/>
    </xf>
    <xf numFmtId="0" fontId="7" fillId="0" borderId="20" xfId="0" applyFont="1" applyBorder="1" applyAlignment="1">
      <alignment/>
    </xf>
    <xf numFmtId="0" fontId="7" fillId="0" borderId="15" xfId="0" applyFont="1" applyBorder="1" applyAlignment="1">
      <alignment/>
    </xf>
    <xf numFmtId="41" fontId="7" fillId="0" borderId="27" xfId="0" applyNumberFormat="1" applyFont="1" applyBorder="1" applyAlignment="1" applyProtection="1">
      <alignment/>
      <protection/>
    </xf>
    <xf numFmtId="41" fontId="7" fillId="0" borderId="26" xfId="0" applyNumberFormat="1" applyFont="1" applyBorder="1" applyAlignment="1" applyProtection="1">
      <alignment/>
      <protection/>
    </xf>
    <xf numFmtId="186" fontId="7" fillId="0" borderId="26" xfId="0" applyNumberFormat="1" applyFont="1" applyBorder="1" applyAlignment="1" applyProtection="1">
      <alignment/>
      <protection/>
    </xf>
    <xf numFmtId="0" fontId="7" fillId="0" borderId="0" xfId="0" applyFont="1" applyBorder="1" applyAlignment="1" applyProtection="1">
      <alignment horizontal="right" indent="1"/>
      <protection/>
    </xf>
    <xf numFmtId="186" fontId="7" fillId="0" borderId="0" xfId="0" applyNumberFormat="1" applyFont="1" applyBorder="1" applyAlignment="1" applyProtection="1">
      <alignment/>
      <protection/>
    </xf>
    <xf numFmtId="41" fontId="7" fillId="0" borderId="0" xfId="0" applyNumberFormat="1" applyFont="1" applyAlignment="1">
      <alignment/>
    </xf>
    <xf numFmtId="41" fontId="7" fillId="0" borderId="28" xfId="0" applyNumberFormat="1" applyFont="1" applyBorder="1" applyAlignment="1" applyProtection="1">
      <alignment horizontal="right"/>
      <protection/>
    </xf>
    <xf numFmtId="178" fontId="7" fillId="0" borderId="0" xfId="0" applyNumberFormat="1" applyFont="1" applyBorder="1" applyAlignment="1" applyProtection="1">
      <alignment/>
      <protection/>
    </xf>
    <xf numFmtId="187" fontId="7" fillId="0" borderId="0" xfId="43" applyNumberFormat="1" applyFont="1" applyBorder="1" applyAlignment="1" applyProtection="1">
      <alignment/>
      <protection/>
    </xf>
    <xf numFmtId="0" fontId="8" fillId="0" borderId="0" xfId="0" applyFont="1" applyBorder="1" applyAlignment="1" applyProtection="1">
      <alignment horizontal="right" indent="1"/>
      <protection/>
    </xf>
    <xf numFmtId="187" fontId="8" fillId="0" borderId="0" xfId="43" applyNumberFormat="1" applyFont="1" applyBorder="1" applyAlignment="1" applyProtection="1">
      <alignment/>
      <protection/>
    </xf>
    <xf numFmtId="0" fontId="7" fillId="0" borderId="0" xfId="0" applyFont="1" applyBorder="1" applyAlignment="1" applyProtection="1">
      <alignment horizontal="distributed" indent="1"/>
      <protection/>
    </xf>
    <xf numFmtId="186" fontId="7" fillId="0" borderId="18" xfId="0" applyNumberFormat="1" applyFont="1" applyBorder="1" applyAlignment="1" applyProtection="1">
      <alignment/>
      <protection/>
    </xf>
    <xf numFmtId="37" fontId="0" fillId="0" borderId="0" xfId="0" applyNumberFormat="1" applyFont="1" applyBorder="1" applyAlignment="1" applyProtection="1">
      <alignment/>
      <protection/>
    </xf>
    <xf numFmtId="41" fontId="7" fillId="0" borderId="32" xfId="0" applyNumberFormat="1" applyFont="1" applyBorder="1" applyAlignment="1" applyProtection="1">
      <alignment/>
      <protection/>
    </xf>
    <xf numFmtId="41" fontId="7" fillId="0" borderId="30" xfId="0" applyNumberFormat="1" applyFont="1" applyBorder="1" applyAlignment="1" applyProtection="1">
      <alignment/>
      <protection/>
    </xf>
    <xf numFmtId="0" fontId="7" fillId="0" borderId="32" xfId="0" applyFont="1" applyBorder="1" applyAlignment="1" applyProtection="1">
      <alignment/>
      <protection/>
    </xf>
    <xf numFmtId="37" fontId="7" fillId="0" borderId="32" xfId="0" applyNumberFormat="1" applyFont="1" applyBorder="1" applyAlignment="1" applyProtection="1">
      <alignment horizontal="center"/>
      <protection/>
    </xf>
    <xf numFmtId="0" fontId="7" fillId="0" borderId="32" xfId="0" applyFont="1" applyBorder="1" applyAlignment="1">
      <alignment/>
    </xf>
    <xf numFmtId="41" fontId="7" fillId="0" borderId="33" xfId="0" applyNumberFormat="1" applyFont="1" applyBorder="1" applyAlignment="1" applyProtection="1">
      <alignment/>
      <protection/>
    </xf>
    <xf numFmtId="41" fontId="0" fillId="0" borderId="0" xfId="0" applyNumberFormat="1" applyFont="1" applyBorder="1" applyAlignment="1">
      <alignment/>
    </xf>
    <xf numFmtId="41" fontId="7" fillId="0" borderId="34" xfId="0" applyNumberFormat="1" applyFont="1" applyBorder="1" applyAlignment="1" applyProtection="1">
      <alignment/>
      <protection/>
    </xf>
    <xf numFmtId="41" fontId="12" fillId="0" borderId="0" xfId="0" applyNumberFormat="1" applyFont="1" applyAlignment="1">
      <alignment/>
    </xf>
    <xf numFmtId="0" fontId="7" fillId="0" borderId="20" xfId="0" applyFont="1" applyBorder="1" applyAlignment="1">
      <alignment vertical="center"/>
    </xf>
    <xf numFmtId="0" fontId="7" fillId="0" borderId="15"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xf>
    <xf numFmtId="41" fontId="7" fillId="0" borderId="22" xfId="0" applyNumberFormat="1" applyFont="1" applyBorder="1" applyAlignment="1" applyProtection="1">
      <alignment/>
      <protection/>
    </xf>
    <xf numFmtId="41" fontId="7" fillId="0" borderId="17" xfId="0" applyNumberFormat="1" applyFont="1" applyBorder="1" applyAlignment="1" applyProtection="1">
      <alignment/>
      <protection/>
    </xf>
    <xf numFmtId="41" fontId="7" fillId="0" borderId="26" xfId="0" applyNumberFormat="1" applyFont="1" applyBorder="1" applyAlignment="1" applyProtection="1">
      <alignment horizontal="left"/>
      <protection/>
    </xf>
    <xf numFmtId="41" fontId="7" fillId="0" borderId="0" xfId="0" applyNumberFormat="1" applyFont="1" applyBorder="1" applyAlignment="1" applyProtection="1">
      <alignment horizontal="left"/>
      <protection/>
    </xf>
    <xf numFmtId="41" fontId="7" fillId="0" borderId="0" xfId="0" applyNumberFormat="1" applyFont="1" applyBorder="1" applyAlignment="1" applyProtection="1">
      <alignment horizontal="right"/>
      <protection/>
    </xf>
    <xf numFmtId="0" fontId="0" fillId="0" borderId="16" xfId="0" applyFont="1" applyBorder="1" applyAlignment="1" applyProtection="1">
      <alignment vertical="center" textRotation="255"/>
      <protection/>
    </xf>
    <xf numFmtId="0" fontId="7" fillId="0" borderId="30" xfId="0" applyFont="1" applyBorder="1" applyAlignment="1" applyProtection="1">
      <alignment/>
      <protection/>
    </xf>
    <xf numFmtId="0" fontId="7" fillId="0" borderId="21" xfId="0" applyFont="1" applyBorder="1" applyAlignment="1" applyProtection="1">
      <alignment horizontal="center"/>
      <protection/>
    </xf>
    <xf numFmtId="37" fontId="7" fillId="0" borderId="30" xfId="0" applyNumberFormat="1" applyFont="1" applyBorder="1" applyAlignment="1" applyProtection="1">
      <alignment/>
      <protection/>
    </xf>
    <xf numFmtId="188" fontId="7" fillId="0" borderId="30" xfId="0" applyNumberFormat="1" applyFont="1" applyBorder="1" applyAlignment="1" applyProtection="1">
      <alignment horizontal="right"/>
      <protection/>
    </xf>
    <xf numFmtId="37" fontId="7" fillId="0" borderId="30" xfId="0" applyNumberFormat="1" applyFont="1" applyBorder="1" applyAlignment="1" applyProtection="1">
      <alignment/>
      <protection/>
    </xf>
    <xf numFmtId="0" fontId="7" fillId="0" borderId="35" xfId="0" applyFont="1" applyBorder="1" applyAlignment="1" applyProtection="1">
      <alignment/>
      <protection/>
    </xf>
    <xf numFmtId="0" fontId="7" fillId="0" borderId="27" xfId="0" applyFont="1" applyBorder="1" applyAlignment="1" applyProtection="1">
      <alignment/>
      <protection/>
    </xf>
    <xf numFmtId="0" fontId="7" fillId="0" borderId="33" xfId="0" applyFont="1" applyBorder="1" applyAlignment="1" applyProtection="1">
      <alignment/>
      <protection/>
    </xf>
    <xf numFmtId="0" fontId="7" fillId="0" borderId="28" xfId="0" applyFont="1" applyBorder="1" applyAlignment="1" applyProtection="1">
      <alignment/>
      <protection/>
    </xf>
    <xf numFmtId="0" fontId="7" fillId="0" borderId="28" xfId="0" applyFont="1" applyFill="1" applyBorder="1" applyAlignment="1" applyProtection="1">
      <alignment/>
      <protection/>
    </xf>
    <xf numFmtId="0" fontId="7" fillId="0" borderId="28" xfId="0" applyFont="1" applyBorder="1" applyAlignment="1" applyProtection="1">
      <alignment horizontal="right"/>
      <protection/>
    </xf>
    <xf numFmtId="0" fontId="7" fillId="0" borderId="34" xfId="0" applyFont="1" applyBorder="1" applyAlignment="1" applyProtection="1">
      <alignment/>
      <protection/>
    </xf>
    <xf numFmtId="0" fontId="0" fillId="0" borderId="29" xfId="0" applyFont="1" applyBorder="1" applyAlignment="1">
      <alignment horizontal="distributed" vertical="distributed" indent="1"/>
    </xf>
    <xf numFmtId="0" fontId="0" fillId="0" borderId="18" xfId="0" applyFont="1" applyBorder="1" applyAlignment="1">
      <alignment horizontal="distributed" vertical="distributed" indent="1"/>
    </xf>
    <xf numFmtId="0" fontId="0" fillId="0" borderId="14" xfId="0" applyFont="1" applyBorder="1" applyAlignment="1">
      <alignment horizontal="distributed" vertical="distributed" indent="1"/>
    </xf>
    <xf numFmtId="0" fontId="0" fillId="0" borderId="29" xfId="0" applyFont="1" applyBorder="1" applyAlignment="1">
      <alignment/>
    </xf>
    <xf numFmtId="0" fontId="0" fillId="0" borderId="0" xfId="0" applyFont="1" applyAlignment="1">
      <alignment horizontal="center"/>
    </xf>
    <xf numFmtId="176" fontId="7" fillId="0" borderId="26" xfId="0" applyNumberFormat="1" applyFont="1" applyBorder="1" applyAlignment="1" applyProtection="1">
      <alignment/>
      <protection/>
    </xf>
    <xf numFmtId="176" fontId="7" fillId="0" borderId="0" xfId="0" applyNumberFormat="1" applyFont="1" applyBorder="1" applyAlignment="1" applyProtection="1">
      <alignment/>
      <protection/>
    </xf>
    <xf numFmtId="37" fontId="3" fillId="0" borderId="0" xfId="0" applyNumberFormat="1" applyFont="1" applyBorder="1" applyAlignment="1" applyProtection="1">
      <alignment/>
      <protection/>
    </xf>
    <xf numFmtId="176" fontId="8" fillId="0" borderId="0" xfId="0" applyNumberFormat="1" applyFont="1" applyBorder="1" applyAlignment="1" applyProtection="1">
      <alignment/>
      <protection/>
    </xf>
    <xf numFmtId="176" fontId="7" fillId="0" borderId="18" xfId="0" applyNumberFormat="1" applyFont="1" applyBorder="1" applyAlignment="1" applyProtection="1">
      <alignment/>
      <protection/>
    </xf>
    <xf numFmtId="37" fontId="7" fillId="0" borderId="21" xfId="0" applyNumberFormat="1" applyFont="1" applyBorder="1" applyAlignment="1" applyProtection="1">
      <alignment/>
      <protection/>
    </xf>
    <xf numFmtId="37" fontId="7" fillId="0" borderId="35" xfId="0" applyNumberFormat="1" applyFont="1" applyBorder="1" applyAlignment="1" applyProtection="1">
      <alignment/>
      <protection/>
    </xf>
    <xf numFmtId="37" fontId="7" fillId="0" borderId="27" xfId="0" applyNumberFormat="1" applyFont="1" applyBorder="1" applyAlignment="1" applyProtection="1">
      <alignment/>
      <protection/>
    </xf>
    <xf numFmtId="37" fontId="7" fillId="0" borderId="33" xfId="0" applyNumberFormat="1" applyFont="1" applyBorder="1" applyAlignment="1" applyProtection="1">
      <alignment/>
      <protection/>
    </xf>
    <xf numFmtId="37" fontId="7" fillId="0" borderId="28" xfId="0" applyNumberFormat="1" applyFont="1" applyBorder="1" applyAlignment="1" applyProtection="1">
      <alignment/>
      <protection/>
    </xf>
    <xf numFmtId="37" fontId="7" fillId="0" borderId="34" xfId="0" applyNumberFormat="1" applyFont="1" applyBorder="1" applyAlignment="1" applyProtection="1">
      <alignment/>
      <protection/>
    </xf>
    <xf numFmtId="37" fontId="7" fillId="0" borderId="29" xfId="0" applyNumberFormat="1" applyFont="1" applyBorder="1" applyAlignment="1" applyProtection="1">
      <alignment/>
      <protection/>
    </xf>
    <xf numFmtId="0" fontId="5" fillId="0" borderId="0" xfId="0" applyFont="1" applyBorder="1" applyAlignment="1" applyProtection="1">
      <alignment/>
      <protection/>
    </xf>
    <xf numFmtId="0" fontId="7" fillId="0" borderId="20" xfId="0" applyFont="1" applyBorder="1" applyAlignment="1">
      <alignment horizontal="center" vertical="center"/>
    </xf>
    <xf numFmtId="0" fontId="0" fillId="0" borderId="0" xfId="0" applyFont="1" applyBorder="1" applyAlignment="1" applyProtection="1">
      <alignment vertical="center"/>
      <protection/>
    </xf>
    <xf numFmtId="41" fontId="3" fillId="0" borderId="0" xfId="0" applyNumberFormat="1" applyFont="1" applyBorder="1" applyAlignment="1" applyProtection="1">
      <alignment/>
      <protection/>
    </xf>
    <xf numFmtId="0" fontId="7" fillId="0" borderId="13" xfId="0" applyFont="1" applyBorder="1" applyAlignment="1">
      <alignment/>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41" fontId="7" fillId="0" borderId="17" xfId="0" applyNumberFormat="1" applyFont="1" applyBorder="1" applyAlignment="1" applyProtection="1">
      <alignment/>
      <protection/>
    </xf>
    <xf numFmtId="41" fontId="7" fillId="0" borderId="27" xfId="0" applyNumberFormat="1" applyFont="1" applyBorder="1" applyAlignment="1" applyProtection="1">
      <alignment/>
      <protection/>
    </xf>
    <xf numFmtId="41" fontId="7" fillId="0" borderId="26" xfId="0" applyNumberFormat="1" applyFont="1" applyBorder="1" applyAlignment="1" applyProtection="1">
      <alignment horizontal="right"/>
      <protection/>
    </xf>
    <xf numFmtId="41" fontId="7" fillId="0" borderId="26" xfId="0" applyNumberFormat="1" applyFont="1" applyBorder="1" applyAlignment="1" applyProtection="1">
      <alignment/>
      <protection/>
    </xf>
    <xf numFmtId="41" fontId="7" fillId="0" borderId="28" xfId="0" applyNumberFormat="1" applyFont="1" applyBorder="1" applyAlignment="1" applyProtection="1">
      <alignment/>
      <protection/>
    </xf>
    <xf numFmtId="41" fontId="7" fillId="0" borderId="29" xfId="0" applyNumberFormat="1" applyFont="1" applyBorder="1" applyAlignment="1" applyProtection="1">
      <alignment/>
      <protection/>
    </xf>
    <xf numFmtId="41" fontId="7" fillId="0" borderId="18" xfId="0" applyNumberFormat="1" applyFont="1" applyBorder="1" applyAlignment="1" applyProtection="1">
      <alignment horizontal="right"/>
      <protection/>
    </xf>
    <xf numFmtId="41" fontId="7" fillId="0" borderId="18" xfId="0" applyNumberFormat="1" applyFont="1" applyBorder="1" applyAlignment="1" applyProtection="1">
      <alignment/>
      <protection/>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horizontal="center"/>
      <protection/>
    </xf>
    <xf numFmtId="37" fontId="7" fillId="0" borderId="0" xfId="0" applyNumberFormat="1" applyFont="1" applyBorder="1" applyAlignment="1" applyProtection="1">
      <alignment horizontal="left"/>
      <protection/>
    </xf>
    <xf numFmtId="41" fontId="7" fillId="0" borderId="29" xfId="0" applyNumberFormat="1" applyFont="1" applyBorder="1" applyAlignment="1" applyProtection="1">
      <alignment horizontal="right"/>
      <protection/>
    </xf>
    <xf numFmtId="0" fontId="7" fillId="0" borderId="20" xfId="0" applyFont="1" applyBorder="1" applyAlignment="1">
      <alignment horizontal="left"/>
    </xf>
    <xf numFmtId="0" fontId="7" fillId="0" borderId="0" xfId="0" applyFont="1" applyBorder="1" applyAlignment="1" applyProtection="1">
      <alignment/>
      <protection/>
    </xf>
    <xf numFmtId="176" fontId="7" fillId="0" borderId="0" xfId="0" applyNumberFormat="1" applyFont="1" applyBorder="1" applyAlignment="1" applyProtection="1">
      <alignment horizontal="center"/>
      <protection/>
    </xf>
    <xf numFmtId="0" fontId="7" fillId="0" borderId="13" xfId="0" applyFont="1" applyBorder="1" applyAlignment="1" applyProtection="1">
      <alignment/>
      <protection/>
    </xf>
    <xf numFmtId="0" fontId="7" fillId="0" borderId="0" xfId="0" applyFont="1" applyBorder="1" applyAlignment="1" applyProtection="1">
      <alignment horizontal="left"/>
      <protection/>
    </xf>
    <xf numFmtId="37" fontId="7" fillId="0" borderId="0" xfId="0" applyNumberFormat="1" applyFont="1" applyBorder="1" applyAlignment="1" applyProtection="1">
      <alignment horizontal="right"/>
      <protection/>
    </xf>
    <xf numFmtId="37" fontId="7" fillId="33" borderId="0" xfId="0" applyNumberFormat="1" applyFont="1" applyFill="1" applyBorder="1" applyAlignment="1" applyProtection="1">
      <alignment horizontal="center"/>
      <protection/>
    </xf>
    <xf numFmtId="37" fontId="7" fillId="33" borderId="0" xfId="0" applyNumberFormat="1" applyFont="1" applyFill="1" applyBorder="1" applyAlignment="1" applyProtection="1">
      <alignment horizontal="right"/>
      <protection/>
    </xf>
    <xf numFmtId="176" fontId="7" fillId="33" borderId="0" xfId="0" applyNumberFormat="1" applyFont="1" applyFill="1" applyBorder="1" applyAlignment="1" applyProtection="1">
      <alignment horizontal="center"/>
      <protection/>
    </xf>
    <xf numFmtId="0" fontId="13" fillId="0" borderId="0" xfId="0" applyFont="1" applyAlignment="1">
      <alignment/>
    </xf>
    <xf numFmtId="0" fontId="14" fillId="0" borderId="0" xfId="0" applyFont="1" applyAlignment="1">
      <alignment/>
    </xf>
    <xf numFmtId="37" fontId="0" fillId="0" borderId="0" xfId="0" applyNumberFormat="1" applyFont="1" applyAlignment="1">
      <alignment/>
    </xf>
    <xf numFmtId="0" fontId="8" fillId="0" borderId="0" xfId="0" applyFont="1" applyBorder="1" applyAlignment="1" applyProtection="1">
      <alignment horizontal="left"/>
      <protection/>
    </xf>
    <xf numFmtId="37" fontId="8" fillId="0" borderId="0" xfId="0" applyNumberFormat="1" applyFont="1" applyBorder="1" applyAlignment="1" applyProtection="1">
      <alignment horizontal="center"/>
      <protection/>
    </xf>
    <xf numFmtId="176" fontId="8"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37" fontId="7" fillId="0" borderId="18" xfId="0" applyNumberFormat="1" applyFont="1" applyBorder="1" applyAlignment="1" applyProtection="1">
      <alignment/>
      <protection/>
    </xf>
    <xf numFmtId="37" fontId="7" fillId="0" borderId="32" xfId="0" applyNumberFormat="1" applyFont="1" applyBorder="1" applyAlignment="1" applyProtection="1">
      <alignment horizontal="left"/>
      <protection/>
    </xf>
    <xf numFmtId="0" fontId="7" fillId="0" borderId="0" xfId="0" applyFont="1" applyBorder="1" applyAlignment="1" applyProtection="1">
      <alignment horizontal="right"/>
      <protection/>
    </xf>
    <xf numFmtId="0" fontId="7" fillId="0" borderId="29" xfId="0" applyFont="1" applyBorder="1" applyAlignment="1">
      <alignment horizontal="distributed" vertical="distributed" indent="1"/>
    </xf>
    <xf numFmtId="0" fontId="7" fillId="0" borderId="18" xfId="0" applyFont="1" applyBorder="1" applyAlignment="1">
      <alignment horizontal="distributed" vertical="distributed" indent="1"/>
    </xf>
    <xf numFmtId="0" fontId="6" fillId="0" borderId="18" xfId="0" applyFont="1" applyBorder="1" applyAlignment="1" applyProtection="1">
      <alignment/>
      <protection/>
    </xf>
    <xf numFmtId="0" fontId="0" fillId="0" borderId="23" xfId="0" applyFont="1" applyBorder="1" applyAlignment="1" applyProtection="1">
      <alignment horizontal="center"/>
      <protection/>
    </xf>
    <xf numFmtId="41" fontId="7" fillId="0" borderId="27" xfId="0" applyNumberFormat="1" applyFont="1" applyBorder="1" applyAlignment="1" applyProtection="1">
      <alignment horizontal="right"/>
      <protection/>
    </xf>
    <xf numFmtId="176" fontId="7" fillId="0" borderId="0" xfId="0" applyNumberFormat="1" applyFont="1" applyBorder="1" applyAlignment="1" applyProtection="1">
      <alignment horizontal="right"/>
      <protection/>
    </xf>
    <xf numFmtId="0" fontId="0" fillId="0" borderId="0" xfId="0" applyFont="1" applyBorder="1" applyAlignment="1">
      <alignment horizontal="distributed" indent="1"/>
    </xf>
    <xf numFmtId="176" fontId="0" fillId="0" borderId="0" xfId="0" applyNumberFormat="1" applyFont="1" applyBorder="1" applyAlignment="1" applyProtection="1">
      <alignment/>
      <protection/>
    </xf>
    <xf numFmtId="0" fontId="15" fillId="0" borderId="0" xfId="0" applyFont="1" applyBorder="1" applyAlignment="1">
      <alignment horizontal="left"/>
    </xf>
    <xf numFmtId="0" fontId="7" fillId="0" borderId="13" xfId="0" applyFont="1" applyBorder="1" applyAlignment="1">
      <alignment horizontal="right"/>
    </xf>
    <xf numFmtId="0" fontId="3" fillId="0" borderId="36" xfId="0" applyFont="1" applyBorder="1" applyAlignment="1">
      <alignment/>
    </xf>
    <xf numFmtId="0" fontId="8" fillId="0" borderId="37" xfId="0" applyFont="1" applyBorder="1" applyAlignment="1">
      <alignment horizontal="right"/>
    </xf>
    <xf numFmtId="41" fontId="8" fillId="0" borderId="36" xfId="0" applyNumberFormat="1" applyFont="1" applyBorder="1" applyAlignment="1" applyProtection="1">
      <alignment horizontal="right"/>
      <protection/>
    </xf>
    <xf numFmtId="41" fontId="3" fillId="0" borderId="0" xfId="0" applyNumberFormat="1" applyFont="1" applyAlignment="1">
      <alignment/>
    </xf>
    <xf numFmtId="0" fontId="0" fillId="0" borderId="24" xfId="0" applyFont="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0" xfId="0" applyFont="1" applyBorder="1" applyAlignment="1" applyProtection="1">
      <alignment/>
      <protection/>
    </xf>
    <xf numFmtId="41" fontId="8" fillId="0" borderId="27" xfId="0" applyNumberFormat="1" applyFont="1" applyBorder="1" applyAlignment="1" applyProtection="1">
      <alignment/>
      <protection/>
    </xf>
    <xf numFmtId="0" fontId="0" fillId="0" borderId="10" xfId="0" applyFont="1" applyBorder="1" applyAlignment="1">
      <alignment/>
    </xf>
    <xf numFmtId="0" fontId="0" fillId="0" borderId="17" xfId="0" applyFont="1" applyBorder="1" applyAlignment="1">
      <alignment/>
    </xf>
    <xf numFmtId="0" fontId="0" fillId="0" borderId="11" xfId="0" applyFont="1" applyBorder="1" applyAlignment="1">
      <alignment/>
    </xf>
    <xf numFmtId="0" fontId="0" fillId="0" borderId="30" xfId="0" applyFont="1" applyBorder="1" applyAlignment="1" applyProtection="1">
      <alignment horizontal="center"/>
      <protection/>
    </xf>
    <xf numFmtId="0" fontId="7" fillId="0" borderId="35" xfId="0" applyFont="1" applyBorder="1" applyAlignment="1" applyProtection="1">
      <alignment horizontal="center" vertical="center"/>
      <protection/>
    </xf>
    <xf numFmtId="178" fontId="7" fillId="0" borderId="28" xfId="0" applyNumberFormat="1" applyFont="1" applyBorder="1" applyAlignment="1" applyProtection="1">
      <alignment/>
      <protection/>
    </xf>
    <xf numFmtId="41" fontId="7" fillId="0" borderId="0" xfId="0" applyNumberFormat="1" applyFont="1" applyFill="1" applyBorder="1" applyAlignment="1">
      <alignment/>
    </xf>
    <xf numFmtId="41" fontId="8" fillId="0" borderId="26" xfId="0" applyNumberFormat="1" applyFont="1" applyBorder="1" applyAlignment="1" applyProtection="1">
      <alignment/>
      <protection/>
    </xf>
    <xf numFmtId="37" fontId="0" fillId="0" borderId="0" xfId="0" applyNumberFormat="1" applyFont="1" applyBorder="1" applyAlignment="1" applyProtection="1">
      <alignment horizontal="left"/>
      <protection/>
    </xf>
    <xf numFmtId="0" fontId="9" fillId="0" borderId="0" xfId="0" applyFont="1" applyAlignment="1">
      <alignment horizontal="left" vertical="top" wrapText="1"/>
    </xf>
    <xf numFmtId="0" fontId="5" fillId="0" borderId="0" xfId="0" applyFont="1" applyAlignment="1">
      <alignment horizontal="center" vertical="center"/>
    </xf>
    <xf numFmtId="0" fontId="7" fillId="0" borderId="0" xfId="0" applyFont="1" applyAlignment="1">
      <alignment horizontal="left"/>
    </xf>
    <xf numFmtId="0" fontId="5" fillId="0" borderId="18" xfId="0" applyFont="1" applyBorder="1" applyAlignment="1" applyProtection="1">
      <alignment horizontal="left"/>
      <protection/>
    </xf>
    <xf numFmtId="37" fontId="6" fillId="0" borderId="18" xfId="0" applyNumberFormat="1" applyFont="1" applyBorder="1" applyAlignment="1" applyProtection="1">
      <alignment horizontal="right"/>
      <protection/>
    </xf>
    <xf numFmtId="0" fontId="7" fillId="0" borderId="20" xfId="0" applyFont="1" applyBorder="1" applyAlignment="1" applyProtection="1">
      <alignment horizontal="center"/>
      <protection/>
    </xf>
    <xf numFmtId="37" fontId="7" fillId="0" borderId="38" xfId="0" applyNumberFormat="1" applyFont="1" applyBorder="1" applyAlignment="1" applyProtection="1">
      <alignment horizontal="right"/>
      <protection/>
    </xf>
    <xf numFmtId="37" fontId="7" fillId="0" borderId="38" xfId="0" applyNumberFormat="1" applyFont="1" applyBorder="1" applyAlignment="1" applyProtection="1">
      <alignment horizontal="left"/>
      <protection/>
    </xf>
    <xf numFmtId="0" fontId="6" fillId="0" borderId="0"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13" xfId="0" applyFont="1" applyBorder="1" applyAlignment="1" applyProtection="1">
      <alignment horizontal="center"/>
      <protection/>
    </xf>
    <xf numFmtId="41" fontId="7" fillId="0" borderId="28" xfId="0" applyNumberFormat="1" applyFont="1" applyBorder="1" applyAlignment="1" applyProtection="1">
      <alignment horizontal="center"/>
      <protection/>
    </xf>
    <xf numFmtId="41" fontId="7" fillId="0" borderId="0" xfId="0" applyNumberFormat="1" applyFont="1" applyBorder="1" applyAlignment="1" applyProtection="1">
      <alignment horizontal="center"/>
      <protection/>
    </xf>
    <xf numFmtId="41" fontId="7" fillId="0" borderId="13" xfId="0" applyNumberFormat="1" applyFont="1" applyBorder="1" applyAlignment="1" applyProtection="1">
      <alignment horizontal="center"/>
      <protection/>
    </xf>
    <xf numFmtId="178" fontId="7" fillId="0" borderId="28" xfId="0" applyNumberFormat="1" applyFont="1" applyBorder="1" applyAlignment="1" applyProtection="1">
      <alignment horizontal="center"/>
      <protection/>
    </xf>
    <xf numFmtId="178" fontId="7" fillId="0" borderId="0" xfId="0" applyNumberFormat="1" applyFont="1" applyBorder="1" applyAlignment="1" applyProtection="1">
      <alignment horizontal="center"/>
      <protection/>
    </xf>
    <xf numFmtId="0" fontId="7" fillId="0" borderId="18" xfId="0" applyFont="1" applyBorder="1" applyAlignment="1" applyProtection="1">
      <alignment horizontal="center"/>
      <protection/>
    </xf>
    <xf numFmtId="0" fontId="7" fillId="0" borderId="14" xfId="0" applyFont="1" applyBorder="1" applyAlignment="1" applyProtection="1">
      <alignment horizontal="center"/>
      <protection/>
    </xf>
    <xf numFmtId="41" fontId="7" fillId="0" borderId="29" xfId="0" applyNumberFormat="1" applyFont="1" applyBorder="1" applyAlignment="1" applyProtection="1">
      <alignment horizontal="center"/>
      <protection/>
    </xf>
    <xf numFmtId="41" fontId="7" fillId="0" borderId="18" xfId="0" applyNumberFormat="1" applyFont="1" applyBorder="1" applyAlignment="1" applyProtection="1">
      <alignment horizontal="center"/>
      <protection/>
    </xf>
    <xf numFmtId="41" fontId="7" fillId="0" borderId="14" xfId="0" applyNumberFormat="1" applyFont="1" applyBorder="1" applyAlignment="1" applyProtection="1">
      <alignment horizontal="center"/>
      <protection/>
    </xf>
    <xf numFmtId="178" fontId="7" fillId="0" borderId="29" xfId="0" applyNumberFormat="1" applyFont="1" applyBorder="1" applyAlignment="1" applyProtection="1">
      <alignment horizontal="center"/>
      <protection/>
    </xf>
    <xf numFmtId="178" fontId="7" fillId="0" borderId="18" xfId="0" applyNumberFormat="1"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12" xfId="0" applyFont="1" applyBorder="1" applyAlignment="1" applyProtection="1">
      <alignment horizontal="center"/>
      <protection/>
    </xf>
    <xf numFmtId="41" fontId="8" fillId="0" borderId="27" xfId="0" applyNumberFormat="1" applyFont="1" applyBorder="1" applyAlignment="1" applyProtection="1">
      <alignment horizontal="center"/>
      <protection/>
    </xf>
    <xf numFmtId="41" fontId="8" fillId="0" borderId="26" xfId="0" applyNumberFormat="1" applyFont="1" applyBorder="1" applyAlignment="1" applyProtection="1">
      <alignment horizontal="center"/>
      <protection/>
    </xf>
    <xf numFmtId="41" fontId="8" fillId="0" borderId="12" xfId="0" applyNumberFormat="1" applyFont="1" applyBorder="1" applyAlignment="1" applyProtection="1">
      <alignment horizontal="center"/>
      <protection/>
    </xf>
    <xf numFmtId="178" fontId="8" fillId="0" borderId="28" xfId="0" applyNumberFormat="1" applyFont="1" applyBorder="1" applyAlignment="1" applyProtection="1">
      <alignment horizontal="center"/>
      <protection/>
    </xf>
    <xf numFmtId="178" fontId="8" fillId="0" borderId="0" xfId="0" applyNumberFormat="1" applyFont="1" applyBorder="1" applyAlignment="1" applyProtection="1">
      <alignment horizontal="center"/>
      <protection/>
    </xf>
    <xf numFmtId="0" fontId="5" fillId="0" borderId="0" xfId="0" applyFont="1" applyBorder="1" applyAlignment="1" applyProtection="1">
      <alignment horizontal="left"/>
      <protection/>
    </xf>
    <xf numFmtId="0" fontId="7" fillId="0" borderId="2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37" fontId="7" fillId="0" borderId="38" xfId="0" applyNumberFormat="1" applyFont="1" applyBorder="1" applyAlignment="1" applyProtection="1">
      <alignment horizontal="center"/>
      <protection/>
    </xf>
    <xf numFmtId="41" fontId="8" fillId="0" borderId="28" xfId="0" applyNumberFormat="1" applyFont="1" applyBorder="1" applyAlignment="1" applyProtection="1">
      <alignment horizontal="center"/>
      <protection/>
    </xf>
    <xf numFmtId="41" fontId="8" fillId="0" borderId="0" xfId="0" applyNumberFormat="1" applyFont="1" applyBorder="1" applyAlignment="1" applyProtection="1">
      <alignment horizontal="center"/>
      <protection/>
    </xf>
    <xf numFmtId="41" fontId="8" fillId="0" borderId="13" xfId="0" applyNumberFormat="1" applyFont="1" applyBorder="1" applyAlignment="1" applyProtection="1">
      <alignment horizontal="center"/>
      <protection/>
    </xf>
    <xf numFmtId="178" fontId="7" fillId="0" borderId="13" xfId="0" applyNumberFormat="1" applyFont="1" applyBorder="1" applyAlignment="1" applyProtection="1">
      <alignment horizontal="center"/>
      <protection/>
    </xf>
    <xf numFmtId="0" fontId="6" fillId="0" borderId="18" xfId="0" applyFont="1" applyBorder="1" applyAlignment="1" applyProtection="1">
      <alignment horizontal="right"/>
      <protection/>
    </xf>
    <xf numFmtId="0" fontId="7" fillId="0" borderId="41"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4" xfId="0" applyFont="1" applyBorder="1" applyAlignment="1" applyProtection="1">
      <alignment horizontal="center"/>
      <protection/>
    </xf>
    <xf numFmtId="0" fontId="7" fillId="0" borderId="23" xfId="0" applyFont="1" applyBorder="1" applyAlignment="1" applyProtection="1">
      <alignment horizontal="center"/>
      <protection/>
    </xf>
    <xf numFmtId="41" fontId="8" fillId="0" borderId="29" xfId="0" applyNumberFormat="1" applyFont="1" applyBorder="1" applyAlignment="1" applyProtection="1">
      <alignment horizontal="center"/>
      <protection/>
    </xf>
    <xf numFmtId="41" fontId="8" fillId="0" borderId="18" xfId="0" applyNumberFormat="1" applyFont="1" applyBorder="1" applyAlignment="1" applyProtection="1">
      <alignment horizontal="center"/>
      <protection/>
    </xf>
    <xf numFmtId="37" fontId="6" fillId="0" borderId="16" xfId="0" applyNumberFormat="1" applyFont="1" applyBorder="1" applyAlignment="1" applyProtection="1">
      <alignment horizontal="right"/>
      <protection/>
    </xf>
    <xf numFmtId="0" fontId="0" fillId="0" borderId="0" xfId="0" applyFont="1" applyAlignment="1">
      <alignment/>
    </xf>
    <xf numFmtId="41" fontId="7" fillId="0" borderId="27" xfId="0" applyNumberFormat="1" applyFont="1" applyBorder="1" applyAlignment="1" applyProtection="1">
      <alignment horizontal="center"/>
      <protection/>
    </xf>
    <xf numFmtId="41" fontId="7" fillId="0" borderId="26" xfId="0" applyNumberFormat="1" applyFont="1" applyBorder="1" applyAlignment="1" applyProtection="1">
      <alignment horizontal="center"/>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38" fontId="0" fillId="0" borderId="38" xfId="51" applyFont="1" applyBorder="1" applyAlignment="1">
      <alignment horizontal="center"/>
    </xf>
    <xf numFmtId="38" fontId="0" fillId="0" borderId="19" xfId="51" applyFont="1" applyBorder="1" applyAlignment="1">
      <alignment horizontal="center"/>
    </xf>
    <xf numFmtId="38" fontId="0" fillId="0" borderId="42" xfId="51" applyFont="1" applyBorder="1" applyAlignment="1">
      <alignment horizontal="center"/>
    </xf>
    <xf numFmtId="37" fontId="6" fillId="0" borderId="0" xfId="0" applyNumberFormat="1" applyFont="1" applyBorder="1" applyAlignment="1" applyProtection="1">
      <alignment horizontal="center"/>
      <protection/>
    </xf>
    <xf numFmtId="37" fontId="6" fillId="0" borderId="0" xfId="0" applyNumberFormat="1" applyFont="1" applyBorder="1" applyAlignment="1" applyProtection="1">
      <alignment horizontal="right"/>
      <protection/>
    </xf>
    <xf numFmtId="0" fontId="0" fillId="0" borderId="16"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40"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0" xfId="0" applyFont="1" applyBorder="1" applyAlignment="1" quotePrefix="1">
      <alignment horizontal="center"/>
    </xf>
    <xf numFmtId="0" fontId="7" fillId="0" borderId="0" xfId="0" applyFont="1" applyBorder="1" applyAlignment="1" applyProtection="1">
      <alignment horizontal="distributed"/>
      <protection/>
    </xf>
    <xf numFmtId="0" fontId="7" fillId="0" borderId="13" xfId="0" applyFont="1" applyBorder="1" applyAlignment="1" applyProtection="1">
      <alignment horizontal="distributed"/>
      <protection/>
    </xf>
    <xf numFmtId="186" fontId="7" fillId="0" borderId="0" xfId="0" applyNumberFormat="1" applyFont="1" applyBorder="1" applyAlignment="1" applyProtection="1">
      <alignment horizontal="right"/>
      <protection/>
    </xf>
    <xf numFmtId="0" fontId="7" fillId="0" borderId="18" xfId="0" applyFont="1" applyBorder="1" applyAlignment="1" applyProtection="1">
      <alignment horizontal="distributed"/>
      <protection/>
    </xf>
    <xf numFmtId="0" fontId="7" fillId="0" borderId="14" xfId="0" applyFont="1" applyBorder="1" applyAlignment="1" applyProtection="1">
      <alignment horizontal="distributed"/>
      <protection/>
    </xf>
    <xf numFmtId="186" fontId="7" fillId="0" borderId="18" xfId="0" applyNumberFormat="1" applyFont="1" applyBorder="1" applyAlignment="1" applyProtection="1">
      <alignment horizontal="right"/>
      <protection/>
    </xf>
    <xf numFmtId="0" fontId="8" fillId="0" borderId="26" xfId="0" applyFont="1" applyBorder="1" applyAlignment="1" applyProtection="1">
      <alignment horizontal="distributed"/>
      <protection/>
    </xf>
    <xf numFmtId="0" fontId="8" fillId="0" borderId="12" xfId="0" applyFont="1" applyBorder="1" applyAlignment="1" applyProtection="1">
      <alignment horizontal="distributed"/>
      <protection/>
    </xf>
    <xf numFmtId="186" fontId="8" fillId="0" borderId="0" xfId="0" applyNumberFormat="1" applyFont="1" applyBorder="1" applyAlignment="1" applyProtection="1">
      <alignment horizontal="right"/>
      <protection/>
    </xf>
    <xf numFmtId="0" fontId="8" fillId="0" borderId="0" xfId="0" applyFont="1" applyBorder="1" applyAlignment="1" applyProtection="1">
      <alignment horizontal="center"/>
      <protection/>
    </xf>
    <xf numFmtId="0" fontId="8" fillId="0" borderId="13" xfId="0" applyFont="1" applyBorder="1" applyAlignment="1" applyProtection="1">
      <alignment horizontal="center"/>
      <protection/>
    </xf>
    <xf numFmtId="0" fontId="7" fillId="0" borderId="24"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32" xfId="0" applyFont="1" applyBorder="1" applyAlignment="1">
      <alignment horizontal="center" vertical="center"/>
    </xf>
    <xf numFmtId="0" fontId="7" fillId="0" borderId="39" xfId="0" applyFont="1" applyBorder="1" applyAlignment="1">
      <alignment horizontal="center" vertical="center"/>
    </xf>
    <xf numFmtId="185" fontId="7" fillId="0" borderId="38" xfId="0" applyNumberFormat="1" applyFont="1" applyBorder="1" applyAlignment="1" applyProtection="1">
      <alignment horizontal="center"/>
      <protection/>
    </xf>
    <xf numFmtId="186" fontId="7" fillId="0" borderId="38" xfId="0" applyNumberFormat="1" applyFont="1" applyBorder="1" applyAlignment="1" applyProtection="1">
      <alignment horizontal="center"/>
      <protection/>
    </xf>
    <xf numFmtId="0" fontId="7" fillId="0" borderId="23" xfId="0" applyFont="1" applyBorder="1" applyAlignment="1" applyProtection="1">
      <alignment horizontal="right" vertical="center"/>
      <protection/>
    </xf>
    <xf numFmtId="0" fontId="7" fillId="0" borderId="20" xfId="0" applyFont="1" applyBorder="1" applyAlignment="1" applyProtection="1">
      <alignment horizontal="right" vertical="center"/>
      <protection/>
    </xf>
    <xf numFmtId="0" fontId="7" fillId="0" borderId="20" xfId="0" applyFont="1" applyBorder="1" applyAlignment="1" applyProtection="1">
      <alignment horizontal="left" vertical="center"/>
      <protection/>
    </xf>
    <xf numFmtId="37" fontId="7" fillId="0" borderId="19" xfId="0" applyNumberFormat="1" applyFont="1" applyBorder="1" applyAlignment="1" applyProtection="1">
      <alignment horizontal="center"/>
      <protection/>
    </xf>
    <xf numFmtId="37" fontId="7" fillId="0" borderId="42" xfId="0" applyNumberFormat="1" applyFont="1" applyBorder="1" applyAlignment="1" applyProtection="1">
      <alignment horizontal="center"/>
      <protection/>
    </xf>
    <xf numFmtId="0" fontId="6" fillId="0" borderId="28" xfId="0" applyFont="1" applyBorder="1" applyAlignment="1" applyProtection="1" quotePrefix="1">
      <alignment horizontal="left" vertical="top" wrapText="1"/>
      <protection/>
    </xf>
    <xf numFmtId="0" fontId="6" fillId="0" borderId="0" xfId="0" applyFont="1" applyBorder="1" applyAlignment="1" applyProtection="1" quotePrefix="1">
      <alignment horizontal="left" vertical="top" wrapText="1"/>
      <protection/>
    </xf>
    <xf numFmtId="0" fontId="6" fillId="0" borderId="29" xfId="0" applyFont="1" applyBorder="1" applyAlignment="1" applyProtection="1" quotePrefix="1">
      <alignment horizontal="left" vertical="top" wrapText="1"/>
      <protection/>
    </xf>
    <xf numFmtId="0" fontId="6" fillId="0" borderId="18" xfId="0" applyFont="1" applyBorder="1" applyAlignment="1" applyProtection="1" quotePrefix="1">
      <alignment horizontal="left" vertical="top" wrapText="1"/>
      <protection/>
    </xf>
    <xf numFmtId="0" fontId="6" fillId="0" borderId="28"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8" xfId="0" applyFont="1" applyBorder="1" applyAlignment="1" applyProtection="1" quotePrefix="1">
      <alignment horizontal="right"/>
      <protection/>
    </xf>
    <xf numFmtId="0" fontId="7" fillId="0" borderId="18" xfId="0" applyFont="1" applyBorder="1" applyAlignment="1" applyProtection="1">
      <alignment horizontal="distributed" vertical="distributed" indent="1"/>
      <protection/>
    </xf>
    <xf numFmtId="0" fontId="7" fillId="0" borderId="14" xfId="0" applyFont="1" applyBorder="1" applyAlignment="1" applyProtection="1">
      <alignment horizontal="distributed" vertical="distributed" indent="1"/>
      <protection/>
    </xf>
    <xf numFmtId="0" fontId="7" fillId="0" borderId="29" xfId="0" applyFont="1" applyBorder="1" applyAlignment="1" applyProtection="1">
      <alignment horizontal="distributed" vertical="distributed"/>
      <protection/>
    </xf>
    <xf numFmtId="0" fontId="7" fillId="0" borderId="18" xfId="0" applyFont="1" applyBorder="1" applyAlignment="1">
      <alignment horizontal="distributed" vertical="distributed"/>
    </xf>
    <xf numFmtId="0" fontId="7" fillId="0" borderId="0" xfId="0" applyFont="1" applyBorder="1" applyAlignment="1" applyProtection="1">
      <alignment horizontal="distributed" vertical="distributed" indent="1"/>
      <protection/>
    </xf>
    <xf numFmtId="0" fontId="7" fillId="0" borderId="13" xfId="0" applyFont="1" applyBorder="1" applyAlignment="1" applyProtection="1">
      <alignment horizontal="distributed" vertical="distributed" indent="1"/>
      <protection/>
    </xf>
    <xf numFmtId="0" fontId="7" fillId="0" borderId="28" xfId="0" applyFont="1" applyBorder="1" applyAlignment="1" applyProtection="1">
      <alignment horizontal="distributed" vertical="distributed"/>
      <protection/>
    </xf>
    <xf numFmtId="0" fontId="7" fillId="0" borderId="0" xfId="0" applyFont="1" applyAlignment="1">
      <alignment horizontal="distributed" vertical="distributed"/>
    </xf>
    <xf numFmtId="0" fontId="7" fillId="0" borderId="15" xfId="0" applyFont="1" applyBorder="1" applyAlignment="1" applyProtection="1">
      <alignment horizontal="center"/>
      <protection/>
    </xf>
    <xf numFmtId="41" fontId="7" fillId="0" borderId="32" xfId="0" applyNumberFormat="1" applyFont="1" applyBorder="1" applyAlignment="1" applyProtection="1">
      <alignment/>
      <protection/>
    </xf>
    <xf numFmtId="41" fontId="7" fillId="0" borderId="39" xfId="0" applyNumberFormat="1" applyFont="1" applyBorder="1" applyAlignment="1" applyProtection="1">
      <alignment/>
      <protection/>
    </xf>
    <xf numFmtId="41" fontId="7" fillId="0" borderId="21" xfId="0" applyNumberFormat="1" applyFont="1" applyBorder="1" applyAlignment="1" applyProtection="1">
      <alignment horizontal="center"/>
      <protection/>
    </xf>
    <xf numFmtId="41" fontId="7" fillId="0" borderId="32" xfId="0" applyNumberFormat="1" applyFont="1" applyBorder="1" applyAlignment="1" applyProtection="1">
      <alignment horizontal="center"/>
      <protection/>
    </xf>
    <xf numFmtId="0" fontId="7" fillId="0" borderId="32" xfId="0" applyFont="1" applyBorder="1" applyAlignment="1" applyProtection="1">
      <alignment horizontal="right"/>
      <protection/>
    </xf>
    <xf numFmtId="0" fontId="7" fillId="0" borderId="26" xfId="0" applyFont="1" applyBorder="1" applyAlignment="1" applyProtection="1">
      <alignment horizontal="distributed" vertical="distributed" indent="1"/>
      <protection/>
    </xf>
    <xf numFmtId="0" fontId="7" fillId="0" borderId="27" xfId="0" applyFont="1" applyBorder="1" applyAlignment="1" applyProtection="1">
      <alignment horizontal="distributed" vertical="distributed"/>
      <protection/>
    </xf>
    <xf numFmtId="0" fontId="7" fillId="0" borderId="26" xfId="0" applyFont="1" applyBorder="1" applyAlignment="1" applyProtection="1">
      <alignment horizontal="distributed" vertical="distributed"/>
      <protection/>
    </xf>
    <xf numFmtId="0" fontId="7" fillId="0" borderId="0" xfId="0" applyFont="1" applyBorder="1" applyAlignment="1" applyProtection="1">
      <alignment horizontal="distributed" indent="1"/>
      <protection/>
    </xf>
    <xf numFmtId="0" fontId="7" fillId="0" borderId="13" xfId="0" applyFont="1" applyBorder="1" applyAlignment="1" applyProtection="1">
      <alignment horizontal="distributed" indent="1"/>
      <protection/>
    </xf>
    <xf numFmtId="0" fontId="7" fillId="0" borderId="18" xfId="0" applyFont="1" applyBorder="1" applyAlignment="1" applyProtection="1">
      <alignment horizontal="distributed" indent="1"/>
      <protection/>
    </xf>
    <xf numFmtId="0" fontId="7" fillId="0" borderId="14" xfId="0" applyFont="1" applyBorder="1" applyAlignment="1" applyProtection="1">
      <alignment horizontal="distributed" indent="1"/>
      <protection/>
    </xf>
    <xf numFmtId="0" fontId="6" fillId="0" borderId="16" xfId="0" applyFont="1" applyBorder="1" applyAlignment="1" applyProtection="1">
      <alignment horizontal="left" vertical="top" wrapText="1"/>
      <protection/>
    </xf>
    <xf numFmtId="0" fontId="7" fillId="0" borderId="0" xfId="0" applyFont="1" applyBorder="1" applyAlignment="1" applyProtection="1">
      <alignment horizontal="right" indent="1"/>
      <protection/>
    </xf>
    <xf numFmtId="0" fontId="7" fillId="0" borderId="13" xfId="0" applyFont="1" applyBorder="1" applyAlignment="1" applyProtection="1">
      <alignment horizontal="right" indent="1"/>
      <protection/>
    </xf>
    <xf numFmtId="0" fontId="8" fillId="0" borderId="0" xfId="0" applyFont="1" applyBorder="1" applyAlignment="1" applyProtection="1">
      <alignment horizontal="right" indent="1"/>
      <protection/>
    </xf>
    <xf numFmtId="0" fontId="8" fillId="0" borderId="13" xfId="0" applyFont="1" applyBorder="1" applyAlignment="1" applyProtection="1">
      <alignment horizontal="right" indent="1"/>
      <protection/>
    </xf>
    <xf numFmtId="0" fontId="6" fillId="0" borderId="0" xfId="0" applyFont="1" applyBorder="1" applyAlignment="1" applyProtection="1">
      <alignment horizontal="left"/>
      <protection/>
    </xf>
    <xf numFmtId="0" fontId="7" fillId="0" borderId="26" xfId="0" applyFont="1" applyBorder="1" applyAlignment="1" applyProtection="1">
      <alignment horizontal="right" indent="1"/>
      <protection/>
    </xf>
    <xf numFmtId="0" fontId="7" fillId="0" borderId="12" xfId="0" applyFont="1" applyBorder="1" applyAlignment="1" applyProtection="1">
      <alignment horizontal="right" indent="1"/>
      <protection/>
    </xf>
    <xf numFmtId="0" fontId="7" fillId="0" borderId="12" xfId="0" applyFont="1" applyBorder="1" applyAlignment="1">
      <alignment horizontal="center" vertical="center" wrapText="1"/>
    </xf>
    <xf numFmtId="0" fontId="0" fillId="0" borderId="13" xfId="0" applyFont="1" applyBorder="1" applyAlignment="1">
      <alignment/>
    </xf>
    <xf numFmtId="0" fontId="11" fillId="0" borderId="12"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0" fillId="0" borderId="14" xfId="0" applyFont="1" applyBorder="1" applyAlignment="1">
      <alignment/>
    </xf>
    <xf numFmtId="0" fontId="7" fillId="0" borderId="0" xfId="0" applyFont="1" applyBorder="1" applyAlignment="1">
      <alignment horizontal="left"/>
    </xf>
    <xf numFmtId="0" fontId="7" fillId="0" borderId="11" xfId="0" applyFont="1" applyBorder="1" applyAlignment="1">
      <alignment horizontal="center" vertical="center" wrapText="1"/>
    </xf>
    <xf numFmtId="0" fontId="0" fillId="0" borderId="11" xfId="0" applyFont="1" applyBorder="1" applyAlignment="1">
      <alignment horizontal="center" vertical="center"/>
    </xf>
    <xf numFmtId="0" fontId="8" fillId="0" borderId="32"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7" fillId="0" borderId="18" xfId="0" applyFont="1" applyBorder="1" applyAlignment="1" applyProtection="1">
      <alignment horizontal="right"/>
      <protection/>
    </xf>
    <xf numFmtId="0" fontId="7" fillId="0" borderId="41" xfId="0" applyFont="1" applyBorder="1" applyAlignment="1" applyProtection="1">
      <alignment horizontal="center" vertical="center" wrapText="1"/>
      <protection/>
    </xf>
    <xf numFmtId="0" fontId="7" fillId="0" borderId="25" xfId="0" applyFont="1" applyBorder="1" applyAlignment="1">
      <alignment horizontal="center" vertical="center" wrapText="1"/>
    </xf>
    <xf numFmtId="0" fontId="6" fillId="0" borderId="0" xfId="0" applyFont="1" applyBorder="1" applyAlignment="1">
      <alignment horizontal="right"/>
    </xf>
    <xf numFmtId="0" fontId="7" fillId="0" borderId="21" xfId="0" applyFont="1" applyBorder="1" applyAlignment="1" applyProtection="1">
      <alignment horizontal="distributed" vertical="distributed"/>
      <protection/>
    </xf>
    <xf numFmtId="0" fontId="7" fillId="0" borderId="39" xfId="0" applyFont="1" applyBorder="1" applyAlignment="1" applyProtection="1">
      <alignment horizontal="distributed" vertical="distributed"/>
      <protection/>
    </xf>
    <xf numFmtId="0" fontId="7" fillId="0" borderId="42" xfId="0" applyFont="1" applyBorder="1" applyAlignment="1" applyProtection="1">
      <alignment horizontal="distributed" vertical="distributed"/>
      <protection/>
    </xf>
    <xf numFmtId="0" fontId="7" fillId="0" borderId="19" xfId="0" applyFont="1" applyBorder="1" applyAlignment="1" applyProtection="1">
      <alignment horizontal="distributed" vertical="distributed"/>
      <protection/>
    </xf>
    <xf numFmtId="0" fontId="7" fillId="0" borderId="17" xfId="0" applyFont="1" applyBorder="1" applyAlignment="1" applyProtection="1">
      <alignment horizontal="center"/>
      <protection/>
    </xf>
    <xf numFmtId="0" fontId="7" fillId="0" borderId="11" xfId="0" applyFont="1" applyBorder="1" applyAlignment="1" applyProtection="1">
      <alignment horizontal="center"/>
      <protection/>
    </xf>
    <xf numFmtId="41" fontId="7" fillId="0" borderId="17" xfId="0" applyNumberFormat="1" applyFont="1" applyBorder="1" applyAlignment="1" applyProtection="1">
      <alignment horizontal="center"/>
      <protection/>
    </xf>
    <xf numFmtId="0" fontId="7" fillId="0" borderId="12" xfId="0" applyFont="1" applyBorder="1" applyAlignment="1" applyProtection="1">
      <alignment horizontal="center" vertical="center" textRotation="255"/>
      <protection/>
    </xf>
    <xf numFmtId="0" fontId="7" fillId="0" borderId="13" xfId="0" applyFont="1" applyBorder="1" applyAlignment="1" applyProtection="1">
      <alignment horizontal="center" vertical="center" textRotation="255"/>
      <protection/>
    </xf>
    <xf numFmtId="0" fontId="7" fillId="0" borderId="14" xfId="0" applyFont="1" applyBorder="1" applyAlignment="1" applyProtection="1">
      <alignment horizontal="center" vertical="center" textRotation="255"/>
      <protection/>
    </xf>
    <xf numFmtId="0" fontId="7" fillId="0" borderId="28" xfId="0" applyFont="1" applyBorder="1" applyAlignment="1" applyProtection="1">
      <alignment horizontal="distributed" vertical="distributed" indent="1"/>
      <protection/>
    </xf>
    <xf numFmtId="0" fontId="7" fillId="0" borderId="12" xfId="0" applyFont="1" applyBorder="1" applyAlignment="1" applyProtection="1">
      <alignment horizontal="distributed" vertical="distributed" indent="1"/>
      <protection/>
    </xf>
    <xf numFmtId="0" fontId="7" fillId="0" borderId="27" xfId="0" applyFont="1" applyBorder="1" applyAlignment="1" applyProtection="1">
      <alignment horizontal="distributed" vertical="distributed" indent="1"/>
      <protection/>
    </xf>
    <xf numFmtId="0" fontId="7" fillId="0" borderId="16"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4" xfId="0" applyFont="1" applyBorder="1" applyAlignment="1" applyProtection="1">
      <alignment horizontal="center" vertical="center" wrapText="1"/>
      <protection/>
    </xf>
    <xf numFmtId="0" fontId="7" fillId="0" borderId="30" xfId="0" applyFont="1" applyBorder="1" applyAlignment="1">
      <alignment horizontal="center" vertical="center" wrapText="1"/>
    </xf>
    <xf numFmtId="0" fontId="7" fillId="0" borderId="21" xfId="0" applyFont="1" applyBorder="1" applyAlignment="1" applyProtection="1">
      <alignment horizontal="center"/>
      <protection/>
    </xf>
    <xf numFmtId="0" fontId="7" fillId="0" borderId="39" xfId="0" applyFont="1" applyBorder="1" applyAlignment="1" applyProtection="1">
      <alignment horizontal="center"/>
      <protection/>
    </xf>
    <xf numFmtId="37" fontId="7" fillId="0" borderId="32" xfId="0" applyNumberFormat="1" applyFont="1" applyBorder="1" applyAlignment="1" applyProtection="1">
      <alignment horizontal="center"/>
      <protection/>
    </xf>
    <xf numFmtId="37" fontId="7" fillId="0" borderId="39" xfId="0" applyNumberFormat="1" applyFont="1" applyBorder="1" applyAlignment="1" applyProtection="1">
      <alignment horizontal="center"/>
      <protection/>
    </xf>
    <xf numFmtId="37" fontId="7" fillId="0" borderId="21" xfId="0" applyNumberFormat="1" applyFont="1" applyBorder="1" applyAlignment="1" applyProtection="1">
      <alignment horizontal="right"/>
      <protection/>
    </xf>
    <xf numFmtId="37" fontId="7" fillId="0" borderId="39" xfId="0" applyNumberFormat="1" applyFont="1" applyBorder="1" applyAlignment="1" applyProtection="1">
      <alignment horizontal="right"/>
      <protection/>
    </xf>
    <xf numFmtId="0" fontId="7" fillId="0" borderId="13" xfId="0" applyFont="1" applyBorder="1" applyAlignment="1" applyProtection="1">
      <alignment horizontal="distributed" vertical="distributed"/>
      <protection/>
    </xf>
    <xf numFmtId="0" fontId="7" fillId="0" borderId="12" xfId="0" applyFont="1" applyBorder="1" applyAlignment="1" applyProtection="1">
      <alignment horizontal="distributed" vertical="distributed"/>
      <protection/>
    </xf>
    <xf numFmtId="37" fontId="7" fillId="0" borderId="18" xfId="0" applyNumberFormat="1" applyFont="1" applyBorder="1" applyAlignment="1" applyProtection="1">
      <alignment horizontal="distributed" vertical="distributed" indent="1"/>
      <protection/>
    </xf>
    <xf numFmtId="37" fontId="7" fillId="0" borderId="14" xfId="0" applyNumberFormat="1" applyFont="1" applyBorder="1" applyAlignment="1" applyProtection="1">
      <alignment horizontal="distributed" vertical="distributed" indent="1"/>
      <protection/>
    </xf>
    <xf numFmtId="37" fontId="7" fillId="0" borderId="29" xfId="0" applyNumberFormat="1" applyFont="1" applyBorder="1" applyAlignment="1" applyProtection="1">
      <alignment horizontal="distributed" vertical="distributed" indent="1"/>
      <protection/>
    </xf>
    <xf numFmtId="37" fontId="7" fillId="0" borderId="0" xfId="0" applyNumberFormat="1" applyFont="1" applyBorder="1" applyAlignment="1" applyProtection="1">
      <alignment horizontal="distributed" vertical="distributed" indent="1"/>
      <protection/>
    </xf>
    <xf numFmtId="37" fontId="7" fillId="0" borderId="13" xfId="0" applyNumberFormat="1" applyFont="1" applyBorder="1" applyAlignment="1" applyProtection="1">
      <alignment horizontal="distributed" vertical="distributed" indent="1"/>
      <protection/>
    </xf>
    <xf numFmtId="37" fontId="7" fillId="0" borderId="28" xfId="0" applyNumberFormat="1" applyFont="1" applyBorder="1" applyAlignment="1" applyProtection="1">
      <alignment horizontal="distributed" vertical="distributed" indent="1"/>
      <protection/>
    </xf>
    <xf numFmtId="37" fontId="7" fillId="0" borderId="27" xfId="0" applyNumberFormat="1" applyFont="1" applyBorder="1" applyAlignment="1" applyProtection="1">
      <alignment horizontal="distributed" vertical="distributed" indent="1"/>
      <protection/>
    </xf>
    <xf numFmtId="37" fontId="7" fillId="0" borderId="17"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22" xfId="0" applyNumberFormat="1" applyFont="1" applyBorder="1" applyAlignment="1" applyProtection="1">
      <alignment horizontal="center"/>
      <protection/>
    </xf>
    <xf numFmtId="0" fontId="7" fillId="0" borderId="32" xfId="0" applyFont="1" applyBorder="1" applyAlignment="1">
      <alignment horizontal="left"/>
    </xf>
    <xf numFmtId="0" fontId="6" fillId="0" borderId="0" xfId="0" applyFont="1" applyBorder="1" applyAlignment="1" applyProtection="1">
      <alignment horizontal="left" vertical="top"/>
      <protection/>
    </xf>
    <xf numFmtId="0" fontId="0" fillId="0" borderId="13" xfId="0" applyFont="1" applyBorder="1" applyAlignment="1">
      <alignment horizontal="center"/>
    </xf>
    <xf numFmtId="0" fontId="3" fillId="0" borderId="13"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pplyProtection="1">
      <alignment horizontal="center"/>
      <protection/>
    </xf>
    <xf numFmtId="0" fontId="7" fillId="0" borderId="12" xfId="0" applyFont="1" applyBorder="1" applyAlignment="1" applyProtection="1">
      <alignment horizontal="center"/>
      <protection/>
    </xf>
    <xf numFmtId="0" fontId="0" fillId="0" borderId="18" xfId="0" applyFont="1" applyBorder="1" applyAlignment="1">
      <alignment horizontal="distributed" vertical="distributed" indent="1"/>
    </xf>
    <xf numFmtId="0" fontId="7" fillId="0" borderId="29" xfId="0" applyFont="1" applyBorder="1" applyAlignment="1" applyProtection="1">
      <alignment horizontal="right"/>
      <protection/>
    </xf>
    <xf numFmtId="0" fontId="7" fillId="0" borderId="14" xfId="0" applyFont="1" applyBorder="1" applyAlignment="1" applyProtection="1">
      <alignment horizontal="right"/>
      <protection/>
    </xf>
    <xf numFmtId="189" fontId="7" fillId="0" borderId="29" xfId="0" applyNumberFormat="1" applyFont="1" applyBorder="1" applyAlignment="1" applyProtection="1">
      <alignment horizontal="right"/>
      <protection/>
    </xf>
    <xf numFmtId="189" fontId="7" fillId="0" borderId="18" xfId="0" applyNumberFormat="1" applyFont="1" applyBorder="1" applyAlignment="1" applyProtection="1">
      <alignment horizontal="right"/>
      <protection/>
    </xf>
    <xf numFmtId="0" fontId="6" fillId="0" borderId="0" xfId="0" applyFont="1" applyAlignment="1">
      <alignment horizontal="right"/>
    </xf>
    <xf numFmtId="0" fontId="0" fillId="0" borderId="0" xfId="0" applyFont="1" applyAlignment="1">
      <alignment horizontal="distributed" vertical="distributed" indent="1"/>
    </xf>
    <xf numFmtId="3" fontId="7" fillId="0" borderId="28" xfId="0" applyNumberFormat="1" applyFont="1" applyBorder="1" applyAlignment="1" applyProtection="1">
      <alignment horizontal="right"/>
      <protection/>
    </xf>
    <xf numFmtId="0" fontId="7" fillId="0" borderId="0" xfId="0" applyFont="1" applyBorder="1" applyAlignment="1" applyProtection="1">
      <alignment horizontal="right"/>
      <protection/>
    </xf>
    <xf numFmtId="0" fontId="7" fillId="0" borderId="13" xfId="0" applyFont="1" applyBorder="1" applyAlignment="1" applyProtection="1">
      <alignment horizontal="right"/>
      <protection/>
    </xf>
    <xf numFmtId="189" fontId="7" fillId="0" borderId="28" xfId="0" applyNumberFormat="1" applyFont="1" applyBorder="1" applyAlignment="1" applyProtection="1">
      <alignment horizontal="right"/>
      <protection/>
    </xf>
    <xf numFmtId="189" fontId="7" fillId="0" borderId="0" xfId="0" applyNumberFormat="1" applyFont="1" applyBorder="1" applyAlignment="1" applyProtection="1">
      <alignment horizontal="right"/>
      <protection/>
    </xf>
    <xf numFmtId="0" fontId="7" fillId="0" borderId="28" xfId="0" applyFont="1" applyBorder="1" applyAlignment="1" applyProtection="1">
      <alignment horizontal="right"/>
      <protection/>
    </xf>
    <xf numFmtId="37" fontId="7" fillId="34" borderId="21" xfId="0" applyNumberFormat="1" applyFont="1" applyFill="1" applyBorder="1" applyAlignment="1" applyProtection="1">
      <alignment horizontal="center"/>
      <protection/>
    </xf>
    <xf numFmtId="37" fontId="7" fillId="34" borderId="32" xfId="0" applyNumberFormat="1" applyFont="1" applyFill="1" applyBorder="1" applyAlignment="1" applyProtection="1">
      <alignment horizontal="center"/>
      <protection/>
    </xf>
    <xf numFmtId="0" fontId="7" fillId="0" borderId="27" xfId="0" applyFont="1" applyBorder="1" applyAlignment="1" applyProtection="1">
      <alignment horizontal="right"/>
      <protection/>
    </xf>
    <xf numFmtId="0" fontId="7" fillId="0" borderId="26" xfId="0" applyFont="1" applyBorder="1" applyAlignment="1" applyProtection="1">
      <alignment horizontal="right"/>
      <protection/>
    </xf>
    <xf numFmtId="0" fontId="7" fillId="0" borderId="12" xfId="0" applyFont="1" applyBorder="1" applyAlignment="1" applyProtection="1">
      <alignment horizontal="right"/>
      <protection/>
    </xf>
    <xf numFmtId="189" fontId="7" fillId="0" borderId="27" xfId="0" applyNumberFormat="1" applyFont="1" applyBorder="1" applyAlignment="1" applyProtection="1">
      <alignment horizontal="right"/>
      <protection/>
    </xf>
    <xf numFmtId="189" fontId="7" fillId="0" borderId="26" xfId="0" applyNumberFormat="1" applyFont="1" applyBorder="1" applyAlignment="1" applyProtection="1">
      <alignment horizontal="right"/>
      <protection/>
    </xf>
    <xf numFmtId="0" fontId="6" fillId="0" borderId="0" xfId="0" applyFont="1" applyBorder="1" applyAlignment="1" applyProtection="1">
      <alignment horizontal="left" wrapText="1"/>
      <protection/>
    </xf>
    <xf numFmtId="0" fontId="7" fillId="0" borderId="0" xfId="0" applyFont="1" applyBorder="1" applyAlignment="1" applyProtection="1">
      <alignment horizontal="center" vertical="distributed"/>
      <protection/>
    </xf>
    <xf numFmtId="0" fontId="7" fillId="0" borderId="13" xfId="0" applyFont="1" applyBorder="1" applyAlignment="1" applyProtection="1">
      <alignment horizontal="center" vertical="distributed"/>
      <protection/>
    </xf>
    <xf numFmtId="37" fontId="7" fillId="0" borderId="28" xfId="0" applyNumberFormat="1" applyFont="1" applyBorder="1" applyAlignment="1" applyProtection="1">
      <alignment horizontal="center"/>
      <protection/>
    </xf>
    <xf numFmtId="37" fontId="7" fillId="0" borderId="0" xfId="0" applyNumberFormat="1" applyFont="1" applyBorder="1" applyAlignment="1" applyProtection="1">
      <alignment horizontal="center"/>
      <protection/>
    </xf>
    <xf numFmtId="176" fontId="7" fillId="0" borderId="0" xfId="0" applyNumberFormat="1" applyFont="1" applyBorder="1" applyAlignment="1" applyProtection="1">
      <alignment horizontal="center"/>
      <protection/>
    </xf>
    <xf numFmtId="0" fontId="7" fillId="0" borderId="18" xfId="0" applyFont="1" applyBorder="1" applyAlignment="1" applyProtection="1">
      <alignment horizontal="center" vertical="distributed"/>
      <protection/>
    </xf>
    <xf numFmtId="0" fontId="7" fillId="0" borderId="14" xfId="0" applyFont="1" applyBorder="1" applyAlignment="1" applyProtection="1">
      <alignment horizontal="center" vertical="distributed"/>
      <protection/>
    </xf>
    <xf numFmtId="37" fontId="7" fillId="0" borderId="29" xfId="0" applyNumberFormat="1" applyFont="1" applyBorder="1" applyAlignment="1" applyProtection="1">
      <alignment horizontal="center"/>
      <protection/>
    </xf>
    <xf numFmtId="37" fontId="7" fillId="0" borderId="18" xfId="0" applyNumberFormat="1" applyFont="1" applyBorder="1" applyAlignment="1" applyProtection="1">
      <alignment horizontal="center"/>
      <protection/>
    </xf>
    <xf numFmtId="176" fontId="7" fillId="0" borderId="18" xfId="0" applyNumberFormat="1" applyFont="1" applyBorder="1" applyAlignment="1" applyProtection="1">
      <alignment horizontal="center"/>
      <protection/>
    </xf>
    <xf numFmtId="0" fontId="0" fillId="0" borderId="0" xfId="0" applyFont="1" applyAlignment="1">
      <alignment horizontal="center"/>
    </xf>
    <xf numFmtId="37" fontId="8" fillId="0" borderId="28" xfId="0" applyNumberFormat="1" applyFont="1" applyBorder="1" applyAlignment="1" applyProtection="1">
      <alignment horizontal="center"/>
      <protection/>
    </xf>
    <xf numFmtId="0" fontId="3" fillId="0" borderId="0" xfId="0" applyFont="1" applyAlignment="1">
      <alignment horizontal="center"/>
    </xf>
    <xf numFmtId="176" fontId="7" fillId="0" borderId="26" xfId="0" applyNumberFormat="1" applyFont="1" applyBorder="1" applyAlignment="1" applyProtection="1">
      <alignment horizontal="center"/>
      <protection/>
    </xf>
    <xf numFmtId="0" fontId="5" fillId="0" borderId="18" xfId="0" applyFont="1" applyBorder="1" applyAlignment="1">
      <alignment horizontal="left"/>
    </xf>
    <xf numFmtId="41" fontId="7" fillId="0" borderId="0" xfId="0" applyNumberFormat="1" applyFont="1" applyBorder="1" applyAlignment="1" applyProtection="1">
      <alignment horizontal="right"/>
      <protection/>
    </xf>
    <xf numFmtId="0" fontId="7" fillId="0" borderId="18" xfId="0" applyFont="1" applyBorder="1" applyAlignment="1" applyProtection="1">
      <alignment horizontal="distributed" vertical="center" indent="1"/>
      <protection/>
    </xf>
    <xf numFmtId="0" fontId="7" fillId="0" borderId="14" xfId="0" applyFont="1" applyBorder="1" applyAlignment="1" applyProtection="1">
      <alignment horizontal="distributed" vertical="center" indent="1"/>
      <protection/>
    </xf>
    <xf numFmtId="41" fontId="7" fillId="0" borderId="29" xfId="0" applyNumberFormat="1" applyFont="1" applyBorder="1" applyAlignment="1" applyProtection="1">
      <alignment horizontal="right"/>
      <protection/>
    </xf>
    <xf numFmtId="41" fontId="7" fillId="0" borderId="18" xfId="0" applyNumberFormat="1" applyFont="1" applyBorder="1" applyAlignment="1" applyProtection="1">
      <alignment horizontal="right"/>
      <protection/>
    </xf>
    <xf numFmtId="0" fontId="7" fillId="0" borderId="0" xfId="0" applyFont="1" applyBorder="1" applyAlignment="1" applyProtection="1">
      <alignment horizontal="distributed" vertical="center" indent="1"/>
      <protection/>
    </xf>
    <xf numFmtId="0" fontId="7" fillId="0" borderId="13" xfId="0" applyFont="1" applyBorder="1" applyAlignment="1" applyProtection="1">
      <alignment horizontal="distributed" vertical="center" indent="1"/>
      <protection/>
    </xf>
    <xf numFmtId="41" fontId="7" fillId="0" borderId="28" xfId="0" applyNumberFormat="1" applyFont="1" applyBorder="1" applyAlignment="1" applyProtection="1">
      <alignment horizontal="right"/>
      <protection/>
    </xf>
    <xf numFmtId="0" fontId="12" fillId="0" borderId="0" xfId="0" applyFont="1" applyBorder="1" applyAlignment="1" applyProtection="1">
      <alignment horizontal="distributed" vertical="center" indent="1"/>
      <protection/>
    </xf>
    <xf numFmtId="0" fontId="12" fillId="0" borderId="13" xfId="0" applyFont="1" applyBorder="1" applyAlignment="1" applyProtection="1">
      <alignment horizontal="distributed" vertical="center" indent="1"/>
      <protection/>
    </xf>
    <xf numFmtId="0" fontId="7" fillId="0" borderId="0" xfId="0" applyFont="1" applyBorder="1" applyAlignment="1" applyProtection="1">
      <alignment horizontal="distributed" vertical="distributed"/>
      <protection/>
    </xf>
    <xf numFmtId="176" fontId="7" fillId="0" borderId="0" xfId="0" applyNumberFormat="1" applyFont="1" applyBorder="1" applyAlignment="1" applyProtection="1">
      <alignment/>
      <protection/>
    </xf>
    <xf numFmtId="0" fontId="7" fillId="0" borderId="26" xfId="0" applyFont="1" applyBorder="1" applyAlignment="1">
      <alignment horizontal="distributed"/>
    </xf>
    <xf numFmtId="0" fontId="7" fillId="0" borderId="12" xfId="0" applyFont="1" applyBorder="1" applyAlignment="1">
      <alignment horizontal="distributed"/>
    </xf>
    <xf numFmtId="0" fontId="8" fillId="0" borderId="0" xfId="0" applyFont="1" applyBorder="1" applyAlignment="1" applyProtection="1">
      <alignment horizontal="distributed" vertical="distributed"/>
      <protection/>
    </xf>
    <xf numFmtId="0" fontId="8" fillId="0" borderId="13" xfId="0" applyFont="1" applyBorder="1" applyAlignment="1" applyProtection="1">
      <alignment horizontal="distributed" vertical="distributed"/>
      <protection/>
    </xf>
    <xf numFmtId="41" fontId="8" fillId="0" borderId="28" xfId="0" applyNumberFormat="1" applyFont="1" applyBorder="1" applyAlignment="1" applyProtection="1">
      <alignment horizontal="right"/>
      <protection/>
    </xf>
    <xf numFmtId="41" fontId="8" fillId="0" borderId="0" xfId="0" applyNumberFormat="1" applyFont="1" applyBorder="1" applyAlignment="1" applyProtection="1">
      <alignment horizontal="right"/>
      <protection/>
    </xf>
    <xf numFmtId="41" fontId="8" fillId="0" borderId="0" xfId="0" applyNumberFormat="1" applyFont="1" applyBorder="1" applyAlignment="1" applyProtection="1">
      <alignment/>
      <protection/>
    </xf>
    <xf numFmtId="177" fontId="7" fillId="0" borderId="0" xfId="0" applyNumberFormat="1" applyFont="1" applyBorder="1" applyAlignment="1" applyProtection="1">
      <alignment/>
      <protection/>
    </xf>
    <xf numFmtId="0" fontId="7" fillId="0" borderId="22" xfId="0" applyFont="1" applyBorder="1" applyAlignment="1">
      <alignment horizontal="distributed" vertical="top"/>
    </xf>
    <xf numFmtId="0" fontId="7" fillId="0" borderId="11" xfId="0" applyFont="1" applyBorder="1" applyAlignment="1">
      <alignment horizontal="distributed" vertical="top"/>
    </xf>
    <xf numFmtId="41" fontId="8" fillId="0" borderId="28" xfId="0" applyNumberFormat="1" applyFont="1" applyBorder="1" applyAlignment="1" applyProtection="1">
      <alignment/>
      <protection/>
    </xf>
    <xf numFmtId="0" fontId="7" fillId="0" borderId="16" xfId="0" applyFont="1" applyBorder="1" applyAlignment="1">
      <alignment horizontal="center"/>
    </xf>
    <xf numFmtId="0" fontId="7" fillId="0" borderId="10" xfId="0" applyFont="1" applyBorder="1" applyAlignment="1">
      <alignment horizontal="center"/>
    </xf>
    <xf numFmtId="0" fontId="7" fillId="0" borderId="40" xfId="0" applyFont="1" applyBorder="1" applyAlignment="1" applyProtection="1">
      <alignment horizontal="distributed"/>
      <protection/>
    </xf>
    <xf numFmtId="0" fontId="7" fillId="0" borderId="10" xfId="0" applyFont="1" applyBorder="1" applyAlignment="1" applyProtection="1">
      <alignment horizontal="distributed"/>
      <protection/>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top"/>
    </xf>
    <xf numFmtId="0" fontId="7" fillId="0" borderId="11" xfId="0" applyFont="1" applyBorder="1" applyAlignment="1">
      <alignment horizontal="center" vertical="top"/>
    </xf>
    <xf numFmtId="0" fontId="0" fillId="0" borderId="18" xfId="0" applyFont="1" applyBorder="1" applyAlignment="1">
      <alignment horizontal="distributed" indent="1"/>
    </xf>
    <xf numFmtId="0" fontId="0" fillId="0" borderId="14" xfId="0" applyFont="1" applyBorder="1" applyAlignment="1">
      <alignment horizontal="distributed" indent="1"/>
    </xf>
    <xf numFmtId="0" fontId="0" fillId="0" borderId="0" xfId="0" applyFont="1" applyAlignment="1">
      <alignment horizontal="distributed" indent="1"/>
    </xf>
    <xf numFmtId="0" fontId="0" fillId="0" borderId="13" xfId="0" applyFont="1" applyBorder="1" applyAlignment="1">
      <alignment horizontal="distributed" indent="1"/>
    </xf>
    <xf numFmtId="176" fontId="8" fillId="0" borderId="0" xfId="0" applyNumberFormat="1" applyFont="1" applyBorder="1" applyAlignment="1" applyProtection="1">
      <alignment horizontal="center"/>
      <protection/>
    </xf>
    <xf numFmtId="176" fontId="7" fillId="0" borderId="0" xfId="0" applyNumberFormat="1" applyFont="1" applyBorder="1" applyAlignment="1" applyProtection="1">
      <alignment horizontal="right"/>
      <protection/>
    </xf>
    <xf numFmtId="0" fontId="8" fillId="0" borderId="0" xfId="0" applyFont="1" applyBorder="1" applyAlignment="1" applyProtection="1">
      <alignment horizontal="distributed" indent="1"/>
      <protection/>
    </xf>
    <xf numFmtId="0" fontId="8" fillId="0" borderId="13" xfId="0" applyFont="1" applyBorder="1" applyAlignment="1" applyProtection="1">
      <alignment horizontal="distributed" indent="1"/>
      <protection/>
    </xf>
    <xf numFmtId="41" fontId="0" fillId="0" borderId="18" xfId="0" applyNumberFormat="1" applyFont="1" applyBorder="1" applyAlignment="1" applyProtection="1">
      <alignment horizontal="center"/>
      <protection/>
    </xf>
    <xf numFmtId="0" fontId="6" fillId="0" borderId="18" xfId="0" applyFont="1" applyBorder="1" applyAlignment="1">
      <alignment horizontal="right"/>
    </xf>
    <xf numFmtId="0" fontId="7" fillId="0" borderId="20" xfId="0" applyFont="1" applyBorder="1" applyAlignment="1">
      <alignment horizontal="center"/>
    </xf>
    <xf numFmtId="0" fontId="7" fillId="0" borderId="15" xfId="0" applyFont="1" applyBorder="1" applyAlignment="1">
      <alignment horizontal="center"/>
    </xf>
    <xf numFmtId="0" fontId="7" fillId="0" borderId="4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NumberFormat="1" applyFont="1" applyBorder="1" applyAlignment="1" applyProtection="1">
      <alignment horizontal="distributed" vertical="distributed" indent="2"/>
      <protection/>
    </xf>
    <xf numFmtId="0" fontId="0" fillId="0" borderId="18" xfId="0" applyFont="1" applyBorder="1" applyAlignment="1">
      <alignment horizontal="distributed" vertical="distributed" indent="2"/>
    </xf>
    <xf numFmtId="41" fontId="0" fillId="0" borderId="29"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0" fontId="7" fillId="0" borderId="0" xfId="0" applyNumberFormat="1" applyFont="1" applyBorder="1" applyAlignment="1" applyProtection="1">
      <alignment horizontal="distributed" vertical="distributed" indent="2"/>
      <protection/>
    </xf>
    <xf numFmtId="0" fontId="0" fillId="0" borderId="0" xfId="0" applyFont="1" applyBorder="1" applyAlignment="1">
      <alignment horizontal="distributed" vertical="distributed" indent="2"/>
    </xf>
    <xf numFmtId="41" fontId="0" fillId="0" borderId="28" xfId="0" applyNumberFormat="1" applyFont="1" applyBorder="1" applyAlignment="1" applyProtection="1">
      <alignment horizontal="center"/>
      <protection/>
    </xf>
    <xf numFmtId="0" fontId="12" fillId="0" borderId="0" xfId="0" applyNumberFormat="1" applyFont="1" applyBorder="1" applyAlignment="1" applyProtection="1">
      <alignment horizontal="distributed" vertical="distributed" indent="2"/>
      <protection/>
    </xf>
    <xf numFmtId="0" fontId="12" fillId="0" borderId="0" xfId="0" applyFont="1" applyBorder="1" applyAlignment="1">
      <alignment horizontal="distributed" vertical="distributed" indent="2"/>
    </xf>
    <xf numFmtId="41" fontId="0" fillId="0" borderId="0" xfId="0" applyNumberFormat="1" applyFont="1" applyBorder="1" applyAlignment="1" applyProtection="1">
      <alignment horizontal="right"/>
      <protection/>
    </xf>
    <xf numFmtId="0" fontId="7" fillId="0" borderId="0" xfId="0" applyNumberFormat="1" applyFont="1" applyBorder="1" applyAlignment="1" applyProtection="1">
      <alignment horizontal="distributed" vertical="distributed" indent="1"/>
      <protection/>
    </xf>
    <xf numFmtId="0" fontId="0" fillId="0" borderId="0" xfId="0" applyFont="1" applyBorder="1" applyAlignment="1">
      <alignment horizontal="distributed" vertical="distributed" indent="1"/>
    </xf>
    <xf numFmtId="177" fontId="0" fillId="0" borderId="28" xfId="0" applyNumberFormat="1" applyFont="1" applyBorder="1" applyAlignment="1" applyProtection="1">
      <alignment/>
      <protection/>
    </xf>
    <xf numFmtId="177" fontId="0" fillId="0" borderId="0" xfId="0" applyNumberFormat="1" applyFont="1" applyBorder="1" applyAlignment="1" applyProtection="1">
      <alignment/>
      <protection/>
    </xf>
    <xf numFmtId="0" fontId="7" fillId="0" borderId="12" xfId="0" applyNumberFormat="1" applyFont="1" applyBorder="1" applyAlignment="1" applyProtection="1">
      <alignment horizontal="center" vertical="center" textRotation="255"/>
      <protection/>
    </xf>
    <xf numFmtId="0" fontId="7" fillId="0" borderId="13" xfId="0" applyNumberFormat="1" applyFont="1" applyBorder="1" applyAlignment="1" applyProtection="1">
      <alignment horizontal="center" vertical="center" textRotation="255"/>
      <protection/>
    </xf>
    <xf numFmtId="0" fontId="7" fillId="0" borderId="14" xfId="0" applyNumberFormat="1" applyFont="1" applyBorder="1" applyAlignment="1" applyProtection="1">
      <alignment horizontal="center" vertical="center" textRotation="255"/>
      <protection/>
    </xf>
    <xf numFmtId="0" fontId="8" fillId="0" borderId="0" xfId="0" applyNumberFormat="1" applyFont="1" applyBorder="1" applyAlignment="1" applyProtection="1">
      <alignment horizontal="distributed" vertical="distributed" indent="1"/>
      <protection/>
    </xf>
    <xf numFmtId="41" fontId="3" fillId="0" borderId="28" xfId="0" applyNumberFormat="1" applyFont="1" applyBorder="1" applyAlignment="1" applyProtection="1">
      <alignment horizontal="center"/>
      <protection/>
    </xf>
    <xf numFmtId="41" fontId="3" fillId="0" borderId="0" xfId="0" applyNumberFormat="1" applyFont="1" applyBorder="1" applyAlignment="1" applyProtection="1">
      <alignment horizontal="center"/>
      <protection/>
    </xf>
    <xf numFmtId="0" fontId="7" fillId="0" borderId="22" xfId="0" applyNumberFormat="1" applyFont="1" applyBorder="1" applyAlignment="1" applyProtection="1">
      <alignment horizontal="distributed" vertical="distributed" indent="2"/>
      <protection/>
    </xf>
    <xf numFmtId="0" fontId="0" fillId="0" borderId="17" xfId="0" applyFont="1" applyBorder="1" applyAlignment="1">
      <alignment horizontal="distributed" vertical="distributed" indent="2"/>
    </xf>
    <xf numFmtId="0" fontId="0" fillId="0" borderId="11" xfId="0" applyFont="1" applyBorder="1" applyAlignment="1">
      <alignment horizontal="distributed" vertical="distributed" indent="2"/>
    </xf>
    <xf numFmtId="0" fontId="7" fillId="0" borderId="28" xfId="0" applyNumberFormat="1" applyFont="1" applyBorder="1" applyAlignment="1" applyProtection="1">
      <alignment horizontal="distributed" vertical="distributed" indent="2"/>
      <protection/>
    </xf>
    <xf numFmtId="0" fontId="0" fillId="0" borderId="13" xfId="0" applyFont="1" applyBorder="1" applyAlignment="1">
      <alignment horizontal="distributed" vertical="distributed" indent="2"/>
    </xf>
    <xf numFmtId="0" fontId="12" fillId="0" borderId="28" xfId="0" applyNumberFormat="1" applyFont="1" applyBorder="1" applyAlignment="1" applyProtection="1">
      <alignment horizontal="distributed" vertical="distributed" indent="2"/>
      <protection/>
    </xf>
    <xf numFmtId="0" fontId="12" fillId="0" borderId="13" xfId="0" applyFont="1" applyBorder="1" applyAlignment="1">
      <alignment horizontal="distributed" vertical="distributed" indent="2"/>
    </xf>
    <xf numFmtId="0" fontId="7" fillId="0" borderId="28" xfId="0" applyNumberFormat="1" applyFont="1" applyBorder="1" applyAlignment="1" applyProtection="1">
      <alignment horizontal="distributed" vertical="distributed" indent="1"/>
      <protection/>
    </xf>
    <xf numFmtId="0" fontId="0" fillId="0" borderId="13" xfId="0" applyFont="1" applyBorder="1" applyAlignment="1">
      <alignment horizontal="distributed" vertical="distributed" indent="1"/>
    </xf>
    <xf numFmtId="41" fontId="3" fillId="0" borderId="26" xfId="0" applyNumberFormat="1" applyFont="1" applyFill="1" applyBorder="1" applyAlignment="1" applyProtection="1">
      <alignment horizontal="center"/>
      <protection/>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1" xfId="0" applyFont="1" applyBorder="1" applyAlignment="1">
      <alignment horizontal="center" vertical="center" textRotation="255"/>
    </xf>
    <xf numFmtId="0" fontId="8" fillId="0" borderId="27" xfId="0" applyNumberFormat="1" applyFont="1" applyBorder="1" applyAlignment="1" applyProtection="1">
      <alignment horizontal="distributed" vertical="distributed" indent="1"/>
      <protection/>
    </xf>
    <xf numFmtId="0" fontId="8" fillId="0" borderId="26" xfId="0" applyNumberFormat="1" applyFont="1" applyBorder="1" applyAlignment="1" applyProtection="1">
      <alignment horizontal="distributed" vertical="distributed" indent="1"/>
      <protection/>
    </xf>
    <xf numFmtId="0" fontId="8" fillId="0" borderId="12" xfId="0" applyNumberFormat="1" applyFont="1" applyBorder="1" applyAlignment="1" applyProtection="1">
      <alignment horizontal="distributed" vertical="distributed" indent="1"/>
      <protection/>
    </xf>
    <xf numFmtId="41" fontId="3" fillId="0" borderId="27" xfId="0" applyNumberFormat="1" applyFont="1" applyFill="1" applyBorder="1" applyAlignment="1" applyProtection="1">
      <alignment horizontal="center"/>
      <protection/>
    </xf>
    <xf numFmtId="0" fontId="12" fillId="0" borderId="40"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4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7" fillId="0" borderId="29" xfId="0" applyFont="1" applyBorder="1" applyAlignment="1" applyProtection="1">
      <alignment horizontal="distributed" vertical="distributed" indent="1"/>
      <protection/>
    </xf>
    <xf numFmtId="0" fontId="7" fillId="0" borderId="26"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18" xfId="0" applyFont="1" applyBorder="1" applyAlignment="1" applyProtection="1">
      <alignment horizontal="center" vertical="center" textRotation="255"/>
      <protection/>
    </xf>
    <xf numFmtId="41" fontId="7" fillId="0" borderId="22" xfId="0" applyNumberFormat="1"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2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0" xfId="0" applyFont="1" applyBorder="1" applyAlignment="1" applyProtection="1">
      <alignment horizontal="distributed"/>
      <protection/>
    </xf>
    <xf numFmtId="0" fontId="0" fillId="0" borderId="13" xfId="0" applyFont="1" applyBorder="1" applyAlignment="1" applyProtection="1">
      <alignment horizontal="distributed"/>
      <protection/>
    </xf>
    <xf numFmtId="0" fontId="0" fillId="0" borderId="18" xfId="0" applyFont="1" applyBorder="1" applyAlignment="1" applyProtection="1">
      <alignment horizontal="distributed"/>
      <protection/>
    </xf>
    <xf numFmtId="0" fontId="0" fillId="0" borderId="14" xfId="0" applyFont="1" applyBorder="1" applyAlignment="1" applyProtection="1">
      <alignment horizontal="distributed"/>
      <protection/>
    </xf>
    <xf numFmtId="0" fontId="3" fillId="0" borderId="26" xfId="0" applyFont="1" applyBorder="1" applyAlignment="1" applyProtection="1">
      <alignment horizontal="center"/>
      <protection/>
    </xf>
    <xf numFmtId="0" fontId="3" fillId="0" borderId="12" xfId="0" applyFont="1" applyBorder="1" applyAlignment="1" applyProtection="1">
      <alignment horizontal="center"/>
      <protection/>
    </xf>
    <xf numFmtId="0" fontId="0" fillId="0" borderId="4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4" xfId="0" applyFont="1" applyBorder="1" applyAlignment="1" applyProtection="1">
      <alignment horizontal="center" shrinkToFit="1"/>
      <protection/>
    </xf>
    <xf numFmtId="0" fontId="0" fillId="0" borderId="23" xfId="0" applyFont="1" applyBorder="1" applyAlignment="1" applyProtection="1">
      <alignment horizontal="center" shrinkToFit="1"/>
      <protection/>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3" xfId="0" applyFont="1" applyBorder="1" applyAlignment="1" applyProtection="1">
      <alignment horizontal="center"/>
      <protection/>
    </xf>
    <xf numFmtId="0" fontId="7" fillId="0" borderId="13" xfId="0" applyFont="1" applyBorder="1" applyAlignment="1">
      <alignment horizontal="right"/>
    </xf>
    <xf numFmtId="0" fontId="15" fillId="0" borderId="0" xfId="0" applyFont="1" applyBorder="1" applyAlignment="1">
      <alignment horizontal="left"/>
    </xf>
    <xf numFmtId="0" fontId="0" fillId="0" borderId="0" xfId="0" applyFont="1" applyBorder="1" applyAlignment="1">
      <alignment horizontal="left" vertical="top" wrapText="1"/>
    </xf>
    <xf numFmtId="0" fontId="0" fillId="0" borderId="20" xfId="0" applyFont="1" applyBorder="1" applyAlignment="1">
      <alignment horizontal="center"/>
    </xf>
    <xf numFmtId="0" fontId="0" fillId="0" borderId="15"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zoomScale="85" zoomScaleNormal="85" zoomScalePageLayoutView="0" workbookViewId="0" topLeftCell="A1">
      <selection activeCell="I41" sqref="I41"/>
    </sheetView>
  </sheetViews>
  <sheetFormatPr defaultColWidth="8.66015625" defaultRowHeight="18"/>
  <cols>
    <col min="1" max="1" width="2.83203125" style="40" customWidth="1"/>
    <col min="2" max="7" width="13" style="0" customWidth="1"/>
    <col min="8" max="8" width="10.83203125" style="0" customWidth="1"/>
  </cols>
  <sheetData>
    <row r="1" spans="1:7" ht="22.5" customHeight="1">
      <c r="A1" s="231" t="s">
        <v>36</v>
      </c>
      <c r="B1" s="231"/>
      <c r="C1" s="231"/>
      <c r="D1" s="231"/>
      <c r="E1" s="231"/>
      <c r="F1" s="231"/>
      <c r="G1" s="231"/>
    </row>
    <row r="2" spans="1:2" s="42" customFormat="1" ht="21.75" customHeight="1">
      <c r="A2" s="232" t="s">
        <v>37</v>
      </c>
      <c r="B2" s="232"/>
    </row>
    <row r="3" spans="1:2" s="41" customFormat="1" ht="19.5" customHeight="1">
      <c r="A3" s="43" t="s">
        <v>39</v>
      </c>
      <c r="B3" s="41" t="s">
        <v>270</v>
      </c>
    </row>
    <row r="4" spans="1:2" s="45" customFormat="1" ht="19.5" customHeight="1">
      <c r="A4" s="43" t="s">
        <v>41</v>
      </c>
      <c r="B4" s="45" t="s">
        <v>40</v>
      </c>
    </row>
    <row r="5" spans="1:7" s="41" customFormat="1" ht="19.5" customHeight="1">
      <c r="A5" s="44"/>
      <c r="B5" s="230" t="s">
        <v>271</v>
      </c>
      <c r="C5" s="230"/>
      <c r="D5" s="230"/>
      <c r="E5" s="230"/>
      <c r="F5" s="230"/>
      <c r="G5" s="230"/>
    </row>
    <row r="6" spans="1:7" s="41" customFormat="1" ht="19.5" customHeight="1">
      <c r="A6" s="44"/>
      <c r="B6" s="230"/>
      <c r="C6" s="230"/>
      <c r="D6" s="230"/>
      <c r="E6" s="230"/>
      <c r="F6" s="230"/>
      <c r="G6" s="230"/>
    </row>
    <row r="7" spans="1:2" s="45" customFormat="1" ht="19.5" customHeight="1">
      <c r="A7" s="43" t="s">
        <v>41</v>
      </c>
      <c r="B7" s="45" t="s">
        <v>42</v>
      </c>
    </row>
    <row r="8" spans="1:7" s="41" customFormat="1" ht="19.5" customHeight="1">
      <c r="A8" s="43"/>
      <c r="B8" s="230" t="s">
        <v>272</v>
      </c>
      <c r="C8" s="230"/>
      <c r="D8" s="230"/>
      <c r="E8" s="230"/>
      <c r="F8" s="230"/>
      <c r="G8" s="230"/>
    </row>
    <row r="9" spans="1:7" s="41" customFormat="1" ht="19.5" customHeight="1">
      <c r="A9" s="43"/>
      <c r="B9" s="230"/>
      <c r="C9" s="230"/>
      <c r="D9" s="230"/>
      <c r="E9" s="230"/>
      <c r="F9" s="230"/>
      <c r="G9" s="230"/>
    </row>
    <row r="10" spans="1:2" s="45" customFormat="1" ht="19.5" customHeight="1">
      <c r="A10" s="43" t="s">
        <v>41</v>
      </c>
      <c r="B10" s="45" t="s">
        <v>43</v>
      </c>
    </row>
    <row r="11" spans="1:7" s="41" customFormat="1" ht="19.5" customHeight="1">
      <c r="A11" s="43"/>
      <c r="B11" s="230" t="s">
        <v>273</v>
      </c>
      <c r="C11" s="230"/>
      <c r="D11" s="230"/>
      <c r="E11" s="230"/>
      <c r="F11" s="230"/>
      <c r="G11" s="230"/>
    </row>
    <row r="12" spans="1:7" s="41" customFormat="1" ht="19.5" customHeight="1">
      <c r="A12" s="44"/>
      <c r="B12" s="230"/>
      <c r="C12" s="230"/>
      <c r="D12" s="230"/>
      <c r="E12" s="230"/>
      <c r="F12" s="230"/>
      <c r="G12" s="230"/>
    </row>
    <row r="13" spans="1:2" s="45" customFormat="1" ht="19.5" customHeight="1">
      <c r="A13" s="43" t="s">
        <v>41</v>
      </c>
      <c r="B13" s="45" t="s">
        <v>44</v>
      </c>
    </row>
    <row r="14" spans="1:7" s="41" customFormat="1" ht="19.5" customHeight="1">
      <c r="A14" s="43"/>
      <c r="B14" s="230" t="s">
        <v>274</v>
      </c>
      <c r="C14" s="230"/>
      <c r="D14" s="230"/>
      <c r="E14" s="230"/>
      <c r="F14" s="230"/>
      <c r="G14" s="230"/>
    </row>
    <row r="15" spans="1:7" s="41" customFormat="1" ht="27" customHeight="1">
      <c r="A15" s="43"/>
      <c r="B15" s="230"/>
      <c r="C15" s="230"/>
      <c r="D15" s="230"/>
      <c r="E15" s="230"/>
      <c r="F15" s="230"/>
      <c r="G15" s="230"/>
    </row>
    <row r="16" spans="1:2" s="45" customFormat="1" ht="19.5" customHeight="1">
      <c r="A16" s="43" t="s">
        <v>41</v>
      </c>
      <c r="B16" s="45" t="s">
        <v>45</v>
      </c>
    </row>
    <row r="17" spans="1:7" s="41" customFormat="1" ht="19.5" customHeight="1">
      <c r="A17" s="43"/>
      <c r="B17" s="230" t="s">
        <v>275</v>
      </c>
      <c r="C17" s="230"/>
      <c r="D17" s="230"/>
      <c r="E17" s="230"/>
      <c r="F17" s="230"/>
      <c r="G17" s="230"/>
    </row>
    <row r="18" spans="1:7" s="41" customFormat="1" ht="27" customHeight="1">
      <c r="A18" s="43"/>
      <c r="B18" s="230"/>
      <c r="C18" s="230"/>
      <c r="D18" s="230"/>
      <c r="E18" s="230"/>
      <c r="F18" s="230"/>
      <c r="G18" s="230"/>
    </row>
    <row r="19" spans="1:2" s="45" customFormat="1" ht="19.5" customHeight="1">
      <c r="A19" s="43" t="s">
        <v>41</v>
      </c>
      <c r="B19" s="45" t="s">
        <v>46</v>
      </c>
    </row>
    <row r="20" spans="1:7" s="41" customFormat="1" ht="19.5" customHeight="1">
      <c r="A20" s="43"/>
      <c r="B20" s="230" t="s">
        <v>276</v>
      </c>
      <c r="C20" s="230"/>
      <c r="D20" s="230"/>
      <c r="E20" s="230"/>
      <c r="F20" s="230"/>
      <c r="G20" s="230"/>
    </row>
    <row r="21" spans="1:7" s="41" customFormat="1" ht="19.5" customHeight="1">
      <c r="A21" s="43"/>
      <c r="B21" s="230"/>
      <c r="C21" s="230"/>
      <c r="D21" s="230"/>
      <c r="E21" s="230"/>
      <c r="F21" s="230"/>
      <c r="G21" s="230"/>
    </row>
    <row r="22" spans="1:2" s="45" customFormat="1" ht="19.5" customHeight="1">
      <c r="A22" s="43" t="s">
        <v>41</v>
      </c>
      <c r="B22" s="45" t="s">
        <v>47</v>
      </c>
    </row>
    <row r="23" spans="1:7" s="41" customFormat="1" ht="19.5" customHeight="1">
      <c r="A23" s="43"/>
      <c r="B23" s="230" t="s">
        <v>277</v>
      </c>
      <c r="C23" s="230"/>
      <c r="D23" s="230"/>
      <c r="E23" s="230"/>
      <c r="F23" s="230"/>
      <c r="G23" s="230"/>
    </row>
    <row r="24" spans="1:7" s="41" customFormat="1" ht="27" customHeight="1">
      <c r="A24" s="43"/>
      <c r="B24" s="230"/>
      <c r="C24" s="230"/>
      <c r="D24" s="230"/>
      <c r="E24" s="230"/>
      <c r="F24" s="230"/>
      <c r="G24" s="230"/>
    </row>
    <row r="25" spans="1:2" s="45" customFormat="1" ht="19.5" customHeight="1">
      <c r="A25" s="43" t="s">
        <v>41</v>
      </c>
      <c r="B25" s="45" t="s">
        <v>55</v>
      </c>
    </row>
    <row r="26" spans="1:7" s="41" customFormat="1" ht="19.5" customHeight="1">
      <c r="A26" s="43"/>
      <c r="B26" s="230" t="s">
        <v>278</v>
      </c>
      <c r="C26" s="230"/>
      <c r="D26" s="230"/>
      <c r="E26" s="230"/>
      <c r="F26" s="230"/>
      <c r="G26" s="230"/>
    </row>
    <row r="27" spans="1:7" s="41" customFormat="1" ht="19.5" customHeight="1">
      <c r="A27" s="43"/>
      <c r="B27" s="230"/>
      <c r="C27" s="230"/>
      <c r="D27" s="230"/>
      <c r="E27" s="230"/>
      <c r="F27" s="230"/>
      <c r="G27" s="230"/>
    </row>
    <row r="28" spans="1:7" s="41" customFormat="1" ht="27" customHeight="1">
      <c r="A28" s="44"/>
      <c r="B28" s="230"/>
      <c r="C28" s="230"/>
      <c r="D28" s="230"/>
      <c r="E28" s="230"/>
      <c r="F28" s="230"/>
      <c r="G28" s="230"/>
    </row>
    <row r="29" spans="1:2" s="45" customFormat="1" ht="19.5" customHeight="1">
      <c r="A29" s="43" t="s">
        <v>41</v>
      </c>
      <c r="B29" s="45" t="s">
        <v>48</v>
      </c>
    </row>
    <row r="30" spans="1:7" s="41" customFormat="1" ht="19.5" customHeight="1">
      <c r="A30" s="43"/>
      <c r="B30" s="230" t="s">
        <v>279</v>
      </c>
      <c r="C30" s="230"/>
      <c r="D30" s="230"/>
      <c r="E30" s="230"/>
      <c r="F30" s="230"/>
      <c r="G30" s="230"/>
    </row>
    <row r="31" spans="1:7" s="41" customFormat="1" ht="19.5" customHeight="1">
      <c r="A31" s="43"/>
      <c r="B31" s="230"/>
      <c r="C31" s="230"/>
      <c r="D31" s="230"/>
      <c r="E31" s="230"/>
      <c r="F31" s="230"/>
      <c r="G31" s="230"/>
    </row>
    <row r="32" spans="1:2" s="45" customFormat="1" ht="19.5" customHeight="1">
      <c r="A32" s="43" t="s">
        <v>41</v>
      </c>
      <c r="B32" s="45" t="s">
        <v>49</v>
      </c>
    </row>
    <row r="33" spans="1:2" s="47" customFormat="1" ht="27" customHeight="1">
      <c r="A33" s="46"/>
      <c r="B33" s="47" t="s">
        <v>280</v>
      </c>
    </row>
    <row r="34" spans="1:2" s="45" customFormat="1" ht="19.5" customHeight="1">
      <c r="A34" s="43" t="s">
        <v>41</v>
      </c>
      <c r="B34" s="45" t="s">
        <v>50</v>
      </c>
    </row>
    <row r="35" spans="1:7" s="41" customFormat="1" ht="19.5" customHeight="1">
      <c r="A35" s="43"/>
      <c r="B35" s="230" t="s">
        <v>281</v>
      </c>
      <c r="C35" s="230"/>
      <c r="D35" s="230"/>
      <c r="E35" s="230"/>
      <c r="F35" s="230"/>
      <c r="G35" s="230"/>
    </row>
    <row r="36" spans="1:7" s="41" customFormat="1" ht="19.5" customHeight="1">
      <c r="A36" s="43"/>
      <c r="B36" s="230"/>
      <c r="C36" s="230"/>
      <c r="D36" s="230"/>
      <c r="E36" s="230"/>
      <c r="F36" s="230"/>
      <c r="G36" s="230"/>
    </row>
    <row r="37" spans="1:2" s="45" customFormat="1" ht="19.5" customHeight="1">
      <c r="A37" s="43" t="s">
        <v>41</v>
      </c>
      <c r="B37" s="45" t="s">
        <v>51</v>
      </c>
    </row>
    <row r="38" spans="1:7" s="41" customFormat="1" ht="19.5" customHeight="1">
      <c r="A38" s="43"/>
      <c r="B38" s="230" t="s">
        <v>282</v>
      </c>
      <c r="C38" s="230"/>
      <c r="D38" s="230"/>
      <c r="E38" s="230"/>
      <c r="F38" s="230"/>
      <c r="G38" s="230"/>
    </row>
    <row r="39" spans="1:7" s="41" customFormat="1" ht="19.5" customHeight="1">
      <c r="A39" s="43"/>
      <c r="B39" s="230"/>
      <c r="C39" s="230"/>
      <c r="D39" s="230"/>
      <c r="E39" s="230"/>
      <c r="F39" s="230"/>
      <c r="G39" s="230"/>
    </row>
    <row r="40" spans="1:2" s="45" customFormat="1" ht="19.5" customHeight="1">
      <c r="A40" s="43" t="s">
        <v>41</v>
      </c>
      <c r="B40" s="45" t="s">
        <v>52</v>
      </c>
    </row>
    <row r="41" spans="1:7" s="41" customFormat="1" ht="19.5" customHeight="1">
      <c r="A41" s="43"/>
      <c r="B41" s="230" t="s">
        <v>283</v>
      </c>
      <c r="C41" s="230"/>
      <c r="D41" s="230"/>
      <c r="E41" s="230"/>
      <c r="F41" s="230"/>
      <c r="G41" s="230"/>
    </row>
    <row r="42" spans="1:7" s="41" customFormat="1" ht="19.5" customHeight="1">
      <c r="A42" s="43"/>
      <c r="B42" s="230"/>
      <c r="C42" s="230"/>
      <c r="D42" s="230"/>
      <c r="E42" s="230"/>
      <c r="F42" s="230"/>
      <c r="G42" s="230"/>
    </row>
    <row r="43" spans="1:2" s="45" customFormat="1" ht="19.5" customHeight="1">
      <c r="A43" s="43" t="s">
        <v>41</v>
      </c>
      <c r="B43" s="45" t="s">
        <v>54</v>
      </c>
    </row>
    <row r="44" spans="1:7" s="41" customFormat="1" ht="19.5" customHeight="1">
      <c r="A44" s="43"/>
      <c r="B44" s="230" t="s">
        <v>284</v>
      </c>
      <c r="C44" s="230"/>
      <c r="D44" s="230"/>
      <c r="E44" s="230"/>
      <c r="F44" s="230"/>
      <c r="G44" s="230"/>
    </row>
    <row r="45" spans="1:7" s="41" customFormat="1" ht="27" customHeight="1">
      <c r="A45" s="43"/>
      <c r="B45" s="230"/>
      <c r="C45" s="230"/>
      <c r="D45" s="230"/>
      <c r="E45" s="230"/>
      <c r="F45" s="230"/>
      <c r="G45" s="230"/>
    </row>
    <row r="46" spans="1:2" s="45" customFormat="1" ht="19.5" customHeight="1">
      <c r="A46" s="43" t="s">
        <v>41</v>
      </c>
      <c r="B46" s="45" t="s">
        <v>53</v>
      </c>
    </row>
    <row r="47" spans="1:2" s="47" customFormat="1" ht="19.5" customHeight="1">
      <c r="A47" s="46"/>
      <c r="B47" s="47" t="s">
        <v>38</v>
      </c>
    </row>
    <row r="48" s="41" customFormat="1" ht="19.5" customHeight="1">
      <c r="A48" s="43"/>
    </row>
  </sheetData>
  <sheetProtection/>
  <mergeCells count="15">
    <mergeCell ref="A1:G1"/>
    <mergeCell ref="A2:B2"/>
    <mergeCell ref="B5:G6"/>
    <mergeCell ref="B8:G9"/>
    <mergeCell ref="B30:G31"/>
    <mergeCell ref="B35:G36"/>
    <mergeCell ref="B38:G39"/>
    <mergeCell ref="B41:G42"/>
    <mergeCell ref="B44:G45"/>
    <mergeCell ref="B11:G12"/>
    <mergeCell ref="B14:G15"/>
    <mergeCell ref="B17:G18"/>
    <mergeCell ref="B20:G21"/>
    <mergeCell ref="B23:G24"/>
    <mergeCell ref="B26:G28"/>
  </mergeCells>
  <printOptions/>
  <pageMargins left="0.7" right="0.7" top="0.75" bottom="0.75" header="0.3" footer="0.3"/>
  <pageSetup fitToWidth="0" fitToHeight="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ransitionEvaluation="1"/>
  <dimension ref="A1:AK51"/>
  <sheetViews>
    <sheetView showGridLines="0" zoomScalePageLayoutView="0" workbookViewId="0" topLeftCell="A1">
      <selection activeCell="I18" sqref="I18:AJ18"/>
    </sheetView>
  </sheetViews>
  <sheetFormatPr defaultColWidth="8.83203125" defaultRowHeight="18"/>
  <cols>
    <col min="1" max="1" width="12" style="21" customWidth="1"/>
    <col min="2" max="36" width="2.5" style="21" customWidth="1"/>
    <col min="37" max="37" width="10.16015625" style="21" bestFit="1" customWidth="1"/>
    <col min="38" max="16384" width="8.83203125" style="21" customWidth="1"/>
  </cols>
  <sheetData>
    <row r="1" spans="1:36" ht="22.5" customHeight="1" thickBot="1">
      <c r="A1" s="233" t="s">
        <v>246</v>
      </c>
      <c r="B1" s="233"/>
      <c r="C1" s="233"/>
      <c r="D1" s="233"/>
      <c r="E1" s="233"/>
      <c r="F1" s="233"/>
      <c r="G1" s="233"/>
      <c r="H1" s="233"/>
      <c r="I1" s="233"/>
      <c r="J1" s="233"/>
      <c r="K1" s="233"/>
      <c r="L1" s="233"/>
      <c r="M1" s="233"/>
      <c r="N1" s="233"/>
      <c r="O1" s="233"/>
      <c r="P1" s="233"/>
      <c r="Q1" s="233"/>
      <c r="R1" s="233"/>
      <c r="S1" s="233"/>
      <c r="T1" s="233"/>
      <c r="U1" s="233"/>
      <c r="V1" s="233"/>
      <c r="W1" s="16"/>
      <c r="X1" s="16"/>
      <c r="Y1" s="16"/>
      <c r="Z1" s="276" t="s">
        <v>285</v>
      </c>
      <c r="AA1" s="276"/>
      <c r="AB1" s="276"/>
      <c r="AC1" s="276"/>
      <c r="AD1" s="276"/>
      <c r="AE1" s="276"/>
      <c r="AF1" s="276"/>
      <c r="AG1" s="276"/>
      <c r="AH1" s="276"/>
      <c r="AI1" s="276"/>
      <c r="AJ1" s="276"/>
    </row>
    <row r="2" spans="1:36" ht="20.25" customHeight="1">
      <c r="A2" s="4"/>
      <c r="B2" s="267" t="s">
        <v>3</v>
      </c>
      <c r="C2" s="268"/>
      <c r="D2" s="268"/>
      <c r="E2" s="268"/>
      <c r="F2" s="268"/>
      <c r="G2" s="268"/>
      <c r="H2" s="287"/>
      <c r="I2" s="261" t="s">
        <v>4</v>
      </c>
      <c r="J2" s="262"/>
      <c r="K2" s="262"/>
      <c r="L2" s="262"/>
      <c r="M2" s="262"/>
      <c r="N2" s="262"/>
      <c r="O2" s="262"/>
      <c r="P2" s="262"/>
      <c r="Q2" s="262"/>
      <c r="R2" s="262"/>
      <c r="S2" s="262"/>
      <c r="T2" s="262"/>
      <c r="U2" s="262"/>
      <c r="V2" s="263"/>
      <c r="W2" s="267" t="s">
        <v>7</v>
      </c>
      <c r="X2" s="268"/>
      <c r="Y2" s="268"/>
      <c r="Z2" s="268"/>
      <c r="AA2" s="268"/>
      <c r="AB2" s="268"/>
      <c r="AC2" s="268"/>
      <c r="AD2" s="268"/>
      <c r="AE2" s="268"/>
      <c r="AF2" s="268"/>
      <c r="AG2" s="268"/>
      <c r="AH2" s="268"/>
      <c r="AI2" s="268"/>
      <c r="AJ2" s="268"/>
    </row>
    <row r="3" spans="1:36" ht="20.25" customHeight="1">
      <c r="A3" s="5"/>
      <c r="B3" s="269"/>
      <c r="C3" s="270"/>
      <c r="D3" s="270"/>
      <c r="E3" s="270"/>
      <c r="F3" s="270"/>
      <c r="G3" s="270"/>
      <c r="H3" s="288"/>
      <c r="I3" s="289" t="s">
        <v>5</v>
      </c>
      <c r="J3" s="290"/>
      <c r="K3" s="290"/>
      <c r="L3" s="290"/>
      <c r="M3" s="290"/>
      <c r="N3" s="290"/>
      <c r="O3" s="291"/>
      <c r="P3" s="289" t="s">
        <v>6</v>
      </c>
      <c r="Q3" s="290"/>
      <c r="R3" s="290"/>
      <c r="S3" s="290"/>
      <c r="T3" s="290"/>
      <c r="U3" s="290"/>
      <c r="V3" s="291"/>
      <c r="W3" s="289" t="s">
        <v>5</v>
      </c>
      <c r="X3" s="290"/>
      <c r="Y3" s="290"/>
      <c r="Z3" s="290"/>
      <c r="AA3" s="290"/>
      <c r="AB3" s="290"/>
      <c r="AC3" s="291"/>
      <c r="AD3" s="264" t="s">
        <v>6</v>
      </c>
      <c r="AE3" s="265"/>
      <c r="AF3" s="265"/>
      <c r="AG3" s="265"/>
      <c r="AH3" s="265"/>
      <c r="AI3" s="265"/>
      <c r="AJ3" s="265"/>
    </row>
    <row r="4" spans="1:36" ht="17.25" customHeight="1">
      <c r="A4" s="6" t="s">
        <v>0</v>
      </c>
      <c r="B4" s="285">
        <f>SUM(I4:P4)</f>
        <v>14069</v>
      </c>
      <c r="C4" s="286"/>
      <c r="D4" s="286"/>
      <c r="E4" s="286"/>
      <c r="F4" s="286"/>
      <c r="G4" s="286"/>
      <c r="H4" s="286"/>
      <c r="I4" s="286">
        <v>3613</v>
      </c>
      <c r="J4" s="286"/>
      <c r="K4" s="286"/>
      <c r="L4" s="286"/>
      <c r="M4" s="286"/>
      <c r="N4" s="286"/>
      <c r="O4" s="286"/>
      <c r="P4" s="286">
        <v>10456</v>
      </c>
      <c r="Q4" s="286"/>
      <c r="R4" s="286"/>
      <c r="S4" s="286"/>
      <c r="T4" s="286"/>
      <c r="U4" s="286"/>
      <c r="V4" s="286"/>
      <c r="W4" s="286">
        <v>13518</v>
      </c>
      <c r="X4" s="286"/>
      <c r="Y4" s="286"/>
      <c r="Z4" s="286"/>
      <c r="AA4" s="286"/>
      <c r="AB4" s="286"/>
      <c r="AC4" s="286"/>
      <c r="AD4" s="286">
        <f>B4-W4</f>
        <v>551</v>
      </c>
      <c r="AE4" s="286"/>
      <c r="AF4" s="286"/>
      <c r="AG4" s="286"/>
      <c r="AH4" s="286"/>
      <c r="AI4" s="286"/>
      <c r="AJ4" s="286"/>
    </row>
    <row r="5" spans="1:36" ht="17.25" customHeight="1">
      <c r="A5" s="7" t="s">
        <v>1</v>
      </c>
      <c r="B5" s="241">
        <f>SUM(I5:P5)</f>
        <v>13991</v>
      </c>
      <c r="C5" s="242"/>
      <c r="D5" s="242"/>
      <c r="E5" s="242"/>
      <c r="F5" s="242"/>
      <c r="G5" s="242"/>
      <c r="H5" s="242"/>
      <c r="I5" s="242">
        <v>1010</v>
      </c>
      <c r="J5" s="242"/>
      <c r="K5" s="242"/>
      <c r="L5" s="242"/>
      <c r="M5" s="242"/>
      <c r="N5" s="242"/>
      <c r="O5" s="242"/>
      <c r="P5" s="242">
        <v>12981</v>
      </c>
      <c r="Q5" s="242"/>
      <c r="R5" s="242"/>
      <c r="S5" s="242"/>
      <c r="T5" s="242"/>
      <c r="U5" s="242"/>
      <c r="V5" s="242"/>
      <c r="W5" s="242">
        <v>13320</v>
      </c>
      <c r="X5" s="242"/>
      <c r="Y5" s="242"/>
      <c r="Z5" s="242"/>
      <c r="AA5" s="242"/>
      <c r="AB5" s="242"/>
      <c r="AC5" s="242"/>
      <c r="AD5" s="242">
        <f>B5-W5</f>
        <v>671</v>
      </c>
      <c r="AE5" s="242"/>
      <c r="AF5" s="242"/>
      <c r="AG5" s="242"/>
      <c r="AH5" s="242"/>
      <c r="AI5" s="242"/>
      <c r="AJ5" s="242"/>
    </row>
    <row r="6" spans="1:36" ht="17.25" customHeight="1">
      <c r="A6" s="7" t="s">
        <v>2</v>
      </c>
      <c r="B6" s="241">
        <f>SUM(I6:P6)</f>
        <v>13615</v>
      </c>
      <c r="C6" s="242"/>
      <c r="D6" s="242"/>
      <c r="E6" s="242"/>
      <c r="F6" s="242"/>
      <c r="G6" s="242"/>
      <c r="H6" s="242"/>
      <c r="I6" s="242">
        <v>913</v>
      </c>
      <c r="J6" s="242"/>
      <c r="K6" s="242"/>
      <c r="L6" s="242"/>
      <c r="M6" s="242"/>
      <c r="N6" s="242"/>
      <c r="O6" s="242"/>
      <c r="P6" s="242">
        <v>12702</v>
      </c>
      <c r="Q6" s="242"/>
      <c r="R6" s="242"/>
      <c r="S6" s="242"/>
      <c r="T6" s="242"/>
      <c r="U6" s="242"/>
      <c r="V6" s="242"/>
      <c r="W6" s="242">
        <v>12906</v>
      </c>
      <c r="X6" s="242"/>
      <c r="Y6" s="242"/>
      <c r="Z6" s="242"/>
      <c r="AA6" s="242"/>
      <c r="AB6" s="242"/>
      <c r="AC6" s="242"/>
      <c r="AD6" s="242">
        <f>B6-W6</f>
        <v>709</v>
      </c>
      <c r="AE6" s="242"/>
      <c r="AF6" s="242"/>
      <c r="AG6" s="242"/>
      <c r="AH6" s="242"/>
      <c r="AI6" s="242"/>
      <c r="AJ6" s="242"/>
    </row>
    <row r="7" spans="1:37" s="1" customFormat="1" ht="17.25" customHeight="1">
      <c r="A7" s="7" t="s">
        <v>27</v>
      </c>
      <c r="B7" s="241">
        <f>SUM(I7:P7)</f>
        <v>13423</v>
      </c>
      <c r="C7" s="242"/>
      <c r="D7" s="242"/>
      <c r="E7" s="242"/>
      <c r="F7" s="242"/>
      <c r="G7" s="242"/>
      <c r="H7" s="242"/>
      <c r="I7" s="242">
        <v>548</v>
      </c>
      <c r="J7" s="242"/>
      <c r="K7" s="242"/>
      <c r="L7" s="242"/>
      <c r="M7" s="242"/>
      <c r="N7" s="242"/>
      <c r="O7" s="242"/>
      <c r="P7" s="242">
        <v>12875</v>
      </c>
      <c r="Q7" s="242"/>
      <c r="R7" s="242"/>
      <c r="S7" s="242"/>
      <c r="T7" s="242"/>
      <c r="U7" s="242"/>
      <c r="V7" s="242"/>
      <c r="W7" s="242">
        <v>12774</v>
      </c>
      <c r="X7" s="242"/>
      <c r="Y7" s="242"/>
      <c r="Z7" s="242"/>
      <c r="AA7" s="242"/>
      <c r="AB7" s="242"/>
      <c r="AC7" s="242"/>
      <c r="AD7" s="242">
        <v>679</v>
      </c>
      <c r="AE7" s="242"/>
      <c r="AF7" s="242"/>
      <c r="AG7" s="242"/>
      <c r="AH7" s="242"/>
      <c r="AI7" s="242"/>
      <c r="AJ7" s="242"/>
      <c r="AK7" s="21"/>
    </row>
    <row r="8" spans="1:37" s="1" customFormat="1" ht="17.25" customHeight="1">
      <c r="A8" s="7" t="s">
        <v>30</v>
      </c>
      <c r="B8" s="241">
        <v>14495</v>
      </c>
      <c r="C8" s="242"/>
      <c r="D8" s="242"/>
      <c r="E8" s="242"/>
      <c r="F8" s="242"/>
      <c r="G8" s="242"/>
      <c r="H8" s="242"/>
      <c r="I8" s="242">
        <v>628</v>
      </c>
      <c r="J8" s="242"/>
      <c r="K8" s="242"/>
      <c r="L8" s="242"/>
      <c r="M8" s="242"/>
      <c r="N8" s="242"/>
      <c r="O8" s="242"/>
      <c r="P8" s="242">
        <v>13867</v>
      </c>
      <c r="Q8" s="242"/>
      <c r="R8" s="242"/>
      <c r="S8" s="242"/>
      <c r="T8" s="242"/>
      <c r="U8" s="242"/>
      <c r="V8" s="242"/>
      <c r="W8" s="242">
        <v>13307</v>
      </c>
      <c r="X8" s="242"/>
      <c r="Y8" s="242"/>
      <c r="Z8" s="242"/>
      <c r="AA8" s="242"/>
      <c r="AB8" s="242"/>
      <c r="AC8" s="242"/>
      <c r="AD8" s="8"/>
      <c r="AE8" s="242">
        <v>1188</v>
      </c>
      <c r="AF8" s="284"/>
      <c r="AG8" s="284"/>
      <c r="AH8" s="284"/>
      <c r="AI8" s="284"/>
      <c r="AJ8" s="284"/>
      <c r="AK8" s="21"/>
    </row>
    <row r="9" spans="1:37" s="1" customFormat="1" ht="17.25" customHeight="1">
      <c r="A9" s="7" t="s">
        <v>31</v>
      </c>
      <c r="B9" s="241">
        <v>15488</v>
      </c>
      <c r="C9" s="242"/>
      <c r="D9" s="242"/>
      <c r="E9" s="242"/>
      <c r="F9" s="242"/>
      <c r="G9" s="242"/>
      <c r="H9" s="242"/>
      <c r="I9" s="8"/>
      <c r="J9" s="8"/>
      <c r="K9" s="8"/>
      <c r="L9" s="8"/>
      <c r="M9" s="8"/>
      <c r="N9" s="242">
        <v>59</v>
      </c>
      <c r="O9" s="242"/>
      <c r="P9" s="242">
        <v>15429</v>
      </c>
      <c r="Q9" s="242"/>
      <c r="R9" s="242"/>
      <c r="S9" s="242"/>
      <c r="T9" s="242"/>
      <c r="U9" s="242"/>
      <c r="V9" s="242"/>
      <c r="W9" s="242">
        <v>14116</v>
      </c>
      <c r="X9" s="242"/>
      <c r="Y9" s="242"/>
      <c r="Z9" s="242"/>
      <c r="AA9" s="242"/>
      <c r="AB9" s="242"/>
      <c r="AC9" s="242"/>
      <c r="AD9" s="8"/>
      <c r="AE9" s="242">
        <v>1372</v>
      </c>
      <c r="AF9" s="284"/>
      <c r="AG9" s="284"/>
      <c r="AH9" s="284"/>
      <c r="AI9" s="284"/>
      <c r="AJ9" s="284"/>
      <c r="AK9" s="21"/>
    </row>
    <row r="10" spans="1:37" s="1" customFormat="1" ht="17.25" customHeight="1">
      <c r="A10" s="7" t="s">
        <v>33</v>
      </c>
      <c r="B10" s="241">
        <v>15516</v>
      </c>
      <c r="C10" s="242"/>
      <c r="D10" s="242"/>
      <c r="E10" s="242"/>
      <c r="F10" s="242"/>
      <c r="G10" s="242"/>
      <c r="H10" s="242"/>
      <c r="I10" s="8"/>
      <c r="J10" s="8"/>
      <c r="K10" s="8"/>
      <c r="L10" s="8"/>
      <c r="M10" s="8"/>
      <c r="N10" s="242">
        <v>55</v>
      </c>
      <c r="O10" s="242"/>
      <c r="P10" s="242">
        <v>15461</v>
      </c>
      <c r="Q10" s="242"/>
      <c r="R10" s="242"/>
      <c r="S10" s="242"/>
      <c r="T10" s="242"/>
      <c r="U10" s="242"/>
      <c r="V10" s="242"/>
      <c r="W10" s="242">
        <v>13937</v>
      </c>
      <c r="X10" s="242"/>
      <c r="Y10" s="242"/>
      <c r="Z10" s="242"/>
      <c r="AA10" s="242"/>
      <c r="AB10" s="242"/>
      <c r="AC10" s="242"/>
      <c r="AD10" s="8"/>
      <c r="AE10" s="242">
        <v>1579</v>
      </c>
      <c r="AF10" s="284"/>
      <c r="AG10" s="284"/>
      <c r="AH10" s="284"/>
      <c r="AI10" s="284"/>
      <c r="AJ10" s="284"/>
      <c r="AK10" s="8"/>
    </row>
    <row r="11" spans="1:37" s="1" customFormat="1" ht="17.25" customHeight="1">
      <c r="A11" s="7" t="s">
        <v>32</v>
      </c>
      <c r="B11" s="241">
        <v>15672</v>
      </c>
      <c r="C11" s="242"/>
      <c r="D11" s="242"/>
      <c r="E11" s="242"/>
      <c r="F11" s="242"/>
      <c r="G11" s="242"/>
      <c r="H11" s="242"/>
      <c r="I11" s="8"/>
      <c r="J11" s="8"/>
      <c r="K11" s="8"/>
      <c r="L11" s="8"/>
      <c r="M11" s="8"/>
      <c r="N11" s="242">
        <v>54</v>
      </c>
      <c r="O11" s="242"/>
      <c r="P11" s="242">
        <v>15618</v>
      </c>
      <c r="Q11" s="242"/>
      <c r="R11" s="242"/>
      <c r="S11" s="242"/>
      <c r="T11" s="242"/>
      <c r="U11" s="242"/>
      <c r="V11" s="242"/>
      <c r="W11" s="242">
        <v>13055</v>
      </c>
      <c r="X11" s="242"/>
      <c r="Y11" s="242"/>
      <c r="Z11" s="242"/>
      <c r="AA11" s="242"/>
      <c r="AB11" s="242"/>
      <c r="AC11" s="242"/>
      <c r="AD11" s="8"/>
      <c r="AE11" s="242">
        <v>2617</v>
      </c>
      <c r="AF11" s="284"/>
      <c r="AG11" s="284"/>
      <c r="AH11" s="284"/>
      <c r="AI11" s="284"/>
      <c r="AJ11" s="284"/>
      <c r="AK11" s="8"/>
    </row>
    <row r="12" spans="1:37" s="1" customFormat="1" ht="17.25" customHeight="1">
      <c r="A12" s="7" t="s">
        <v>34</v>
      </c>
      <c r="B12" s="241">
        <v>15288</v>
      </c>
      <c r="C12" s="242"/>
      <c r="D12" s="242"/>
      <c r="E12" s="242"/>
      <c r="F12" s="242"/>
      <c r="G12" s="242"/>
      <c r="H12" s="242"/>
      <c r="I12" s="8"/>
      <c r="J12" s="8"/>
      <c r="K12" s="8"/>
      <c r="L12" s="8"/>
      <c r="M12" s="8"/>
      <c r="N12" s="242">
        <v>94</v>
      </c>
      <c r="O12" s="242"/>
      <c r="P12" s="242">
        <v>15194</v>
      </c>
      <c r="Q12" s="242"/>
      <c r="R12" s="242"/>
      <c r="S12" s="242"/>
      <c r="T12" s="242"/>
      <c r="U12" s="242"/>
      <c r="V12" s="242"/>
      <c r="W12" s="242">
        <v>13869</v>
      </c>
      <c r="X12" s="242"/>
      <c r="Y12" s="242"/>
      <c r="Z12" s="242"/>
      <c r="AA12" s="242"/>
      <c r="AB12" s="242"/>
      <c r="AC12" s="242"/>
      <c r="AD12" s="8"/>
      <c r="AE12" s="242">
        <v>1419</v>
      </c>
      <c r="AF12" s="284"/>
      <c r="AG12" s="284"/>
      <c r="AH12" s="284"/>
      <c r="AI12" s="284"/>
      <c r="AJ12" s="284"/>
      <c r="AK12" s="8"/>
    </row>
    <row r="13" spans="1:37" s="1" customFormat="1" ht="17.25" customHeight="1">
      <c r="A13" s="7" t="s">
        <v>35</v>
      </c>
      <c r="B13" s="241">
        <v>15263</v>
      </c>
      <c r="C13" s="242"/>
      <c r="D13" s="242"/>
      <c r="E13" s="242"/>
      <c r="F13" s="242"/>
      <c r="G13" s="242"/>
      <c r="H13" s="242"/>
      <c r="I13" s="8"/>
      <c r="J13" s="8"/>
      <c r="K13" s="8"/>
      <c r="L13" s="8"/>
      <c r="M13" s="8"/>
      <c r="N13" s="242">
        <v>161</v>
      </c>
      <c r="O13" s="242"/>
      <c r="P13" s="242">
        <v>15102</v>
      </c>
      <c r="Q13" s="242"/>
      <c r="R13" s="242"/>
      <c r="S13" s="242"/>
      <c r="T13" s="242"/>
      <c r="U13" s="242"/>
      <c r="V13" s="242"/>
      <c r="W13" s="242">
        <v>5955</v>
      </c>
      <c r="X13" s="242"/>
      <c r="Y13" s="242"/>
      <c r="Z13" s="242"/>
      <c r="AA13" s="242"/>
      <c r="AB13" s="242"/>
      <c r="AC13" s="242"/>
      <c r="AD13" s="8"/>
      <c r="AE13" s="242">
        <v>9308</v>
      </c>
      <c r="AF13" s="284"/>
      <c r="AG13" s="284"/>
      <c r="AH13" s="284"/>
      <c r="AI13" s="284"/>
      <c r="AJ13" s="284"/>
      <c r="AK13" s="8"/>
    </row>
    <row r="14" spans="1:37" s="1" customFormat="1" ht="9.75" customHeight="1">
      <c r="A14" s="7"/>
      <c r="B14" s="272">
        <v>14404</v>
      </c>
      <c r="C14" s="273"/>
      <c r="D14" s="273"/>
      <c r="E14" s="273"/>
      <c r="F14" s="273"/>
      <c r="G14" s="273"/>
      <c r="H14" s="273"/>
      <c r="I14" s="273">
        <v>307</v>
      </c>
      <c r="J14" s="273"/>
      <c r="K14" s="273"/>
      <c r="L14" s="273"/>
      <c r="M14" s="273"/>
      <c r="N14" s="273"/>
      <c r="O14" s="273"/>
      <c r="P14" s="273">
        <v>14097</v>
      </c>
      <c r="Q14" s="273"/>
      <c r="R14" s="273"/>
      <c r="S14" s="273"/>
      <c r="T14" s="273"/>
      <c r="U14" s="273"/>
      <c r="V14" s="273"/>
      <c r="W14" s="273">
        <v>2185</v>
      </c>
      <c r="X14" s="273"/>
      <c r="Y14" s="273"/>
      <c r="Z14" s="273"/>
      <c r="AA14" s="273"/>
      <c r="AB14" s="273"/>
      <c r="AC14" s="273"/>
      <c r="AD14" s="273">
        <v>12219</v>
      </c>
      <c r="AE14" s="273"/>
      <c r="AF14" s="273"/>
      <c r="AG14" s="273"/>
      <c r="AH14" s="273"/>
      <c r="AI14" s="273"/>
      <c r="AJ14" s="273"/>
      <c r="AK14" s="21"/>
    </row>
    <row r="15" spans="1:37" s="1" customFormat="1" ht="16.5" customHeight="1" thickBot="1">
      <c r="A15" s="26" t="s">
        <v>268</v>
      </c>
      <c r="B15" s="281"/>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1"/>
    </row>
    <row r="16" spans="1:36" ht="15" customHeight="1">
      <c r="A16" s="17"/>
      <c r="B16" s="17"/>
      <c r="C16" s="17"/>
      <c r="D16" s="17"/>
      <c r="E16" s="17"/>
      <c r="F16" s="17"/>
      <c r="G16" s="17"/>
      <c r="H16" s="17"/>
      <c r="I16" s="18"/>
      <c r="J16" s="18"/>
      <c r="K16" s="18"/>
      <c r="L16" s="18"/>
      <c r="M16" s="18"/>
      <c r="N16" s="18"/>
      <c r="O16" s="18"/>
      <c r="P16" s="18"/>
      <c r="Q16" s="18"/>
      <c r="R16" s="18"/>
      <c r="S16" s="18"/>
      <c r="T16" s="18"/>
      <c r="U16" s="18"/>
      <c r="V16" s="18"/>
      <c r="W16" s="18"/>
      <c r="X16" s="18"/>
      <c r="Y16" s="18"/>
      <c r="Z16" s="283"/>
      <c r="AA16" s="283"/>
      <c r="AB16" s="283"/>
      <c r="AC16" s="283"/>
      <c r="AD16" s="283"/>
      <c r="AE16" s="283"/>
      <c r="AF16" s="283"/>
      <c r="AG16" s="283"/>
      <c r="AH16" s="283"/>
      <c r="AI16" s="283"/>
      <c r="AJ16" s="283"/>
    </row>
    <row r="17" spans="1:36" ht="22.5" customHeight="1" thickBot="1">
      <c r="A17" s="260" t="s">
        <v>286</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76" t="s">
        <v>269</v>
      </c>
      <c r="AF17" s="276"/>
      <c r="AG17" s="276"/>
      <c r="AH17" s="276"/>
      <c r="AI17" s="276"/>
      <c r="AJ17" s="276"/>
    </row>
    <row r="18" spans="1:36" ht="15.75">
      <c r="A18" s="4"/>
      <c r="B18" s="277" t="s">
        <v>3</v>
      </c>
      <c r="C18" s="277"/>
      <c r="D18" s="277"/>
      <c r="E18" s="277"/>
      <c r="F18" s="277"/>
      <c r="G18" s="277"/>
      <c r="H18" s="277"/>
      <c r="I18" s="279" t="s">
        <v>8</v>
      </c>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0"/>
    </row>
    <row r="19" spans="1:36" s="22" customFormat="1" ht="19.5" customHeight="1">
      <c r="A19" s="9"/>
      <c r="B19" s="278"/>
      <c r="C19" s="278"/>
      <c r="D19" s="278"/>
      <c r="E19" s="278"/>
      <c r="F19" s="278"/>
      <c r="G19" s="278"/>
      <c r="H19" s="278"/>
      <c r="I19" s="278" t="s">
        <v>9</v>
      </c>
      <c r="J19" s="278"/>
      <c r="K19" s="278"/>
      <c r="L19" s="278"/>
      <c r="M19" s="278"/>
      <c r="N19" s="278"/>
      <c r="O19" s="278"/>
      <c r="P19" s="278" t="s">
        <v>10</v>
      </c>
      <c r="Q19" s="278"/>
      <c r="R19" s="278"/>
      <c r="S19" s="278"/>
      <c r="T19" s="278"/>
      <c r="U19" s="278"/>
      <c r="V19" s="278"/>
      <c r="W19" s="278" t="s">
        <v>11</v>
      </c>
      <c r="X19" s="278"/>
      <c r="Y19" s="278"/>
      <c r="Z19" s="278"/>
      <c r="AA19" s="278"/>
      <c r="AB19" s="278"/>
      <c r="AC19" s="278"/>
      <c r="AD19" s="278" t="s">
        <v>12</v>
      </c>
      <c r="AE19" s="278"/>
      <c r="AF19" s="278"/>
      <c r="AG19" s="278"/>
      <c r="AH19" s="278"/>
      <c r="AI19" s="278"/>
      <c r="AJ19" s="269"/>
    </row>
    <row r="20" spans="1:37" s="1" customFormat="1" ht="21" customHeight="1">
      <c r="A20" s="10" t="s">
        <v>3</v>
      </c>
      <c r="B20" s="272">
        <f>SUM(I20:AJ20)</f>
        <v>14404</v>
      </c>
      <c r="C20" s="273"/>
      <c r="D20" s="273"/>
      <c r="E20" s="273"/>
      <c r="F20" s="273"/>
      <c r="G20" s="273"/>
      <c r="H20" s="274"/>
      <c r="I20" s="272">
        <f>SUM(I22:O28)</f>
        <v>13127</v>
      </c>
      <c r="J20" s="273"/>
      <c r="K20" s="273"/>
      <c r="L20" s="273"/>
      <c r="M20" s="273"/>
      <c r="N20" s="273"/>
      <c r="O20" s="274"/>
      <c r="P20" s="272">
        <f>SUM(P22:V28)</f>
        <v>1125</v>
      </c>
      <c r="Q20" s="273"/>
      <c r="R20" s="273"/>
      <c r="S20" s="273"/>
      <c r="T20" s="273"/>
      <c r="U20" s="273"/>
      <c r="V20" s="274"/>
      <c r="W20" s="272">
        <f>SUM(W22:AC28)</f>
        <v>95</v>
      </c>
      <c r="X20" s="273"/>
      <c r="Y20" s="273"/>
      <c r="Z20" s="273"/>
      <c r="AA20" s="273"/>
      <c r="AB20" s="273"/>
      <c r="AC20" s="274"/>
      <c r="AD20" s="255">
        <f>SUM(AD22:AJ28)</f>
        <v>57</v>
      </c>
      <c r="AE20" s="256"/>
      <c r="AF20" s="256"/>
      <c r="AG20" s="256"/>
      <c r="AH20" s="256"/>
      <c r="AI20" s="256"/>
      <c r="AJ20" s="256"/>
      <c r="AK20" s="2"/>
    </row>
    <row r="21" spans="1:37" ht="21" customHeight="1">
      <c r="A21" s="11" t="s">
        <v>13</v>
      </c>
      <c r="B21" s="244">
        <f>SUM(I21:AJ21)</f>
        <v>100</v>
      </c>
      <c r="C21" s="245"/>
      <c r="D21" s="245"/>
      <c r="E21" s="245"/>
      <c r="F21" s="245"/>
      <c r="G21" s="245"/>
      <c r="H21" s="275"/>
      <c r="I21" s="244">
        <f>ROUNDUP(I20/B20,3)*100</f>
        <v>91.2</v>
      </c>
      <c r="J21" s="245"/>
      <c r="K21" s="245"/>
      <c r="L21" s="245"/>
      <c r="M21" s="245"/>
      <c r="N21" s="245"/>
      <c r="O21" s="275"/>
      <c r="P21" s="244">
        <f>ROUND(P20/B20,3)*100</f>
        <v>7.8</v>
      </c>
      <c r="Q21" s="245"/>
      <c r="R21" s="245"/>
      <c r="S21" s="245"/>
      <c r="T21" s="245"/>
      <c r="U21" s="245"/>
      <c r="V21" s="275"/>
      <c r="W21" s="244">
        <f>ROUNDDOWN(W20/B20,3)*100</f>
        <v>0.6</v>
      </c>
      <c r="X21" s="245"/>
      <c r="Y21" s="245"/>
      <c r="Z21" s="245"/>
      <c r="AA21" s="245"/>
      <c r="AB21" s="245"/>
      <c r="AC21" s="275"/>
      <c r="AD21" s="244">
        <f>ROUND(AD20/B20,3)*100</f>
        <v>0.4</v>
      </c>
      <c r="AE21" s="245"/>
      <c r="AF21" s="245"/>
      <c r="AG21" s="245"/>
      <c r="AH21" s="245"/>
      <c r="AI21" s="245"/>
      <c r="AJ21" s="245"/>
      <c r="AK21" s="2"/>
    </row>
    <row r="22" spans="1:37" ht="21" customHeight="1">
      <c r="A22" s="11" t="s">
        <v>14</v>
      </c>
      <c r="B22" s="241">
        <f>SUM(I22:AJ22)</f>
        <v>2986</v>
      </c>
      <c r="C22" s="242"/>
      <c r="D22" s="242"/>
      <c r="E22" s="242"/>
      <c r="F22" s="242"/>
      <c r="G22" s="242"/>
      <c r="H22" s="243"/>
      <c r="I22" s="241">
        <v>2794</v>
      </c>
      <c r="J22" s="242"/>
      <c r="K22" s="242"/>
      <c r="L22" s="242"/>
      <c r="M22" s="242"/>
      <c r="N22" s="242"/>
      <c r="O22" s="243"/>
      <c r="P22" s="241">
        <v>154</v>
      </c>
      <c r="Q22" s="242"/>
      <c r="R22" s="242"/>
      <c r="S22" s="242"/>
      <c r="T22" s="242"/>
      <c r="U22" s="242"/>
      <c r="V22" s="243"/>
      <c r="W22" s="241">
        <v>20</v>
      </c>
      <c r="X22" s="242"/>
      <c r="Y22" s="242"/>
      <c r="Z22" s="242"/>
      <c r="AA22" s="242"/>
      <c r="AB22" s="242"/>
      <c r="AC22" s="243"/>
      <c r="AD22" s="241">
        <v>18</v>
      </c>
      <c r="AE22" s="242"/>
      <c r="AF22" s="242"/>
      <c r="AG22" s="242"/>
      <c r="AH22" s="242"/>
      <c r="AI22" s="242"/>
      <c r="AJ22" s="242"/>
      <c r="AK22" s="2"/>
    </row>
    <row r="23" spans="1:37" ht="21" customHeight="1">
      <c r="A23" s="11" t="s">
        <v>15</v>
      </c>
      <c r="B23" s="241">
        <f aca="true" t="shared" si="0" ref="B23:B28">SUM(I23:AJ23)</f>
        <v>2836</v>
      </c>
      <c r="C23" s="242"/>
      <c r="D23" s="242"/>
      <c r="E23" s="242"/>
      <c r="F23" s="242"/>
      <c r="G23" s="242"/>
      <c r="H23" s="243"/>
      <c r="I23" s="241">
        <v>2600</v>
      </c>
      <c r="J23" s="242"/>
      <c r="K23" s="242"/>
      <c r="L23" s="242"/>
      <c r="M23" s="242"/>
      <c r="N23" s="242"/>
      <c r="O23" s="243"/>
      <c r="P23" s="241">
        <v>210</v>
      </c>
      <c r="Q23" s="242"/>
      <c r="R23" s="242"/>
      <c r="S23" s="242"/>
      <c r="T23" s="242"/>
      <c r="U23" s="242"/>
      <c r="V23" s="243"/>
      <c r="W23" s="241">
        <v>16</v>
      </c>
      <c r="X23" s="242"/>
      <c r="Y23" s="242"/>
      <c r="Z23" s="242"/>
      <c r="AA23" s="242"/>
      <c r="AB23" s="242"/>
      <c r="AC23" s="243"/>
      <c r="AD23" s="241">
        <v>10</v>
      </c>
      <c r="AE23" s="242"/>
      <c r="AF23" s="242"/>
      <c r="AG23" s="242"/>
      <c r="AH23" s="242"/>
      <c r="AI23" s="242"/>
      <c r="AJ23" s="242"/>
      <c r="AK23" s="2"/>
    </row>
    <row r="24" spans="1:37" ht="21" customHeight="1">
      <c r="A24" s="11" t="s">
        <v>16</v>
      </c>
      <c r="B24" s="241">
        <f t="shared" si="0"/>
        <v>1876</v>
      </c>
      <c r="C24" s="242"/>
      <c r="D24" s="242"/>
      <c r="E24" s="242"/>
      <c r="F24" s="242"/>
      <c r="G24" s="242"/>
      <c r="H24" s="243"/>
      <c r="I24" s="241">
        <v>1716</v>
      </c>
      <c r="J24" s="242"/>
      <c r="K24" s="242"/>
      <c r="L24" s="242"/>
      <c r="M24" s="242"/>
      <c r="N24" s="242"/>
      <c r="O24" s="243"/>
      <c r="P24" s="241">
        <v>142</v>
      </c>
      <c r="Q24" s="242"/>
      <c r="R24" s="242"/>
      <c r="S24" s="242"/>
      <c r="T24" s="242"/>
      <c r="U24" s="242"/>
      <c r="V24" s="243"/>
      <c r="W24" s="241">
        <v>10</v>
      </c>
      <c r="X24" s="242"/>
      <c r="Y24" s="242"/>
      <c r="Z24" s="242"/>
      <c r="AA24" s="242"/>
      <c r="AB24" s="242"/>
      <c r="AC24" s="243"/>
      <c r="AD24" s="241">
        <v>8</v>
      </c>
      <c r="AE24" s="242"/>
      <c r="AF24" s="242"/>
      <c r="AG24" s="242"/>
      <c r="AH24" s="242"/>
      <c r="AI24" s="242"/>
      <c r="AJ24" s="242"/>
      <c r="AK24" s="2"/>
    </row>
    <row r="25" spans="1:37" ht="21" customHeight="1">
      <c r="A25" s="11" t="s">
        <v>17</v>
      </c>
      <c r="B25" s="241">
        <f t="shared" si="0"/>
        <v>2316</v>
      </c>
      <c r="C25" s="242"/>
      <c r="D25" s="242"/>
      <c r="E25" s="242"/>
      <c r="F25" s="242"/>
      <c r="G25" s="242"/>
      <c r="H25" s="243"/>
      <c r="I25" s="241">
        <v>1987</v>
      </c>
      <c r="J25" s="242"/>
      <c r="K25" s="242"/>
      <c r="L25" s="242"/>
      <c r="M25" s="242"/>
      <c r="N25" s="242"/>
      <c r="O25" s="243"/>
      <c r="P25" s="241">
        <v>307</v>
      </c>
      <c r="Q25" s="242"/>
      <c r="R25" s="242"/>
      <c r="S25" s="242"/>
      <c r="T25" s="242"/>
      <c r="U25" s="242"/>
      <c r="V25" s="243"/>
      <c r="W25" s="241">
        <v>15</v>
      </c>
      <c r="X25" s="242"/>
      <c r="Y25" s="242"/>
      <c r="Z25" s="242"/>
      <c r="AA25" s="242"/>
      <c r="AB25" s="242"/>
      <c r="AC25" s="243"/>
      <c r="AD25" s="241">
        <v>7</v>
      </c>
      <c r="AE25" s="242"/>
      <c r="AF25" s="242"/>
      <c r="AG25" s="242"/>
      <c r="AH25" s="242"/>
      <c r="AI25" s="242"/>
      <c r="AJ25" s="242"/>
      <c r="AK25" s="2"/>
    </row>
    <row r="26" spans="1:37" ht="21" customHeight="1">
      <c r="A26" s="11" t="s">
        <v>18</v>
      </c>
      <c r="B26" s="241">
        <f t="shared" si="0"/>
        <v>940</v>
      </c>
      <c r="C26" s="242"/>
      <c r="D26" s="242"/>
      <c r="E26" s="242"/>
      <c r="F26" s="242"/>
      <c r="G26" s="242"/>
      <c r="H26" s="243"/>
      <c r="I26" s="241">
        <v>849</v>
      </c>
      <c r="J26" s="242"/>
      <c r="K26" s="242"/>
      <c r="L26" s="242"/>
      <c r="M26" s="242"/>
      <c r="N26" s="242"/>
      <c r="O26" s="243"/>
      <c r="P26" s="241">
        <v>81</v>
      </c>
      <c r="Q26" s="242"/>
      <c r="R26" s="242"/>
      <c r="S26" s="242"/>
      <c r="T26" s="242"/>
      <c r="U26" s="242"/>
      <c r="V26" s="243"/>
      <c r="W26" s="241">
        <v>10</v>
      </c>
      <c r="X26" s="242"/>
      <c r="Y26" s="242"/>
      <c r="Z26" s="242"/>
      <c r="AA26" s="242"/>
      <c r="AB26" s="242"/>
      <c r="AC26" s="243"/>
      <c r="AD26" s="241">
        <v>0</v>
      </c>
      <c r="AE26" s="242"/>
      <c r="AF26" s="242"/>
      <c r="AG26" s="242"/>
      <c r="AH26" s="242"/>
      <c r="AI26" s="242"/>
      <c r="AJ26" s="242"/>
      <c r="AK26" s="2"/>
    </row>
    <row r="27" spans="1:37" ht="21" customHeight="1">
      <c r="A27" s="11" t="s">
        <v>19</v>
      </c>
      <c r="B27" s="241">
        <f t="shared" si="0"/>
        <v>1687</v>
      </c>
      <c r="C27" s="242"/>
      <c r="D27" s="242"/>
      <c r="E27" s="242"/>
      <c r="F27" s="242"/>
      <c r="G27" s="242"/>
      <c r="H27" s="243"/>
      <c r="I27" s="241">
        <v>1541</v>
      </c>
      <c r="J27" s="242"/>
      <c r="K27" s="242"/>
      <c r="L27" s="242"/>
      <c r="M27" s="242"/>
      <c r="N27" s="242"/>
      <c r="O27" s="243"/>
      <c r="P27" s="241">
        <v>128</v>
      </c>
      <c r="Q27" s="242"/>
      <c r="R27" s="242"/>
      <c r="S27" s="242"/>
      <c r="T27" s="242"/>
      <c r="U27" s="242"/>
      <c r="V27" s="243"/>
      <c r="W27" s="241">
        <v>9</v>
      </c>
      <c r="X27" s="242"/>
      <c r="Y27" s="242"/>
      <c r="Z27" s="242"/>
      <c r="AA27" s="242"/>
      <c r="AB27" s="242"/>
      <c r="AC27" s="243"/>
      <c r="AD27" s="241">
        <v>9</v>
      </c>
      <c r="AE27" s="242"/>
      <c r="AF27" s="242"/>
      <c r="AG27" s="242"/>
      <c r="AH27" s="242"/>
      <c r="AI27" s="242"/>
      <c r="AJ27" s="242"/>
      <c r="AK27" s="2"/>
    </row>
    <row r="28" spans="1:37" ht="21" customHeight="1" thickBot="1">
      <c r="A28" s="12" t="s">
        <v>20</v>
      </c>
      <c r="B28" s="241">
        <f t="shared" si="0"/>
        <v>1763</v>
      </c>
      <c r="C28" s="242"/>
      <c r="D28" s="242"/>
      <c r="E28" s="242"/>
      <c r="F28" s="242"/>
      <c r="G28" s="242"/>
      <c r="H28" s="243"/>
      <c r="I28" s="248">
        <v>1640</v>
      </c>
      <c r="J28" s="249"/>
      <c r="K28" s="249"/>
      <c r="L28" s="249"/>
      <c r="M28" s="249"/>
      <c r="N28" s="249"/>
      <c r="O28" s="250"/>
      <c r="P28" s="248">
        <v>103</v>
      </c>
      <c r="Q28" s="249"/>
      <c r="R28" s="249"/>
      <c r="S28" s="249"/>
      <c r="T28" s="249"/>
      <c r="U28" s="249"/>
      <c r="V28" s="250"/>
      <c r="W28" s="248">
        <v>15</v>
      </c>
      <c r="X28" s="249"/>
      <c r="Y28" s="249"/>
      <c r="Z28" s="249"/>
      <c r="AA28" s="249"/>
      <c r="AB28" s="249"/>
      <c r="AC28" s="250"/>
      <c r="AD28" s="248">
        <v>5</v>
      </c>
      <c r="AE28" s="249"/>
      <c r="AF28" s="249"/>
      <c r="AG28" s="249"/>
      <c r="AH28" s="249"/>
      <c r="AI28" s="249"/>
      <c r="AJ28" s="249"/>
      <c r="AK28" s="2"/>
    </row>
    <row r="29" spans="1:36" ht="20.25" customHeight="1">
      <c r="A29" s="17"/>
      <c r="B29" s="17"/>
      <c r="C29" s="17"/>
      <c r="D29" s="17"/>
      <c r="E29" s="17"/>
      <c r="F29" s="17"/>
      <c r="G29" s="24"/>
      <c r="H29" s="17"/>
      <c r="I29" s="17"/>
      <c r="J29" s="17"/>
      <c r="K29" s="17"/>
      <c r="L29" s="17"/>
      <c r="M29" s="17"/>
      <c r="N29" s="17"/>
      <c r="O29" s="17"/>
      <c r="P29" s="17"/>
      <c r="Q29" s="17"/>
      <c r="R29" s="17"/>
      <c r="S29" s="17"/>
      <c r="T29" s="17"/>
      <c r="U29" s="17"/>
      <c r="V29" s="17"/>
      <c r="W29" s="18"/>
      <c r="X29" s="17"/>
      <c r="Y29" s="17"/>
      <c r="Z29" s="17"/>
      <c r="AA29" s="17"/>
      <c r="AB29" s="18"/>
      <c r="AC29" s="18"/>
      <c r="AD29" s="17"/>
      <c r="AE29" s="18"/>
      <c r="AF29" s="17"/>
      <c r="AG29" s="17"/>
      <c r="AH29" s="17"/>
      <c r="AI29" s="17"/>
      <c r="AJ29" s="19"/>
    </row>
    <row r="30" spans="1:36" ht="22.5" customHeight="1" thickBot="1">
      <c r="A30" s="260" t="s">
        <v>248</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19"/>
      <c r="AD30" s="19"/>
      <c r="AE30" s="238" t="str">
        <f>+AE17</f>
        <v>令和元年度</v>
      </c>
      <c r="AF30" s="238"/>
      <c r="AG30" s="238"/>
      <c r="AH30" s="238"/>
      <c r="AI30" s="238"/>
      <c r="AJ30" s="238"/>
    </row>
    <row r="31" spans="1:36" s="22" customFormat="1" ht="21.75" customHeight="1">
      <c r="A31" s="13" t="s">
        <v>3</v>
      </c>
      <c r="B31" s="262" t="s">
        <v>14</v>
      </c>
      <c r="C31" s="262"/>
      <c r="D31" s="262"/>
      <c r="E31" s="262"/>
      <c r="F31" s="262"/>
      <c r="G31" s="262" t="s">
        <v>15</v>
      </c>
      <c r="H31" s="262"/>
      <c r="I31" s="262"/>
      <c r="J31" s="262"/>
      <c r="K31" s="262"/>
      <c r="L31" s="262" t="s">
        <v>16</v>
      </c>
      <c r="M31" s="262"/>
      <c r="N31" s="262"/>
      <c r="O31" s="262"/>
      <c r="P31" s="262"/>
      <c r="Q31" s="262" t="s">
        <v>17</v>
      </c>
      <c r="R31" s="262"/>
      <c r="S31" s="262"/>
      <c r="T31" s="262"/>
      <c r="U31" s="262"/>
      <c r="V31" s="262" t="s">
        <v>18</v>
      </c>
      <c r="W31" s="262"/>
      <c r="X31" s="262"/>
      <c r="Y31" s="262"/>
      <c r="Z31" s="262"/>
      <c r="AA31" s="262" t="s">
        <v>19</v>
      </c>
      <c r="AB31" s="262"/>
      <c r="AC31" s="262"/>
      <c r="AD31" s="262"/>
      <c r="AE31" s="262"/>
      <c r="AF31" s="262" t="s">
        <v>20</v>
      </c>
      <c r="AG31" s="262"/>
      <c r="AH31" s="262"/>
      <c r="AI31" s="262"/>
      <c r="AJ31" s="262"/>
    </row>
    <row r="32" spans="1:37" ht="21.75" customHeight="1" thickBot="1">
      <c r="A32" s="27">
        <f>SUM(B32:AJ32)</f>
        <v>14827</v>
      </c>
      <c r="B32" s="271">
        <v>3059</v>
      </c>
      <c r="C32" s="271"/>
      <c r="D32" s="271"/>
      <c r="E32" s="271"/>
      <c r="F32" s="271"/>
      <c r="G32" s="271">
        <v>2902</v>
      </c>
      <c r="H32" s="271"/>
      <c r="I32" s="271"/>
      <c r="J32" s="271"/>
      <c r="K32" s="271"/>
      <c r="L32" s="271">
        <v>1938</v>
      </c>
      <c r="M32" s="271"/>
      <c r="N32" s="271"/>
      <c r="O32" s="271"/>
      <c r="P32" s="271"/>
      <c r="Q32" s="271">
        <v>2383</v>
      </c>
      <c r="R32" s="271"/>
      <c r="S32" s="271"/>
      <c r="T32" s="271"/>
      <c r="U32" s="271"/>
      <c r="V32" s="271">
        <v>977</v>
      </c>
      <c r="W32" s="271"/>
      <c r="X32" s="271"/>
      <c r="Y32" s="271"/>
      <c r="Z32" s="271"/>
      <c r="AA32" s="271">
        <v>1754</v>
      </c>
      <c r="AB32" s="271"/>
      <c r="AC32" s="271"/>
      <c r="AD32" s="271"/>
      <c r="AE32" s="271"/>
      <c r="AF32" s="271">
        <v>1814</v>
      </c>
      <c r="AG32" s="271"/>
      <c r="AH32" s="271"/>
      <c r="AI32" s="271"/>
      <c r="AJ32" s="271"/>
      <c r="AK32" s="3"/>
    </row>
    <row r="33" spans="1:36" ht="20.25" customHeight="1">
      <c r="A33" s="17"/>
      <c r="B33" s="17"/>
      <c r="C33" s="17"/>
      <c r="D33" s="17"/>
      <c r="E33" s="17"/>
      <c r="F33" s="17"/>
      <c r="G33" s="17"/>
      <c r="H33" s="17"/>
      <c r="I33" s="17"/>
      <c r="J33" s="18"/>
      <c r="K33" s="18"/>
      <c r="L33" s="18"/>
      <c r="M33" s="17"/>
      <c r="N33" s="17"/>
      <c r="O33" s="17"/>
      <c r="P33" s="17"/>
      <c r="Q33" s="18"/>
      <c r="R33" s="17"/>
      <c r="S33" s="17"/>
      <c r="T33" s="17"/>
      <c r="U33" s="17"/>
      <c r="V33" s="18"/>
      <c r="W33" s="17"/>
      <c r="X33" s="17"/>
      <c r="Y33" s="18"/>
      <c r="Z33" s="17"/>
      <c r="AA33" s="18"/>
      <c r="AB33" s="17"/>
      <c r="AC33" s="17"/>
      <c r="AD33" s="17"/>
      <c r="AE33" s="17"/>
      <c r="AF33" s="20"/>
      <c r="AG33" s="17"/>
      <c r="AH33" s="17"/>
      <c r="AI33" s="17"/>
      <c r="AJ33" s="19"/>
    </row>
    <row r="34" spans="1:36" ht="22.5" customHeight="1" thickBot="1">
      <c r="A34" s="260" t="s">
        <v>287</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38" t="str">
        <f>+AE17</f>
        <v>令和元年度</v>
      </c>
      <c r="AF34" s="238"/>
      <c r="AG34" s="238"/>
      <c r="AH34" s="238"/>
      <c r="AI34" s="238"/>
      <c r="AJ34" s="238"/>
    </row>
    <row r="35" spans="1:36" ht="19.5" customHeight="1">
      <c r="A35" s="14"/>
      <c r="B35" s="14"/>
      <c r="C35" s="14"/>
      <c r="D35" s="14"/>
      <c r="E35" s="261" t="s">
        <v>21</v>
      </c>
      <c r="F35" s="262"/>
      <c r="G35" s="262"/>
      <c r="H35" s="262"/>
      <c r="I35" s="262"/>
      <c r="J35" s="262"/>
      <c r="K35" s="262"/>
      <c r="L35" s="263"/>
      <c r="M35" s="261" t="s">
        <v>22</v>
      </c>
      <c r="N35" s="262"/>
      <c r="O35" s="262"/>
      <c r="P35" s="262"/>
      <c r="Q35" s="262"/>
      <c r="R35" s="262"/>
      <c r="S35" s="262"/>
      <c r="T35" s="262"/>
      <c r="U35" s="262"/>
      <c r="V35" s="262"/>
      <c r="W35" s="262"/>
      <c r="X35" s="262"/>
      <c r="Y35" s="262"/>
      <c r="Z35" s="262"/>
      <c r="AA35" s="262"/>
      <c r="AB35" s="263"/>
      <c r="AC35" s="267" t="s">
        <v>28</v>
      </c>
      <c r="AD35" s="268"/>
      <c r="AE35" s="268"/>
      <c r="AF35" s="268"/>
      <c r="AG35" s="268"/>
      <c r="AH35" s="268"/>
      <c r="AI35" s="268"/>
      <c r="AJ35" s="268"/>
    </row>
    <row r="36" spans="1:36" ht="19.5" customHeight="1">
      <c r="A36" s="15"/>
      <c r="B36" s="15"/>
      <c r="C36" s="15"/>
      <c r="D36" s="15"/>
      <c r="E36" s="264"/>
      <c r="F36" s="265"/>
      <c r="G36" s="265"/>
      <c r="H36" s="265"/>
      <c r="I36" s="265"/>
      <c r="J36" s="265"/>
      <c r="K36" s="265"/>
      <c r="L36" s="266"/>
      <c r="M36" s="264" t="s">
        <v>23</v>
      </c>
      <c r="N36" s="265"/>
      <c r="O36" s="265"/>
      <c r="P36" s="265"/>
      <c r="Q36" s="265"/>
      <c r="R36" s="265"/>
      <c r="S36" s="265"/>
      <c r="T36" s="266"/>
      <c r="U36" s="264" t="s">
        <v>24</v>
      </c>
      <c r="V36" s="265"/>
      <c r="W36" s="265"/>
      <c r="X36" s="265"/>
      <c r="Y36" s="265"/>
      <c r="Z36" s="265"/>
      <c r="AA36" s="265"/>
      <c r="AB36" s="266"/>
      <c r="AC36" s="269"/>
      <c r="AD36" s="270"/>
      <c r="AE36" s="270"/>
      <c r="AF36" s="270"/>
      <c r="AG36" s="270"/>
      <c r="AH36" s="270"/>
      <c r="AI36" s="270"/>
      <c r="AJ36" s="270"/>
    </row>
    <row r="37" spans="1:37" s="1" customFormat="1" ht="19.5" customHeight="1">
      <c r="A37" s="253" t="s">
        <v>3</v>
      </c>
      <c r="B37" s="253"/>
      <c r="C37" s="253"/>
      <c r="D37" s="254"/>
      <c r="E37" s="255">
        <f>SUM(E38:L44)</f>
        <v>220</v>
      </c>
      <c r="F37" s="256"/>
      <c r="G37" s="256"/>
      <c r="H37" s="256"/>
      <c r="I37" s="256"/>
      <c r="J37" s="256"/>
      <c r="K37" s="256"/>
      <c r="L37" s="257"/>
      <c r="M37" s="255">
        <f>SUM(M38:T44)</f>
        <v>1802</v>
      </c>
      <c r="N37" s="256"/>
      <c r="O37" s="256"/>
      <c r="P37" s="256"/>
      <c r="Q37" s="256"/>
      <c r="R37" s="256"/>
      <c r="S37" s="256"/>
      <c r="T37" s="257"/>
      <c r="U37" s="255">
        <f>SUM(U38:AB44)</f>
        <v>3364</v>
      </c>
      <c r="V37" s="256"/>
      <c r="W37" s="256"/>
      <c r="X37" s="256"/>
      <c r="Y37" s="256"/>
      <c r="Z37" s="256"/>
      <c r="AA37" s="256"/>
      <c r="AB37" s="257"/>
      <c r="AC37" s="258">
        <f>U37/E37</f>
        <v>15.290909090909091</v>
      </c>
      <c r="AD37" s="259"/>
      <c r="AE37" s="259"/>
      <c r="AF37" s="259"/>
      <c r="AG37" s="259"/>
      <c r="AH37" s="259"/>
      <c r="AI37" s="259"/>
      <c r="AJ37" s="259"/>
      <c r="AK37" s="21"/>
    </row>
    <row r="38" spans="1:36" ht="19.5" customHeight="1">
      <c r="A38" s="239" t="s">
        <v>14</v>
      </c>
      <c r="B38" s="239"/>
      <c r="C38" s="239"/>
      <c r="D38" s="240"/>
      <c r="E38" s="241">
        <v>34</v>
      </c>
      <c r="F38" s="242"/>
      <c r="G38" s="242"/>
      <c r="H38" s="242"/>
      <c r="I38" s="242"/>
      <c r="J38" s="242"/>
      <c r="K38" s="242"/>
      <c r="L38" s="243"/>
      <c r="M38" s="241">
        <v>244</v>
      </c>
      <c r="N38" s="242"/>
      <c r="O38" s="242"/>
      <c r="P38" s="242"/>
      <c r="Q38" s="242"/>
      <c r="R38" s="242"/>
      <c r="S38" s="242"/>
      <c r="T38" s="243"/>
      <c r="U38" s="241">
        <v>468</v>
      </c>
      <c r="V38" s="242"/>
      <c r="W38" s="242"/>
      <c r="X38" s="242"/>
      <c r="Y38" s="242"/>
      <c r="Z38" s="242"/>
      <c r="AA38" s="242"/>
      <c r="AB38" s="243"/>
      <c r="AC38" s="244">
        <f>U38/E38</f>
        <v>13.764705882352942</v>
      </c>
      <c r="AD38" s="245"/>
      <c r="AE38" s="245"/>
      <c r="AF38" s="245"/>
      <c r="AG38" s="245"/>
      <c r="AH38" s="245"/>
      <c r="AI38" s="245"/>
      <c r="AJ38" s="245"/>
    </row>
    <row r="39" spans="1:36" ht="19.5" customHeight="1">
      <c r="A39" s="239" t="s">
        <v>15</v>
      </c>
      <c r="B39" s="239"/>
      <c r="C39" s="239"/>
      <c r="D39" s="240"/>
      <c r="E39" s="241">
        <v>35</v>
      </c>
      <c r="F39" s="242"/>
      <c r="G39" s="242"/>
      <c r="H39" s="242"/>
      <c r="I39" s="242"/>
      <c r="J39" s="242"/>
      <c r="K39" s="242"/>
      <c r="L39" s="243"/>
      <c r="M39" s="241">
        <v>388</v>
      </c>
      <c r="N39" s="242"/>
      <c r="O39" s="242"/>
      <c r="P39" s="242"/>
      <c r="Q39" s="242"/>
      <c r="R39" s="242"/>
      <c r="S39" s="242"/>
      <c r="T39" s="243"/>
      <c r="U39" s="241">
        <v>757</v>
      </c>
      <c r="V39" s="242"/>
      <c r="W39" s="242"/>
      <c r="X39" s="242"/>
      <c r="Y39" s="242"/>
      <c r="Z39" s="242"/>
      <c r="AA39" s="242"/>
      <c r="AB39" s="243"/>
      <c r="AC39" s="244">
        <f aca="true" t="shared" si="1" ref="AC39:AC44">U39/E39</f>
        <v>21.62857142857143</v>
      </c>
      <c r="AD39" s="245"/>
      <c r="AE39" s="245"/>
      <c r="AF39" s="245"/>
      <c r="AG39" s="245"/>
      <c r="AH39" s="245"/>
      <c r="AI39" s="245"/>
      <c r="AJ39" s="245"/>
    </row>
    <row r="40" spans="1:36" ht="19.5" customHeight="1">
      <c r="A40" s="239" t="s">
        <v>16</v>
      </c>
      <c r="B40" s="239"/>
      <c r="C40" s="239"/>
      <c r="D40" s="240"/>
      <c r="E40" s="241">
        <v>27</v>
      </c>
      <c r="F40" s="242"/>
      <c r="G40" s="242"/>
      <c r="H40" s="242"/>
      <c r="I40" s="242"/>
      <c r="J40" s="242"/>
      <c r="K40" s="242"/>
      <c r="L40" s="243"/>
      <c r="M40" s="241">
        <v>238</v>
      </c>
      <c r="N40" s="242"/>
      <c r="O40" s="242"/>
      <c r="P40" s="242"/>
      <c r="Q40" s="242"/>
      <c r="R40" s="242"/>
      <c r="S40" s="242"/>
      <c r="T40" s="243"/>
      <c r="U40" s="241">
        <v>398</v>
      </c>
      <c r="V40" s="242"/>
      <c r="W40" s="242"/>
      <c r="X40" s="242"/>
      <c r="Y40" s="242"/>
      <c r="Z40" s="242"/>
      <c r="AA40" s="242"/>
      <c r="AB40" s="243"/>
      <c r="AC40" s="244">
        <f t="shared" si="1"/>
        <v>14.74074074074074</v>
      </c>
      <c r="AD40" s="245"/>
      <c r="AE40" s="245"/>
      <c r="AF40" s="245"/>
      <c r="AG40" s="245"/>
      <c r="AH40" s="245"/>
      <c r="AI40" s="245"/>
      <c r="AJ40" s="245"/>
    </row>
    <row r="41" spans="1:36" ht="19.5" customHeight="1">
      <c r="A41" s="239" t="s">
        <v>17</v>
      </c>
      <c r="B41" s="239"/>
      <c r="C41" s="239"/>
      <c r="D41" s="240"/>
      <c r="E41" s="241">
        <v>27</v>
      </c>
      <c r="F41" s="242"/>
      <c r="G41" s="242"/>
      <c r="H41" s="242"/>
      <c r="I41" s="242"/>
      <c r="J41" s="242"/>
      <c r="K41" s="242"/>
      <c r="L41" s="243"/>
      <c r="M41" s="241">
        <v>238</v>
      </c>
      <c r="N41" s="242"/>
      <c r="O41" s="242"/>
      <c r="P41" s="242"/>
      <c r="Q41" s="242"/>
      <c r="R41" s="242"/>
      <c r="S41" s="242"/>
      <c r="T41" s="243"/>
      <c r="U41" s="241">
        <v>493</v>
      </c>
      <c r="V41" s="242"/>
      <c r="W41" s="242"/>
      <c r="X41" s="242"/>
      <c r="Y41" s="242"/>
      <c r="Z41" s="242"/>
      <c r="AA41" s="242"/>
      <c r="AB41" s="243"/>
      <c r="AC41" s="244">
        <f t="shared" si="1"/>
        <v>18.25925925925926</v>
      </c>
      <c r="AD41" s="245"/>
      <c r="AE41" s="245"/>
      <c r="AF41" s="245"/>
      <c r="AG41" s="245"/>
      <c r="AH41" s="245"/>
      <c r="AI41" s="245"/>
      <c r="AJ41" s="245"/>
    </row>
    <row r="42" spans="1:36" ht="19.5" customHeight="1">
      <c r="A42" s="239" t="s">
        <v>18</v>
      </c>
      <c r="B42" s="239"/>
      <c r="C42" s="239"/>
      <c r="D42" s="240"/>
      <c r="E42" s="241">
        <v>38</v>
      </c>
      <c r="F42" s="242"/>
      <c r="G42" s="242"/>
      <c r="H42" s="242"/>
      <c r="I42" s="242"/>
      <c r="J42" s="242"/>
      <c r="K42" s="242"/>
      <c r="L42" s="243"/>
      <c r="M42" s="241">
        <v>179</v>
      </c>
      <c r="N42" s="242"/>
      <c r="O42" s="242"/>
      <c r="P42" s="242"/>
      <c r="Q42" s="242"/>
      <c r="R42" s="242"/>
      <c r="S42" s="242"/>
      <c r="T42" s="243"/>
      <c r="U42" s="241">
        <v>353</v>
      </c>
      <c r="V42" s="242"/>
      <c r="W42" s="242"/>
      <c r="X42" s="242"/>
      <c r="Y42" s="242"/>
      <c r="Z42" s="242"/>
      <c r="AA42" s="242"/>
      <c r="AB42" s="243"/>
      <c r="AC42" s="244">
        <f t="shared" si="1"/>
        <v>9.289473684210526</v>
      </c>
      <c r="AD42" s="245"/>
      <c r="AE42" s="245"/>
      <c r="AF42" s="245"/>
      <c r="AG42" s="245"/>
      <c r="AH42" s="245"/>
      <c r="AI42" s="245"/>
      <c r="AJ42" s="245"/>
    </row>
    <row r="43" spans="1:36" ht="19.5" customHeight="1">
      <c r="A43" s="239" t="s">
        <v>19</v>
      </c>
      <c r="B43" s="239"/>
      <c r="C43" s="239"/>
      <c r="D43" s="240"/>
      <c r="E43" s="241">
        <v>27</v>
      </c>
      <c r="F43" s="242"/>
      <c r="G43" s="242"/>
      <c r="H43" s="242"/>
      <c r="I43" s="242"/>
      <c r="J43" s="242"/>
      <c r="K43" s="242"/>
      <c r="L43" s="243"/>
      <c r="M43" s="241">
        <v>252</v>
      </c>
      <c r="N43" s="242"/>
      <c r="O43" s="242"/>
      <c r="P43" s="242"/>
      <c r="Q43" s="242"/>
      <c r="R43" s="242"/>
      <c r="S43" s="242"/>
      <c r="T43" s="243"/>
      <c r="U43" s="241">
        <v>431</v>
      </c>
      <c r="V43" s="242"/>
      <c r="W43" s="242"/>
      <c r="X43" s="242"/>
      <c r="Y43" s="242"/>
      <c r="Z43" s="242"/>
      <c r="AA43" s="242"/>
      <c r="AB43" s="243"/>
      <c r="AC43" s="244">
        <f t="shared" si="1"/>
        <v>15.962962962962964</v>
      </c>
      <c r="AD43" s="245"/>
      <c r="AE43" s="245"/>
      <c r="AF43" s="245"/>
      <c r="AG43" s="245"/>
      <c r="AH43" s="245"/>
      <c r="AI43" s="245"/>
      <c r="AJ43" s="245"/>
    </row>
    <row r="44" spans="1:36" ht="19.5" customHeight="1" thickBot="1">
      <c r="A44" s="246" t="s">
        <v>20</v>
      </c>
      <c r="B44" s="246"/>
      <c r="C44" s="246"/>
      <c r="D44" s="247"/>
      <c r="E44" s="248">
        <v>32</v>
      </c>
      <c r="F44" s="249"/>
      <c r="G44" s="249"/>
      <c r="H44" s="249"/>
      <c r="I44" s="249"/>
      <c r="J44" s="249"/>
      <c r="K44" s="249"/>
      <c r="L44" s="250"/>
      <c r="M44" s="248">
        <v>263</v>
      </c>
      <c r="N44" s="249"/>
      <c r="O44" s="249"/>
      <c r="P44" s="249"/>
      <c r="Q44" s="249"/>
      <c r="R44" s="249"/>
      <c r="S44" s="249"/>
      <c r="T44" s="250"/>
      <c r="U44" s="248">
        <v>464</v>
      </c>
      <c r="V44" s="249"/>
      <c r="W44" s="249"/>
      <c r="X44" s="249"/>
      <c r="Y44" s="249"/>
      <c r="Z44" s="249"/>
      <c r="AA44" s="249"/>
      <c r="AB44" s="250"/>
      <c r="AC44" s="251">
        <f t="shared" si="1"/>
        <v>14.5</v>
      </c>
      <c r="AD44" s="252"/>
      <c r="AE44" s="252"/>
      <c r="AF44" s="252"/>
      <c r="AG44" s="252"/>
      <c r="AH44" s="252"/>
      <c r="AI44" s="252"/>
      <c r="AJ44" s="252"/>
    </row>
    <row r="45" spans="1:28" ht="20.25" customHeight="1">
      <c r="A45" s="17"/>
      <c r="B45" s="17"/>
      <c r="C45" s="17"/>
      <c r="D45" s="17"/>
      <c r="E45" s="17"/>
      <c r="F45" s="17"/>
      <c r="G45" s="17"/>
      <c r="H45" s="17"/>
      <c r="I45" s="17"/>
      <c r="J45" s="17"/>
      <c r="K45" s="17"/>
      <c r="L45" s="23"/>
      <c r="M45" s="17"/>
      <c r="N45" s="17"/>
      <c r="O45" s="17"/>
      <c r="P45" s="17"/>
      <c r="Q45" s="17"/>
      <c r="R45" s="17"/>
      <c r="S45" s="17"/>
      <c r="T45" s="23"/>
      <c r="U45" s="17"/>
      <c r="V45" s="17"/>
      <c r="W45" s="17"/>
      <c r="X45" s="17"/>
      <c r="Y45" s="17"/>
      <c r="Z45" s="17"/>
      <c r="AB45" s="25"/>
    </row>
    <row r="46" spans="1:36" ht="22.5" customHeight="1" thickBot="1">
      <c r="A46" s="233" t="s">
        <v>288</v>
      </c>
      <c r="B46" s="233"/>
      <c r="C46" s="233"/>
      <c r="D46" s="233"/>
      <c r="E46" s="233"/>
      <c r="F46" s="233"/>
      <c r="G46" s="19"/>
      <c r="H46" s="19"/>
      <c r="I46" s="234" t="str">
        <f>+AE34</f>
        <v>令和元年度</v>
      </c>
      <c r="J46" s="234"/>
      <c r="K46" s="234"/>
      <c r="L46" s="234"/>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12" ht="19.5" customHeight="1">
      <c r="A47" s="235" t="s">
        <v>25</v>
      </c>
      <c r="B47" s="235"/>
      <c r="C47" s="235"/>
      <c r="D47" s="235"/>
      <c r="E47" s="235"/>
      <c r="F47" s="235"/>
      <c r="G47" s="235"/>
      <c r="H47" s="235"/>
      <c r="I47" s="235"/>
      <c r="J47" s="235"/>
      <c r="K47" s="235"/>
      <c r="L47" s="235"/>
    </row>
    <row r="48" spans="1:12" ht="19.5" customHeight="1" thickBot="1">
      <c r="A48" s="236">
        <v>168945</v>
      </c>
      <c r="B48" s="236"/>
      <c r="C48" s="236"/>
      <c r="D48" s="236"/>
      <c r="E48" s="236"/>
      <c r="F48" s="237" t="s">
        <v>26</v>
      </c>
      <c r="G48" s="237"/>
      <c r="H48" s="237"/>
      <c r="I48" s="237"/>
      <c r="J48" s="237"/>
      <c r="K48" s="237"/>
      <c r="L48" s="237"/>
    </row>
    <row r="49" ht="21" customHeight="1"/>
    <row r="51" spans="27:36" ht="16.5" customHeight="1">
      <c r="AA51" s="238" t="s">
        <v>29</v>
      </c>
      <c r="AB51" s="238"/>
      <c r="AC51" s="238"/>
      <c r="AD51" s="238"/>
      <c r="AE51" s="238"/>
      <c r="AF51" s="238"/>
      <c r="AG51" s="238"/>
      <c r="AH51" s="238"/>
      <c r="AI51" s="238"/>
      <c r="AJ51" s="238"/>
    </row>
  </sheetData>
  <sheetProtection/>
  <mergeCells count="187">
    <mergeCell ref="A1:V1"/>
    <mergeCell ref="Z1:AJ1"/>
    <mergeCell ref="B2:H3"/>
    <mergeCell ref="I2:V2"/>
    <mergeCell ref="W2:AJ2"/>
    <mergeCell ref="I3:O3"/>
    <mergeCell ref="P3:V3"/>
    <mergeCell ref="W3:AC3"/>
    <mergeCell ref="AD3:AJ3"/>
    <mergeCell ref="B4:H4"/>
    <mergeCell ref="I4:O4"/>
    <mergeCell ref="P4:V4"/>
    <mergeCell ref="W4:AC4"/>
    <mergeCell ref="AD4:AJ4"/>
    <mergeCell ref="B5:H5"/>
    <mergeCell ref="I5:O5"/>
    <mergeCell ref="P5:V5"/>
    <mergeCell ref="W5:AC5"/>
    <mergeCell ref="AD5:AJ5"/>
    <mergeCell ref="B6:H6"/>
    <mergeCell ref="I6:O6"/>
    <mergeCell ref="P6:V6"/>
    <mergeCell ref="W6:AC6"/>
    <mergeCell ref="AD6:AJ6"/>
    <mergeCell ref="B7:H7"/>
    <mergeCell ref="I7:O7"/>
    <mergeCell ref="P7:V7"/>
    <mergeCell ref="W7:AC7"/>
    <mergeCell ref="AD7:AJ7"/>
    <mergeCell ref="B8:H8"/>
    <mergeCell ref="I8:O8"/>
    <mergeCell ref="P8:V8"/>
    <mergeCell ref="W8:AC8"/>
    <mergeCell ref="AE8:AJ8"/>
    <mergeCell ref="B9:H9"/>
    <mergeCell ref="N9:O9"/>
    <mergeCell ref="P9:V9"/>
    <mergeCell ref="W9:AC9"/>
    <mergeCell ref="AE9:AJ9"/>
    <mergeCell ref="B10:H10"/>
    <mergeCell ref="N10:O10"/>
    <mergeCell ref="P10:V10"/>
    <mergeCell ref="W10:AC10"/>
    <mergeCell ref="AE10:AJ10"/>
    <mergeCell ref="B11:H11"/>
    <mergeCell ref="N11:O11"/>
    <mergeCell ref="P11:V11"/>
    <mergeCell ref="W11:AC11"/>
    <mergeCell ref="AE11:AJ11"/>
    <mergeCell ref="B12:H12"/>
    <mergeCell ref="N12:O12"/>
    <mergeCell ref="P12:V12"/>
    <mergeCell ref="W12:AC12"/>
    <mergeCell ref="AE12:AJ12"/>
    <mergeCell ref="B13:H13"/>
    <mergeCell ref="N13:O13"/>
    <mergeCell ref="P13:V13"/>
    <mergeCell ref="W13:AC13"/>
    <mergeCell ref="AE13:AJ13"/>
    <mergeCell ref="B14:H15"/>
    <mergeCell ref="I14:O15"/>
    <mergeCell ref="P14:V15"/>
    <mergeCell ref="W14:AC15"/>
    <mergeCell ref="AD14:AJ15"/>
    <mergeCell ref="Z16:AJ16"/>
    <mergeCell ref="AD21:AJ21"/>
    <mergeCell ref="A17:AD17"/>
    <mergeCell ref="AE17:AJ17"/>
    <mergeCell ref="B18:H19"/>
    <mergeCell ref="I18:AJ18"/>
    <mergeCell ref="I19:O19"/>
    <mergeCell ref="P19:V19"/>
    <mergeCell ref="W19:AC19"/>
    <mergeCell ref="AD19:AJ19"/>
    <mergeCell ref="AD23:AJ23"/>
    <mergeCell ref="B20:H20"/>
    <mergeCell ref="I20:O20"/>
    <mergeCell ref="P20:V20"/>
    <mergeCell ref="W20:AC20"/>
    <mergeCell ref="AD20:AJ20"/>
    <mergeCell ref="B21:H21"/>
    <mergeCell ref="I21:O21"/>
    <mergeCell ref="P21:V21"/>
    <mergeCell ref="W21:AC21"/>
    <mergeCell ref="AD25:AJ25"/>
    <mergeCell ref="B22:H22"/>
    <mergeCell ref="I22:O22"/>
    <mergeCell ref="P22:V22"/>
    <mergeCell ref="W22:AC22"/>
    <mergeCell ref="AD22:AJ22"/>
    <mergeCell ref="B23:H23"/>
    <mergeCell ref="I23:O23"/>
    <mergeCell ref="P23:V23"/>
    <mergeCell ref="W23:AC23"/>
    <mergeCell ref="AD27:AJ27"/>
    <mergeCell ref="B24:H24"/>
    <mergeCell ref="I24:O24"/>
    <mergeCell ref="P24:V24"/>
    <mergeCell ref="W24:AC24"/>
    <mergeCell ref="AD24:AJ24"/>
    <mergeCell ref="B25:H25"/>
    <mergeCell ref="I25:O25"/>
    <mergeCell ref="P25:V25"/>
    <mergeCell ref="W25:AC25"/>
    <mergeCell ref="AE30:AJ30"/>
    <mergeCell ref="B26:H26"/>
    <mergeCell ref="I26:O26"/>
    <mergeCell ref="P26:V26"/>
    <mergeCell ref="W26:AC26"/>
    <mergeCell ref="AD26:AJ26"/>
    <mergeCell ref="B27:H27"/>
    <mergeCell ref="I27:O27"/>
    <mergeCell ref="P27:V27"/>
    <mergeCell ref="W27:AC27"/>
    <mergeCell ref="L31:P31"/>
    <mergeCell ref="Q31:U31"/>
    <mergeCell ref="V31:Z31"/>
    <mergeCell ref="AA31:AE31"/>
    <mergeCell ref="B28:H28"/>
    <mergeCell ref="I28:O28"/>
    <mergeCell ref="P28:V28"/>
    <mergeCell ref="W28:AC28"/>
    <mergeCell ref="AD28:AJ28"/>
    <mergeCell ref="A30:AB30"/>
    <mergeCell ref="AF31:AJ31"/>
    <mergeCell ref="B32:F32"/>
    <mergeCell ref="G32:K32"/>
    <mergeCell ref="L32:P32"/>
    <mergeCell ref="Q32:U32"/>
    <mergeCell ref="V32:Z32"/>
    <mergeCell ref="AA32:AE32"/>
    <mergeCell ref="AF32:AJ32"/>
    <mergeCell ref="B31:F31"/>
    <mergeCell ref="G31:K31"/>
    <mergeCell ref="A34:AD34"/>
    <mergeCell ref="AE34:AJ34"/>
    <mergeCell ref="E35:L36"/>
    <mergeCell ref="M35:AB35"/>
    <mergeCell ref="AC35:AJ36"/>
    <mergeCell ref="M36:T36"/>
    <mergeCell ref="U36:AB36"/>
    <mergeCell ref="A37:D37"/>
    <mergeCell ref="E37:L37"/>
    <mergeCell ref="M37:T37"/>
    <mergeCell ref="U37:AB37"/>
    <mergeCell ref="AC37:AJ37"/>
    <mergeCell ref="A38:D38"/>
    <mergeCell ref="E38:L38"/>
    <mergeCell ref="M38:T38"/>
    <mergeCell ref="U38:AB38"/>
    <mergeCell ref="AC38:AJ38"/>
    <mergeCell ref="A39:D39"/>
    <mergeCell ref="E39:L39"/>
    <mergeCell ref="M39:T39"/>
    <mergeCell ref="U39:AB39"/>
    <mergeCell ref="AC39:AJ39"/>
    <mergeCell ref="A40:D40"/>
    <mergeCell ref="E40:L40"/>
    <mergeCell ref="M40:T40"/>
    <mergeCell ref="U40:AB40"/>
    <mergeCell ref="AC40:AJ40"/>
    <mergeCell ref="A41:D41"/>
    <mergeCell ref="E41:L41"/>
    <mergeCell ref="M41:T41"/>
    <mergeCell ref="U41:AB41"/>
    <mergeCell ref="AC41:AJ41"/>
    <mergeCell ref="A42:D42"/>
    <mergeCell ref="E42:L42"/>
    <mergeCell ref="M42:T42"/>
    <mergeCell ref="U42:AB42"/>
    <mergeCell ref="AC42:AJ42"/>
    <mergeCell ref="A43:D43"/>
    <mergeCell ref="E43:L43"/>
    <mergeCell ref="M43:T43"/>
    <mergeCell ref="U43:AB43"/>
    <mergeCell ref="AC43:AJ43"/>
    <mergeCell ref="A44:D44"/>
    <mergeCell ref="E44:L44"/>
    <mergeCell ref="M44:T44"/>
    <mergeCell ref="U44:AB44"/>
    <mergeCell ref="AC44:AJ44"/>
    <mergeCell ref="A46:F46"/>
    <mergeCell ref="I46:L46"/>
    <mergeCell ref="A47:L47"/>
    <mergeCell ref="A48:E48"/>
    <mergeCell ref="F48:L48"/>
    <mergeCell ref="AA51:AJ51"/>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L45"/>
  <sheetViews>
    <sheetView showGridLines="0" zoomScaleSheetLayoutView="100" zoomScalePageLayoutView="0" workbookViewId="0" topLeftCell="A1">
      <selection activeCell="E11" sqref="E11:K11"/>
    </sheetView>
  </sheetViews>
  <sheetFormatPr defaultColWidth="8.83203125" defaultRowHeight="18"/>
  <cols>
    <col min="1" max="11" width="9.16015625" style="21" customWidth="1"/>
    <col min="12" max="12" width="8.5" style="21" customWidth="1"/>
    <col min="13" max="16384" width="8.83203125" style="21" customWidth="1"/>
  </cols>
  <sheetData>
    <row r="1" spans="1:11" ht="24.75" customHeight="1" thickBot="1">
      <c r="A1" s="233" t="s">
        <v>289</v>
      </c>
      <c r="B1" s="233"/>
      <c r="C1" s="233"/>
      <c r="D1" s="233"/>
      <c r="E1" s="233"/>
      <c r="F1" s="16"/>
      <c r="G1" s="16"/>
      <c r="H1" s="19"/>
      <c r="I1" s="333" t="s">
        <v>290</v>
      </c>
      <c r="J1" s="276"/>
      <c r="K1" s="276"/>
    </row>
    <row r="2" spans="1:11" ht="32.25" customHeight="1">
      <c r="A2" s="49"/>
      <c r="B2" s="50" t="s">
        <v>56</v>
      </c>
      <c r="C2" s="51" t="s">
        <v>57</v>
      </c>
      <c r="D2" s="52" t="s">
        <v>58</v>
      </c>
      <c r="E2" s="261" t="s">
        <v>59</v>
      </c>
      <c r="F2" s="262"/>
      <c r="G2" s="262"/>
      <c r="H2" s="262"/>
      <c r="I2" s="262"/>
      <c r="J2" s="262"/>
      <c r="K2" s="262"/>
    </row>
    <row r="3" spans="1:10" ht="7.5" customHeight="1">
      <c r="A3" s="53"/>
      <c r="B3" s="54"/>
      <c r="C3" s="55"/>
      <c r="D3" s="56"/>
      <c r="E3" s="57"/>
      <c r="F3" s="58"/>
      <c r="G3" s="58"/>
      <c r="H3" s="58"/>
      <c r="I3" s="58"/>
      <c r="J3" s="58"/>
    </row>
    <row r="4" spans="1:11" ht="33.75" customHeight="1">
      <c r="A4" s="59" t="s">
        <v>0</v>
      </c>
      <c r="B4" s="60">
        <v>14088</v>
      </c>
      <c r="C4" s="61">
        <v>12911</v>
      </c>
      <c r="D4" s="62">
        <v>5</v>
      </c>
      <c r="E4" s="331" t="s">
        <v>291</v>
      </c>
      <c r="F4" s="332"/>
      <c r="G4" s="332"/>
      <c r="H4" s="332"/>
      <c r="I4" s="332"/>
      <c r="J4" s="332"/>
      <c r="K4" s="332"/>
    </row>
    <row r="5" spans="1:11" ht="33.75" customHeight="1">
      <c r="A5" s="59" t="s">
        <v>60</v>
      </c>
      <c r="B5" s="60">
        <v>13293</v>
      </c>
      <c r="C5" s="61">
        <v>12426</v>
      </c>
      <c r="D5" s="62">
        <v>9</v>
      </c>
      <c r="E5" s="331" t="s">
        <v>292</v>
      </c>
      <c r="F5" s="332"/>
      <c r="G5" s="332"/>
      <c r="H5" s="332"/>
      <c r="I5" s="332"/>
      <c r="J5" s="332"/>
      <c r="K5" s="332"/>
    </row>
    <row r="6" spans="1:11" ht="33.75" customHeight="1">
      <c r="A6" s="59" t="s">
        <v>2</v>
      </c>
      <c r="B6" s="60">
        <v>13413</v>
      </c>
      <c r="C6" s="61">
        <v>12869</v>
      </c>
      <c r="D6" s="62">
        <v>19</v>
      </c>
      <c r="E6" s="331" t="s">
        <v>293</v>
      </c>
      <c r="F6" s="332"/>
      <c r="G6" s="332"/>
      <c r="H6" s="332"/>
      <c r="I6" s="332"/>
      <c r="J6" s="332"/>
      <c r="K6" s="332"/>
    </row>
    <row r="7" spans="1:11" ht="33.75" customHeight="1">
      <c r="A7" s="59" t="s">
        <v>27</v>
      </c>
      <c r="B7" s="60">
        <v>13127</v>
      </c>
      <c r="C7" s="61">
        <v>12598</v>
      </c>
      <c r="D7" s="62">
        <v>16</v>
      </c>
      <c r="E7" s="331" t="s">
        <v>294</v>
      </c>
      <c r="F7" s="332"/>
      <c r="G7" s="332"/>
      <c r="H7" s="332"/>
      <c r="I7" s="332"/>
      <c r="J7" s="332"/>
      <c r="K7" s="332"/>
    </row>
    <row r="8" spans="1:11" ht="33.75" customHeight="1">
      <c r="A8" s="64" t="s">
        <v>63</v>
      </c>
      <c r="B8" s="65">
        <v>14280</v>
      </c>
      <c r="C8" s="66">
        <v>13375</v>
      </c>
      <c r="D8" s="67">
        <v>14</v>
      </c>
      <c r="E8" s="331" t="s">
        <v>295</v>
      </c>
      <c r="F8" s="332"/>
      <c r="G8" s="332"/>
      <c r="H8" s="332"/>
      <c r="I8" s="332"/>
      <c r="J8" s="332"/>
      <c r="K8" s="332"/>
    </row>
    <row r="9" spans="1:11" ht="33.75" customHeight="1">
      <c r="A9" s="64" t="s">
        <v>64</v>
      </c>
      <c r="B9" s="65">
        <v>14537</v>
      </c>
      <c r="C9" s="66">
        <v>13980</v>
      </c>
      <c r="D9" s="67">
        <v>15</v>
      </c>
      <c r="E9" s="331" t="s">
        <v>296</v>
      </c>
      <c r="F9" s="332"/>
      <c r="G9" s="332"/>
      <c r="H9" s="332"/>
      <c r="I9" s="332"/>
      <c r="J9" s="332"/>
      <c r="K9" s="332"/>
    </row>
    <row r="10" spans="1:11" ht="33.75" customHeight="1">
      <c r="A10" s="64" t="s">
        <v>65</v>
      </c>
      <c r="B10" s="65">
        <v>14596</v>
      </c>
      <c r="C10" s="66">
        <v>14038</v>
      </c>
      <c r="D10" s="67">
        <v>16</v>
      </c>
      <c r="E10" s="331" t="s">
        <v>297</v>
      </c>
      <c r="F10" s="332"/>
      <c r="G10" s="332"/>
      <c r="H10" s="332"/>
      <c r="I10" s="332"/>
      <c r="J10" s="332"/>
      <c r="K10" s="332"/>
    </row>
    <row r="11" spans="1:11" ht="44.25" customHeight="1">
      <c r="A11" s="68" t="s">
        <v>31</v>
      </c>
      <c r="B11" s="65">
        <v>14969</v>
      </c>
      <c r="C11" s="66">
        <v>14541</v>
      </c>
      <c r="D11" s="67">
        <v>20</v>
      </c>
      <c r="E11" s="331" t="s">
        <v>298</v>
      </c>
      <c r="F11" s="332"/>
      <c r="G11" s="332"/>
      <c r="H11" s="332"/>
      <c r="I11" s="332"/>
      <c r="J11" s="332"/>
      <c r="K11" s="332"/>
    </row>
    <row r="12" spans="1:11" ht="39.75" customHeight="1">
      <c r="A12" s="68" t="s">
        <v>33</v>
      </c>
      <c r="B12" s="65">
        <v>14906</v>
      </c>
      <c r="C12" s="66">
        <v>14583</v>
      </c>
      <c r="D12" s="67">
        <v>12</v>
      </c>
      <c r="E12" s="327" t="s">
        <v>299</v>
      </c>
      <c r="F12" s="328"/>
      <c r="G12" s="328"/>
      <c r="H12" s="328"/>
      <c r="I12" s="328"/>
      <c r="J12" s="328"/>
      <c r="K12" s="328"/>
    </row>
    <row r="13" spans="1:11" ht="39.75" customHeight="1">
      <c r="A13" s="68" t="s">
        <v>32</v>
      </c>
      <c r="B13" s="65">
        <v>15076</v>
      </c>
      <c r="C13" s="66">
        <v>15303</v>
      </c>
      <c r="D13" s="67">
        <v>19</v>
      </c>
      <c r="E13" s="327" t="s">
        <v>300</v>
      </c>
      <c r="F13" s="328"/>
      <c r="G13" s="328"/>
      <c r="H13" s="328"/>
      <c r="I13" s="328"/>
      <c r="J13" s="328"/>
      <c r="K13" s="328"/>
    </row>
    <row r="14" spans="1:11" ht="59.25" customHeight="1">
      <c r="A14" s="68" t="s">
        <v>34</v>
      </c>
      <c r="B14" s="65">
        <v>14703</v>
      </c>
      <c r="C14" s="66">
        <v>14569</v>
      </c>
      <c r="D14" s="67">
        <v>20</v>
      </c>
      <c r="E14" s="327" t="s">
        <v>301</v>
      </c>
      <c r="F14" s="328"/>
      <c r="G14" s="328"/>
      <c r="H14" s="328"/>
      <c r="I14" s="328"/>
      <c r="J14" s="328"/>
      <c r="K14" s="328"/>
    </row>
    <row r="15" spans="1:11" ht="59.25" customHeight="1">
      <c r="A15" s="68" t="s">
        <v>35</v>
      </c>
      <c r="B15" s="65">
        <v>14543</v>
      </c>
      <c r="C15" s="66">
        <v>14221</v>
      </c>
      <c r="D15" s="67">
        <v>22</v>
      </c>
      <c r="E15" s="327" t="s">
        <v>302</v>
      </c>
      <c r="F15" s="328"/>
      <c r="G15" s="328"/>
      <c r="H15" s="328"/>
      <c r="I15" s="328"/>
      <c r="J15" s="328"/>
      <c r="K15" s="328"/>
    </row>
    <row r="16" spans="1:11" ht="47.25" customHeight="1">
      <c r="A16" s="68" t="s">
        <v>247</v>
      </c>
      <c r="B16" s="65">
        <v>13945</v>
      </c>
      <c r="C16" s="66">
        <v>13524</v>
      </c>
      <c r="D16" s="67">
        <v>26</v>
      </c>
      <c r="E16" s="327" t="s">
        <v>303</v>
      </c>
      <c r="F16" s="328"/>
      <c r="G16" s="328"/>
      <c r="H16" s="328"/>
      <c r="I16" s="328"/>
      <c r="J16" s="328"/>
      <c r="K16" s="328"/>
    </row>
    <row r="17" spans="1:11" ht="36.75" customHeight="1" thickBot="1">
      <c r="A17" s="69" t="s">
        <v>304</v>
      </c>
      <c r="B17" s="70">
        <v>13635</v>
      </c>
      <c r="C17" s="71">
        <v>13290</v>
      </c>
      <c r="D17" s="72">
        <v>23</v>
      </c>
      <c r="E17" s="329" t="s">
        <v>305</v>
      </c>
      <c r="F17" s="330"/>
      <c r="G17" s="330"/>
      <c r="H17" s="330"/>
      <c r="I17" s="330"/>
      <c r="J17" s="330"/>
      <c r="K17" s="330"/>
    </row>
    <row r="18" spans="1:11" ht="27" customHeight="1">
      <c r="A18" s="73"/>
      <c r="B18" s="66"/>
      <c r="C18" s="66"/>
      <c r="D18" s="74"/>
      <c r="E18" s="75"/>
      <c r="F18" s="63"/>
      <c r="G18" s="76"/>
      <c r="H18" s="76"/>
      <c r="I18" s="76"/>
      <c r="J18" s="76"/>
      <c r="K18" s="76"/>
    </row>
    <row r="19" spans="1:11" ht="24.75" customHeight="1" thickBot="1">
      <c r="A19" s="260" t="s">
        <v>306</v>
      </c>
      <c r="B19" s="260"/>
      <c r="C19" s="260"/>
      <c r="D19" s="260"/>
      <c r="E19" s="260"/>
      <c r="F19" s="260"/>
      <c r="G19" s="19"/>
      <c r="H19" s="19"/>
      <c r="I19" s="19"/>
      <c r="J19" s="238" t="s">
        <v>269</v>
      </c>
      <c r="K19" s="238"/>
    </row>
    <row r="20" spans="1:11" ht="22.5" customHeight="1">
      <c r="A20" s="262" t="s">
        <v>66</v>
      </c>
      <c r="B20" s="262"/>
      <c r="C20" s="262"/>
      <c r="D20" s="262"/>
      <c r="E20" s="263"/>
      <c r="F20" s="322" t="s">
        <v>67</v>
      </c>
      <c r="G20" s="323"/>
      <c r="H20" s="323"/>
      <c r="I20" s="324"/>
      <c r="J20" s="324"/>
      <c r="K20" s="324"/>
    </row>
    <row r="21" spans="1:11" ht="22.5" customHeight="1" thickBot="1">
      <c r="A21" s="271">
        <v>1</v>
      </c>
      <c r="B21" s="271"/>
      <c r="C21" s="271"/>
      <c r="D21" s="271"/>
      <c r="E21" s="325"/>
      <c r="F21" s="326">
        <v>1</v>
      </c>
      <c r="G21" s="271"/>
      <c r="H21" s="271"/>
      <c r="I21" s="271"/>
      <c r="J21" s="271"/>
      <c r="K21" s="271"/>
    </row>
    <row r="22" spans="1:11" ht="27" customHeight="1">
      <c r="A22" s="17"/>
      <c r="B22" s="18"/>
      <c r="C22" s="17"/>
      <c r="D22" s="17"/>
      <c r="E22" s="18"/>
      <c r="F22" s="18"/>
      <c r="G22" s="19"/>
      <c r="H22" s="19"/>
      <c r="I22" s="19"/>
      <c r="J22" s="19"/>
      <c r="K22" s="19"/>
    </row>
    <row r="23" spans="1:11" ht="24.75" customHeight="1" thickBot="1">
      <c r="A23" s="233" t="s">
        <v>307</v>
      </c>
      <c r="B23" s="233"/>
      <c r="C23" s="233"/>
      <c r="D23" s="233"/>
      <c r="E23" s="233"/>
      <c r="F23" s="19"/>
      <c r="G23" s="19"/>
      <c r="H23" s="19"/>
      <c r="I23" s="19"/>
      <c r="J23" s="238" t="s">
        <v>269</v>
      </c>
      <c r="K23" s="238"/>
    </row>
    <row r="24" spans="1:11" ht="22.5" customHeight="1">
      <c r="A24" s="262" t="s">
        <v>68</v>
      </c>
      <c r="B24" s="263"/>
      <c r="C24" s="261" t="s">
        <v>69</v>
      </c>
      <c r="D24" s="262"/>
      <c r="E24" s="263"/>
      <c r="F24" s="261" t="s">
        <v>70</v>
      </c>
      <c r="G24" s="262"/>
      <c r="H24" s="262"/>
      <c r="I24" s="262"/>
      <c r="J24" s="262"/>
      <c r="K24" s="262"/>
    </row>
    <row r="25" spans="1:11" ht="22.5" customHeight="1">
      <c r="A25" s="318"/>
      <c r="B25" s="319"/>
      <c r="C25" s="264"/>
      <c r="D25" s="265"/>
      <c r="E25" s="266"/>
      <c r="F25" s="264" t="s">
        <v>71</v>
      </c>
      <c r="G25" s="265"/>
      <c r="H25" s="266"/>
      <c r="I25" s="264" t="s">
        <v>72</v>
      </c>
      <c r="J25" s="265"/>
      <c r="K25" s="265"/>
    </row>
    <row r="26" spans="1:11" ht="22.5" customHeight="1" thickBot="1">
      <c r="A26" s="320">
        <v>373</v>
      </c>
      <c r="B26" s="320"/>
      <c r="C26" s="320">
        <v>1058</v>
      </c>
      <c r="D26" s="320"/>
      <c r="E26" s="320"/>
      <c r="F26" s="320">
        <v>19530</v>
      </c>
      <c r="G26" s="320"/>
      <c r="H26" s="320"/>
      <c r="I26" s="321">
        <f>ROUND(F26/A26,1)</f>
        <v>52.4</v>
      </c>
      <c r="J26" s="321"/>
      <c r="K26" s="321"/>
    </row>
    <row r="27" spans="1:11" ht="27" customHeight="1">
      <c r="A27" s="19"/>
      <c r="B27" s="19"/>
      <c r="C27" s="19"/>
      <c r="D27" s="19"/>
      <c r="E27" s="19"/>
      <c r="F27" s="77"/>
      <c r="G27" s="19"/>
      <c r="H27" s="19"/>
      <c r="I27" s="19"/>
      <c r="J27" s="19"/>
      <c r="K27" s="19"/>
    </row>
    <row r="28" spans="1:12" ht="24.75" customHeight="1" thickBot="1">
      <c r="A28" s="233" t="s">
        <v>308</v>
      </c>
      <c r="B28" s="233"/>
      <c r="C28" s="233"/>
      <c r="D28" s="233"/>
      <c r="E28" s="233"/>
      <c r="F28" s="39"/>
      <c r="J28" s="238" t="s">
        <v>269</v>
      </c>
      <c r="K28" s="238"/>
      <c r="L28" s="78"/>
    </row>
    <row r="29" spans="1:11" ht="21" customHeight="1">
      <c r="A29" s="268" t="s">
        <v>73</v>
      </c>
      <c r="B29" s="268"/>
      <c r="C29" s="287"/>
      <c r="D29" s="316" t="s">
        <v>68</v>
      </c>
      <c r="E29" s="316"/>
      <c r="F29" s="316" t="s">
        <v>69</v>
      </c>
      <c r="G29" s="316"/>
      <c r="H29" s="316" t="s">
        <v>70</v>
      </c>
      <c r="I29" s="316"/>
      <c r="J29" s="316"/>
      <c r="K29" s="261"/>
    </row>
    <row r="30" spans="1:11" ht="21" customHeight="1">
      <c r="A30" s="270"/>
      <c r="B30" s="270"/>
      <c r="C30" s="288"/>
      <c r="D30" s="317"/>
      <c r="E30" s="317"/>
      <c r="F30" s="317"/>
      <c r="G30" s="317"/>
      <c r="H30" s="317" t="s">
        <v>71</v>
      </c>
      <c r="I30" s="317"/>
      <c r="J30" s="317" t="s">
        <v>72</v>
      </c>
      <c r="K30" s="264"/>
    </row>
    <row r="31" spans="1:11" ht="22.5" customHeight="1">
      <c r="A31" s="311" t="s">
        <v>3</v>
      </c>
      <c r="B31" s="311"/>
      <c r="C31" s="312"/>
      <c r="D31" s="255">
        <f>SUM(D33:E36)</f>
        <v>270</v>
      </c>
      <c r="E31" s="256"/>
      <c r="F31" s="256">
        <f>SUM(F33:G36)</f>
        <v>810</v>
      </c>
      <c r="G31" s="256"/>
      <c r="H31" s="256">
        <f>SUM(H33:I36)</f>
        <v>2468</v>
      </c>
      <c r="I31" s="256"/>
      <c r="J31" s="313">
        <f>ROUND(H31/D31,1)</f>
        <v>9.1</v>
      </c>
      <c r="K31" s="313"/>
    </row>
    <row r="32" spans="1:11" ht="7.5" customHeight="1">
      <c r="A32" s="314"/>
      <c r="B32" s="314"/>
      <c r="C32" s="315"/>
      <c r="D32" s="81"/>
      <c r="E32" s="82"/>
      <c r="F32" s="83"/>
      <c r="G32" s="82"/>
      <c r="H32" s="83"/>
      <c r="I32" s="82"/>
      <c r="J32" s="84"/>
      <c r="K32" s="85"/>
    </row>
    <row r="33" spans="1:11" ht="22.5" customHeight="1">
      <c r="A33" s="305" t="s">
        <v>74</v>
      </c>
      <c r="B33" s="305"/>
      <c r="C33" s="306"/>
      <c r="D33" s="241">
        <v>204</v>
      </c>
      <c r="E33" s="242"/>
      <c r="F33" s="242">
        <v>742</v>
      </c>
      <c r="G33" s="242"/>
      <c r="H33" s="242">
        <v>1907</v>
      </c>
      <c r="I33" s="242"/>
      <c r="J33" s="307">
        <f>ROUND(H33/D33,1)</f>
        <v>9.3</v>
      </c>
      <c r="K33" s="307"/>
    </row>
    <row r="34" spans="1:11" ht="22.5" customHeight="1">
      <c r="A34" s="305" t="s">
        <v>75</v>
      </c>
      <c r="B34" s="305"/>
      <c r="C34" s="306"/>
      <c r="D34" s="241">
        <v>21</v>
      </c>
      <c r="E34" s="242"/>
      <c r="F34" s="242">
        <v>28</v>
      </c>
      <c r="G34" s="242"/>
      <c r="H34" s="242">
        <v>278</v>
      </c>
      <c r="I34" s="242"/>
      <c r="J34" s="307">
        <f>ROUND(H34/D34,1)</f>
        <v>13.2</v>
      </c>
      <c r="K34" s="307"/>
    </row>
    <row r="35" spans="1:11" ht="22.5" customHeight="1">
      <c r="A35" s="305" t="s">
        <v>76</v>
      </c>
      <c r="B35" s="305"/>
      <c r="C35" s="306"/>
      <c r="D35" s="241">
        <v>20</v>
      </c>
      <c r="E35" s="242"/>
      <c r="F35" s="242">
        <v>17</v>
      </c>
      <c r="G35" s="242"/>
      <c r="H35" s="242">
        <v>156</v>
      </c>
      <c r="I35" s="242"/>
      <c r="J35" s="307">
        <f>ROUND(H35/D35,1)</f>
        <v>7.8</v>
      </c>
      <c r="K35" s="307"/>
    </row>
    <row r="36" spans="1:11" ht="22.5" customHeight="1" thickBot="1">
      <c r="A36" s="308" t="s">
        <v>77</v>
      </c>
      <c r="B36" s="308"/>
      <c r="C36" s="309"/>
      <c r="D36" s="248">
        <v>25</v>
      </c>
      <c r="E36" s="249"/>
      <c r="F36" s="249">
        <v>23</v>
      </c>
      <c r="G36" s="249"/>
      <c r="H36" s="249">
        <v>127</v>
      </c>
      <c r="I36" s="249"/>
      <c r="J36" s="310">
        <f>ROUND(H36/D36,1)</f>
        <v>5.1</v>
      </c>
      <c r="K36" s="310"/>
    </row>
    <row r="37" ht="12" customHeight="1"/>
    <row r="38" spans="1:11" s="89" customFormat="1" ht="22.5" customHeight="1" thickBot="1">
      <c r="A38" s="88" t="s">
        <v>78</v>
      </c>
      <c r="B38" s="88"/>
      <c r="C38" s="88"/>
      <c r="D38" s="88"/>
      <c r="E38" s="88"/>
      <c r="F38" s="88"/>
      <c r="G38" s="88"/>
      <c r="H38" s="88"/>
      <c r="I38" s="88"/>
      <c r="J38" s="238" t="s">
        <v>309</v>
      </c>
      <c r="K38" s="238"/>
    </row>
    <row r="39" spans="1:11" ht="15" customHeight="1">
      <c r="A39" s="297" t="s">
        <v>79</v>
      </c>
      <c r="B39" s="297"/>
      <c r="C39" s="298"/>
      <c r="D39" s="301" t="s">
        <v>80</v>
      </c>
      <c r="E39" s="297"/>
      <c r="F39" s="303"/>
      <c r="G39" s="303"/>
      <c r="H39" s="303"/>
      <c r="I39" s="303"/>
      <c r="J39" s="303"/>
      <c r="K39" s="303"/>
    </row>
    <row r="40" spans="1:11" ht="16.5" customHeight="1">
      <c r="A40" s="299"/>
      <c r="B40" s="299"/>
      <c r="C40" s="300"/>
      <c r="D40" s="302"/>
      <c r="E40" s="299"/>
      <c r="F40" s="303"/>
      <c r="G40" s="303"/>
      <c r="H40" s="303"/>
      <c r="I40" s="303"/>
      <c r="J40" s="304"/>
      <c r="K40" s="303"/>
    </row>
    <row r="41" spans="1:11" ht="23.25" customHeight="1" thickBot="1">
      <c r="A41" s="292">
        <v>1785</v>
      </c>
      <c r="B41" s="292"/>
      <c r="C41" s="293"/>
      <c r="D41" s="294">
        <v>1155</v>
      </c>
      <c r="E41" s="292"/>
      <c r="F41" s="295"/>
      <c r="G41" s="295"/>
      <c r="H41" s="295"/>
      <c r="I41" s="295"/>
      <c r="J41" s="295"/>
      <c r="K41" s="295"/>
    </row>
    <row r="42" spans="7:11" ht="15.75">
      <c r="G42" s="296" t="s">
        <v>81</v>
      </c>
      <c r="H42" s="296"/>
      <c r="I42" s="296"/>
      <c r="J42" s="296"/>
      <c r="K42" s="296"/>
    </row>
    <row r="43" ht="15.75">
      <c r="F43" s="19"/>
    </row>
    <row r="44" ht="15.75">
      <c r="F44" s="19"/>
    </row>
    <row r="45" ht="15.75">
      <c r="C45" s="19"/>
    </row>
  </sheetData>
  <sheetProtection/>
  <mergeCells count="82">
    <mergeCell ref="A1:E1"/>
    <mergeCell ref="I1:K1"/>
    <mergeCell ref="E2:K2"/>
    <mergeCell ref="E4:K4"/>
    <mergeCell ref="E5:K5"/>
    <mergeCell ref="E6:K6"/>
    <mergeCell ref="E7:K7"/>
    <mergeCell ref="E8:K8"/>
    <mergeCell ref="E9:K9"/>
    <mergeCell ref="E10:K10"/>
    <mergeCell ref="E11:K11"/>
    <mergeCell ref="E12:K12"/>
    <mergeCell ref="E13:K13"/>
    <mergeCell ref="E14:K14"/>
    <mergeCell ref="E15:K15"/>
    <mergeCell ref="E16:K16"/>
    <mergeCell ref="E17:K17"/>
    <mergeCell ref="A19:F19"/>
    <mergeCell ref="J19:K19"/>
    <mergeCell ref="A20:E20"/>
    <mergeCell ref="F20:H20"/>
    <mergeCell ref="I20:K20"/>
    <mergeCell ref="A21:E21"/>
    <mergeCell ref="F21:K21"/>
    <mergeCell ref="A23:E23"/>
    <mergeCell ref="J23:K23"/>
    <mergeCell ref="A24:B25"/>
    <mergeCell ref="C24:E25"/>
    <mergeCell ref="F24:K24"/>
    <mergeCell ref="F25:H25"/>
    <mergeCell ref="I25:K25"/>
    <mergeCell ref="A26:B26"/>
    <mergeCell ref="C26:E26"/>
    <mergeCell ref="F26:H26"/>
    <mergeCell ref="I26:K26"/>
    <mergeCell ref="A28:E28"/>
    <mergeCell ref="J28:K28"/>
    <mergeCell ref="A29:C30"/>
    <mergeCell ref="D29:E30"/>
    <mergeCell ref="F29:G30"/>
    <mergeCell ref="H29:K29"/>
    <mergeCell ref="H30:I30"/>
    <mergeCell ref="J30:K30"/>
    <mergeCell ref="A31:C31"/>
    <mergeCell ref="D31:E31"/>
    <mergeCell ref="F31:G31"/>
    <mergeCell ref="H31:I31"/>
    <mergeCell ref="J31:K31"/>
    <mergeCell ref="A32:C32"/>
    <mergeCell ref="A33:C33"/>
    <mergeCell ref="D33:E33"/>
    <mergeCell ref="F33:G33"/>
    <mergeCell ref="H33:I33"/>
    <mergeCell ref="J33:K33"/>
    <mergeCell ref="A34:C34"/>
    <mergeCell ref="D34:E34"/>
    <mergeCell ref="F34:G34"/>
    <mergeCell ref="H34:I34"/>
    <mergeCell ref="J34:K34"/>
    <mergeCell ref="A35:C35"/>
    <mergeCell ref="D35:E35"/>
    <mergeCell ref="F35:G35"/>
    <mergeCell ref="H35:I35"/>
    <mergeCell ref="J35:K35"/>
    <mergeCell ref="A36:C36"/>
    <mergeCell ref="D36:E36"/>
    <mergeCell ref="F36:G36"/>
    <mergeCell ref="H36:I36"/>
    <mergeCell ref="J36:K36"/>
    <mergeCell ref="J38:K38"/>
    <mergeCell ref="A39:C40"/>
    <mergeCell ref="D39:E40"/>
    <mergeCell ref="F39:K39"/>
    <mergeCell ref="F40:G40"/>
    <mergeCell ref="H40:I40"/>
    <mergeCell ref="J40:K40"/>
    <mergeCell ref="A41:C41"/>
    <mergeCell ref="D41:E41"/>
    <mergeCell ref="F41:G41"/>
    <mergeCell ref="H41:I41"/>
    <mergeCell ref="J41:K41"/>
    <mergeCell ref="G42:K42"/>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K89"/>
  <sheetViews>
    <sheetView showGridLines="0" zoomScaleSheetLayoutView="100" zoomScalePageLayoutView="0" workbookViewId="0" topLeftCell="A1">
      <selection activeCell="A68" sqref="A68"/>
    </sheetView>
  </sheetViews>
  <sheetFormatPr defaultColWidth="8.83203125" defaultRowHeight="18"/>
  <cols>
    <col min="1" max="1" width="10.58203125" style="21" customWidth="1"/>
    <col min="2" max="2" width="5.41015625" style="21" bestFit="1" customWidth="1"/>
    <col min="3" max="7" width="16" style="21" customWidth="1"/>
    <col min="8" max="10" width="8.83203125" style="21" customWidth="1"/>
    <col min="11" max="11" width="9.41015625" style="21" bestFit="1" customWidth="1"/>
    <col min="12" max="16384" width="8.83203125" style="21" customWidth="1"/>
  </cols>
  <sheetData>
    <row r="1" spans="1:6" ht="21" customHeight="1" thickBot="1">
      <c r="A1" s="233" t="s">
        <v>82</v>
      </c>
      <c r="B1" s="233"/>
      <c r="C1" s="233"/>
      <c r="D1" s="233"/>
      <c r="E1" s="375" t="s">
        <v>310</v>
      </c>
      <c r="F1" s="375"/>
    </row>
    <row r="2" spans="1:6" ht="15.75">
      <c r="A2" s="268" t="s">
        <v>83</v>
      </c>
      <c r="B2" s="268"/>
      <c r="C2" s="376" t="s">
        <v>68</v>
      </c>
      <c r="D2" s="376" t="s">
        <v>69</v>
      </c>
      <c r="E2" s="261" t="s">
        <v>70</v>
      </c>
      <c r="F2" s="262"/>
    </row>
    <row r="3" spans="1:6" ht="18" customHeight="1">
      <c r="A3" s="270"/>
      <c r="B3" s="270"/>
      <c r="C3" s="377"/>
      <c r="D3" s="377"/>
      <c r="E3" s="30" t="s">
        <v>71</v>
      </c>
      <c r="F3" s="30" t="s">
        <v>84</v>
      </c>
    </row>
    <row r="4" spans="1:6" s="1" customFormat="1" ht="19.5" customHeight="1">
      <c r="A4" s="373" t="s">
        <v>3</v>
      </c>
      <c r="B4" s="374"/>
      <c r="C4" s="92">
        <f>SUM(C5:C36)</f>
        <v>2081</v>
      </c>
      <c r="D4" s="93">
        <f>SUM(D5:D36)</f>
        <v>17563</v>
      </c>
      <c r="E4" s="93">
        <f>SUM(E5:E36)</f>
        <v>36905</v>
      </c>
      <c r="F4" s="94">
        <f>ROUND(E4/C4,1)</f>
        <v>17.7</v>
      </c>
    </row>
    <row r="5" spans="1:11" ht="19.5" customHeight="1">
      <c r="A5" s="367" t="s">
        <v>85</v>
      </c>
      <c r="B5" s="32" t="s">
        <v>86</v>
      </c>
      <c r="C5" s="95">
        <v>72</v>
      </c>
      <c r="D5" s="96">
        <v>310</v>
      </c>
      <c r="E5" s="96">
        <v>5326</v>
      </c>
      <c r="F5" s="86">
        <f>ROUND(E5/C5,1)</f>
        <v>74</v>
      </c>
      <c r="K5" s="25"/>
    </row>
    <row r="6" spans="1:6" ht="19.5" customHeight="1">
      <c r="A6" s="371"/>
      <c r="B6" s="32" t="s">
        <v>87</v>
      </c>
      <c r="C6" s="95">
        <v>205</v>
      </c>
      <c r="D6" s="96">
        <v>1464</v>
      </c>
      <c r="E6" s="96">
        <v>2369</v>
      </c>
      <c r="F6" s="86">
        <f>ROUND(E6/C6,1)</f>
        <v>11.6</v>
      </c>
    </row>
    <row r="7" spans="1:10" ht="19.5" customHeight="1">
      <c r="A7" s="291" t="s">
        <v>88</v>
      </c>
      <c r="B7" s="32" t="s">
        <v>86</v>
      </c>
      <c r="C7" s="95">
        <v>40</v>
      </c>
      <c r="D7" s="96">
        <v>87</v>
      </c>
      <c r="E7" s="96">
        <v>911</v>
      </c>
      <c r="F7" s="86">
        <f aca="true" t="shared" si="0" ref="F7:F35">ROUND(E7/C7,1)</f>
        <v>22.8</v>
      </c>
      <c r="I7" s="25"/>
      <c r="J7" s="25"/>
    </row>
    <row r="8" spans="1:6" ht="19.5" customHeight="1">
      <c r="A8" s="372"/>
      <c r="B8" s="32" t="s">
        <v>87</v>
      </c>
      <c r="C8" s="95">
        <v>124</v>
      </c>
      <c r="D8" s="96">
        <v>1594</v>
      </c>
      <c r="E8" s="96">
        <v>1759</v>
      </c>
      <c r="F8" s="86">
        <f t="shared" si="0"/>
        <v>14.2</v>
      </c>
    </row>
    <row r="9" spans="1:6" ht="19.5" customHeight="1">
      <c r="A9" s="367" t="s">
        <v>89</v>
      </c>
      <c r="B9" s="32" t="s">
        <v>86</v>
      </c>
      <c r="C9" s="95">
        <v>44</v>
      </c>
      <c r="D9" s="96">
        <v>132</v>
      </c>
      <c r="E9" s="96">
        <v>1843</v>
      </c>
      <c r="F9" s="86">
        <f t="shared" si="0"/>
        <v>41.9</v>
      </c>
    </row>
    <row r="10" spans="1:6" ht="19.5" customHeight="1">
      <c r="A10" s="372"/>
      <c r="B10" s="32" t="s">
        <v>87</v>
      </c>
      <c r="C10" s="95">
        <v>68</v>
      </c>
      <c r="D10" s="96">
        <v>956</v>
      </c>
      <c r="E10" s="96">
        <v>1234</v>
      </c>
      <c r="F10" s="86">
        <f t="shared" si="0"/>
        <v>18.1</v>
      </c>
    </row>
    <row r="11" spans="1:6" ht="19.5" customHeight="1">
      <c r="A11" s="291" t="s">
        <v>90</v>
      </c>
      <c r="B11" s="32" t="s">
        <v>86</v>
      </c>
      <c r="C11" s="95">
        <v>107</v>
      </c>
      <c r="D11" s="96">
        <v>262</v>
      </c>
      <c r="E11" s="96">
        <v>3643</v>
      </c>
      <c r="F11" s="86">
        <f t="shared" si="0"/>
        <v>34</v>
      </c>
    </row>
    <row r="12" spans="1:6" ht="19.5" customHeight="1">
      <c r="A12" s="372"/>
      <c r="B12" s="32" t="s">
        <v>87</v>
      </c>
      <c r="C12" s="95">
        <v>199</v>
      </c>
      <c r="D12" s="96">
        <v>2005</v>
      </c>
      <c r="E12" s="96">
        <v>2294</v>
      </c>
      <c r="F12" s="86">
        <f t="shared" si="0"/>
        <v>11.5</v>
      </c>
    </row>
    <row r="13" spans="1:6" ht="19.5" customHeight="1">
      <c r="A13" s="367" t="s">
        <v>91</v>
      </c>
      <c r="B13" s="32" t="s">
        <v>86</v>
      </c>
      <c r="C13" s="95">
        <v>43</v>
      </c>
      <c r="D13" s="96">
        <v>59</v>
      </c>
      <c r="E13" s="96">
        <v>319</v>
      </c>
      <c r="F13" s="86">
        <f t="shared" si="0"/>
        <v>7.4</v>
      </c>
    </row>
    <row r="14" spans="1:6" ht="19.5" customHeight="1">
      <c r="A14" s="371"/>
      <c r="B14" s="32" t="s">
        <v>87</v>
      </c>
      <c r="C14" s="95">
        <v>460</v>
      </c>
      <c r="D14" s="96">
        <v>4030</v>
      </c>
      <c r="E14" s="96">
        <v>3976</v>
      </c>
      <c r="F14" s="86">
        <f t="shared" si="0"/>
        <v>8.6</v>
      </c>
    </row>
    <row r="15" spans="1:6" ht="19.5" customHeight="1">
      <c r="A15" s="367" t="s">
        <v>92</v>
      </c>
      <c r="B15" s="32" t="s">
        <v>86</v>
      </c>
      <c r="C15" s="97">
        <v>9</v>
      </c>
      <c r="D15" s="96">
        <v>24</v>
      </c>
      <c r="E15" s="96">
        <v>190</v>
      </c>
      <c r="F15" s="86">
        <f t="shared" si="0"/>
        <v>21.1</v>
      </c>
    </row>
    <row r="16" spans="1:6" ht="19.5" customHeight="1">
      <c r="A16" s="371"/>
      <c r="B16" s="32" t="s">
        <v>87</v>
      </c>
      <c r="C16" s="95">
        <v>45</v>
      </c>
      <c r="D16" s="96">
        <v>501</v>
      </c>
      <c r="E16" s="96">
        <v>565</v>
      </c>
      <c r="F16" s="86">
        <f t="shared" si="0"/>
        <v>12.6</v>
      </c>
    </row>
    <row r="17" spans="1:6" ht="19.5" customHeight="1">
      <c r="A17" s="367" t="s">
        <v>93</v>
      </c>
      <c r="B17" s="32" t="s">
        <v>86</v>
      </c>
      <c r="C17" s="95">
        <v>15</v>
      </c>
      <c r="D17" s="96">
        <v>23</v>
      </c>
      <c r="E17" s="96">
        <v>166</v>
      </c>
      <c r="F17" s="86">
        <f t="shared" si="0"/>
        <v>11.1</v>
      </c>
    </row>
    <row r="18" spans="1:6" ht="19.5" customHeight="1">
      <c r="A18" s="371"/>
      <c r="B18" s="32" t="s">
        <v>87</v>
      </c>
      <c r="C18" s="95">
        <v>106</v>
      </c>
      <c r="D18" s="96">
        <v>1783</v>
      </c>
      <c r="E18" s="96">
        <v>1741</v>
      </c>
      <c r="F18" s="86">
        <f t="shared" si="0"/>
        <v>16.4</v>
      </c>
    </row>
    <row r="19" spans="1:6" ht="19.5" customHeight="1">
      <c r="A19" s="367" t="s">
        <v>311</v>
      </c>
      <c r="B19" s="32" t="s">
        <v>86</v>
      </c>
      <c r="C19" s="95">
        <v>16</v>
      </c>
      <c r="D19" s="96">
        <v>92</v>
      </c>
      <c r="E19" s="96">
        <v>490</v>
      </c>
      <c r="F19" s="86">
        <f t="shared" si="0"/>
        <v>30.6</v>
      </c>
    </row>
    <row r="20" spans="1:6" ht="19.5" customHeight="1">
      <c r="A20" s="371"/>
      <c r="B20" s="32" t="s">
        <v>87</v>
      </c>
      <c r="C20" s="95">
        <v>32</v>
      </c>
      <c r="D20" s="96">
        <v>294</v>
      </c>
      <c r="E20" s="96">
        <v>501</v>
      </c>
      <c r="F20" s="86">
        <f t="shared" si="0"/>
        <v>15.7</v>
      </c>
    </row>
    <row r="21" spans="1:6" ht="19.5" customHeight="1">
      <c r="A21" s="367" t="s">
        <v>94</v>
      </c>
      <c r="B21" s="32" t="s">
        <v>86</v>
      </c>
      <c r="C21" s="95">
        <v>14</v>
      </c>
      <c r="D21" s="96">
        <v>37</v>
      </c>
      <c r="E21" s="96">
        <v>512</v>
      </c>
      <c r="F21" s="86">
        <f t="shared" si="0"/>
        <v>36.6</v>
      </c>
    </row>
    <row r="22" spans="1:6" ht="19.5" customHeight="1">
      <c r="A22" s="371"/>
      <c r="B22" s="32" t="s">
        <v>87</v>
      </c>
      <c r="C22" s="95">
        <v>56</v>
      </c>
      <c r="D22" s="96">
        <v>523</v>
      </c>
      <c r="E22" s="96">
        <v>671</v>
      </c>
      <c r="F22" s="86">
        <f t="shared" si="0"/>
        <v>12</v>
      </c>
    </row>
    <row r="23" spans="1:6" ht="19.5" customHeight="1">
      <c r="A23" s="367" t="s">
        <v>95</v>
      </c>
      <c r="B23" s="32" t="s">
        <v>86</v>
      </c>
      <c r="C23" s="95">
        <v>1</v>
      </c>
      <c r="D23" s="96">
        <v>1</v>
      </c>
      <c r="E23" s="96">
        <v>4</v>
      </c>
      <c r="F23" s="86">
        <f t="shared" si="0"/>
        <v>4</v>
      </c>
    </row>
    <row r="24" spans="1:6" ht="19.5" customHeight="1">
      <c r="A24" s="371"/>
      <c r="B24" s="32" t="s">
        <v>87</v>
      </c>
      <c r="C24" s="95">
        <v>7</v>
      </c>
      <c r="D24" s="96">
        <v>90</v>
      </c>
      <c r="E24" s="96">
        <v>91</v>
      </c>
      <c r="F24" s="86">
        <f t="shared" si="0"/>
        <v>13</v>
      </c>
    </row>
    <row r="25" spans="1:6" ht="19.5" customHeight="1">
      <c r="A25" s="291" t="s">
        <v>96</v>
      </c>
      <c r="B25" s="32" t="s">
        <v>86</v>
      </c>
      <c r="C25" s="95">
        <v>59</v>
      </c>
      <c r="D25" s="96">
        <v>158</v>
      </c>
      <c r="E25" s="96">
        <v>1848</v>
      </c>
      <c r="F25" s="86">
        <f t="shared" si="0"/>
        <v>31.3</v>
      </c>
    </row>
    <row r="26" spans="1:6" ht="19.5" customHeight="1">
      <c r="A26" s="372"/>
      <c r="B26" s="32" t="s">
        <v>87</v>
      </c>
      <c r="C26" s="95">
        <v>112</v>
      </c>
      <c r="D26" s="96">
        <v>1308</v>
      </c>
      <c r="E26" s="96">
        <v>1836</v>
      </c>
      <c r="F26" s="86">
        <f t="shared" si="0"/>
        <v>16.4</v>
      </c>
    </row>
    <row r="27" spans="1:6" ht="19.5" customHeight="1">
      <c r="A27" s="363" t="s">
        <v>97</v>
      </c>
      <c r="B27" s="32" t="s">
        <v>86</v>
      </c>
      <c r="C27" s="95">
        <v>43</v>
      </c>
      <c r="D27" s="96">
        <v>74</v>
      </c>
      <c r="E27" s="96">
        <v>665</v>
      </c>
      <c r="F27" s="86">
        <f t="shared" si="0"/>
        <v>15.5</v>
      </c>
    </row>
    <row r="28" spans="1:6" ht="19.5" customHeight="1">
      <c r="A28" s="364"/>
      <c r="B28" s="32" t="s">
        <v>87</v>
      </c>
      <c r="C28" s="95">
        <v>104</v>
      </c>
      <c r="D28" s="96">
        <v>1144</v>
      </c>
      <c r="E28" s="96">
        <v>1391</v>
      </c>
      <c r="F28" s="86">
        <f t="shared" si="0"/>
        <v>13.4</v>
      </c>
    </row>
    <row r="29" spans="1:6" ht="19.5" customHeight="1">
      <c r="A29" s="365" t="s">
        <v>98</v>
      </c>
      <c r="B29" s="32" t="s">
        <v>86</v>
      </c>
      <c r="C29" s="95">
        <v>24</v>
      </c>
      <c r="D29" s="96">
        <v>98</v>
      </c>
      <c r="E29" s="96">
        <v>1718</v>
      </c>
      <c r="F29" s="86">
        <f>ROUND(E29/C29,1)</f>
        <v>71.6</v>
      </c>
    </row>
    <row r="30" spans="1:6" ht="19.5" customHeight="1">
      <c r="A30" s="366"/>
      <c r="B30" s="32" t="s">
        <v>87</v>
      </c>
      <c r="C30" s="95">
        <v>32</v>
      </c>
      <c r="D30" s="96">
        <v>277</v>
      </c>
      <c r="E30" s="96">
        <v>366</v>
      </c>
      <c r="F30" s="86">
        <f>ROUND(E30/C30,1)</f>
        <v>11.4</v>
      </c>
    </row>
    <row r="31" spans="1:6" ht="19.5" customHeight="1">
      <c r="A31" s="363" t="s">
        <v>99</v>
      </c>
      <c r="B31" s="32" t="s">
        <v>86</v>
      </c>
      <c r="C31" s="95">
        <v>0</v>
      </c>
      <c r="D31" s="96">
        <v>0</v>
      </c>
      <c r="E31" s="96">
        <v>0</v>
      </c>
      <c r="F31" s="134" t="s">
        <v>312</v>
      </c>
    </row>
    <row r="32" spans="1:6" ht="19.5" customHeight="1">
      <c r="A32" s="364"/>
      <c r="B32" s="225" t="s">
        <v>87</v>
      </c>
      <c r="C32" s="95">
        <v>2</v>
      </c>
      <c r="D32" s="96">
        <v>45</v>
      </c>
      <c r="E32" s="96">
        <v>67</v>
      </c>
      <c r="F32" s="86">
        <f>ROUND(E32/C32,1)</f>
        <v>33.5</v>
      </c>
    </row>
    <row r="33" spans="1:6" ht="19.5" customHeight="1">
      <c r="A33" s="367" t="s">
        <v>249</v>
      </c>
      <c r="B33" s="80" t="s">
        <v>86</v>
      </c>
      <c r="C33" s="95">
        <v>9</v>
      </c>
      <c r="D33" s="96">
        <v>20</v>
      </c>
      <c r="E33" s="96">
        <v>159</v>
      </c>
      <c r="F33" s="86">
        <f t="shared" si="0"/>
        <v>17.7</v>
      </c>
    </row>
    <row r="34" spans="1:6" ht="19.5" customHeight="1">
      <c r="A34" s="368"/>
      <c r="B34" s="48" t="s">
        <v>87</v>
      </c>
      <c r="C34" s="95">
        <v>17</v>
      </c>
      <c r="D34" s="96">
        <v>116</v>
      </c>
      <c r="E34" s="96">
        <v>149</v>
      </c>
      <c r="F34" s="86">
        <f t="shared" si="0"/>
        <v>8.8</v>
      </c>
    </row>
    <row r="35" spans="1:6" ht="19.5" customHeight="1">
      <c r="A35" s="363" t="s">
        <v>250</v>
      </c>
      <c r="B35" s="32" t="s">
        <v>86</v>
      </c>
      <c r="C35" s="95">
        <v>6</v>
      </c>
      <c r="D35" s="96">
        <v>11</v>
      </c>
      <c r="E35" s="96">
        <v>42</v>
      </c>
      <c r="F35" s="86">
        <f t="shared" si="0"/>
        <v>7</v>
      </c>
    </row>
    <row r="36" spans="1:6" ht="19.5" customHeight="1" thickBot="1">
      <c r="A36" s="369"/>
      <c r="B36" s="98" t="s">
        <v>87</v>
      </c>
      <c r="C36" s="99">
        <v>10</v>
      </c>
      <c r="D36" s="100">
        <v>45</v>
      </c>
      <c r="E36" s="100">
        <v>59</v>
      </c>
      <c r="F36" s="87">
        <f>ROUND(E36/C36,1)</f>
        <v>5.9</v>
      </c>
    </row>
    <row r="37" spans="1:7" ht="24.75" customHeight="1">
      <c r="A37" s="370"/>
      <c r="B37" s="370"/>
      <c r="C37" s="370"/>
      <c r="D37" s="370"/>
      <c r="E37" s="370"/>
      <c r="F37" s="370"/>
      <c r="G37" s="370"/>
    </row>
    <row r="38" spans="1:7" ht="19.5" thickBot="1">
      <c r="A38" s="260" t="s">
        <v>100</v>
      </c>
      <c r="B38" s="260"/>
      <c r="C38" s="260"/>
      <c r="D38" s="260"/>
      <c r="E38" s="260"/>
      <c r="F38" s="360" t="s">
        <v>313</v>
      </c>
      <c r="G38" s="360"/>
    </row>
    <row r="39" spans="1:6" ht="20.25" customHeight="1">
      <c r="A39" s="101"/>
      <c r="B39" s="102"/>
      <c r="C39" s="33" t="s">
        <v>101</v>
      </c>
      <c r="D39" s="33" t="s">
        <v>102</v>
      </c>
      <c r="E39" s="33" t="s">
        <v>314</v>
      </c>
      <c r="F39" s="33" t="s">
        <v>104</v>
      </c>
    </row>
    <row r="40" spans="1:6" ht="14.25" customHeight="1">
      <c r="A40" s="361" t="s">
        <v>0</v>
      </c>
      <c r="B40" s="362"/>
      <c r="C40" s="103">
        <v>240</v>
      </c>
      <c r="D40" s="104">
        <v>14333</v>
      </c>
      <c r="E40" s="104">
        <v>13630</v>
      </c>
      <c r="F40" s="105">
        <f>E40/D40*100</f>
        <v>95.09523477290169</v>
      </c>
    </row>
    <row r="41" spans="1:6" ht="14.25" customHeight="1">
      <c r="A41" s="356" t="s">
        <v>105</v>
      </c>
      <c r="B41" s="357"/>
      <c r="C41" s="95">
        <v>240</v>
      </c>
      <c r="D41" s="96">
        <v>13295</v>
      </c>
      <c r="E41" s="96">
        <v>12903</v>
      </c>
      <c r="F41" s="107">
        <f>E41/D41*100</f>
        <v>97.05152312899587</v>
      </c>
    </row>
    <row r="42" spans="1:6" ht="14.25" customHeight="1">
      <c r="A42" s="356" t="s">
        <v>106</v>
      </c>
      <c r="B42" s="357"/>
      <c r="C42" s="95">
        <v>240</v>
      </c>
      <c r="D42" s="96">
        <v>13414</v>
      </c>
      <c r="E42" s="96">
        <v>13084</v>
      </c>
      <c r="F42" s="107">
        <v>98.29769154510701</v>
      </c>
    </row>
    <row r="43" spans="1:6" ht="14.25" customHeight="1">
      <c r="A43" s="356" t="s">
        <v>107</v>
      </c>
      <c r="B43" s="357"/>
      <c r="C43" s="108">
        <v>240</v>
      </c>
      <c r="D43" s="108">
        <v>13097</v>
      </c>
      <c r="E43" s="108">
        <v>12863</v>
      </c>
      <c r="F43" s="107">
        <v>98.2</v>
      </c>
    </row>
    <row r="44" spans="1:6" s="1" customFormat="1" ht="14.25" customHeight="1">
      <c r="A44" s="356" t="s">
        <v>108</v>
      </c>
      <c r="B44" s="357"/>
      <c r="C44" s="108">
        <v>238</v>
      </c>
      <c r="D44" s="108">
        <v>12923</v>
      </c>
      <c r="E44" s="108">
        <v>12681</v>
      </c>
      <c r="F44" s="107">
        <v>98.1</v>
      </c>
    </row>
    <row r="45" spans="1:6" ht="14.25" customHeight="1">
      <c r="A45" s="356" t="s">
        <v>109</v>
      </c>
      <c r="B45" s="357"/>
      <c r="C45" s="95">
        <v>240</v>
      </c>
      <c r="D45" s="96">
        <v>12576</v>
      </c>
      <c r="E45" s="96">
        <v>12316</v>
      </c>
      <c r="F45" s="107">
        <v>97.9</v>
      </c>
    </row>
    <row r="46" spans="1:6" ht="14.25" customHeight="1">
      <c r="A46" s="356" t="s">
        <v>61</v>
      </c>
      <c r="B46" s="357"/>
      <c r="C46" s="109">
        <v>240</v>
      </c>
      <c r="D46" s="96">
        <v>13259</v>
      </c>
      <c r="E46" s="96">
        <v>13019</v>
      </c>
      <c r="F46" s="110">
        <v>98.2</v>
      </c>
    </row>
    <row r="47" spans="1:6" ht="14.25" customHeight="1">
      <c r="A47" s="356" t="s">
        <v>62</v>
      </c>
      <c r="B47" s="357"/>
      <c r="C47" s="109">
        <v>240</v>
      </c>
      <c r="D47" s="96">
        <v>13897</v>
      </c>
      <c r="E47" s="96">
        <v>13699</v>
      </c>
      <c r="F47" s="110">
        <v>98.6</v>
      </c>
    </row>
    <row r="48" spans="1:6" ht="14.25" customHeight="1">
      <c r="A48" s="356" t="s">
        <v>63</v>
      </c>
      <c r="B48" s="357"/>
      <c r="C48" s="95">
        <v>240</v>
      </c>
      <c r="D48" s="96">
        <v>14128</v>
      </c>
      <c r="E48" s="96">
        <v>13892</v>
      </c>
      <c r="F48" s="110">
        <v>98.3</v>
      </c>
    </row>
    <row r="49" spans="1:6" ht="14.25" customHeight="1">
      <c r="A49" s="356" t="s">
        <v>110</v>
      </c>
      <c r="B49" s="357"/>
      <c r="C49" s="95">
        <v>240</v>
      </c>
      <c r="D49" s="96">
        <v>14209</v>
      </c>
      <c r="E49" s="96">
        <v>13907</v>
      </c>
      <c r="F49" s="110">
        <v>97.9</v>
      </c>
    </row>
    <row r="50" spans="1:6" ht="15" customHeight="1">
      <c r="A50" s="356" t="s">
        <v>111</v>
      </c>
      <c r="B50" s="357"/>
      <c r="C50" s="95">
        <v>240</v>
      </c>
      <c r="D50" s="96">
        <v>14666</v>
      </c>
      <c r="E50" s="96">
        <v>14429</v>
      </c>
      <c r="F50" s="110">
        <v>98.4</v>
      </c>
    </row>
    <row r="51" spans="1:6" ht="15" customHeight="1">
      <c r="A51" s="356" t="s">
        <v>64</v>
      </c>
      <c r="B51" s="357"/>
      <c r="C51" s="95">
        <v>240</v>
      </c>
      <c r="D51" s="96">
        <v>14461</v>
      </c>
      <c r="E51" s="96">
        <v>14232</v>
      </c>
      <c r="F51" s="110">
        <v>98.4</v>
      </c>
    </row>
    <row r="52" spans="1:6" ht="15" customHeight="1">
      <c r="A52" s="356" t="s">
        <v>65</v>
      </c>
      <c r="B52" s="357"/>
      <c r="C52" s="95">
        <v>240</v>
      </c>
      <c r="D52" s="96">
        <v>14563</v>
      </c>
      <c r="E52" s="96">
        <v>14432</v>
      </c>
      <c r="F52" s="110">
        <v>99.1</v>
      </c>
    </row>
    <row r="53" spans="1:6" ht="15" customHeight="1">
      <c r="A53" s="356" t="s">
        <v>31</v>
      </c>
      <c r="B53" s="357"/>
      <c r="C53" s="95">
        <v>240</v>
      </c>
      <c r="D53" s="96">
        <v>14894</v>
      </c>
      <c r="E53" s="96">
        <v>14553</v>
      </c>
      <c r="F53" s="110">
        <v>97.7</v>
      </c>
    </row>
    <row r="54" spans="1:6" ht="15" customHeight="1">
      <c r="A54" s="356" t="s">
        <v>33</v>
      </c>
      <c r="B54" s="357"/>
      <c r="C54" s="109">
        <v>240</v>
      </c>
      <c r="D54" s="96">
        <v>14711</v>
      </c>
      <c r="E54" s="96">
        <v>14384</v>
      </c>
      <c r="F54" s="111">
        <f>E54/D54*100</f>
        <v>97.77717354360682</v>
      </c>
    </row>
    <row r="55" spans="1:6" ht="15" customHeight="1">
      <c r="A55" s="356" t="s">
        <v>32</v>
      </c>
      <c r="B55" s="357"/>
      <c r="C55" s="95">
        <v>240</v>
      </c>
      <c r="D55" s="96">
        <v>14922</v>
      </c>
      <c r="E55" s="96">
        <v>14547</v>
      </c>
      <c r="F55" s="111">
        <f>E55/D55*100</f>
        <v>97.48693204664254</v>
      </c>
    </row>
    <row r="56" spans="1:6" ht="15" customHeight="1">
      <c r="A56" s="356" t="s">
        <v>34</v>
      </c>
      <c r="B56" s="357"/>
      <c r="C56" s="95">
        <v>250</v>
      </c>
      <c r="D56" s="96">
        <v>14764</v>
      </c>
      <c r="E56" s="96">
        <v>14440</v>
      </c>
      <c r="F56" s="111">
        <f>E56/D56*100</f>
        <v>97.8054727716066</v>
      </c>
    </row>
    <row r="57" spans="1:6" ht="15" customHeight="1">
      <c r="A57" s="356" t="s">
        <v>35</v>
      </c>
      <c r="B57" s="357"/>
      <c r="C57" s="95">
        <v>252</v>
      </c>
      <c r="D57" s="96">
        <v>14464</v>
      </c>
      <c r="E57" s="96">
        <v>14090</v>
      </c>
      <c r="F57" s="111">
        <v>97.41426991150442</v>
      </c>
    </row>
    <row r="58" spans="1:6" ht="18" customHeight="1">
      <c r="A58" s="358" t="s">
        <v>268</v>
      </c>
      <c r="B58" s="359"/>
      <c r="C58" s="81">
        <f>SUM(C59:C65)</f>
        <v>241</v>
      </c>
      <c r="D58" s="83">
        <f>SUM(D59:D65)</f>
        <v>12841</v>
      </c>
      <c r="E58" s="83">
        <f>SUM(E59:E65)</f>
        <v>12482</v>
      </c>
      <c r="F58" s="113">
        <f>E58/D58*100</f>
        <v>97.20426758040651</v>
      </c>
    </row>
    <row r="59" spans="1:9" ht="18.75" customHeight="1">
      <c r="A59" s="351" t="s">
        <v>14</v>
      </c>
      <c r="B59" s="352"/>
      <c r="C59" s="95">
        <v>46</v>
      </c>
      <c r="D59" s="96">
        <v>2616</v>
      </c>
      <c r="E59" s="96">
        <v>2550</v>
      </c>
      <c r="F59" s="107">
        <f aca="true" t="shared" si="1" ref="F59:F65">E59/D59*100</f>
        <v>97.47706422018348</v>
      </c>
      <c r="I59" s="25"/>
    </row>
    <row r="60" spans="1:6" ht="18.75" customHeight="1">
      <c r="A60" s="351" t="s">
        <v>15</v>
      </c>
      <c r="B60" s="352"/>
      <c r="C60" s="95">
        <v>34</v>
      </c>
      <c r="D60" s="96">
        <v>2198</v>
      </c>
      <c r="E60" s="96">
        <v>2092</v>
      </c>
      <c r="F60" s="107">
        <f t="shared" si="1"/>
        <v>95.1774340309372</v>
      </c>
    </row>
    <row r="61" spans="1:6" ht="18.75" customHeight="1">
      <c r="A61" s="351" t="s">
        <v>16</v>
      </c>
      <c r="B61" s="352"/>
      <c r="C61" s="95">
        <v>22</v>
      </c>
      <c r="D61" s="96">
        <v>1447</v>
      </c>
      <c r="E61" s="96">
        <v>1396</v>
      </c>
      <c r="F61" s="107">
        <f t="shared" si="1"/>
        <v>96.47546648237734</v>
      </c>
    </row>
    <row r="62" spans="1:6" ht="18.75" customHeight="1">
      <c r="A62" s="351" t="s">
        <v>17</v>
      </c>
      <c r="B62" s="352"/>
      <c r="C62" s="95">
        <v>34</v>
      </c>
      <c r="D62" s="96">
        <v>2206</v>
      </c>
      <c r="E62" s="96">
        <v>2136</v>
      </c>
      <c r="F62" s="107">
        <f t="shared" si="1"/>
        <v>96.82683590208522</v>
      </c>
    </row>
    <row r="63" spans="1:6" ht="18.75" customHeight="1">
      <c r="A63" s="351" t="s">
        <v>18</v>
      </c>
      <c r="B63" s="352"/>
      <c r="C63" s="95">
        <v>24</v>
      </c>
      <c r="D63" s="96">
        <v>939</v>
      </c>
      <c r="E63" s="96">
        <v>912</v>
      </c>
      <c r="F63" s="107">
        <f t="shared" si="1"/>
        <v>97.12460063897763</v>
      </c>
    </row>
    <row r="64" spans="1:6" ht="18.75" customHeight="1">
      <c r="A64" s="351" t="s">
        <v>19</v>
      </c>
      <c r="B64" s="352"/>
      <c r="C64" s="95">
        <v>46</v>
      </c>
      <c r="D64" s="96">
        <v>1694</v>
      </c>
      <c r="E64" s="96">
        <v>1670</v>
      </c>
      <c r="F64" s="107">
        <f t="shared" si="1"/>
        <v>98.58323494687131</v>
      </c>
    </row>
    <row r="65" spans="1:6" ht="18.75" customHeight="1" thickBot="1">
      <c r="A65" s="353" t="s">
        <v>20</v>
      </c>
      <c r="B65" s="354"/>
      <c r="C65" s="99">
        <v>35</v>
      </c>
      <c r="D65" s="100">
        <v>1741</v>
      </c>
      <c r="E65" s="100">
        <v>1726</v>
      </c>
      <c r="F65" s="115">
        <f t="shared" si="1"/>
        <v>99.13842619184376</v>
      </c>
    </row>
    <row r="66" spans="1:6" ht="23.25" customHeight="1">
      <c r="A66" s="355" t="s">
        <v>315</v>
      </c>
      <c r="B66" s="355"/>
      <c r="C66" s="355"/>
      <c r="D66" s="355"/>
      <c r="E66" s="355"/>
      <c r="F66" s="355"/>
    </row>
    <row r="67" spans="1:6" ht="21" customHeight="1">
      <c r="A67" s="332"/>
      <c r="B67" s="332"/>
      <c r="C67" s="332"/>
      <c r="D67" s="332"/>
      <c r="E67" s="332"/>
      <c r="F67" s="332"/>
    </row>
    <row r="68" spans="1:6" ht="15.75" customHeight="1">
      <c r="A68" s="19"/>
      <c r="B68" s="19"/>
      <c r="C68" s="19"/>
      <c r="D68" s="116"/>
      <c r="E68" s="116"/>
      <c r="F68" s="116"/>
    </row>
    <row r="69" spans="1:11" ht="22.5" customHeight="1" thickBot="1">
      <c r="A69" s="233" t="s">
        <v>112</v>
      </c>
      <c r="B69" s="233"/>
      <c r="C69" s="233"/>
      <c r="D69" s="233"/>
      <c r="E69" s="233"/>
      <c r="F69" s="16"/>
      <c r="G69" s="34" t="s">
        <v>269</v>
      </c>
      <c r="H69" s="19"/>
      <c r="I69" s="19"/>
      <c r="J69" s="19"/>
      <c r="K69" s="19"/>
    </row>
    <row r="70" spans="1:11" ht="18.75" customHeight="1">
      <c r="A70" s="235" t="s">
        <v>25</v>
      </c>
      <c r="B70" s="235"/>
      <c r="C70" s="342"/>
      <c r="D70" s="280" t="s">
        <v>113</v>
      </c>
      <c r="E70" s="235"/>
      <c r="F70" s="36" t="s">
        <v>114</v>
      </c>
      <c r="G70" s="29" t="s">
        <v>115</v>
      </c>
      <c r="H70" s="19"/>
      <c r="I70" s="19"/>
      <c r="J70" s="19"/>
      <c r="K70" s="19"/>
    </row>
    <row r="71" spans="1:11" ht="18.75" customHeight="1">
      <c r="A71" s="343">
        <f>E58</f>
        <v>12482</v>
      </c>
      <c r="B71" s="343"/>
      <c r="C71" s="344"/>
      <c r="D71" s="345">
        <v>8334</v>
      </c>
      <c r="E71" s="346"/>
      <c r="F71" s="118">
        <f>A71-D71-G71</f>
        <v>4148</v>
      </c>
      <c r="G71" s="117">
        <v>0</v>
      </c>
      <c r="H71" s="19"/>
      <c r="I71" s="19"/>
      <c r="J71" s="19"/>
      <c r="K71" s="19"/>
    </row>
    <row r="72" spans="1:11" ht="18.75" customHeight="1">
      <c r="A72" s="82"/>
      <c r="B72" s="119"/>
      <c r="C72" s="347" t="s">
        <v>116</v>
      </c>
      <c r="D72" s="347"/>
      <c r="E72" s="120">
        <f>D73+D74+D75+D76+D77+D78+D79+D80+G73+G74+G75+G76+G77+G78+G79+G80</f>
        <v>5091</v>
      </c>
      <c r="F72" s="121" t="s">
        <v>117</v>
      </c>
      <c r="G72" s="121"/>
      <c r="H72" s="19"/>
      <c r="I72" s="19"/>
      <c r="J72" s="19"/>
      <c r="K72" s="19"/>
    </row>
    <row r="73" spans="1:10" ht="18.75" customHeight="1">
      <c r="A73" s="348" t="s">
        <v>118</v>
      </c>
      <c r="B73" s="348"/>
      <c r="C73" s="339"/>
      <c r="D73" s="122">
        <v>733</v>
      </c>
      <c r="E73" s="349" t="s">
        <v>119</v>
      </c>
      <c r="F73" s="350"/>
      <c r="G73" s="95">
        <v>285</v>
      </c>
      <c r="H73" s="19"/>
      <c r="I73" s="19"/>
      <c r="J73" s="19"/>
    </row>
    <row r="74" spans="1:10" ht="18.75" customHeight="1">
      <c r="A74" s="338" t="s">
        <v>120</v>
      </c>
      <c r="B74" s="338"/>
      <c r="C74" s="339"/>
      <c r="D74" s="122">
        <v>14</v>
      </c>
      <c r="E74" s="340" t="s">
        <v>121</v>
      </c>
      <c r="F74" s="341"/>
      <c r="G74" s="95">
        <v>493</v>
      </c>
      <c r="H74" s="19"/>
      <c r="I74" s="19"/>
      <c r="J74" s="19"/>
    </row>
    <row r="75" spans="1:10" ht="18.75" customHeight="1">
      <c r="A75" s="338" t="s">
        <v>122</v>
      </c>
      <c r="B75" s="338"/>
      <c r="C75" s="339"/>
      <c r="D75" s="122">
        <v>26</v>
      </c>
      <c r="E75" s="340" t="s">
        <v>123</v>
      </c>
      <c r="F75" s="341"/>
      <c r="G75" s="95">
        <v>13</v>
      </c>
      <c r="H75" s="19"/>
      <c r="I75" s="123"/>
      <c r="J75" s="19"/>
    </row>
    <row r="76" spans="1:10" ht="18.75" customHeight="1">
      <c r="A76" s="338" t="s">
        <v>124</v>
      </c>
      <c r="B76" s="338"/>
      <c r="C76" s="339"/>
      <c r="D76" s="122">
        <v>199</v>
      </c>
      <c r="E76" s="340" t="s">
        <v>125</v>
      </c>
      <c r="F76" s="341"/>
      <c r="G76" s="95">
        <v>9</v>
      </c>
      <c r="H76" s="19"/>
      <c r="I76" s="19"/>
      <c r="J76" s="19"/>
    </row>
    <row r="77" spans="1:10" ht="18.75" customHeight="1">
      <c r="A77" s="338" t="s">
        <v>126</v>
      </c>
      <c r="B77" s="338"/>
      <c r="C77" s="339"/>
      <c r="D77" s="122">
        <v>126</v>
      </c>
      <c r="E77" s="340" t="s">
        <v>127</v>
      </c>
      <c r="F77" s="341"/>
      <c r="G77" s="95">
        <v>23</v>
      </c>
      <c r="H77" s="19"/>
      <c r="I77" s="19"/>
      <c r="J77" s="19"/>
    </row>
    <row r="78" spans="1:10" ht="18.75" customHeight="1">
      <c r="A78" s="338" t="s">
        <v>128</v>
      </c>
      <c r="B78" s="338"/>
      <c r="C78" s="339"/>
      <c r="D78" s="122">
        <v>191</v>
      </c>
      <c r="E78" s="340" t="s">
        <v>129</v>
      </c>
      <c r="F78" s="341"/>
      <c r="G78" s="95">
        <v>153</v>
      </c>
      <c r="H78" s="19"/>
      <c r="I78" s="19"/>
      <c r="J78" s="19"/>
    </row>
    <row r="79" spans="1:10" ht="18.75" customHeight="1">
      <c r="A79" s="338" t="s">
        <v>130</v>
      </c>
      <c r="B79" s="338"/>
      <c r="C79" s="339"/>
      <c r="D79" s="122">
        <v>1016</v>
      </c>
      <c r="E79" s="340" t="s">
        <v>131</v>
      </c>
      <c r="F79" s="341"/>
      <c r="G79" s="95">
        <v>1030</v>
      </c>
      <c r="H79" s="19"/>
      <c r="I79" s="19"/>
      <c r="J79" s="19"/>
    </row>
    <row r="80" spans="1:10" ht="18.75" customHeight="1" thickBot="1">
      <c r="A80" s="334" t="s">
        <v>132</v>
      </c>
      <c r="B80" s="334"/>
      <c r="C80" s="335"/>
      <c r="D80" s="124">
        <v>204</v>
      </c>
      <c r="E80" s="336" t="s">
        <v>133</v>
      </c>
      <c r="F80" s="337"/>
      <c r="G80" s="99">
        <v>576</v>
      </c>
      <c r="H80" s="19"/>
      <c r="I80" s="19"/>
      <c r="J80" s="19"/>
    </row>
    <row r="81" s="19" customFormat="1" ht="21" customHeight="1">
      <c r="G81" s="91" t="s">
        <v>29</v>
      </c>
    </row>
    <row r="82" ht="15.75">
      <c r="D82" s="125"/>
    </row>
    <row r="89" ht="15.75">
      <c r="E89" s="25"/>
    </row>
  </sheetData>
  <sheetProtection/>
  <mergeCells count="75">
    <mergeCell ref="A1:D1"/>
    <mergeCell ref="E1:F1"/>
    <mergeCell ref="A2:B3"/>
    <mergeCell ref="C2:C3"/>
    <mergeCell ref="D2:D3"/>
    <mergeCell ref="E2:F2"/>
    <mergeCell ref="A4:B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G37"/>
    <mergeCell ref="A38:E38"/>
    <mergeCell ref="F38:G38"/>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F67"/>
    <mergeCell ref="A69:E69"/>
    <mergeCell ref="A70:C70"/>
    <mergeCell ref="D70:E70"/>
    <mergeCell ref="A71:C71"/>
    <mergeCell ref="D71:E71"/>
    <mergeCell ref="C72:D72"/>
    <mergeCell ref="A73:C73"/>
    <mergeCell ref="E73:F73"/>
    <mergeCell ref="A74:C74"/>
    <mergeCell ref="E74:F74"/>
    <mergeCell ref="A75:C75"/>
    <mergeCell ref="E75:F75"/>
    <mergeCell ref="A76:C76"/>
    <mergeCell ref="E76:F76"/>
    <mergeCell ref="A80:C80"/>
    <mergeCell ref="E80:F80"/>
    <mergeCell ref="A77:C77"/>
    <mergeCell ref="E77:F77"/>
    <mergeCell ref="A78:C78"/>
    <mergeCell ref="E78:F78"/>
    <mergeCell ref="A79:C79"/>
    <mergeCell ref="E79:F79"/>
  </mergeCells>
  <printOptions horizontalCentered="1"/>
  <pageMargins left="0.3937007874015748" right="0.3937007874015748" top="0.5905511811023623" bottom="0.45" header="0.5118110236220472" footer="0.3937007874015748"/>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M67"/>
  <sheetViews>
    <sheetView showGridLines="0" zoomScaleSheetLayoutView="100" zoomScalePageLayoutView="0" workbookViewId="0" topLeftCell="A1">
      <selection activeCell="I41" sqref="I41"/>
    </sheetView>
  </sheetViews>
  <sheetFormatPr defaultColWidth="8.83203125" defaultRowHeight="18"/>
  <cols>
    <col min="1" max="1" width="3.58203125" style="21" customWidth="1"/>
    <col min="2" max="3" width="16.16015625" style="21" customWidth="1"/>
    <col min="4" max="5" width="15.83203125" style="21" customWidth="1"/>
    <col min="6" max="7" width="8.08203125" style="21" customWidth="1"/>
    <col min="8" max="8" width="15.83203125" style="21" customWidth="1"/>
    <col min="9" max="10" width="8.66015625" style="21" customWidth="1"/>
    <col min="11" max="16384" width="8.83203125" style="21" customWidth="1"/>
  </cols>
  <sheetData>
    <row r="1" spans="1:8" s="19" customFormat="1" ht="22.5" customHeight="1" thickBot="1">
      <c r="A1" s="233" t="s">
        <v>316</v>
      </c>
      <c r="B1" s="233"/>
      <c r="C1" s="233"/>
      <c r="D1" s="233"/>
      <c r="E1" s="233"/>
      <c r="F1" s="233"/>
      <c r="G1" s="233"/>
      <c r="H1" s="34" t="s">
        <v>317</v>
      </c>
    </row>
    <row r="2" spans="1:8" s="128" customFormat="1" ht="21" customHeight="1">
      <c r="A2" s="126"/>
      <c r="B2" s="127"/>
      <c r="C2" s="79" t="s">
        <v>134</v>
      </c>
      <c r="D2" s="79" t="s">
        <v>25</v>
      </c>
      <c r="E2" s="79" t="s">
        <v>113</v>
      </c>
      <c r="F2" s="316" t="s">
        <v>135</v>
      </c>
      <c r="G2" s="316"/>
      <c r="H2" s="33" t="s">
        <v>136</v>
      </c>
    </row>
    <row r="3" spans="1:8" s="129" customFormat="1" ht="17.25" customHeight="1">
      <c r="A3" s="253" t="s">
        <v>137</v>
      </c>
      <c r="B3" s="254"/>
      <c r="C3" s="92">
        <f>SUM(C4:C10)</f>
        <v>261</v>
      </c>
      <c r="D3" s="93">
        <f>SUM(D4:D10)</f>
        <v>223</v>
      </c>
      <c r="E3" s="93">
        <f>SUM(E4:E10)</f>
        <v>39</v>
      </c>
      <c r="F3" s="256">
        <f>SUM(F4:G10)</f>
        <v>162</v>
      </c>
      <c r="G3" s="256"/>
      <c r="H3" s="93">
        <f>SUM(H4:H10)</f>
        <v>22</v>
      </c>
    </row>
    <row r="4" spans="1:9" s="19" customFormat="1" ht="17.25" customHeight="1">
      <c r="A4" s="239" t="s">
        <v>14</v>
      </c>
      <c r="B4" s="240"/>
      <c r="C4" s="95">
        <v>66</v>
      </c>
      <c r="D4" s="96">
        <v>53</v>
      </c>
      <c r="E4" s="96">
        <v>1</v>
      </c>
      <c r="F4" s="242">
        <v>45</v>
      </c>
      <c r="G4" s="242"/>
      <c r="H4" s="96">
        <v>7</v>
      </c>
      <c r="I4" s="123"/>
    </row>
    <row r="5" spans="1:12" ht="17.25" customHeight="1">
      <c r="A5" s="239" t="s">
        <v>15</v>
      </c>
      <c r="B5" s="240"/>
      <c r="C5" s="95">
        <v>33</v>
      </c>
      <c r="D5" s="96">
        <v>27</v>
      </c>
      <c r="E5" s="96">
        <v>2</v>
      </c>
      <c r="F5" s="242">
        <v>23</v>
      </c>
      <c r="G5" s="242"/>
      <c r="H5" s="96">
        <v>2</v>
      </c>
      <c r="I5" s="19"/>
      <c r="J5" s="19"/>
      <c r="K5" s="19"/>
      <c r="L5" s="19"/>
    </row>
    <row r="6" spans="1:12" ht="17.25" customHeight="1">
      <c r="A6" s="239" t="s">
        <v>16</v>
      </c>
      <c r="B6" s="240"/>
      <c r="C6" s="95">
        <v>37</v>
      </c>
      <c r="D6" s="96">
        <v>33</v>
      </c>
      <c r="E6" s="96">
        <v>4</v>
      </c>
      <c r="F6" s="242">
        <v>26</v>
      </c>
      <c r="G6" s="242"/>
      <c r="H6" s="96">
        <v>3</v>
      </c>
      <c r="I6" s="19"/>
      <c r="J6" s="19"/>
      <c r="K6" s="19"/>
      <c r="L6" s="19"/>
    </row>
    <row r="7" spans="1:12" ht="17.25" customHeight="1">
      <c r="A7" s="239" t="s">
        <v>17</v>
      </c>
      <c r="B7" s="240"/>
      <c r="C7" s="95">
        <v>41</v>
      </c>
      <c r="D7" s="96">
        <v>38</v>
      </c>
      <c r="E7" s="96">
        <v>6</v>
      </c>
      <c r="F7" s="242">
        <v>29</v>
      </c>
      <c r="G7" s="242"/>
      <c r="H7" s="96">
        <v>3</v>
      </c>
      <c r="I7" s="19"/>
      <c r="J7" s="19"/>
      <c r="K7" s="19"/>
      <c r="L7" s="19"/>
    </row>
    <row r="8" spans="1:12" ht="17.25" customHeight="1">
      <c r="A8" s="239" t="s">
        <v>18</v>
      </c>
      <c r="B8" s="240"/>
      <c r="C8" s="95">
        <v>13</v>
      </c>
      <c r="D8" s="96">
        <v>13</v>
      </c>
      <c r="E8" s="96">
        <v>2</v>
      </c>
      <c r="F8" s="242">
        <v>9</v>
      </c>
      <c r="G8" s="242"/>
      <c r="H8" s="96">
        <v>2</v>
      </c>
      <c r="I8" s="19"/>
      <c r="J8" s="19"/>
      <c r="K8" s="19"/>
      <c r="L8" s="19"/>
    </row>
    <row r="9" spans="1:12" ht="17.25" customHeight="1">
      <c r="A9" s="239" t="s">
        <v>19</v>
      </c>
      <c r="B9" s="240"/>
      <c r="C9" s="95">
        <v>47</v>
      </c>
      <c r="D9" s="96">
        <v>39</v>
      </c>
      <c r="E9" s="96">
        <v>22</v>
      </c>
      <c r="F9" s="242">
        <v>14</v>
      </c>
      <c r="G9" s="242"/>
      <c r="H9" s="96">
        <v>3</v>
      </c>
      <c r="I9" s="19"/>
      <c r="J9" s="19"/>
      <c r="K9" s="19"/>
      <c r="L9" s="19"/>
    </row>
    <row r="10" spans="1:12" ht="17.25" customHeight="1">
      <c r="A10" s="383" t="s">
        <v>20</v>
      </c>
      <c r="B10" s="384"/>
      <c r="C10" s="130">
        <v>24</v>
      </c>
      <c r="D10" s="131">
        <v>20</v>
      </c>
      <c r="E10" s="131">
        <v>2</v>
      </c>
      <c r="F10" s="385">
        <v>16</v>
      </c>
      <c r="G10" s="385"/>
      <c r="H10" s="131">
        <v>2</v>
      </c>
      <c r="I10" s="19"/>
      <c r="J10" s="19"/>
      <c r="K10" s="19"/>
      <c r="L10" s="19"/>
    </row>
    <row r="11" spans="1:13" ht="17.25" customHeight="1">
      <c r="A11" s="386" t="s">
        <v>138</v>
      </c>
      <c r="B11" s="379" t="s">
        <v>118</v>
      </c>
      <c r="C11" s="380"/>
      <c r="D11" s="103">
        <v>21</v>
      </c>
      <c r="E11" s="104">
        <v>0</v>
      </c>
      <c r="F11" s="286">
        <v>19</v>
      </c>
      <c r="G11" s="286"/>
      <c r="H11" s="132">
        <v>2</v>
      </c>
      <c r="I11" s="19"/>
      <c r="J11" s="123"/>
      <c r="K11" s="116"/>
      <c r="L11" s="123"/>
      <c r="M11" s="25"/>
    </row>
    <row r="12" spans="1:12" ht="17.25" customHeight="1">
      <c r="A12" s="387"/>
      <c r="B12" s="379" t="s">
        <v>120</v>
      </c>
      <c r="C12" s="380"/>
      <c r="D12" s="133">
        <v>0</v>
      </c>
      <c r="E12" s="133">
        <v>0</v>
      </c>
      <c r="F12" s="242">
        <v>0</v>
      </c>
      <c r="G12" s="242"/>
      <c r="H12" s="133">
        <v>0</v>
      </c>
      <c r="I12" s="19"/>
      <c r="J12" s="19"/>
      <c r="K12" s="116"/>
      <c r="L12" s="19"/>
    </row>
    <row r="13" spans="1:12" ht="17.25" customHeight="1">
      <c r="A13" s="387"/>
      <c r="B13" s="379" t="s">
        <v>122</v>
      </c>
      <c r="C13" s="380"/>
      <c r="D13" s="133">
        <v>0</v>
      </c>
      <c r="E13" s="134">
        <v>0</v>
      </c>
      <c r="F13" s="242">
        <v>0</v>
      </c>
      <c r="G13" s="242"/>
      <c r="H13" s="133">
        <v>0</v>
      </c>
      <c r="I13" s="19"/>
      <c r="J13" s="19"/>
      <c r="K13" s="116"/>
      <c r="L13" s="19"/>
    </row>
    <row r="14" spans="1:12" ht="17.25" customHeight="1">
      <c r="A14" s="387"/>
      <c r="B14" s="379" t="s">
        <v>124</v>
      </c>
      <c r="C14" s="380"/>
      <c r="D14" s="95">
        <v>10</v>
      </c>
      <c r="E14" s="96">
        <v>6</v>
      </c>
      <c r="F14" s="242">
        <v>3</v>
      </c>
      <c r="G14" s="242"/>
      <c r="H14" s="96">
        <v>1</v>
      </c>
      <c r="I14" s="19"/>
      <c r="J14" s="19"/>
      <c r="K14" s="116"/>
      <c r="L14" s="19"/>
    </row>
    <row r="15" spans="1:12" ht="17.25" customHeight="1">
      <c r="A15" s="387"/>
      <c r="B15" s="379" t="s">
        <v>126</v>
      </c>
      <c r="C15" s="380"/>
      <c r="D15" s="95">
        <v>1</v>
      </c>
      <c r="E15" s="134">
        <v>0</v>
      </c>
      <c r="F15" s="242">
        <v>1</v>
      </c>
      <c r="G15" s="242"/>
      <c r="H15" s="96">
        <v>0</v>
      </c>
      <c r="I15" s="19"/>
      <c r="J15" s="19"/>
      <c r="K15" s="116"/>
      <c r="L15" s="19"/>
    </row>
    <row r="16" spans="1:12" ht="17.25" customHeight="1">
      <c r="A16" s="387"/>
      <c r="B16" s="379" t="s">
        <v>128</v>
      </c>
      <c r="C16" s="380"/>
      <c r="D16" s="95">
        <v>9</v>
      </c>
      <c r="E16" s="134">
        <v>0</v>
      </c>
      <c r="F16" s="242">
        <v>7</v>
      </c>
      <c r="G16" s="242"/>
      <c r="H16" s="96">
        <v>2</v>
      </c>
      <c r="I16" s="19"/>
      <c r="J16" s="19"/>
      <c r="K16" s="116"/>
      <c r="L16" s="19"/>
    </row>
    <row r="17" spans="1:12" ht="17.25" customHeight="1">
      <c r="A17" s="387"/>
      <c r="B17" s="379" t="s">
        <v>130</v>
      </c>
      <c r="C17" s="380"/>
      <c r="D17" s="95">
        <v>10</v>
      </c>
      <c r="E17" s="133">
        <v>2</v>
      </c>
      <c r="F17" s="242">
        <v>4</v>
      </c>
      <c r="G17" s="242"/>
      <c r="H17" s="96">
        <v>4</v>
      </c>
      <c r="I17" s="19"/>
      <c r="J17" s="19"/>
      <c r="K17" s="116"/>
      <c r="L17" s="19"/>
    </row>
    <row r="18" spans="1:12" ht="17.25" customHeight="1">
      <c r="A18" s="387"/>
      <c r="B18" s="379" t="s">
        <v>132</v>
      </c>
      <c r="C18" s="380"/>
      <c r="D18" s="95">
        <v>147</v>
      </c>
      <c r="E18" s="96">
        <v>27</v>
      </c>
      <c r="F18" s="242">
        <v>111</v>
      </c>
      <c r="G18" s="242"/>
      <c r="H18" s="96">
        <v>9</v>
      </c>
      <c r="I18" s="19"/>
      <c r="J18" s="19"/>
      <c r="K18" s="116"/>
      <c r="L18" s="19"/>
    </row>
    <row r="19" spans="1:12" ht="17.25" customHeight="1">
      <c r="A19" s="387"/>
      <c r="B19" s="379" t="s">
        <v>119</v>
      </c>
      <c r="C19" s="380"/>
      <c r="D19" s="95">
        <v>8</v>
      </c>
      <c r="E19" s="96">
        <v>3</v>
      </c>
      <c r="F19" s="242">
        <v>2</v>
      </c>
      <c r="G19" s="242"/>
      <c r="H19" s="96">
        <v>3</v>
      </c>
      <c r="I19" s="19"/>
      <c r="J19" s="19"/>
      <c r="K19" s="116"/>
      <c r="L19" s="19"/>
    </row>
    <row r="20" spans="1:12" ht="17.25" customHeight="1">
      <c r="A20" s="387"/>
      <c r="B20" s="379" t="s">
        <v>121</v>
      </c>
      <c r="C20" s="380"/>
      <c r="D20" s="95">
        <v>14</v>
      </c>
      <c r="E20" s="96">
        <v>1</v>
      </c>
      <c r="F20" s="242">
        <v>12</v>
      </c>
      <c r="G20" s="242"/>
      <c r="H20" s="134">
        <v>1</v>
      </c>
      <c r="I20" s="19"/>
      <c r="J20" s="19"/>
      <c r="K20" s="116"/>
      <c r="L20" s="19"/>
    </row>
    <row r="21" spans="1:12" ht="17.25" customHeight="1">
      <c r="A21" s="387"/>
      <c r="B21" s="379" t="s">
        <v>123</v>
      </c>
      <c r="C21" s="380"/>
      <c r="D21" s="133">
        <v>1</v>
      </c>
      <c r="E21" s="133">
        <v>0</v>
      </c>
      <c r="F21" s="242">
        <v>1</v>
      </c>
      <c r="G21" s="242"/>
      <c r="H21" s="133">
        <v>0</v>
      </c>
      <c r="I21" s="19"/>
      <c r="J21" s="19"/>
      <c r="K21" s="116"/>
      <c r="L21" s="19"/>
    </row>
    <row r="22" spans="1:12" ht="17.25" customHeight="1">
      <c r="A22" s="387"/>
      <c r="B22" s="379" t="s">
        <v>125</v>
      </c>
      <c r="C22" s="380"/>
      <c r="D22" s="109">
        <v>1</v>
      </c>
      <c r="E22" s="134">
        <v>0</v>
      </c>
      <c r="F22" s="242">
        <v>1</v>
      </c>
      <c r="G22" s="242"/>
      <c r="H22" s="133">
        <v>0</v>
      </c>
      <c r="I22" s="19"/>
      <c r="J22" s="19"/>
      <c r="K22" s="116"/>
      <c r="L22" s="19"/>
    </row>
    <row r="23" spans="1:12" ht="17.25" customHeight="1">
      <c r="A23" s="387"/>
      <c r="B23" s="379" t="s">
        <v>127</v>
      </c>
      <c r="C23" s="380"/>
      <c r="D23" s="95">
        <v>0</v>
      </c>
      <c r="E23" s="133">
        <v>0</v>
      </c>
      <c r="F23" s="242">
        <v>0</v>
      </c>
      <c r="G23" s="242"/>
      <c r="H23" s="133">
        <v>0</v>
      </c>
      <c r="I23" s="19"/>
      <c r="J23" s="19"/>
      <c r="K23" s="116"/>
      <c r="L23" s="19"/>
    </row>
    <row r="24" spans="1:12" ht="17.25" customHeight="1">
      <c r="A24" s="387"/>
      <c r="B24" s="379" t="s">
        <v>129</v>
      </c>
      <c r="C24" s="380"/>
      <c r="D24" s="133">
        <v>0</v>
      </c>
      <c r="E24" s="133">
        <v>0</v>
      </c>
      <c r="F24" s="242">
        <v>0</v>
      </c>
      <c r="G24" s="242"/>
      <c r="H24" s="133">
        <v>0</v>
      </c>
      <c r="I24" s="19"/>
      <c r="J24" s="19"/>
      <c r="K24" s="116"/>
      <c r="L24" s="19"/>
    </row>
    <row r="25" spans="1:12" ht="17.25" customHeight="1">
      <c r="A25" s="387"/>
      <c r="B25" s="379" t="s">
        <v>139</v>
      </c>
      <c r="C25" s="380"/>
      <c r="D25" s="109">
        <v>0</v>
      </c>
      <c r="E25" s="133">
        <v>0</v>
      </c>
      <c r="F25" s="242">
        <v>0</v>
      </c>
      <c r="G25" s="242"/>
      <c r="H25" s="133">
        <v>0</v>
      </c>
      <c r="I25" s="19"/>
      <c r="J25" s="19"/>
      <c r="K25" s="116"/>
      <c r="L25" s="19"/>
    </row>
    <row r="26" spans="1:12" ht="17.25" customHeight="1" thickBot="1">
      <c r="A26" s="388"/>
      <c r="B26" s="381" t="s">
        <v>133</v>
      </c>
      <c r="C26" s="382"/>
      <c r="D26" s="95">
        <v>1</v>
      </c>
      <c r="E26" s="100">
        <v>0</v>
      </c>
      <c r="F26" s="249">
        <v>1</v>
      </c>
      <c r="G26" s="249"/>
      <c r="H26" s="133">
        <v>0</v>
      </c>
      <c r="I26" s="19"/>
      <c r="J26" s="19"/>
      <c r="K26" s="116"/>
      <c r="L26" s="19"/>
    </row>
    <row r="27" spans="1:12" ht="6.75" customHeight="1">
      <c r="A27" s="135"/>
      <c r="B27" s="17"/>
      <c r="C27" s="17"/>
      <c r="D27" s="17"/>
      <c r="E27" s="17"/>
      <c r="F27" s="17"/>
      <c r="G27" s="18"/>
      <c r="H27" s="18"/>
      <c r="I27" s="116"/>
      <c r="J27" s="229"/>
      <c r="K27" s="116"/>
      <c r="L27" s="19"/>
    </row>
    <row r="28" spans="1:12" ht="22.5" customHeight="1" thickBot="1">
      <c r="A28" s="233" t="s">
        <v>318</v>
      </c>
      <c r="B28" s="233"/>
      <c r="C28" s="233"/>
      <c r="D28" s="233"/>
      <c r="E28" s="16"/>
      <c r="F28" s="16"/>
      <c r="G28" s="276" t="str">
        <f>+H1</f>
        <v>令和元年度</v>
      </c>
      <c r="H28" s="276"/>
      <c r="I28" s="116"/>
      <c r="J28" s="116"/>
      <c r="K28" s="116"/>
      <c r="L28" s="19"/>
    </row>
    <row r="29" spans="1:12" s="42" customFormat="1" ht="17.25" customHeight="1">
      <c r="A29" s="392" t="s">
        <v>102</v>
      </c>
      <c r="B29" s="393"/>
      <c r="C29" s="396" t="s">
        <v>25</v>
      </c>
      <c r="D29" s="396" t="s">
        <v>104</v>
      </c>
      <c r="E29" s="279" t="s">
        <v>140</v>
      </c>
      <c r="F29" s="279"/>
      <c r="G29" s="279"/>
      <c r="H29" s="280"/>
      <c r="I29" s="82"/>
      <c r="J29" s="82"/>
      <c r="K29" s="82"/>
      <c r="L29" s="82"/>
    </row>
    <row r="30" spans="1:12" s="42" customFormat="1" ht="17.25" customHeight="1">
      <c r="A30" s="394"/>
      <c r="B30" s="395"/>
      <c r="C30" s="397"/>
      <c r="D30" s="397"/>
      <c r="E30" s="136" t="s">
        <v>141</v>
      </c>
      <c r="F30" s="398" t="s">
        <v>142</v>
      </c>
      <c r="G30" s="399"/>
      <c r="H30" s="137" t="s">
        <v>143</v>
      </c>
      <c r="I30" s="82"/>
      <c r="J30" s="82"/>
      <c r="K30" s="82"/>
      <c r="L30" s="82"/>
    </row>
    <row r="31" spans="1:12" ht="17.25" customHeight="1">
      <c r="A31" s="400">
        <v>13585</v>
      </c>
      <c r="B31" s="401"/>
      <c r="C31" s="138">
        <v>12314</v>
      </c>
      <c r="D31" s="139">
        <f>C31/A31</f>
        <v>0.9064409274935591</v>
      </c>
      <c r="E31" s="140">
        <v>9379</v>
      </c>
      <c r="F31" s="402">
        <f>C31-E31</f>
        <v>2935</v>
      </c>
      <c r="G31" s="403"/>
      <c r="H31" s="133">
        <v>0</v>
      </c>
      <c r="I31" s="19"/>
      <c r="J31" s="19"/>
      <c r="K31" s="19"/>
      <c r="L31" s="19"/>
    </row>
    <row r="32" spans="1:8" ht="17.25" customHeight="1">
      <c r="A32" s="348" t="s">
        <v>118</v>
      </c>
      <c r="B32" s="348"/>
      <c r="C32" s="390"/>
      <c r="D32" s="141">
        <v>1432</v>
      </c>
      <c r="E32" s="391" t="s">
        <v>144</v>
      </c>
      <c r="F32" s="348"/>
      <c r="G32" s="390"/>
      <c r="H32" s="142">
        <v>76</v>
      </c>
    </row>
    <row r="33" spans="1:8" ht="17.25" customHeight="1">
      <c r="A33" s="338" t="s">
        <v>145</v>
      </c>
      <c r="B33" s="338"/>
      <c r="C33" s="339"/>
      <c r="D33" s="143">
        <v>88</v>
      </c>
      <c r="E33" s="389" t="s">
        <v>146</v>
      </c>
      <c r="F33" s="338"/>
      <c r="G33" s="339"/>
      <c r="H33" s="144">
        <v>31</v>
      </c>
    </row>
    <row r="34" spans="1:8" ht="17.25" customHeight="1">
      <c r="A34" s="338" t="s">
        <v>147</v>
      </c>
      <c r="B34" s="338"/>
      <c r="C34" s="339"/>
      <c r="D34" s="143">
        <v>793</v>
      </c>
      <c r="E34" s="389" t="s">
        <v>148</v>
      </c>
      <c r="F34" s="338"/>
      <c r="G34" s="339"/>
      <c r="H34" s="144">
        <v>63</v>
      </c>
    </row>
    <row r="35" spans="1:8" ht="17.25" customHeight="1">
      <c r="A35" s="338" t="s">
        <v>149</v>
      </c>
      <c r="B35" s="338"/>
      <c r="C35" s="339"/>
      <c r="D35" s="143">
        <v>160</v>
      </c>
      <c r="E35" s="389" t="s">
        <v>150</v>
      </c>
      <c r="F35" s="338"/>
      <c r="G35" s="339"/>
      <c r="H35" s="144">
        <v>158</v>
      </c>
    </row>
    <row r="36" spans="1:8" ht="17.25" customHeight="1">
      <c r="A36" s="338" t="s">
        <v>151</v>
      </c>
      <c r="B36" s="338"/>
      <c r="C36" s="339"/>
      <c r="D36" s="143">
        <v>14</v>
      </c>
      <c r="E36" s="389" t="s">
        <v>152</v>
      </c>
      <c r="F36" s="338"/>
      <c r="G36" s="339"/>
      <c r="H36" s="144">
        <v>69</v>
      </c>
    </row>
    <row r="37" spans="1:8" ht="17.25" customHeight="1">
      <c r="A37" s="338" t="s">
        <v>153</v>
      </c>
      <c r="B37" s="338"/>
      <c r="C37" s="339"/>
      <c r="D37" s="143">
        <v>553</v>
      </c>
      <c r="E37" s="389" t="s">
        <v>154</v>
      </c>
      <c r="F37" s="338"/>
      <c r="G37" s="339"/>
      <c r="H37" s="144">
        <v>51</v>
      </c>
    </row>
    <row r="38" spans="1:8" ht="17.25" customHeight="1">
      <c r="A38" s="338" t="s">
        <v>132</v>
      </c>
      <c r="B38" s="338"/>
      <c r="C38" s="339"/>
      <c r="D38" s="143">
        <v>82</v>
      </c>
      <c r="E38" s="389" t="s">
        <v>155</v>
      </c>
      <c r="F38" s="338"/>
      <c r="G38" s="339"/>
      <c r="H38" s="145">
        <v>33</v>
      </c>
    </row>
    <row r="39" spans="1:8" ht="17.25" customHeight="1">
      <c r="A39" s="338" t="s">
        <v>156</v>
      </c>
      <c r="B39" s="338"/>
      <c r="C39" s="339"/>
      <c r="D39" s="143">
        <v>12</v>
      </c>
      <c r="E39" s="389" t="s">
        <v>157</v>
      </c>
      <c r="F39" s="338"/>
      <c r="G39" s="339"/>
      <c r="H39" s="146">
        <v>235</v>
      </c>
    </row>
    <row r="40" spans="1:8" ht="17.25" customHeight="1" thickBot="1">
      <c r="A40" s="334"/>
      <c r="B40" s="334"/>
      <c r="C40" s="335"/>
      <c r="D40" s="147"/>
      <c r="E40" s="148"/>
      <c r="F40" s="149"/>
      <c r="G40" s="150"/>
      <c r="H40" s="151"/>
    </row>
    <row r="41" spans="1:6" ht="7.5" customHeight="1">
      <c r="A41" s="17"/>
      <c r="B41" s="17"/>
      <c r="C41" s="17"/>
      <c r="D41" s="17"/>
      <c r="E41" s="17"/>
      <c r="F41" s="17"/>
    </row>
    <row r="42" spans="1:9" ht="22.5" customHeight="1" thickBot="1">
      <c r="A42" s="260" t="s">
        <v>319</v>
      </c>
      <c r="B42" s="260"/>
      <c r="C42" s="260"/>
      <c r="D42" s="260"/>
      <c r="E42" s="19"/>
      <c r="F42" s="276" t="str">
        <f>G28</f>
        <v>令和元年度</v>
      </c>
      <c r="G42" s="276"/>
      <c r="H42" s="276"/>
      <c r="I42" s="19"/>
    </row>
    <row r="43" spans="1:8" ht="15.75">
      <c r="A43" s="126"/>
      <c r="B43" s="127"/>
      <c r="C43" s="79" t="s">
        <v>134</v>
      </c>
      <c r="D43" s="79" t="s">
        <v>25</v>
      </c>
      <c r="E43" s="79" t="s">
        <v>113</v>
      </c>
      <c r="F43" s="316" t="s">
        <v>135</v>
      </c>
      <c r="G43" s="316"/>
      <c r="H43" s="33" t="s">
        <v>136</v>
      </c>
    </row>
    <row r="44" spans="1:8" ht="15.75">
      <c r="A44" s="253" t="s">
        <v>137</v>
      </c>
      <c r="B44" s="254"/>
      <c r="C44" s="92">
        <f>SUM(C45:C51)</f>
        <v>203</v>
      </c>
      <c r="D44" s="93">
        <f>SUM(D45:D51)</f>
        <v>104</v>
      </c>
      <c r="E44" s="93">
        <f>SUM(E45:E51)</f>
        <v>11</v>
      </c>
      <c r="F44" s="256">
        <f>SUM(F45:G51)</f>
        <v>88</v>
      </c>
      <c r="G44" s="256"/>
      <c r="H44" s="93">
        <f>SUM(H45:H51)</f>
        <v>5</v>
      </c>
    </row>
    <row r="45" spans="1:8" ht="15.75">
      <c r="A45" s="239" t="s">
        <v>14</v>
      </c>
      <c r="B45" s="240"/>
      <c r="C45" s="95">
        <v>60</v>
      </c>
      <c r="D45" s="96">
        <v>25</v>
      </c>
      <c r="E45" s="96">
        <v>3</v>
      </c>
      <c r="F45" s="242">
        <v>21</v>
      </c>
      <c r="G45" s="242"/>
      <c r="H45" s="96">
        <v>1</v>
      </c>
    </row>
    <row r="46" spans="1:8" ht="15.75">
      <c r="A46" s="239" t="s">
        <v>15</v>
      </c>
      <c r="B46" s="240"/>
      <c r="C46" s="95">
        <v>26</v>
      </c>
      <c r="D46" s="96">
        <v>5</v>
      </c>
      <c r="E46" s="96">
        <v>0</v>
      </c>
      <c r="F46" s="242">
        <v>4</v>
      </c>
      <c r="G46" s="242"/>
      <c r="H46" s="96">
        <v>1</v>
      </c>
    </row>
    <row r="47" spans="1:8" ht="15.75">
      <c r="A47" s="239" t="s">
        <v>16</v>
      </c>
      <c r="B47" s="240"/>
      <c r="C47" s="95">
        <v>12</v>
      </c>
      <c r="D47" s="96">
        <v>7</v>
      </c>
      <c r="E47" s="96">
        <v>2</v>
      </c>
      <c r="F47" s="242">
        <v>3</v>
      </c>
      <c r="G47" s="242"/>
      <c r="H47" s="134">
        <v>2</v>
      </c>
    </row>
    <row r="48" spans="1:8" ht="15.75">
      <c r="A48" s="239" t="s">
        <v>17</v>
      </c>
      <c r="B48" s="240"/>
      <c r="C48" s="95">
        <v>30</v>
      </c>
      <c r="D48" s="96">
        <v>12</v>
      </c>
      <c r="E48" s="96">
        <v>3</v>
      </c>
      <c r="F48" s="242">
        <v>9</v>
      </c>
      <c r="G48" s="242"/>
      <c r="H48" s="96">
        <v>0</v>
      </c>
    </row>
    <row r="49" spans="1:8" ht="15.75">
      <c r="A49" s="239" t="s">
        <v>18</v>
      </c>
      <c r="B49" s="240"/>
      <c r="C49" s="95">
        <v>30</v>
      </c>
      <c r="D49" s="96">
        <v>22</v>
      </c>
      <c r="E49" s="96">
        <v>1</v>
      </c>
      <c r="F49" s="242">
        <v>20</v>
      </c>
      <c r="G49" s="242"/>
      <c r="H49" s="96">
        <v>1</v>
      </c>
    </row>
    <row r="50" spans="1:8" ht="15.75">
      <c r="A50" s="239" t="s">
        <v>19</v>
      </c>
      <c r="B50" s="240"/>
      <c r="C50" s="95">
        <v>24</v>
      </c>
      <c r="D50" s="96">
        <v>21</v>
      </c>
      <c r="E50" s="96">
        <v>1</v>
      </c>
      <c r="F50" s="242">
        <v>20</v>
      </c>
      <c r="G50" s="242"/>
      <c r="H50" s="96">
        <v>0</v>
      </c>
    </row>
    <row r="51" spans="1:8" ht="15.75">
      <c r="A51" s="383" t="s">
        <v>20</v>
      </c>
      <c r="B51" s="384"/>
      <c r="C51" s="130">
        <v>21</v>
      </c>
      <c r="D51" s="131">
        <v>12</v>
      </c>
      <c r="E51" s="131">
        <v>1</v>
      </c>
      <c r="F51" s="385">
        <v>11</v>
      </c>
      <c r="G51" s="385"/>
      <c r="H51" s="131">
        <v>0</v>
      </c>
    </row>
    <row r="52" spans="1:8" ht="15.75">
      <c r="A52" s="386" t="s">
        <v>138</v>
      </c>
      <c r="B52" s="379" t="s">
        <v>118</v>
      </c>
      <c r="C52" s="380"/>
      <c r="D52" s="103">
        <v>9</v>
      </c>
      <c r="E52" s="104">
        <v>1</v>
      </c>
      <c r="F52" s="286">
        <v>8</v>
      </c>
      <c r="G52" s="286"/>
      <c r="H52" s="175">
        <v>0</v>
      </c>
    </row>
    <row r="53" spans="1:8" ht="15.75">
      <c r="A53" s="387"/>
      <c r="B53" s="379" t="s">
        <v>120</v>
      </c>
      <c r="C53" s="380"/>
      <c r="D53" s="133">
        <v>0</v>
      </c>
      <c r="E53" s="133">
        <v>0</v>
      </c>
      <c r="F53" s="242">
        <v>0</v>
      </c>
      <c r="G53" s="242"/>
      <c r="H53" s="8">
        <v>0</v>
      </c>
    </row>
    <row r="54" spans="1:8" ht="15.75">
      <c r="A54" s="387"/>
      <c r="B54" s="379" t="s">
        <v>122</v>
      </c>
      <c r="C54" s="380"/>
      <c r="D54" s="133">
        <v>0</v>
      </c>
      <c r="E54" s="134">
        <v>0</v>
      </c>
      <c r="F54" s="242">
        <v>0</v>
      </c>
      <c r="G54" s="242"/>
      <c r="H54" s="8">
        <v>0</v>
      </c>
    </row>
    <row r="55" spans="1:8" ht="15.75">
      <c r="A55" s="387"/>
      <c r="B55" s="379" t="s">
        <v>124</v>
      </c>
      <c r="C55" s="380"/>
      <c r="D55" s="133">
        <v>1</v>
      </c>
      <c r="E55" s="96">
        <v>0</v>
      </c>
      <c r="F55" s="242">
        <v>1</v>
      </c>
      <c r="G55" s="242"/>
      <c r="H55" s="8">
        <v>0</v>
      </c>
    </row>
    <row r="56" spans="1:8" ht="15.75">
      <c r="A56" s="387"/>
      <c r="B56" s="379" t="s">
        <v>126</v>
      </c>
      <c r="C56" s="380"/>
      <c r="D56" s="133">
        <v>0</v>
      </c>
      <c r="E56" s="134">
        <v>0</v>
      </c>
      <c r="F56" s="242">
        <v>0</v>
      </c>
      <c r="G56" s="242"/>
      <c r="H56" s="8">
        <v>0</v>
      </c>
    </row>
    <row r="57" spans="1:8" ht="15.75">
      <c r="A57" s="387"/>
      <c r="B57" s="379" t="s">
        <v>128</v>
      </c>
      <c r="C57" s="380"/>
      <c r="D57" s="133">
        <v>11</v>
      </c>
      <c r="E57" s="133">
        <v>5</v>
      </c>
      <c r="F57" s="242">
        <v>6</v>
      </c>
      <c r="G57" s="242"/>
      <c r="H57" s="8">
        <v>0</v>
      </c>
    </row>
    <row r="58" spans="1:8" ht="15.75">
      <c r="A58" s="387"/>
      <c r="B58" s="379" t="s">
        <v>130</v>
      </c>
      <c r="C58" s="380"/>
      <c r="D58" s="133">
        <v>4</v>
      </c>
      <c r="E58" s="133">
        <v>0</v>
      </c>
      <c r="F58" s="242">
        <v>2</v>
      </c>
      <c r="G58" s="242"/>
      <c r="H58" s="8">
        <v>2</v>
      </c>
    </row>
    <row r="59" spans="1:8" ht="15.75">
      <c r="A59" s="387"/>
      <c r="B59" s="379" t="s">
        <v>132</v>
      </c>
      <c r="C59" s="380"/>
      <c r="D59" s="133">
        <v>3</v>
      </c>
      <c r="E59" s="96">
        <v>0</v>
      </c>
      <c r="F59" s="242">
        <v>3</v>
      </c>
      <c r="G59" s="242"/>
      <c r="H59" s="8">
        <v>0</v>
      </c>
    </row>
    <row r="60" spans="1:8" ht="15.75">
      <c r="A60" s="387"/>
      <c r="B60" s="379" t="s">
        <v>119</v>
      </c>
      <c r="C60" s="380"/>
      <c r="D60" s="133">
        <v>4</v>
      </c>
      <c r="E60" s="96">
        <v>1</v>
      </c>
      <c r="F60" s="242">
        <v>3</v>
      </c>
      <c r="G60" s="242"/>
      <c r="H60" s="8">
        <v>0</v>
      </c>
    </row>
    <row r="61" spans="1:8" ht="15.75">
      <c r="A61" s="387"/>
      <c r="B61" s="379" t="s">
        <v>121</v>
      </c>
      <c r="C61" s="380"/>
      <c r="D61" s="133">
        <v>33</v>
      </c>
      <c r="E61" s="96">
        <v>1</v>
      </c>
      <c r="F61" s="242">
        <v>30</v>
      </c>
      <c r="G61" s="242"/>
      <c r="H61" s="8">
        <v>2</v>
      </c>
    </row>
    <row r="62" spans="1:8" ht="15.75">
      <c r="A62" s="387"/>
      <c r="B62" s="379" t="s">
        <v>123</v>
      </c>
      <c r="C62" s="380"/>
      <c r="D62" s="133">
        <v>0</v>
      </c>
      <c r="E62" s="133">
        <v>0</v>
      </c>
      <c r="F62" s="242">
        <v>0</v>
      </c>
      <c r="G62" s="242"/>
      <c r="H62" s="8">
        <v>0</v>
      </c>
    </row>
    <row r="63" spans="1:8" ht="15.75">
      <c r="A63" s="387"/>
      <c r="B63" s="379" t="s">
        <v>125</v>
      </c>
      <c r="C63" s="380"/>
      <c r="D63" s="133">
        <v>14</v>
      </c>
      <c r="E63" s="134">
        <v>0</v>
      </c>
      <c r="F63" s="242">
        <v>14</v>
      </c>
      <c r="G63" s="242"/>
      <c r="H63" s="8">
        <v>0</v>
      </c>
    </row>
    <row r="64" spans="1:8" ht="15.75">
      <c r="A64" s="387"/>
      <c r="B64" s="379" t="s">
        <v>158</v>
      </c>
      <c r="C64" s="380"/>
      <c r="D64" s="133">
        <v>0</v>
      </c>
      <c r="E64" s="133">
        <v>0</v>
      </c>
      <c r="F64" s="242">
        <v>0</v>
      </c>
      <c r="G64" s="242"/>
      <c r="H64" s="8">
        <v>0</v>
      </c>
    </row>
    <row r="65" spans="1:8" ht="15.75">
      <c r="A65" s="387"/>
      <c r="B65" s="379" t="s">
        <v>159</v>
      </c>
      <c r="C65" s="380"/>
      <c r="D65" s="133">
        <v>0</v>
      </c>
      <c r="E65" s="133">
        <v>0</v>
      </c>
      <c r="F65" s="242">
        <v>0</v>
      </c>
      <c r="G65" s="242"/>
      <c r="H65" s="8">
        <v>0</v>
      </c>
    </row>
    <row r="66" spans="1:8" ht="16.5" thickBot="1">
      <c r="A66" s="388"/>
      <c r="B66" s="381" t="s">
        <v>133</v>
      </c>
      <c r="C66" s="382"/>
      <c r="D66" s="99">
        <v>23</v>
      </c>
      <c r="E66" s="100">
        <v>3</v>
      </c>
      <c r="F66" s="249">
        <v>20</v>
      </c>
      <c r="G66" s="249"/>
      <c r="H66" s="179">
        <v>0</v>
      </c>
    </row>
    <row r="67" spans="4:8" ht="15.75">
      <c r="D67" s="25"/>
      <c r="E67" s="25"/>
      <c r="G67" s="378" t="s">
        <v>160</v>
      </c>
      <c r="H67" s="378"/>
    </row>
  </sheetData>
  <sheetProtection/>
  <mergeCells count="128">
    <mergeCell ref="A1:G1"/>
    <mergeCell ref="F2:G2"/>
    <mergeCell ref="A3:B3"/>
    <mergeCell ref="F3:G3"/>
    <mergeCell ref="A4:B4"/>
    <mergeCell ref="F4:G4"/>
    <mergeCell ref="A5:B5"/>
    <mergeCell ref="F5:G5"/>
    <mergeCell ref="A6:B6"/>
    <mergeCell ref="F6:G6"/>
    <mergeCell ref="A7:B7"/>
    <mergeCell ref="F7:G7"/>
    <mergeCell ref="A8:B8"/>
    <mergeCell ref="F8:G8"/>
    <mergeCell ref="A9:B9"/>
    <mergeCell ref="F9:G9"/>
    <mergeCell ref="A10:B10"/>
    <mergeCell ref="F10:G10"/>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A28:D28"/>
    <mergeCell ref="G28:H28"/>
    <mergeCell ref="A11:A26"/>
    <mergeCell ref="B11:C11"/>
    <mergeCell ref="F11:G11"/>
    <mergeCell ref="B12:C12"/>
    <mergeCell ref="A29:B30"/>
    <mergeCell ref="C29:C30"/>
    <mergeCell ref="D29:D30"/>
    <mergeCell ref="E29:H29"/>
    <mergeCell ref="F30:G30"/>
    <mergeCell ref="A31:B31"/>
    <mergeCell ref="F31:G31"/>
    <mergeCell ref="A32:C32"/>
    <mergeCell ref="E32:G32"/>
    <mergeCell ref="A33:C33"/>
    <mergeCell ref="E33:G33"/>
    <mergeCell ref="A34:C34"/>
    <mergeCell ref="E34:G34"/>
    <mergeCell ref="A35:C35"/>
    <mergeCell ref="E35:G35"/>
    <mergeCell ref="A36:C36"/>
    <mergeCell ref="E36:G36"/>
    <mergeCell ref="A37:C37"/>
    <mergeCell ref="E37:G37"/>
    <mergeCell ref="A38:C38"/>
    <mergeCell ref="E38:G38"/>
    <mergeCell ref="A39:C39"/>
    <mergeCell ref="E39:G39"/>
    <mergeCell ref="A40:C40"/>
    <mergeCell ref="A42:D42"/>
    <mergeCell ref="F42:H42"/>
    <mergeCell ref="F43:G43"/>
    <mergeCell ref="A44:B44"/>
    <mergeCell ref="F44:G44"/>
    <mergeCell ref="A45:B45"/>
    <mergeCell ref="F45:G45"/>
    <mergeCell ref="A46:B46"/>
    <mergeCell ref="F46:G46"/>
    <mergeCell ref="A47:B47"/>
    <mergeCell ref="F47:G47"/>
    <mergeCell ref="A48:B48"/>
    <mergeCell ref="F48:G48"/>
    <mergeCell ref="A49:B49"/>
    <mergeCell ref="F49:G49"/>
    <mergeCell ref="A50:B50"/>
    <mergeCell ref="F50:G50"/>
    <mergeCell ref="A51:B51"/>
    <mergeCell ref="F51:G51"/>
    <mergeCell ref="A52:A66"/>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1:C61"/>
    <mergeCell ref="F61:G61"/>
    <mergeCell ref="B62:C62"/>
    <mergeCell ref="F62:G62"/>
    <mergeCell ref="B63:C63"/>
    <mergeCell ref="F63:G63"/>
    <mergeCell ref="G67:H67"/>
    <mergeCell ref="B64:C64"/>
    <mergeCell ref="F64:G64"/>
    <mergeCell ref="B65:C65"/>
    <mergeCell ref="F65:G65"/>
    <mergeCell ref="B66:C66"/>
    <mergeCell ref="F66:G66"/>
  </mergeCells>
  <printOptions horizontalCentered="1"/>
  <pageMargins left="0.54" right="0.45" top="0.5905511811023623" bottom="0.28" header="0.5118110236220472" footer="0.3937007874015748"/>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ransitionEvaluation="1"/>
  <dimension ref="A1:T69"/>
  <sheetViews>
    <sheetView showGridLines="0" zoomScaleSheetLayoutView="100" zoomScalePageLayoutView="0" workbookViewId="0" topLeftCell="A1">
      <selection activeCell="A30" sqref="A30:E30"/>
    </sheetView>
  </sheetViews>
  <sheetFormatPr defaultColWidth="8.83203125" defaultRowHeight="18"/>
  <cols>
    <col min="1" max="1" width="4.58203125" style="21" customWidth="1"/>
    <col min="2" max="7" width="15.66015625" style="21" customWidth="1"/>
    <col min="8" max="9" width="8.66015625" style="21" customWidth="1"/>
    <col min="10" max="16384" width="8.83203125" style="21" customWidth="1"/>
  </cols>
  <sheetData>
    <row r="1" spans="1:9" ht="22.5" customHeight="1" thickBot="1">
      <c r="A1" s="233" t="s">
        <v>161</v>
      </c>
      <c r="B1" s="233"/>
      <c r="C1" s="233"/>
      <c r="D1" s="233"/>
      <c r="E1" s="233"/>
      <c r="F1" s="360" t="s">
        <v>320</v>
      </c>
      <c r="G1" s="360"/>
      <c r="H1" s="19"/>
      <c r="I1" s="19"/>
    </row>
    <row r="2" spans="1:11" ht="18.75" customHeight="1">
      <c r="A2" s="101"/>
      <c r="B2" s="101"/>
      <c r="C2" s="37" t="s">
        <v>101</v>
      </c>
      <c r="D2" s="37" t="s">
        <v>102</v>
      </c>
      <c r="E2" s="37" t="s">
        <v>103</v>
      </c>
      <c r="F2" s="37" t="s">
        <v>104</v>
      </c>
      <c r="G2" s="90"/>
      <c r="H2" s="90"/>
      <c r="I2" s="152"/>
      <c r="J2" s="152"/>
      <c r="K2" s="152"/>
    </row>
    <row r="3" spans="1:8" ht="15.75">
      <c r="A3" s="422" t="s">
        <v>0</v>
      </c>
      <c r="B3" s="423"/>
      <c r="C3" s="103">
        <v>216</v>
      </c>
      <c r="D3" s="104">
        <v>14603</v>
      </c>
      <c r="E3" s="104">
        <v>12358</v>
      </c>
      <c r="F3" s="153">
        <f>E3/D3*100</f>
        <v>84.62644662055742</v>
      </c>
      <c r="G3" s="116"/>
      <c r="H3" s="19"/>
    </row>
    <row r="4" spans="1:8" ht="15.75">
      <c r="A4" s="239" t="s">
        <v>105</v>
      </c>
      <c r="B4" s="240"/>
      <c r="C4" s="95">
        <v>216</v>
      </c>
      <c r="D4" s="96">
        <v>13385</v>
      </c>
      <c r="E4" s="96">
        <v>11987</v>
      </c>
      <c r="F4" s="154">
        <f>E4/D4*100</f>
        <v>89.5554725438924</v>
      </c>
      <c r="G4" s="116"/>
      <c r="H4" s="19"/>
    </row>
    <row r="5" spans="1:8" ht="15.75">
      <c r="A5" s="239" t="s">
        <v>106</v>
      </c>
      <c r="B5" s="240"/>
      <c r="C5" s="95">
        <v>216</v>
      </c>
      <c r="D5" s="96">
        <v>12917</v>
      </c>
      <c r="E5" s="96">
        <v>11577</v>
      </c>
      <c r="F5" s="154">
        <v>89.626074165828</v>
      </c>
      <c r="G5" s="19"/>
      <c r="H5" s="19"/>
    </row>
    <row r="6" spans="1:8" s="1" customFormat="1" ht="15.75">
      <c r="A6" s="239" t="s">
        <v>107</v>
      </c>
      <c r="B6" s="240"/>
      <c r="C6" s="95">
        <v>228</v>
      </c>
      <c r="D6" s="96">
        <v>13184</v>
      </c>
      <c r="E6" s="96">
        <v>12301</v>
      </c>
      <c r="F6" s="154">
        <f>E6/D6*100</f>
        <v>93.30248786407766</v>
      </c>
      <c r="G6" s="155"/>
      <c r="H6" s="129"/>
    </row>
    <row r="7" spans="1:8" s="1" customFormat="1" ht="15.75">
      <c r="A7" s="239" t="s">
        <v>108</v>
      </c>
      <c r="B7" s="240"/>
      <c r="C7" s="95">
        <v>227</v>
      </c>
      <c r="D7" s="96">
        <v>13057</v>
      </c>
      <c r="E7" s="96">
        <v>12121</v>
      </c>
      <c r="F7" s="154">
        <f>E7/D7*100</f>
        <v>92.83143141609864</v>
      </c>
      <c r="G7" s="155"/>
      <c r="H7" s="129"/>
    </row>
    <row r="8" spans="1:8" s="1" customFormat="1" ht="15.75">
      <c r="A8" s="239" t="s">
        <v>109</v>
      </c>
      <c r="B8" s="240"/>
      <c r="C8" s="95">
        <v>228</v>
      </c>
      <c r="D8" s="96">
        <v>12914</v>
      </c>
      <c r="E8" s="96">
        <v>12165</v>
      </c>
      <c r="F8" s="154">
        <v>94.2</v>
      </c>
      <c r="G8" s="155"/>
      <c r="H8" s="129"/>
    </row>
    <row r="9" spans="1:8" s="1" customFormat="1" ht="15.75">
      <c r="A9" s="239" t="s">
        <v>61</v>
      </c>
      <c r="B9" s="240"/>
      <c r="C9" s="95">
        <v>228</v>
      </c>
      <c r="D9" s="96">
        <v>12514</v>
      </c>
      <c r="E9" s="96">
        <v>11878</v>
      </c>
      <c r="F9" s="154">
        <f>E9/D9*100</f>
        <v>94.91769218475308</v>
      </c>
      <c r="G9" s="155"/>
      <c r="H9" s="129"/>
    </row>
    <row r="10" spans="1:8" s="1" customFormat="1" ht="15.75">
      <c r="A10" s="239" t="s">
        <v>62</v>
      </c>
      <c r="B10" s="240"/>
      <c r="C10" s="95">
        <v>228</v>
      </c>
      <c r="D10" s="96">
        <v>13139</v>
      </c>
      <c r="E10" s="96">
        <v>12510</v>
      </c>
      <c r="F10" s="154">
        <v>95.2</v>
      </c>
      <c r="G10" s="155"/>
      <c r="H10" s="129"/>
    </row>
    <row r="11" spans="1:8" s="1" customFormat="1" ht="15.75">
      <c r="A11" s="239" t="s">
        <v>63</v>
      </c>
      <c r="B11" s="418"/>
      <c r="C11" s="95">
        <v>228</v>
      </c>
      <c r="D11" s="96">
        <v>13731</v>
      </c>
      <c r="E11" s="96">
        <v>13086</v>
      </c>
      <c r="F11" s="154">
        <f>E11/D11*100</f>
        <v>95.30259995630325</v>
      </c>
      <c r="G11" s="155"/>
      <c r="H11" s="129"/>
    </row>
    <row r="12" spans="1:8" s="1" customFormat="1" ht="15.75">
      <c r="A12" s="239" t="s">
        <v>110</v>
      </c>
      <c r="B12" s="418"/>
      <c r="C12" s="95">
        <v>228</v>
      </c>
      <c r="D12" s="96">
        <v>14038</v>
      </c>
      <c r="E12" s="96">
        <v>13375</v>
      </c>
      <c r="F12" s="154">
        <v>95.3</v>
      </c>
      <c r="G12" s="155"/>
      <c r="H12" s="129"/>
    </row>
    <row r="13" spans="1:8" s="1" customFormat="1" ht="15.75">
      <c r="A13" s="239" t="s">
        <v>111</v>
      </c>
      <c r="B13" s="418"/>
      <c r="C13" s="95">
        <v>228</v>
      </c>
      <c r="D13" s="96">
        <v>14029</v>
      </c>
      <c r="E13" s="96">
        <v>13437</v>
      </c>
      <c r="F13" s="154">
        <f aca="true" t="shared" si="0" ref="F13:F28">E13/D13*100</f>
        <v>95.78016964858507</v>
      </c>
      <c r="G13" s="155"/>
      <c r="H13" s="129"/>
    </row>
    <row r="14" spans="1:8" s="1" customFormat="1" ht="15.75">
      <c r="A14" s="420" t="s">
        <v>64</v>
      </c>
      <c r="B14" s="421"/>
      <c r="C14" s="96">
        <v>228</v>
      </c>
      <c r="D14" s="96">
        <v>14434</v>
      </c>
      <c r="E14" s="96">
        <v>13837</v>
      </c>
      <c r="F14" s="154">
        <v>95.8</v>
      </c>
      <c r="G14" s="155"/>
      <c r="H14" s="129"/>
    </row>
    <row r="15" spans="1:8" s="1" customFormat="1" ht="15.75">
      <c r="A15" s="420" t="s">
        <v>65</v>
      </c>
      <c r="B15" s="421"/>
      <c r="C15" s="96">
        <v>228</v>
      </c>
      <c r="D15" s="96">
        <v>14543</v>
      </c>
      <c r="E15" s="96">
        <v>14159</v>
      </c>
      <c r="F15" s="154">
        <v>97.4</v>
      </c>
      <c r="G15" s="155"/>
      <c r="H15" s="129"/>
    </row>
    <row r="16" spans="1:8" s="1" customFormat="1" ht="15.75">
      <c r="A16" s="420" t="s">
        <v>31</v>
      </c>
      <c r="B16" s="421"/>
      <c r="C16" s="96">
        <v>228</v>
      </c>
      <c r="D16" s="96">
        <v>14250</v>
      </c>
      <c r="E16" s="96">
        <v>13747</v>
      </c>
      <c r="F16" s="154">
        <v>96.5</v>
      </c>
      <c r="G16" s="155"/>
      <c r="H16" s="129"/>
    </row>
    <row r="17" spans="1:8" s="1" customFormat="1" ht="17.25" customHeight="1">
      <c r="A17" s="239" t="s">
        <v>33</v>
      </c>
      <c r="B17" s="418"/>
      <c r="C17" s="134">
        <v>228</v>
      </c>
      <c r="D17" s="96">
        <v>14633</v>
      </c>
      <c r="E17" s="96">
        <v>14273</v>
      </c>
      <c r="F17" s="154">
        <f>E17/D17*100</f>
        <v>97.53980728490397</v>
      </c>
      <c r="G17" s="155"/>
      <c r="H17" s="129"/>
    </row>
    <row r="18" spans="1:8" s="1" customFormat="1" ht="17.25" customHeight="1">
      <c r="A18" s="239" t="s">
        <v>32</v>
      </c>
      <c r="B18" s="418"/>
      <c r="C18" s="96">
        <v>228</v>
      </c>
      <c r="D18" s="96">
        <v>14598</v>
      </c>
      <c r="E18" s="96">
        <v>14165</v>
      </c>
      <c r="F18" s="154">
        <f>E18/D18*100</f>
        <v>97.03384025208933</v>
      </c>
      <c r="G18" s="155"/>
      <c r="H18" s="129"/>
    </row>
    <row r="19" spans="1:8" s="1" customFormat="1" ht="17.25" customHeight="1">
      <c r="A19" s="239" t="s">
        <v>34</v>
      </c>
      <c r="B19" s="418"/>
      <c r="C19" s="134">
        <v>238</v>
      </c>
      <c r="D19" s="96">
        <v>14781</v>
      </c>
      <c r="E19" s="96">
        <v>14441</v>
      </c>
      <c r="F19" s="154">
        <f>E19/D19*100</f>
        <v>97.6997496786415</v>
      </c>
      <c r="G19" s="155"/>
      <c r="H19" s="129"/>
    </row>
    <row r="20" spans="1:8" s="1" customFormat="1" ht="17.25" customHeight="1">
      <c r="A20" s="239" t="s">
        <v>35</v>
      </c>
      <c r="B20" s="418"/>
      <c r="C20" s="134">
        <v>240</v>
      </c>
      <c r="D20" s="96">
        <v>14548</v>
      </c>
      <c r="E20" s="96">
        <v>14158</v>
      </c>
      <c r="F20" s="154">
        <v>97.31921913665109</v>
      </c>
      <c r="G20" s="155"/>
      <c r="H20" s="129"/>
    </row>
    <row r="21" spans="1:8" s="1" customFormat="1" ht="17.25" customHeight="1">
      <c r="A21" s="314" t="s">
        <v>268</v>
      </c>
      <c r="B21" s="419"/>
      <c r="C21" s="83">
        <f>SUM(C22:C28)</f>
        <v>230</v>
      </c>
      <c r="D21" s="83">
        <f>SUM(D22:D28)</f>
        <v>13409</v>
      </c>
      <c r="E21" s="83">
        <f>SUM(E22:E28)</f>
        <v>12967</v>
      </c>
      <c r="F21" s="156">
        <f>E21/D21*100</f>
        <v>96.70370646580655</v>
      </c>
      <c r="G21" s="155"/>
      <c r="H21" s="129"/>
    </row>
    <row r="22" spans="1:8" ht="17.25" customHeight="1">
      <c r="A22" s="239" t="s">
        <v>14</v>
      </c>
      <c r="B22" s="240"/>
      <c r="C22" s="95">
        <v>46</v>
      </c>
      <c r="D22" s="96">
        <v>2852</v>
      </c>
      <c r="E22" s="96">
        <v>2773</v>
      </c>
      <c r="F22" s="154">
        <f t="shared" si="0"/>
        <v>97.23001402524544</v>
      </c>
      <c r="G22" s="116"/>
      <c r="H22" s="123"/>
    </row>
    <row r="23" spans="1:8" ht="17.25" customHeight="1">
      <c r="A23" s="239" t="s">
        <v>15</v>
      </c>
      <c r="B23" s="240"/>
      <c r="C23" s="95">
        <v>34</v>
      </c>
      <c r="D23" s="96">
        <v>2049</v>
      </c>
      <c r="E23" s="96">
        <v>1946</v>
      </c>
      <c r="F23" s="154">
        <f t="shared" si="0"/>
        <v>94.97315763787213</v>
      </c>
      <c r="G23" s="116"/>
      <c r="H23" s="19"/>
    </row>
    <row r="24" spans="1:8" ht="17.25" customHeight="1">
      <c r="A24" s="239" t="s">
        <v>16</v>
      </c>
      <c r="B24" s="240"/>
      <c r="C24" s="95">
        <v>23</v>
      </c>
      <c r="D24" s="96">
        <v>1428</v>
      </c>
      <c r="E24" s="96">
        <v>1359</v>
      </c>
      <c r="F24" s="154">
        <f t="shared" si="0"/>
        <v>95.16806722689076</v>
      </c>
      <c r="G24" s="116"/>
      <c r="H24" s="19"/>
    </row>
    <row r="25" spans="1:8" ht="17.25" customHeight="1">
      <c r="A25" s="239" t="s">
        <v>17</v>
      </c>
      <c r="B25" s="240"/>
      <c r="C25" s="95">
        <v>34</v>
      </c>
      <c r="D25" s="96">
        <v>2284</v>
      </c>
      <c r="E25" s="96">
        <v>2202</v>
      </c>
      <c r="F25" s="154">
        <f t="shared" si="0"/>
        <v>96.40980735551665</v>
      </c>
      <c r="G25" s="116"/>
      <c r="H25" s="19"/>
    </row>
    <row r="26" spans="1:8" ht="17.25" customHeight="1">
      <c r="A26" s="239" t="s">
        <v>18</v>
      </c>
      <c r="B26" s="240"/>
      <c r="C26" s="95">
        <v>24</v>
      </c>
      <c r="D26" s="96">
        <v>1069</v>
      </c>
      <c r="E26" s="96">
        <v>1039</v>
      </c>
      <c r="F26" s="154">
        <f t="shared" si="0"/>
        <v>97.19363891487372</v>
      </c>
      <c r="G26" s="116"/>
      <c r="H26" s="19"/>
    </row>
    <row r="27" spans="1:8" ht="17.25" customHeight="1">
      <c r="A27" s="239" t="s">
        <v>19</v>
      </c>
      <c r="B27" s="240"/>
      <c r="C27" s="95">
        <v>34</v>
      </c>
      <c r="D27" s="96">
        <v>1896</v>
      </c>
      <c r="E27" s="96">
        <v>1842</v>
      </c>
      <c r="F27" s="154">
        <f t="shared" si="0"/>
        <v>97.15189873417721</v>
      </c>
      <c r="G27" s="116"/>
      <c r="H27" s="19"/>
    </row>
    <row r="28" spans="1:8" ht="17.25" customHeight="1" thickBot="1">
      <c r="A28" s="246" t="s">
        <v>20</v>
      </c>
      <c r="B28" s="247"/>
      <c r="C28" s="99">
        <v>35</v>
      </c>
      <c r="D28" s="100">
        <v>1831</v>
      </c>
      <c r="E28" s="100">
        <v>1806</v>
      </c>
      <c r="F28" s="157">
        <f t="shared" si="0"/>
        <v>98.63462588749317</v>
      </c>
      <c r="G28" s="116"/>
      <c r="H28" s="19"/>
    </row>
    <row r="29" spans="1:9" ht="30" customHeight="1">
      <c r="A29" s="332" t="s">
        <v>321</v>
      </c>
      <c r="B29" s="417"/>
      <c r="C29" s="417"/>
      <c r="D29" s="417"/>
      <c r="E29" s="417"/>
      <c r="F29" s="417"/>
      <c r="G29" s="417"/>
      <c r="H29" s="116"/>
      <c r="I29" s="19"/>
    </row>
    <row r="30" spans="1:9" ht="45" customHeight="1" thickBot="1">
      <c r="A30" s="233" t="s">
        <v>322</v>
      </c>
      <c r="B30" s="233"/>
      <c r="C30" s="233"/>
      <c r="D30" s="233"/>
      <c r="E30" s="233"/>
      <c r="F30" s="16"/>
      <c r="G30" s="39" t="s">
        <v>323</v>
      </c>
      <c r="H30" s="19"/>
      <c r="I30" s="19"/>
    </row>
    <row r="31" spans="1:9" ht="17.25" customHeight="1">
      <c r="A31" s="235" t="s">
        <v>25</v>
      </c>
      <c r="B31" s="235"/>
      <c r="C31" s="342"/>
      <c r="D31" s="280" t="s">
        <v>113</v>
      </c>
      <c r="E31" s="342"/>
      <c r="F31" s="37" t="s">
        <v>114</v>
      </c>
      <c r="G31" s="37" t="s">
        <v>115</v>
      </c>
      <c r="H31" s="19"/>
      <c r="I31" s="19"/>
    </row>
    <row r="32" spans="1:9" ht="17.25" customHeight="1">
      <c r="A32" s="413">
        <v>13409</v>
      </c>
      <c r="B32" s="413"/>
      <c r="C32" s="414"/>
      <c r="D32" s="415">
        <v>7700</v>
      </c>
      <c r="E32" s="414"/>
      <c r="F32" s="158">
        <f>A32-D32-G32</f>
        <v>5709</v>
      </c>
      <c r="G32" s="158">
        <v>0</v>
      </c>
      <c r="H32" s="19"/>
      <c r="I32" s="19"/>
    </row>
    <row r="33" spans="1:9" ht="17.25" customHeight="1">
      <c r="A33" s="347" t="s">
        <v>162</v>
      </c>
      <c r="B33" s="347"/>
      <c r="C33" s="347"/>
      <c r="D33" s="347"/>
      <c r="E33" s="120">
        <f>D34+D35+D36+D37+D38+D39+D40+G34+G35+G36+G37+G38+G39+G40</f>
        <v>6601</v>
      </c>
      <c r="F33" s="416" t="s">
        <v>117</v>
      </c>
      <c r="G33" s="416"/>
      <c r="H33" s="19"/>
      <c r="I33" s="19"/>
    </row>
    <row r="34" spans="1:9" ht="17.25" customHeight="1">
      <c r="A34" s="409" t="s">
        <v>118</v>
      </c>
      <c r="B34" s="409"/>
      <c r="C34" s="410"/>
      <c r="D34" s="159">
        <v>570</v>
      </c>
      <c r="E34" s="412" t="s">
        <v>119</v>
      </c>
      <c r="F34" s="410"/>
      <c r="G34" s="160">
        <v>157</v>
      </c>
      <c r="H34" s="19"/>
      <c r="I34" s="19"/>
    </row>
    <row r="35" spans="1:9" ht="17.25" customHeight="1">
      <c r="A35" s="409" t="s">
        <v>120</v>
      </c>
      <c r="B35" s="409"/>
      <c r="C35" s="410"/>
      <c r="D35" s="161">
        <v>21</v>
      </c>
      <c r="E35" s="411" t="s">
        <v>121</v>
      </c>
      <c r="F35" s="410"/>
      <c r="G35" s="162">
        <v>337</v>
      </c>
      <c r="H35" s="19"/>
      <c r="I35" s="19"/>
    </row>
    <row r="36" spans="1:9" ht="17.25" customHeight="1">
      <c r="A36" s="409" t="s">
        <v>122</v>
      </c>
      <c r="B36" s="409"/>
      <c r="C36" s="410"/>
      <c r="D36" s="161">
        <v>55</v>
      </c>
      <c r="E36" s="411" t="s">
        <v>123</v>
      </c>
      <c r="F36" s="410"/>
      <c r="G36" s="162">
        <v>190</v>
      </c>
      <c r="H36" s="19"/>
      <c r="I36" s="19"/>
    </row>
    <row r="37" spans="1:9" ht="17.25" customHeight="1">
      <c r="A37" s="409" t="s">
        <v>124</v>
      </c>
      <c r="B37" s="409"/>
      <c r="C37" s="410"/>
      <c r="D37" s="161">
        <v>136</v>
      </c>
      <c r="E37" s="411" t="s">
        <v>125</v>
      </c>
      <c r="F37" s="410"/>
      <c r="G37" s="162">
        <v>3676</v>
      </c>
      <c r="H37" s="19"/>
      <c r="I37" s="19"/>
    </row>
    <row r="38" spans="1:9" ht="17.25" customHeight="1">
      <c r="A38" s="409" t="s">
        <v>126</v>
      </c>
      <c r="B38" s="409"/>
      <c r="C38" s="410"/>
      <c r="D38" s="161">
        <v>34</v>
      </c>
      <c r="E38" s="411" t="s">
        <v>127</v>
      </c>
      <c r="F38" s="410"/>
      <c r="G38" s="162">
        <v>25</v>
      </c>
      <c r="H38" s="19"/>
      <c r="I38" s="19"/>
    </row>
    <row r="39" spans="1:9" ht="17.25" customHeight="1">
      <c r="A39" s="409" t="s">
        <v>128</v>
      </c>
      <c r="B39" s="409"/>
      <c r="C39" s="410"/>
      <c r="D39" s="161">
        <v>173</v>
      </c>
      <c r="E39" s="411" t="s">
        <v>131</v>
      </c>
      <c r="F39" s="410"/>
      <c r="G39" s="162">
        <v>378</v>
      </c>
      <c r="H39" s="19"/>
      <c r="I39" s="19"/>
    </row>
    <row r="40" spans="1:9" ht="17.25" customHeight="1" thickBot="1">
      <c r="A40" s="406" t="s">
        <v>130</v>
      </c>
      <c r="B40" s="406"/>
      <c r="C40" s="407"/>
      <c r="D40" s="163">
        <v>499</v>
      </c>
      <c r="E40" s="408" t="s">
        <v>133</v>
      </c>
      <c r="F40" s="407"/>
      <c r="G40" s="164">
        <v>350</v>
      </c>
      <c r="H40" s="19"/>
      <c r="I40" s="19"/>
    </row>
    <row r="41" spans="1:9" ht="24" customHeight="1">
      <c r="A41" s="17"/>
      <c r="B41" s="17"/>
      <c r="C41" s="17"/>
      <c r="D41" s="17"/>
      <c r="E41" s="17"/>
      <c r="F41" s="238"/>
      <c r="G41" s="238"/>
      <c r="H41" s="19"/>
      <c r="I41" s="19"/>
    </row>
    <row r="42" spans="1:19" ht="22.5" customHeight="1" thickBot="1">
      <c r="A42" s="233" t="s">
        <v>324</v>
      </c>
      <c r="B42" s="233"/>
      <c r="C42" s="233"/>
      <c r="D42" s="233"/>
      <c r="E42" s="233"/>
      <c r="F42" s="233"/>
      <c r="G42" s="39" t="str">
        <f>+G30</f>
        <v>令和元年度</v>
      </c>
      <c r="H42" s="165"/>
      <c r="I42" s="165"/>
      <c r="J42" s="165"/>
      <c r="K42" s="165"/>
      <c r="L42" s="165"/>
      <c r="M42" s="165"/>
      <c r="N42" s="165"/>
      <c r="Q42" s="19"/>
      <c r="R42" s="19"/>
      <c r="S42" s="19"/>
    </row>
    <row r="43" spans="1:11" s="22" customFormat="1" ht="30.75" customHeight="1">
      <c r="A43" s="166"/>
      <c r="B43" s="166"/>
      <c r="C43" s="33" t="s">
        <v>134</v>
      </c>
      <c r="D43" s="79" t="s">
        <v>25</v>
      </c>
      <c r="E43" s="33" t="s">
        <v>113</v>
      </c>
      <c r="F43" s="33" t="s">
        <v>135</v>
      </c>
      <c r="G43" s="33" t="s">
        <v>136</v>
      </c>
      <c r="H43" s="167"/>
      <c r="I43" s="128"/>
      <c r="J43" s="128"/>
      <c r="K43" s="128"/>
    </row>
    <row r="44" spans="1:8" s="1" customFormat="1" ht="18" customHeight="1">
      <c r="A44" s="253" t="s">
        <v>3</v>
      </c>
      <c r="B44" s="254"/>
      <c r="C44" s="93">
        <f>SUM(C46:C52)</f>
        <v>359</v>
      </c>
      <c r="D44" s="93">
        <f>SUM(D46:D52)</f>
        <v>238</v>
      </c>
      <c r="E44" s="93">
        <f>SUM(E46:E52)</f>
        <v>22</v>
      </c>
      <c r="F44" s="93">
        <f>SUM(F46:F52)</f>
        <v>130</v>
      </c>
      <c r="G44" s="93">
        <f>SUM(G46:G52)</f>
        <v>86</v>
      </c>
      <c r="H44" s="168"/>
    </row>
    <row r="45" spans="1:8" ht="9" customHeight="1">
      <c r="A45" s="82"/>
      <c r="B45" s="169"/>
      <c r="C45" s="96"/>
      <c r="D45" s="96"/>
      <c r="E45" s="96"/>
      <c r="F45" s="96"/>
      <c r="G45" s="96"/>
      <c r="H45" s="170"/>
    </row>
    <row r="46" spans="1:8" ht="17.25" customHeight="1">
      <c r="A46" s="239" t="s">
        <v>14</v>
      </c>
      <c r="B46" s="240"/>
      <c r="C46" s="8">
        <v>115</v>
      </c>
      <c r="D46" s="96">
        <v>76</v>
      </c>
      <c r="E46" s="8">
        <v>2</v>
      </c>
      <c r="F46" s="8">
        <v>44</v>
      </c>
      <c r="G46" s="8">
        <v>30</v>
      </c>
      <c r="H46" s="171"/>
    </row>
    <row r="47" spans="1:8" ht="17.25" customHeight="1">
      <c r="A47" s="239" t="s">
        <v>15</v>
      </c>
      <c r="B47" s="240"/>
      <c r="C47" s="8">
        <v>43</v>
      </c>
      <c r="D47" s="96">
        <v>33</v>
      </c>
      <c r="E47" s="8">
        <v>3</v>
      </c>
      <c r="F47" s="8">
        <v>26</v>
      </c>
      <c r="G47" s="8">
        <v>4</v>
      </c>
      <c r="H47" s="171"/>
    </row>
    <row r="48" spans="1:8" ht="17.25" customHeight="1">
      <c r="A48" s="239" t="s">
        <v>16</v>
      </c>
      <c r="B48" s="240"/>
      <c r="C48" s="8">
        <v>53</v>
      </c>
      <c r="D48" s="96">
        <v>31</v>
      </c>
      <c r="E48" s="8">
        <v>2</v>
      </c>
      <c r="F48" s="8">
        <v>12</v>
      </c>
      <c r="G48" s="8">
        <v>17</v>
      </c>
      <c r="H48" s="171"/>
    </row>
    <row r="49" spans="1:8" ht="17.25" customHeight="1">
      <c r="A49" s="239" t="s">
        <v>17</v>
      </c>
      <c r="B49" s="240"/>
      <c r="C49" s="8">
        <v>37</v>
      </c>
      <c r="D49" s="96">
        <v>26</v>
      </c>
      <c r="E49" s="8">
        <v>4</v>
      </c>
      <c r="F49" s="8">
        <v>14</v>
      </c>
      <c r="G49" s="8">
        <v>8</v>
      </c>
      <c r="H49" s="171"/>
    </row>
    <row r="50" spans="1:8" ht="17.25" customHeight="1">
      <c r="A50" s="239" t="s">
        <v>18</v>
      </c>
      <c r="B50" s="240"/>
      <c r="C50" s="8">
        <v>27</v>
      </c>
      <c r="D50" s="96">
        <v>13</v>
      </c>
      <c r="E50" s="8">
        <v>0</v>
      </c>
      <c r="F50" s="8">
        <v>8</v>
      </c>
      <c r="G50" s="8">
        <v>5</v>
      </c>
      <c r="H50" s="171"/>
    </row>
    <row r="51" spans="1:8" ht="17.25" customHeight="1">
      <c r="A51" s="239" t="s">
        <v>19</v>
      </c>
      <c r="B51" s="240"/>
      <c r="C51" s="8">
        <v>56</v>
      </c>
      <c r="D51" s="96">
        <v>42</v>
      </c>
      <c r="E51" s="8">
        <v>10</v>
      </c>
      <c r="F51" s="8">
        <v>13</v>
      </c>
      <c r="G51" s="8">
        <v>19</v>
      </c>
      <c r="H51" s="171"/>
    </row>
    <row r="52" spans="1:8" ht="17.25" customHeight="1">
      <c r="A52" s="383" t="s">
        <v>20</v>
      </c>
      <c r="B52" s="384"/>
      <c r="C52" s="172">
        <v>28</v>
      </c>
      <c r="D52" s="131">
        <v>17</v>
      </c>
      <c r="E52" s="172">
        <v>1</v>
      </c>
      <c r="F52" s="172">
        <v>13</v>
      </c>
      <c r="G52" s="172">
        <v>3</v>
      </c>
      <c r="H52" s="171"/>
    </row>
    <row r="53" spans="1:9" ht="17.25" customHeight="1">
      <c r="A53" s="386" t="s">
        <v>138</v>
      </c>
      <c r="B53" s="349" t="s">
        <v>118</v>
      </c>
      <c r="C53" s="405"/>
      <c r="D53" s="173">
        <v>8</v>
      </c>
      <c r="E53" s="174">
        <v>0</v>
      </c>
      <c r="F53" s="175">
        <v>8</v>
      </c>
      <c r="G53" s="175">
        <v>0</v>
      </c>
      <c r="H53" s="171"/>
      <c r="I53" s="19"/>
    </row>
    <row r="54" spans="1:9" ht="17.25" customHeight="1">
      <c r="A54" s="387"/>
      <c r="B54" s="340" t="s">
        <v>120</v>
      </c>
      <c r="C54" s="404"/>
      <c r="D54" s="176">
        <v>0</v>
      </c>
      <c r="E54" s="8">
        <v>0</v>
      </c>
      <c r="F54" s="8">
        <v>0</v>
      </c>
      <c r="G54" s="8">
        <v>0</v>
      </c>
      <c r="H54" s="171"/>
      <c r="I54" s="19"/>
    </row>
    <row r="55" spans="1:9" ht="17.25" customHeight="1">
      <c r="A55" s="387"/>
      <c r="B55" s="340" t="s">
        <v>122</v>
      </c>
      <c r="C55" s="404"/>
      <c r="D55" s="176">
        <v>1</v>
      </c>
      <c r="E55" s="8">
        <v>0</v>
      </c>
      <c r="F55" s="8">
        <v>1</v>
      </c>
      <c r="G55" s="134">
        <v>0</v>
      </c>
      <c r="H55" s="171"/>
      <c r="I55" s="19"/>
    </row>
    <row r="56" spans="1:9" ht="17.25" customHeight="1">
      <c r="A56" s="387"/>
      <c r="B56" s="340" t="s">
        <v>124</v>
      </c>
      <c r="C56" s="404"/>
      <c r="D56" s="176">
        <v>3</v>
      </c>
      <c r="E56" s="8">
        <v>3</v>
      </c>
      <c r="F56" s="8">
        <v>0</v>
      </c>
      <c r="G56" s="8">
        <v>0</v>
      </c>
      <c r="H56" s="171"/>
      <c r="I56" s="19"/>
    </row>
    <row r="57" spans="1:9" ht="17.25" customHeight="1">
      <c r="A57" s="387"/>
      <c r="B57" s="340" t="s">
        <v>126</v>
      </c>
      <c r="C57" s="404"/>
      <c r="D57" s="176">
        <v>0</v>
      </c>
      <c r="E57" s="134">
        <v>0</v>
      </c>
      <c r="F57" s="134">
        <v>0</v>
      </c>
      <c r="G57" s="8">
        <v>0</v>
      </c>
      <c r="H57" s="171"/>
      <c r="I57" s="19"/>
    </row>
    <row r="58" spans="1:9" ht="17.25" customHeight="1">
      <c r="A58" s="387"/>
      <c r="B58" s="340" t="s">
        <v>128</v>
      </c>
      <c r="C58" s="404"/>
      <c r="D58" s="176">
        <v>23</v>
      </c>
      <c r="E58" s="8">
        <v>5</v>
      </c>
      <c r="F58" s="134">
        <v>14</v>
      </c>
      <c r="G58" s="8">
        <v>4</v>
      </c>
      <c r="H58" s="171"/>
      <c r="I58" s="19"/>
    </row>
    <row r="59" spans="1:9" ht="17.25" customHeight="1">
      <c r="A59" s="387"/>
      <c r="B59" s="340" t="s">
        <v>130</v>
      </c>
      <c r="C59" s="404"/>
      <c r="D59" s="176">
        <v>11</v>
      </c>
      <c r="E59" s="8">
        <v>0</v>
      </c>
      <c r="F59" s="134">
        <v>8</v>
      </c>
      <c r="G59" s="8">
        <v>3</v>
      </c>
      <c r="H59" s="171"/>
      <c r="I59" s="19"/>
    </row>
    <row r="60" spans="1:9" ht="17.25" customHeight="1">
      <c r="A60" s="387"/>
      <c r="B60" s="340" t="s">
        <v>119</v>
      </c>
      <c r="C60" s="404"/>
      <c r="D60" s="176">
        <v>19</v>
      </c>
      <c r="E60" s="8">
        <v>3</v>
      </c>
      <c r="F60" s="134">
        <v>16</v>
      </c>
      <c r="G60" s="8">
        <v>0</v>
      </c>
      <c r="H60" s="171"/>
      <c r="I60" s="19"/>
    </row>
    <row r="61" spans="1:9" ht="17.25" customHeight="1">
      <c r="A61" s="387"/>
      <c r="B61" s="340" t="s">
        <v>121</v>
      </c>
      <c r="C61" s="404"/>
      <c r="D61" s="176">
        <v>23</v>
      </c>
      <c r="E61" s="8">
        <v>7</v>
      </c>
      <c r="F61" s="134">
        <v>13</v>
      </c>
      <c r="G61" s="8">
        <v>3</v>
      </c>
      <c r="H61" s="171"/>
      <c r="I61" s="19"/>
    </row>
    <row r="62" spans="1:9" ht="17.25" customHeight="1">
      <c r="A62" s="387"/>
      <c r="B62" s="340" t="s">
        <v>123</v>
      </c>
      <c r="C62" s="404"/>
      <c r="D62" s="176">
        <v>1</v>
      </c>
      <c r="E62" s="134">
        <v>0</v>
      </c>
      <c r="F62" s="134">
        <v>1</v>
      </c>
      <c r="G62" s="8">
        <v>0</v>
      </c>
      <c r="H62" s="171"/>
      <c r="I62" s="19"/>
    </row>
    <row r="63" spans="1:9" ht="17.25" customHeight="1">
      <c r="A63" s="387"/>
      <c r="B63" s="340" t="s">
        <v>125</v>
      </c>
      <c r="C63" s="404"/>
      <c r="D63" s="176">
        <v>145</v>
      </c>
      <c r="E63" s="134">
        <v>4</v>
      </c>
      <c r="F63" s="134">
        <v>66</v>
      </c>
      <c r="G63" s="8">
        <v>75</v>
      </c>
      <c r="H63" s="171"/>
      <c r="I63" s="19"/>
    </row>
    <row r="64" spans="1:9" ht="17.25" customHeight="1">
      <c r="A64" s="387"/>
      <c r="B64" s="340" t="s">
        <v>127</v>
      </c>
      <c r="C64" s="404"/>
      <c r="D64" s="176">
        <v>0</v>
      </c>
      <c r="E64" s="134">
        <v>0</v>
      </c>
      <c r="F64" s="134">
        <v>0</v>
      </c>
      <c r="G64" s="8">
        <v>0</v>
      </c>
      <c r="H64" s="171"/>
      <c r="I64" s="19"/>
    </row>
    <row r="65" spans="1:9" ht="17.25" customHeight="1">
      <c r="A65" s="387"/>
      <c r="B65" s="340" t="s">
        <v>163</v>
      </c>
      <c r="C65" s="404"/>
      <c r="D65" s="176">
        <v>0</v>
      </c>
      <c r="E65" s="134">
        <v>0</v>
      </c>
      <c r="F65" s="8">
        <v>0</v>
      </c>
      <c r="G65" s="8">
        <v>0</v>
      </c>
      <c r="H65" s="171"/>
      <c r="I65" s="19"/>
    </row>
    <row r="66" spans="1:12" ht="17.25" customHeight="1" thickBot="1">
      <c r="A66" s="388"/>
      <c r="B66" s="340" t="s">
        <v>133</v>
      </c>
      <c r="C66" s="404"/>
      <c r="D66" s="177">
        <v>4</v>
      </c>
      <c r="E66" s="178">
        <v>0</v>
      </c>
      <c r="F66" s="179">
        <v>3</v>
      </c>
      <c r="G66" s="8">
        <v>1</v>
      </c>
      <c r="H66" s="171"/>
      <c r="I66" s="19"/>
      <c r="J66" s="19"/>
      <c r="K66" s="19"/>
      <c r="L66" s="19"/>
    </row>
    <row r="67" spans="1:20" ht="13.5" customHeight="1">
      <c r="A67" s="17"/>
      <c r="B67" s="17"/>
      <c r="C67" s="17"/>
      <c r="D67" s="23"/>
      <c r="E67" s="23"/>
      <c r="F67" s="23"/>
      <c r="G67" s="23"/>
      <c r="H67" s="19"/>
      <c r="I67" s="19"/>
      <c r="J67" s="19"/>
      <c r="K67" s="19"/>
      <c r="L67" s="19"/>
      <c r="M67" s="19"/>
      <c r="N67" s="19"/>
      <c r="O67" s="19"/>
      <c r="P67" s="19"/>
      <c r="Q67" s="19"/>
      <c r="R67" s="19"/>
      <c r="S67" s="19"/>
      <c r="T67" s="19"/>
    </row>
    <row r="68" ht="15.75">
      <c r="G68" s="39" t="s">
        <v>164</v>
      </c>
    </row>
    <row r="69" spans="4:8" ht="15.75">
      <c r="D69" s="25"/>
      <c r="E69" s="25"/>
      <c r="F69" s="25"/>
      <c r="G69" s="25"/>
      <c r="H69" s="78"/>
    </row>
  </sheetData>
  <sheetProtection/>
  <mergeCells count="75">
    <mergeCell ref="A1:E1"/>
    <mergeCell ref="F1:G1"/>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G29"/>
    <mergeCell ref="A30:E30"/>
    <mergeCell ref="A31:C31"/>
    <mergeCell ref="D31:E31"/>
    <mergeCell ref="A32:C32"/>
    <mergeCell ref="D32:E32"/>
    <mergeCell ref="A33:D33"/>
    <mergeCell ref="F33:G33"/>
    <mergeCell ref="A34:C34"/>
    <mergeCell ref="E34:F34"/>
    <mergeCell ref="A35:C35"/>
    <mergeCell ref="E35:F35"/>
    <mergeCell ref="A36:C36"/>
    <mergeCell ref="E36:F36"/>
    <mergeCell ref="A37:C37"/>
    <mergeCell ref="E37:F37"/>
    <mergeCell ref="A38:C38"/>
    <mergeCell ref="E38:F38"/>
    <mergeCell ref="A39:C39"/>
    <mergeCell ref="E39:F39"/>
    <mergeCell ref="A52:B52"/>
    <mergeCell ref="A40:C40"/>
    <mergeCell ref="E40:F40"/>
    <mergeCell ref="F41:G41"/>
    <mergeCell ref="A42:F42"/>
    <mergeCell ref="A44:B44"/>
    <mergeCell ref="A46:B46"/>
    <mergeCell ref="B57:C57"/>
    <mergeCell ref="B58:C58"/>
    <mergeCell ref="B59:C59"/>
    <mergeCell ref="B60:C60"/>
    <mergeCell ref="B61:C61"/>
    <mergeCell ref="A47:B47"/>
    <mergeCell ref="A48:B48"/>
    <mergeCell ref="A49:B49"/>
    <mergeCell ref="A50:B50"/>
    <mergeCell ref="A51:B51"/>
    <mergeCell ref="B62:C62"/>
    <mergeCell ref="B63:C63"/>
    <mergeCell ref="B64:C64"/>
    <mergeCell ref="B65:C65"/>
    <mergeCell ref="B66:C66"/>
    <mergeCell ref="A53:A66"/>
    <mergeCell ref="B53:C53"/>
    <mergeCell ref="B54:C54"/>
    <mergeCell ref="B55:C55"/>
    <mergeCell ref="B56:C56"/>
  </mergeCells>
  <printOptions horizontalCentered="1"/>
  <pageMargins left="0.3937007874015748" right="0.3937007874015748" top="0.5905511811023623" bottom="0.7874015748031497" header="0.5118110236220472" footer="0"/>
  <pageSetup cellComments="asDisplayed"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S72"/>
  <sheetViews>
    <sheetView showGridLines="0" zoomScale="90" zoomScaleNormal="90" zoomScalePageLayoutView="0" workbookViewId="0" topLeftCell="A1">
      <selection activeCell="A59" sqref="A59:E59"/>
    </sheetView>
  </sheetViews>
  <sheetFormatPr defaultColWidth="8.83203125" defaultRowHeight="18"/>
  <cols>
    <col min="1" max="1" width="5.41015625" style="21" customWidth="1"/>
    <col min="2" max="2" width="11.33203125" style="21" customWidth="1"/>
    <col min="3" max="3" width="13.66015625" style="21" customWidth="1"/>
    <col min="4" max="5" width="5.91015625" style="21" customWidth="1"/>
    <col min="6" max="6" width="6.58203125" style="21" customWidth="1"/>
    <col min="7" max="8" width="5.91015625" style="21" customWidth="1"/>
    <col min="9" max="9" width="6.83203125" style="21" customWidth="1"/>
    <col min="10" max="15" width="5.91015625" style="21" customWidth="1"/>
    <col min="16" max="16384" width="8.83203125" style="21" customWidth="1"/>
  </cols>
  <sheetData>
    <row r="1" spans="1:15" ht="22.5" customHeight="1" thickBot="1">
      <c r="A1" s="260" t="s">
        <v>165</v>
      </c>
      <c r="B1" s="260"/>
      <c r="C1" s="260"/>
      <c r="D1" s="260"/>
      <c r="E1" s="260"/>
      <c r="F1" s="260"/>
      <c r="G1" s="260"/>
      <c r="H1" s="260"/>
      <c r="I1" s="260"/>
      <c r="J1" s="19"/>
      <c r="K1" s="19"/>
      <c r="L1" s="19"/>
      <c r="M1" s="238" t="s">
        <v>269</v>
      </c>
      <c r="N1" s="238"/>
      <c r="O1" s="238"/>
    </row>
    <row r="2" spans="1:15" ht="18.75" customHeight="1">
      <c r="A2" s="483"/>
      <c r="B2" s="483"/>
      <c r="C2" s="484"/>
      <c r="D2" s="267" t="s">
        <v>3</v>
      </c>
      <c r="E2" s="287"/>
      <c r="F2" s="485" t="s">
        <v>166</v>
      </c>
      <c r="G2" s="486"/>
      <c r="H2" s="267" t="s">
        <v>135</v>
      </c>
      <c r="I2" s="487"/>
      <c r="J2" s="485" t="s">
        <v>325</v>
      </c>
      <c r="K2" s="486"/>
      <c r="L2" s="485" t="s">
        <v>251</v>
      </c>
      <c r="M2" s="486"/>
      <c r="N2" s="267" t="s">
        <v>167</v>
      </c>
      <c r="O2" s="490"/>
    </row>
    <row r="3" spans="1:15" ht="18.75" customHeight="1">
      <c r="A3" s="420"/>
      <c r="B3" s="420"/>
      <c r="C3" s="421"/>
      <c r="D3" s="269"/>
      <c r="E3" s="288"/>
      <c r="F3" s="492" t="s">
        <v>168</v>
      </c>
      <c r="G3" s="493"/>
      <c r="H3" s="488"/>
      <c r="I3" s="489"/>
      <c r="J3" s="480" t="s">
        <v>169</v>
      </c>
      <c r="K3" s="481"/>
      <c r="L3" s="480" t="s">
        <v>170</v>
      </c>
      <c r="M3" s="481"/>
      <c r="N3" s="488"/>
      <c r="O3" s="491"/>
    </row>
    <row r="4" spans="1:15" ht="18" customHeight="1">
      <c r="A4" s="472" t="s">
        <v>171</v>
      </c>
      <c r="B4" s="472"/>
      <c r="C4" s="473"/>
      <c r="D4" s="241"/>
      <c r="E4" s="242"/>
      <c r="F4" s="242"/>
      <c r="G4" s="242"/>
      <c r="H4" s="242"/>
      <c r="I4" s="242"/>
      <c r="J4" s="242"/>
      <c r="K4" s="242"/>
      <c r="L4" s="242"/>
      <c r="M4" s="242"/>
      <c r="N4" s="242"/>
      <c r="O4" s="242"/>
    </row>
    <row r="5" spans="1:16" ht="18" customHeight="1">
      <c r="A5" s="474" t="s">
        <v>3</v>
      </c>
      <c r="B5" s="474"/>
      <c r="C5" s="475"/>
      <c r="D5" s="482">
        <v>766</v>
      </c>
      <c r="E5" s="478"/>
      <c r="F5" s="478">
        <v>142</v>
      </c>
      <c r="G5" s="478"/>
      <c r="H5" s="478">
        <v>470</v>
      </c>
      <c r="I5" s="478"/>
      <c r="J5" s="478">
        <v>125</v>
      </c>
      <c r="K5" s="478"/>
      <c r="L5" s="478">
        <v>29</v>
      </c>
      <c r="M5" s="478"/>
      <c r="N5" s="478">
        <v>0</v>
      </c>
      <c r="O5" s="478"/>
      <c r="P5" s="25"/>
    </row>
    <row r="6" spans="1:16" ht="18" customHeight="1">
      <c r="A6" s="470" t="s">
        <v>13</v>
      </c>
      <c r="B6" s="470"/>
      <c r="C6" s="404"/>
      <c r="D6" s="479">
        <f>D5/D5*100</f>
        <v>100</v>
      </c>
      <c r="E6" s="479"/>
      <c r="F6" s="479">
        <f>F5/D5*100</f>
        <v>18.5378590078329</v>
      </c>
      <c r="G6" s="479"/>
      <c r="H6" s="479">
        <f>H5/D5*100</f>
        <v>61.35770234986945</v>
      </c>
      <c r="I6" s="479"/>
      <c r="J6" s="479">
        <f>J5/D5*100</f>
        <v>16.318537859007833</v>
      </c>
      <c r="K6" s="479"/>
      <c r="L6" s="479">
        <f>L5/D5*100</f>
        <v>3.7859007832898173</v>
      </c>
      <c r="M6" s="479"/>
      <c r="N6" s="479">
        <f>N5/D5*100</f>
        <v>0</v>
      </c>
      <c r="O6" s="479"/>
      <c r="P6" s="25"/>
    </row>
    <row r="7" spans="1:16" ht="18" customHeight="1">
      <c r="A7" s="470" t="s">
        <v>113</v>
      </c>
      <c r="B7" s="470"/>
      <c r="C7" s="404"/>
      <c r="D7" s="467">
        <v>97</v>
      </c>
      <c r="E7" s="460"/>
      <c r="F7" s="460">
        <v>67</v>
      </c>
      <c r="G7" s="460"/>
      <c r="H7" s="460">
        <v>27</v>
      </c>
      <c r="I7" s="460"/>
      <c r="J7" s="460">
        <v>2</v>
      </c>
      <c r="K7" s="460"/>
      <c r="L7" s="460">
        <v>1</v>
      </c>
      <c r="M7" s="460"/>
      <c r="N7" s="460">
        <v>0</v>
      </c>
      <c r="O7" s="460"/>
      <c r="P7" s="25"/>
    </row>
    <row r="8" spans="1:16" ht="18" customHeight="1">
      <c r="A8" s="470" t="s">
        <v>114</v>
      </c>
      <c r="B8" s="470"/>
      <c r="C8" s="470"/>
      <c r="D8" s="467">
        <v>669</v>
      </c>
      <c r="E8" s="460"/>
      <c r="F8" s="460">
        <v>75</v>
      </c>
      <c r="G8" s="460"/>
      <c r="H8" s="460">
        <v>443</v>
      </c>
      <c r="I8" s="460"/>
      <c r="J8" s="460">
        <v>123</v>
      </c>
      <c r="K8" s="460"/>
      <c r="L8" s="460">
        <v>28</v>
      </c>
      <c r="M8" s="460"/>
      <c r="N8" s="460">
        <v>0</v>
      </c>
      <c r="O8" s="460"/>
      <c r="P8" s="25"/>
    </row>
    <row r="9" spans="1:16" ht="18" customHeight="1">
      <c r="A9" s="465" t="s">
        <v>172</v>
      </c>
      <c r="B9" s="465"/>
      <c r="C9" s="466"/>
      <c r="D9" s="467">
        <v>21</v>
      </c>
      <c r="E9" s="460"/>
      <c r="F9" s="460">
        <v>1</v>
      </c>
      <c r="G9" s="460"/>
      <c r="H9" s="460">
        <v>9</v>
      </c>
      <c r="I9" s="460"/>
      <c r="J9" s="460">
        <v>11</v>
      </c>
      <c r="K9" s="460"/>
      <c r="L9" s="460">
        <v>0</v>
      </c>
      <c r="M9" s="460"/>
      <c r="N9" s="460">
        <v>0</v>
      </c>
      <c r="O9" s="460"/>
      <c r="P9" s="25"/>
    </row>
    <row r="10" spans="1:16" ht="18" customHeight="1">
      <c r="A10" s="465" t="s">
        <v>173</v>
      </c>
      <c r="B10" s="465"/>
      <c r="C10" s="466"/>
      <c r="D10" s="467">
        <v>504</v>
      </c>
      <c r="E10" s="460"/>
      <c r="F10" s="460">
        <v>62</v>
      </c>
      <c r="G10" s="460"/>
      <c r="H10" s="460">
        <v>357</v>
      </c>
      <c r="I10" s="460"/>
      <c r="J10" s="460">
        <v>60</v>
      </c>
      <c r="K10" s="460"/>
      <c r="L10" s="460">
        <v>25</v>
      </c>
      <c r="M10" s="460"/>
      <c r="N10" s="460">
        <v>0</v>
      </c>
      <c r="O10" s="460"/>
      <c r="P10" s="25"/>
    </row>
    <row r="11" spans="1:16" ht="18" customHeight="1">
      <c r="A11" s="465" t="s">
        <v>174</v>
      </c>
      <c r="B11" s="465"/>
      <c r="C11" s="466"/>
      <c r="D11" s="467">
        <v>100</v>
      </c>
      <c r="E11" s="460"/>
      <c r="F11" s="460">
        <v>8</v>
      </c>
      <c r="G11" s="460"/>
      <c r="H11" s="460">
        <v>48</v>
      </c>
      <c r="I11" s="460"/>
      <c r="J11" s="460">
        <v>44</v>
      </c>
      <c r="K11" s="460"/>
      <c r="L11" s="460">
        <v>0</v>
      </c>
      <c r="M11" s="460"/>
      <c r="N11" s="460">
        <v>0</v>
      </c>
      <c r="O11" s="460"/>
      <c r="P11" s="25"/>
    </row>
    <row r="12" spans="1:16" ht="18" customHeight="1">
      <c r="A12" s="465" t="s">
        <v>175</v>
      </c>
      <c r="B12" s="465"/>
      <c r="C12" s="466"/>
      <c r="D12" s="467">
        <v>28</v>
      </c>
      <c r="E12" s="460"/>
      <c r="F12" s="460">
        <v>2</v>
      </c>
      <c r="G12" s="460"/>
      <c r="H12" s="460">
        <v>19</v>
      </c>
      <c r="I12" s="460"/>
      <c r="J12" s="460">
        <v>5</v>
      </c>
      <c r="K12" s="460"/>
      <c r="L12" s="460">
        <v>2</v>
      </c>
      <c r="M12" s="460"/>
      <c r="N12" s="460">
        <v>0</v>
      </c>
      <c r="O12" s="460"/>
      <c r="P12" s="25"/>
    </row>
    <row r="13" spans="1:16" ht="18" customHeight="1">
      <c r="A13" s="468" t="s">
        <v>176</v>
      </c>
      <c r="B13" s="468"/>
      <c r="C13" s="469"/>
      <c r="D13" s="467">
        <v>1</v>
      </c>
      <c r="E13" s="460"/>
      <c r="F13" s="460">
        <v>0</v>
      </c>
      <c r="G13" s="460"/>
      <c r="H13" s="460">
        <v>1</v>
      </c>
      <c r="I13" s="460"/>
      <c r="J13" s="460">
        <v>0</v>
      </c>
      <c r="K13" s="460"/>
      <c r="L13" s="460">
        <v>0</v>
      </c>
      <c r="M13" s="460"/>
      <c r="N13" s="460">
        <v>0</v>
      </c>
      <c r="O13" s="460"/>
      <c r="P13" s="25"/>
    </row>
    <row r="14" spans="1:16" ht="18" customHeight="1">
      <c r="A14" s="465" t="s">
        <v>177</v>
      </c>
      <c r="B14" s="465"/>
      <c r="C14" s="466"/>
      <c r="D14" s="467">
        <v>0</v>
      </c>
      <c r="E14" s="460"/>
      <c r="F14" s="460">
        <v>0</v>
      </c>
      <c r="G14" s="460"/>
      <c r="H14" s="460">
        <v>0</v>
      </c>
      <c r="I14" s="460"/>
      <c r="J14" s="460">
        <v>0</v>
      </c>
      <c r="K14" s="460"/>
      <c r="L14" s="460">
        <v>0</v>
      </c>
      <c r="M14" s="460"/>
      <c r="N14" s="460">
        <v>0</v>
      </c>
      <c r="O14" s="460"/>
      <c r="P14" s="25"/>
    </row>
    <row r="15" spans="1:16" ht="18" customHeight="1">
      <c r="A15" s="465" t="s">
        <v>133</v>
      </c>
      <c r="B15" s="465"/>
      <c r="C15" s="466"/>
      <c r="D15" s="460">
        <v>15</v>
      </c>
      <c r="E15" s="460"/>
      <c r="F15" s="460">
        <v>2</v>
      </c>
      <c r="G15" s="460"/>
      <c r="H15" s="460">
        <v>9</v>
      </c>
      <c r="I15" s="460"/>
      <c r="J15" s="460">
        <v>3</v>
      </c>
      <c r="K15" s="460"/>
      <c r="L15" s="460">
        <v>1</v>
      </c>
      <c r="M15" s="460"/>
      <c r="N15" s="460">
        <v>0</v>
      </c>
      <c r="O15" s="460"/>
      <c r="P15" s="25"/>
    </row>
    <row r="16" spans="1:15" ht="18" customHeight="1">
      <c r="A16" s="472" t="s">
        <v>178</v>
      </c>
      <c r="B16" s="472"/>
      <c r="C16" s="473"/>
      <c r="D16" s="180"/>
      <c r="E16" s="82"/>
      <c r="F16" s="448"/>
      <c r="G16" s="448"/>
      <c r="H16" s="182"/>
      <c r="I16" s="82"/>
      <c r="J16" s="180"/>
      <c r="K16" s="180"/>
      <c r="L16" s="180"/>
      <c r="M16" s="82"/>
      <c r="N16" s="180"/>
      <c r="O16" s="82"/>
    </row>
    <row r="17" spans="1:16" ht="18" customHeight="1">
      <c r="A17" s="474" t="s">
        <v>3</v>
      </c>
      <c r="B17" s="474"/>
      <c r="C17" s="475"/>
      <c r="D17" s="476">
        <v>903</v>
      </c>
      <c r="E17" s="477"/>
      <c r="F17" s="477">
        <v>175</v>
      </c>
      <c r="G17" s="477"/>
      <c r="H17" s="477">
        <v>531</v>
      </c>
      <c r="I17" s="477"/>
      <c r="J17" s="477">
        <v>166</v>
      </c>
      <c r="K17" s="477"/>
      <c r="L17" s="477">
        <v>31</v>
      </c>
      <c r="M17" s="477"/>
      <c r="N17" s="477">
        <v>0</v>
      </c>
      <c r="O17" s="477"/>
      <c r="P17" s="25"/>
    </row>
    <row r="18" spans="1:16" ht="18" customHeight="1">
      <c r="A18" s="470" t="s">
        <v>13</v>
      </c>
      <c r="B18" s="470"/>
      <c r="C18" s="404"/>
      <c r="D18" s="471">
        <f>D17/D17*100</f>
        <v>100</v>
      </c>
      <c r="E18" s="471"/>
      <c r="F18" s="471">
        <f>F17/D17*100</f>
        <v>19.379844961240313</v>
      </c>
      <c r="G18" s="471"/>
      <c r="H18" s="471">
        <f>H17/D17*100</f>
        <v>58.80398671096345</v>
      </c>
      <c r="I18" s="471"/>
      <c r="J18" s="471">
        <f>J17/D17*100</f>
        <v>18.383167220376524</v>
      </c>
      <c r="K18" s="471"/>
      <c r="L18" s="471">
        <f>L17/D17*100</f>
        <v>3.433001107419712</v>
      </c>
      <c r="M18" s="471"/>
      <c r="N18" s="471">
        <f>N17/D17*100</f>
        <v>0</v>
      </c>
      <c r="O18" s="471"/>
      <c r="P18" s="25"/>
    </row>
    <row r="19" spans="1:16" ht="18" customHeight="1">
      <c r="A19" s="470" t="s">
        <v>113</v>
      </c>
      <c r="B19" s="470"/>
      <c r="C19" s="404"/>
      <c r="D19" s="467">
        <v>109</v>
      </c>
      <c r="E19" s="460"/>
      <c r="F19" s="460">
        <v>76</v>
      </c>
      <c r="G19" s="460"/>
      <c r="H19" s="460">
        <v>30</v>
      </c>
      <c r="I19" s="460"/>
      <c r="J19" s="460">
        <v>2</v>
      </c>
      <c r="K19" s="460"/>
      <c r="L19" s="460">
        <v>1</v>
      </c>
      <c r="M19" s="460"/>
      <c r="N19" s="460">
        <v>0</v>
      </c>
      <c r="O19" s="460"/>
      <c r="P19" s="25"/>
    </row>
    <row r="20" spans="1:16" ht="18" customHeight="1">
      <c r="A20" s="470" t="s">
        <v>114</v>
      </c>
      <c r="B20" s="470"/>
      <c r="C20" s="404"/>
      <c r="D20" s="467">
        <v>794</v>
      </c>
      <c r="E20" s="460"/>
      <c r="F20" s="460">
        <v>99</v>
      </c>
      <c r="G20" s="460"/>
      <c r="H20" s="460">
        <v>501</v>
      </c>
      <c r="I20" s="460"/>
      <c r="J20" s="460">
        <v>164</v>
      </c>
      <c r="K20" s="460"/>
      <c r="L20" s="460">
        <v>30</v>
      </c>
      <c r="M20" s="460"/>
      <c r="N20" s="460">
        <v>0</v>
      </c>
      <c r="O20" s="460"/>
      <c r="P20" s="25"/>
    </row>
    <row r="21" spans="1:16" ht="18" customHeight="1">
      <c r="A21" s="465" t="s">
        <v>172</v>
      </c>
      <c r="B21" s="465"/>
      <c r="C21" s="466"/>
      <c r="D21" s="467">
        <v>27</v>
      </c>
      <c r="E21" s="460"/>
      <c r="F21" s="460">
        <v>2</v>
      </c>
      <c r="G21" s="460"/>
      <c r="H21" s="460">
        <v>15</v>
      </c>
      <c r="I21" s="460"/>
      <c r="J21" s="460">
        <v>10</v>
      </c>
      <c r="K21" s="460"/>
      <c r="L21" s="460">
        <v>0</v>
      </c>
      <c r="M21" s="460"/>
      <c r="N21" s="460">
        <v>0</v>
      </c>
      <c r="O21" s="460"/>
      <c r="P21" s="25"/>
    </row>
    <row r="22" spans="1:16" ht="18" customHeight="1">
      <c r="A22" s="465" t="s">
        <v>173</v>
      </c>
      <c r="B22" s="465"/>
      <c r="C22" s="466"/>
      <c r="D22" s="467">
        <v>581</v>
      </c>
      <c r="E22" s="460"/>
      <c r="F22" s="460">
        <v>81</v>
      </c>
      <c r="G22" s="460"/>
      <c r="H22" s="460">
        <v>388</v>
      </c>
      <c r="I22" s="460"/>
      <c r="J22" s="460">
        <v>87</v>
      </c>
      <c r="K22" s="460"/>
      <c r="L22" s="460">
        <v>25</v>
      </c>
      <c r="M22" s="460"/>
      <c r="N22" s="460">
        <v>0</v>
      </c>
      <c r="O22" s="460"/>
      <c r="P22" s="25"/>
    </row>
    <row r="23" spans="1:16" ht="18" customHeight="1">
      <c r="A23" s="465" t="s">
        <v>174</v>
      </c>
      <c r="B23" s="465"/>
      <c r="C23" s="466"/>
      <c r="D23" s="467">
        <v>134</v>
      </c>
      <c r="E23" s="460"/>
      <c r="F23" s="460">
        <v>11</v>
      </c>
      <c r="G23" s="460"/>
      <c r="H23" s="460">
        <v>67</v>
      </c>
      <c r="I23" s="460"/>
      <c r="J23" s="460">
        <v>54</v>
      </c>
      <c r="K23" s="460"/>
      <c r="L23" s="460">
        <v>2</v>
      </c>
      <c r="M23" s="460"/>
      <c r="N23" s="460">
        <v>0</v>
      </c>
      <c r="O23" s="460"/>
      <c r="P23" s="25"/>
    </row>
    <row r="24" spans="1:16" ht="18" customHeight="1">
      <c r="A24" s="465" t="s">
        <v>175</v>
      </c>
      <c r="B24" s="465"/>
      <c r="C24" s="466"/>
      <c r="D24" s="467">
        <v>36</v>
      </c>
      <c r="E24" s="460"/>
      <c r="F24" s="460">
        <v>3</v>
      </c>
      <c r="G24" s="460"/>
      <c r="H24" s="460">
        <v>21</v>
      </c>
      <c r="I24" s="460"/>
      <c r="J24" s="460">
        <v>10</v>
      </c>
      <c r="K24" s="460"/>
      <c r="L24" s="460">
        <v>2</v>
      </c>
      <c r="M24" s="460"/>
      <c r="N24" s="460">
        <v>0</v>
      </c>
      <c r="O24" s="460"/>
      <c r="P24" s="25"/>
    </row>
    <row r="25" spans="1:16" ht="18" customHeight="1">
      <c r="A25" s="468" t="s">
        <v>176</v>
      </c>
      <c r="B25" s="468"/>
      <c r="C25" s="469"/>
      <c r="D25" s="467">
        <v>1</v>
      </c>
      <c r="E25" s="460"/>
      <c r="F25" s="460">
        <v>0</v>
      </c>
      <c r="G25" s="460"/>
      <c r="H25" s="460">
        <v>1</v>
      </c>
      <c r="I25" s="460"/>
      <c r="J25" s="460">
        <v>0</v>
      </c>
      <c r="K25" s="460"/>
      <c r="L25" s="460">
        <v>0</v>
      </c>
      <c r="M25" s="460"/>
      <c r="N25" s="460">
        <v>0</v>
      </c>
      <c r="O25" s="460"/>
      <c r="P25" s="25"/>
    </row>
    <row r="26" spans="1:16" ht="18" customHeight="1">
      <c r="A26" s="465" t="s">
        <v>177</v>
      </c>
      <c r="B26" s="465"/>
      <c r="C26" s="466"/>
      <c r="D26" s="467">
        <v>0</v>
      </c>
      <c r="E26" s="460"/>
      <c r="F26" s="460">
        <v>0</v>
      </c>
      <c r="G26" s="460"/>
      <c r="H26" s="460">
        <v>0</v>
      </c>
      <c r="I26" s="460"/>
      <c r="J26" s="460">
        <v>0</v>
      </c>
      <c r="K26" s="460"/>
      <c r="L26" s="460">
        <v>0</v>
      </c>
      <c r="M26" s="460"/>
      <c r="N26" s="460">
        <v>0</v>
      </c>
      <c r="O26" s="460"/>
      <c r="P26" s="25"/>
    </row>
    <row r="27" spans="1:16" ht="18" customHeight="1" thickBot="1">
      <c r="A27" s="461" t="s">
        <v>133</v>
      </c>
      <c r="B27" s="461"/>
      <c r="C27" s="462"/>
      <c r="D27" s="463">
        <v>15</v>
      </c>
      <c r="E27" s="464"/>
      <c r="F27" s="464">
        <v>2</v>
      </c>
      <c r="G27" s="464"/>
      <c r="H27" s="464">
        <v>9</v>
      </c>
      <c r="I27" s="464"/>
      <c r="J27" s="464">
        <v>3</v>
      </c>
      <c r="K27" s="464"/>
      <c r="L27" s="464">
        <v>1</v>
      </c>
      <c r="M27" s="464"/>
      <c r="N27" s="464">
        <v>0</v>
      </c>
      <c r="O27" s="464"/>
      <c r="P27" s="25"/>
    </row>
    <row r="28" spans="1:15" ht="22.5" customHeight="1">
      <c r="A28" s="19"/>
      <c r="B28" s="19"/>
      <c r="C28" s="19"/>
      <c r="D28" s="19"/>
      <c r="E28" s="19"/>
      <c r="F28" s="116"/>
      <c r="G28" s="116"/>
      <c r="H28" s="116"/>
      <c r="I28" s="116"/>
      <c r="J28" s="116"/>
      <c r="K28" s="116"/>
      <c r="L28" s="19"/>
      <c r="M28" s="19"/>
      <c r="N28" s="116"/>
      <c r="O28" s="116"/>
    </row>
    <row r="29" spans="1:15" ht="22.5" customHeight="1" thickBot="1">
      <c r="A29" s="459" t="s">
        <v>179</v>
      </c>
      <c r="B29" s="459"/>
      <c r="C29" s="459"/>
      <c r="D29" s="459"/>
      <c r="E29" s="459"/>
      <c r="F29" s="459"/>
      <c r="G29" s="459"/>
      <c r="H29" s="459"/>
      <c r="I29" s="459"/>
      <c r="J29" s="276" t="s">
        <v>326</v>
      </c>
      <c r="K29" s="276"/>
      <c r="L29" s="276"/>
      <c r="M29" s="276"/>
      <c r="N29" s="78"/>
      <c r="O29" s="78"/>
    </row>
    <row r="30" spans="1:15" ht="15.75">
      <c r="A30" s="184"/>
      <c r="B30" s="184"/>
      <c r="C30" s="280" t="s">
        <v>101</v>
      </c>
      <c r="D30" s="342"/>
      <c r="E30" s="280" t="s">
        <v>102</v>
      </c>
      <c r="F30" s="235"/>
      <c r="G30" s="342"/>
      <c r="H30" s="280" t="s">
        <v>103</v>
      </c>
      <c r="I30" s="235"/>
      <c r="J30" s="342"/>
      <c r="K30" s="280" t="s">
        <v>104</v>
      </c>
      <c r="L30" s="235"/>
      <c r="M30" s="235"/>
      <c r="N30" s="19"/>
      <c r="O30" s="19"/>
    </row>
    <row r="31" spans="1:15" ht="15.75">
      <c r="A31" s="422" t="s">
        <v>0</v>
      </c>
      <c r="B31" s="423"/>
      <c r="C31" s="447">
        <v>240</v>
      </c>
      <c r="D31" s="448"/>
      <c r="E31" s="448">
        <v>15231</v>
      </c>
      <c r="F31" s="448"/>
      <c r="G31" s="448"/>
      <c r="H31" s="448">
        <v>12026</v>
      </c>
      <c r="I31" s="448"/>
      <c r="J31" s="448"/>
      <c r="K31" s="458">
        <f>H31/E31*100</f>
        <v>78.957389534502</v>
      </c>
      <c r="L31" s="458"/>
      <c r="M31" s="458"/>
      <c r="N31" s="19"/>
      <c r="O31" s="19"/>
    </row>
    <row r="32" spans="2:13" ht="15.75">
      <c r="B32" s="185" t="s">
        <v>180</v>
      </c>
      <c r="C32" s="447">
        <v>240</v>
      </c>
      <c r="D32" s="448"/>
      <c r="E32" s="448">
        <v>12992</v>
      </c>
      <c r="F32" s="448"/>
      <c r="G32" s="448"/>
      <c r="H32" s="448">
        <v>11072</v>
      </c>
      <c r="I32" s="448"/>
      <c r="J32" s="448"/>
      <c r="K32" s="449">
        <f>H32/E32*100</f>
        <v>85.22167487684729</v>
      </c>
      <c r="L32" s="449"/>
      <c r="M32" s="449"/>
    </row>
    <row r="33" spans="2:13" ht="15.75">
      <c r="B33" s="185" t="s">
        <v>106</v>
      </c>
      <c r="C33" s="447">
        <v>240</v>
      </c>
      <c r="D33" s="448"/>
      <c r="E33" s="448">
        <v>12741</v>
      </c>
      <c r="F33" s="448"/>
      <c r="G33" s="448"/>
      <c r="H33" s="448">
        <v>11026</v>
      </c>
      <c r="I33" s="448"/>
      <c r="J33" s="448"/>
      <c r="K33" s="449">
        <v>86.5</v>
      </c>
      <c r="L33" s="449"/>
      <c r="M33" s="449"/>
    </row>
    <row r="34" spans="2:13" ht="15.75">
      <c r="B34" s="185" t="s">
        <v>107</v>
      </c>
      <c r="C34" s="447">
        <v>240</v>
      </c>
      <c r="D34" s="448"/>
      <c r="E34" s="448">
        <v>13077</v>
      </c>
      <c r="F34" s="448"/>
      <c r="G34" s="448"/>
      <c r="H34" s="448">
        <v>12015</v>
      </c>
      <c r="I34" s="448"/>
      <c r="J34" s="448"/>
      <c r="K34" s="449">
        <v>91.9</v>
      </c>
      <c r="L34" s="449"/>
      <c r="M34" s="449"/>
    </row>
    <row r="35" spans="1:13" s="1" customFormat="1" ht="15.75">
      <c r="A35" s="185"/>
      <c r="B35" s="187" t="s">
        <v>108</v>
      </c>
      <c r="C35" s="447">
        <v>238</v>
      </c>
      <c r="D35" s="448"/>
      <c r="E35" s="448">
        <v>13134</v>
      </c>
      <c r="F35" s="448"/>
      <c r="G35" s="448"/>
      <c r="H35" s="448">
        <v>11992</v>
      </c>
      <c r="I35" s="448"/>
      <c r="J35" s="448"/>
      <c r="K35" s="449">
        <f>H35/E35*100</f>
        <v>91.30500989797471</v>
      </c>
      <c r="L35" s="449"/>
      <c r="M35" s="449"/>
    </row>
    <row r="36" spans="1:13" ht="15.75">
      <c r="A36" s="106"/>
      <c r="B36" s="188" t="s">
        <v>109</v>
      </c>
      <c r="C36" s="447">
        <v>238</v>
      </c>
      <c r="D36" s="448"/>
      <c r="E36" s="448">
        <v>12950</v>
      </c>
      <c r="F36" s="448"/>
      <c r="G36" s="448"/>
      <c r="H36" s="448">
        <v>11806</v>
      </c>
      <c r="I36" s="448"/>
      <c r="J36" s="448"/>
      <c r="K36" s="449">
        <v>91.2</v>
      </c>
      <c r="L36" s="449"/>
      <c r="M36" s="449"/>
    </row>
    <row r="37" spans="1:13" ht="15.75">
      <c r="A37" s="106"/>
      <c r="B37" s="188" t="s">
        <v>61</v>
      </c>
      <c r="C37" s="447">
        <v>240</v>
      </c>
      <c r="D37" s="448"/>
      <c r="E37" s="181"/>
      <c r="F37" s="181">
        <v>13096</v>
      </c>
      <c r="G37" s="181"/>
      <c r="H37" s="181"/>
      <c r="I37" s="181">
        <v>12146</v>
      </c>
      <c r="J37" s="181"/>
      <c r="K37" s="186"/>
      <c r="L37" s="186">
        <v>92.7</v>
      </c>
      <c r="M37" s="186"/>
    </row>
    <row r="38" spans="1:17" ht="15.75">
      <c r="A38" s="106"/>
      <c r="B38" s="188" t="s">
        <v>62</v>
      </c>
      <c r="C38" s="447">
        <v>240</v>
      </c>
      <c r="D38" s="448"/>
      <c r="E38" s="189"/>
      <c r="F38" s="190">
        <v>12775</v>
      </c>
      <c r="G38" s="190"/>
      <c r="H38" s="191"/>
      <c r="I38" s="190">
        <v>11943</v>
      </c>
      <c r="J38" s="190"/>
      <c r="K38" s="192"/>
      <c r="L38" s="192">
        <v>92.7</v>
      </c>
      <c r="M38" s="186"/>
      <c r="N38" s="193"/>
      <c r="O38" s="194"/>
      <c r="P38" s="194"/>
      <c r="Q38" s="194"/>
    </row>
    <row r="39" spans="1:17" ht="15.75">
      <c r="A39" s="106"/>
      <c r="B39" s="188" t="s">
        <v>63</v>
      </c>
      <c r="C39" s="447">
        <v>240</v>
      </c>
      <c r="D39" s="448"/>
      <c r="E39" s="181"/>
      <c r="F39" s="181">
        <v>12431</v>
      </c>
      <c r="G39" s="181"/>
      <c r="H39" s="181"/>
      <c r="I39" s="181">
        <v>11683</v>
      </c>
      <c r="J39" s="181"/>
      <c r="K39" s="449">
        <v>94</v>
      </c>
      <c r="L39" s="449"/>
      <c r="M39" s="449"/>
      <c r="N39" s="194"/>
      <c r="O39" s="193"/>
      <c r="P39" s="194"/>
      <c r="Q39" s="194"/>
    </row>
    <row r="40" spans="1:17" ht="15.75">
      <c r="A40" s="106"/>
      <c r="B40" s="188" t="s">
        <v>110</v>
      </c>
      <c r="C40" s="447">
        <v>240</v>
      </c>
      <c r="D40" s="448"/>
      <c r="E40" s="181"/>
      <c r="F40" s="181">
        <v>13215</v>
      </c>
      <c r="G40" s="181"/>
      <c r="H40" s="181"/>
      <c r="I40" s="181">
        <v>12353</v>
      </c>
      <c r="J40" s="181"/>
      <c r="K40" s="449">
        <v>93.5</v>
      </c>
      <c r="L40" s="449"/>
      <c r="M40" s="449"/>
      <c r="N40" s="194"/>
      <c r="O40" s="193"/>
      <c r="P40" s="194"/>
      <c r="Q40" s="194"/>
    </row>
    <row r="41" spans="1:13" ht="15.75">
      <c r="A41" s="106"/>
      <c r="B41" s="188" t="s">
        <v>111</v>
      </c>
      <c r="C41" s="447">
        <v>240</v>
      </c>
      <c r="D41" s="455"/>
      <c r="E41" s="181"/>
      <c r="F41" s="181">
        <v>13963</v>
      </c>
      <c r="G41" s="181"/>
      <c r="H41" s="181"/>
      <c r="I41" s="181">
        <v>13253</v>
      </c>
      <c r="J41" s="181"/>
      <c r="K41" s="186"/>
      <c r="L41" s="186">
        <v>94.9</v>
      </c>
      <c r="M41" s="186"/>
    </row>
    <row r="42" spans="1:13" ht="15.75">
      <c r="A42" s="106"/>
      <c r="B42" s="188" t="s">
        <v>64</v>
      </c>
      <c r="C42" s="447">
        <v>240</v>
      </c>
      <c r="D42" s="448"/>
      <c r="E42" s="181"/>
      <c r="F42" s="181">
        <v>13839</v>
      </c>
      <c r="G42" s="181"/>
      <c r="H42" s="181"/>
      <c r="I42" s="181">
        <v>13266</v>
      </c>
      <c r="J42" s="181"/>
      <c r="K42" s="186"/>
      <c r="L42" s="186">
        <v>95.9</v>
      </c>
      <c r="M42" s="186"/>
    </row>
    <row r="43" spans="1:13" ht="15.75">
      <c r="A43" s="106"/>
      <c r="B43" s="188" t="s">
        <v>65</v>
      </c>
      <c r="C43" s="447">
        <v>240</v>
      </c>
      <c r="D43" s="448"/>
      <c r="E43" s="181"/>
      <c r="F43" s="181">
        <v>14219</v>
      </c>
      <c r="G43" s="181"/>
      <c r="H43" s="181"/>
      <c r="I43" s="181">
        <v>13667</v>
      </c>
      <c r="J43" s="181"/>
      <c r="K43" s="186"/>
      <c r="L43" s="186">
        <v>96.1</v>
      </c>
      <c r="M43" s="186"/>
    </row>
    <row r="44" spans="1:13" ht="15.75">
      <c r="A44" s="106"/>
      <c r="B44" s="188" t="s">
        <v>31</v>
      </c>
      <c r="C44" s="447">
        <v>240</v>
      </c>
      <c r="D44" s="448"/>
      <c r="E44" s="181"/>
      <c r="F44" s="181">
        <v>14208</v>
      </c>
      <c r="G44" s="181"/>
      <c r="H44" s="181"/>
      <c r="I44" s="181">
        <v>13684</v>
      </c>
      <c r="J44" s="181"/>
      <c r="K44" s="186"/>
      <c r="L44" s="186">
        <v>96.3</v>
      </c>
      <c r="M44" s="186"/>
    </row>
    <row r="45" spans="1:14" ht="17.25" customHeight="1">
      <c r="A45" s="106"/>
      <c r="B45" s="188" t="s">
        <v>33</v>
      </c>
      <c r="C45" s="447">
        <v>240</v>
      </c>
      <c r="D45" s="455"/>
      <c r="E45" s="181"/>
      <c r="F45" s="181">
        <v>14159</v>
      </c>
      <c r="G45" s="181"/>
      <c r="H45" s="181"/>
      <c r="I45" s="181">
        <v>13720</v>
      </c>
      <c r="J45" s="181"/>
      <c r="K45" s="186"/>
      <c r="L45" s="186">
        <f>I45/F45*100</f>
        <v>96.89949855215764</v>
      </c>
      <c r="M45" s="186"/>
      <c r="N45" s="195"/>
    </row>
    <row r="46" spans="1:14" ht="17.25" customHeight="1">
      <c r="A46" s="106"/>
      <c r="B46" s="188" t="s">
        <v>32</v>
      </c>
      <c r="C46" s="447">
        <v>240</v>
      </c>
      <c r="D46" s="455"/>
      <c r="E46" s="181"/>
      <c r="F46" s="181">
        <v>14202</v>
      </c>
      <c r="G46" s="181"/>
      <c r="H46" s="181"/>
      <c r="I46" s="181">
        <v>13629</v>
      </c>
      <c r="J46" s="181"/>
      <c r="K46" s="186"/>
      <c r="L46" s="186">
        <f>I46/F46*100</f>
        <v>95.96535699197297</v>
      </c>
      <c r="M46" s="186"/>
      <c r="N46" s="195"/>
    </row>
    <row r="47" spans="1:14" ht="17.25" customHeight="1">
      <c r="A47" s="106"/>
      <c r="B47" s="188" t="s">
        <v>34</v>
      </c>
      <c r="C47" s="447">
        <v>250</v>
      </c>
      <c r="D47" s="455"/>
      <c r="E47" s="181"/>
      <c r="F47" s="181">
        <v>14462</v>
      </c>
      <c r="G47" s="181"/>
      <c r="H47" s="181"/>
      <c r="I47" s="181">
        <v>14070</v>
      </c>
      <c r="J47" s="181"/>
      <c r="K47" s="186"/>
      <c r="L47" s="186">
        <f>I47/F47*100</f>
        <v>97.2894482090997</v>
      </c>
      <c r="M47" s="186"/>
      <c r="N47" s="195"/>
    </row>
    <row r="48" spans="1:14" ht="17.25" customHeight="1">
      <c r="A48" s="106"/>
      <c r="B48" s="188" t="s">
        <v>35</v>
      </c>
      <c r="C48" s="447">
        <v>252</v>
      </c>
      <c r="D48" s="455"/>
      <c r="E48" s="181"/>
      <c r="F48" s="181">
        <v>14484</v>
      </c>
      <c r="G48" s="181"/>
      <c r="H48" s="181"/>
      <c r="I48" s="181">
        <v>14013</v>
      </c>
      <c r="J48" s="181"/>
      <c r="K48" s="186"/>
      <c r="L48" s="186">
        <f>I48/F48*100</f>
        <v>96.74813587406794</v>
      </c>
      <c r="M48" s="186"/>
      <c r="N48" s="195"/>
    </row>
    <row r="49" spans="1:14" ht="24" customHeight="1">
      <c r="A49" s="112"/>
      <c r="B49" s="196" t="s">
        <v>268</v>
      </c>
      <c r="C49" s="456">
        <f>SUM(C50:D56)</f>
        <v>244</v>
      </c>
      <c r="D49" s="457"/>
      <c r="E49" s="197"/>
      <c r="F49" s="197">
        <f>SUM(F50:F56)</f>
        <v>13536</v>
      </c>
      <c r="G49" s="197"/>
      <c r="H49" s="197"/>
      <c r="I49" s="197">
        <f>SUM(H50:J56)</f>
        <v>13050</v>
      </c>
      <c r="J49" s="197"/>
      <c r="K49" s="198"/>
      <c r="L49" s="198">
        <f>I49/F49*100</f>
        <v>96.4095744680851</v>
      </c>
      <c r="M49" s="186"/>
      <c r="N49" s="195"/>
    </row>
    <row r="50" spans="1:13" ht="15.75">
      <c r="A50" s="445" t="s">
        <v>14</v>
      </c>
      <c r="B50" s="446"/>
      <c r="C50" s="447">
        <v>46</v>
      </c>
      <c r="D50" s="448"/>
      <c r="E50" s="199"/>
      <c r="F50" s="199">
        <v>2897</v>
      </c>
      <c r="H50" s="448">
        <v>2793</v>
      </c>
      <c r="I50" s="448"/>
      <c r="J50" s="448"/>
      <c r="K50" s="449">
        <f>H50/F50*100</f>
        <v>96.41007939247498</v>
      </c>
      <c r="L50" s="449"/>
      <c r="M50" s="449"/>
    </row>
    <row r="51" spans="1:13" ht="17.25" customHeight="1">
      <c r="A51" s="445" t="s">
        <v>327</v>
      </c>
      <c r="B51" s="446"/>
      <c r="C51" s="447">
        <v>34</v>
      </c>
      <c r="D51" s="448"/>
      <c r="E51" s="199"/>
      <c r="F51" s="199">
        <v>1819</v>
      </c>
      <c r="H51" s="448">
        <v>1713</v>
      </c>
      <c r="I51" s="448"/>
      <c r="J51" s="448"/>
      <c r="K51" s="449">
        <f aca="true" t="shared" si="0" ref="K51:K56">H51/F51*100</f>
        <v>94.17262231995602</v>
      </c>
      <c r="L51" s="449"/>
      <c r="M51" s="449"/>
    </row>
    <row r="52" spans="1:13" ht="17.25" customHeight="1">
      <c r="A52" s="445" t="s">
        <v>181</v>
      </c>
      <c r="B52" s="446"/>
      <c r="C52" s="447">
        <v>23</v>
      </c>
      <c r="D52" s="448"/>
      <c r="E52" s="199"/>
      <c r="F52" s="199">
        <v>1418</v>
      </c>
      <c r="H52" s="448">
        <v>1350</v>
      </c>
      <c r="I52" s="448"/>
      <c r="J52" s="448"/>
      <c r="K52" s="449">
        <f t="shared" si="0"/>
        <v>95.20451339915374</v>
      </c>
      <c r="L52" s="449"/>
      <c r="M52" s="449"/>
    </row>
    <row r="53" spans="1:13" ht="15.75">
      <c r="A53" s="445" t="s">
        <v>17</v>
      </c>
      <c r="B53" s="446"/>
      <c r="C53" s="447">
        <v>35</v>
      </c>
      <c r="D53" s="448"/>
      <c r="E53" s="199"/>
      <c r="F53" s="199">
        <v>2368</v>
      </c>
      <c r="H53" s="448">
        <v>2273</v>
      </c>
      <c r="I53" s="448"/>
      <c r="J53" s="448"/>
      <c r="K53" s="449">
        <f t="shared" si="0"/>
        <v>95.98817567567568</v>
      </c>
      <c r="L53" s="449"/>
      <c r="M53" s="449"/>
    </row>
    <row r="54" spans="1:13" ht="17.25" customHeight="1">
      <c r="A54" s="445" t="s">
        <v>182</v>
      </c>
      <c r="B54" s="446"/>
      <c r="C54" s="447">
        <v>24</v>
      </c>
      <c r="D54" s="448"/>
      <c r="E54" s="199"/>
      <c r="F54" s="199">
        <v>1093</v>
      </c>
      <c r="H54" s="448">
        <v>1061</v>
      </c>
      <c r="I54" s="448"/>
      <c r="J54" s="448"/>
      <c r="K54" s="449">
        <f t="shared" si="0"/>
        <v>97.0722781335773</v>
      </c>
      <c r="L54" s="449"/>
      <c r="M54" s="449"/>
    </row>
    <row r="55" spans="1:13" ht="17.25" customHeight="1">
      <c r="A55" s="445" t="s">
        <v>183</v>
      </c>
      <c r="B55" s="446"/>
      <c r="C55" s="447">
        <v>47</v>
      </c>
      <c r="D55" s="448"/>
      <c r="E55" s="199"/>
      <c r="F55" s="199">
        <v>1941</v>
      </c>
      <c r="H55" s="448">
        <v>1870</v>
      </c>
      <c r="I55" s="448"/>
      <c r="J55" s="448"/>
      <c r="K55" s="449">
        <f t="shared" si="0"/>
        <v>96.34209170530654</v>
      </c>
      <c r="L55" s="449"/>
      <c r="M55" s="449"/>
    </row>
    <row r="56" spans="1:13" ht="16.5" thickBot="1">
      <c r="A56" s="450" t="s">
        <v>20</v>
      </c>
      <c r="B56" s="451"/>
      <c r="C56" s="452">
        <v>35</v>
      </c>
      <c r="D56" s="453"/>
      <c r="E56" s="200"/>
      <c r="F56" s="200">
        <v>2000</v>
      </c>
      <c r="G56" s="16"/>
      <c r="H56" s="453">
        <v>1990</v>
      </c>
      <c r="I56" s="453"/>
      <c r="J56" s="453"/>
      <c r="K56" s="454">
        <f t="shared" si="0"/>
        <v>99.5</v>
      </c>
      <c r="L56" s="454"/>
      <c r="M56" s="454"/>
    </row>
    <row r="57" spans="1:15" ht="11.25" customHeight="1">
      <c r="A57" s="444" t="s">
        <v>315</v>
      </c>
      <c r="B57" s="444"/>
      <c r="C57" s="444"/>
      <c r="D57" s="444"/>
      <c r="E57" s="444"/>
      <c r="F57" s="444"/>
      <c r="G57" s="444"/>
      <c r="H57" s="444"/>
      <c r="I57" s="444"/>
      <c r="J57" s="444"/>
      <c r="K57" s="444"/>
      <c r="L57" s="444"/>
      <c r="M57" s="444"/>
      <c r="N57" s="444"/>
      <c r="O57" s="444"/>
    </row>
    <row r="58" spans="1:15" ht="22.5" customHeight="1">
      <c r="A58" s="444"/>
      <c r="B58" s="444"/>
      <c r="C58" s="444"/>
      <c r="D58" s="444"/>
      <c r="E58" s="444"/>
      <c r="F58" s="444"/>
      <c r="G58" s="444"/>
      <c r="H58" s="444"/>
      <c r="I58" s="444"/>
      <c r="J58" s="444"/>
      <c r="K58" s="444"/>
      <c r="L58" s="444"/>
      <c r="M58" s="444"/>
      <c r="N58" s="444"/>
      <c r="O58" s="444"/>
    </row>
    <row r="59" spans="1:15" ht="60.75" customHeight="1" thickBot="1">
      <c r="A59" s="233" t="s">
        <v>184</v>
      </c>
      <c r="B59" s="233"/>
      <c r="C59" s="233"/>
      <c r="D59" s="233"/>
      <c r="E59" s="233"/>
      <c r="F59" s="16"/>
      <c r="G59" s="16"/>
      <c r="H59" s="276" t="s">
        <v>269</v>
      </c>
      <c r="I59" s="276"/>
      <c r="J59" s="276"/>
      <c r="K59" s="276"/>
      <c r="L59" s="276"/>
      <c r="M59" s="276"/>
      <c r="N59" s="276"/>
      <c r="O59" s="276"/>
    </row>
    <row r="60" spans="1:19" ht="15.75">
      <c r="A60" s="235" t="s">
        <v>328</v>
      </c>
      <c r="B60" s="235"/>
      <c r="C60" s="235"/>
      <c r="D60" s="280" t="s">
        <v>113</v>
      </c>
      <c r="E60" s="235"/>
      <c r="F60" s="235"/>
      <c r="G60" s="235"/>
      <c r="H60" s="235"/>
      <c r="I60" s="342"/>
      <c r="J60" s="280" t="s">
        <v>114</v>
      </c>
      <c r="K60" s="235"/>
      <c r="L60" s="235"/>
      <c r="M60" s="280" t="s">
        <v>115</v>
      </c>
      <c r="N60" s="235"/>
      <c r="O60" s="235"/>
      <c r="P60" s="19"/>
      <c r="Q60" s="19"/>
      <c r="R60" s="19"/>
      <c r="S60" s="19"/>
    </row>
    <row r="61" spans="1:19" ht="15.75">
      <c r="A61" s="400">
        <v>13050</v>
      </c>
      <c r="B61" s="400"/>
      <c r="C61" s="400"/>
      <c r="D61" s="437">
        <v>7774</v>
      </c>
      <c r="E61" s="438"/>
      <c r="F61" s="438"/>
      <c r="G61" s="438"/>
      <c r="H61" s="438"/>
      <c r="I61" s="438"/>
      <c r="J61" s="437">
        <f>A61-D61</f>
        <v>5276</v>
      </c>
      <c r="K61" s="438"/>
      <c r="L61" s="438"/>
      <c r="M61" s="437" t="s">
        <v>329</v>
      </c>
      <c r="N61" s="438"/>
      <c r="O61" s="438"/>
      <c r="P61" s="19"/>
      <c r="Q61" s="19"/>
      <c r="R61" s="19"/>
      <c r="S61" s="19"/>
    </row>
    <row r="62" spans="1:19" ht="15.75">
      <c r="A62" s="347" t="s">
        <v>162</v>
      </c>
      <c r="B62" s="347"/>
      <c r="C62" s="347"/>
      <c r="D62" s="347"/>
      <c r="E62" s="347"/>
      <c r="F62" s="347"/>
      <c r="G62" s="201">
        <f>SUM(D63:F70,M63:O70)</f>
        <v>7206</v>
      </c>
      <c r="H62" s="201" t="s">
        <v>117</v>
      </c>
      <c r="I62" s="201"/>
      <c r="J62" s="201"/>
      <c r="K62" s="201"/>
      <c r="L62" s="201"/>
      <c r="M62" s="201"/>
      <c r="N62" s="201"/>
      <c r="O62" s="201"/>
      <c r="P62" s="19"/>
      <c r="Q62" s="19"/>
      <c r="R62" s="19"/>
      <c r="S62" s="19"/>
    </row>
    <row r="63" spans="1:19" ht="15" customHeight="1">
      <c r="A63" s="348" t="s">
        <v>185</v>
      </c>
      <c r="B63" s="348"/>
      <c r="C63" s="348"/>
      <c r="D63" s="439">
        <v>737</v>
      </c>
      <c r="E63" s="440"/>
      <c r="F63" s="441"/>
      <c r="G63" s="391" t="s">
        <v>119</v>
      </c>
      <c r="H63" s="348"/>
      <c r="I63" s="348"/>
      <c r="J63" s="348"/>
      <c r="K63" s="348"/>
      <c r="L63" s="348"/>
      <c r="M63" s="442">
        <v>93</v>
      </c>
      <c r="N63" s="443"/>
      <c r="O63" s="443"/>
      <c r="P63" s="19"/>
      <c r="Q63" s="19"/>
      <c r="R63" s="19"/>
      <c r="S63" s="19"/>
    </row>
    <row r="64" spans="1:19" ht="15" customHeight="1">
      <c r="A64" s="338" t="s">
        <v>186</v>
      </c>
      <c r="B64" s="430"/>
      <c r="C64" s="430"/>
      <c r="D64" s="436">
        <v>104</v>
      </c>
      <c r="E64" s="432"/>
      <c r="F64" s="433"/>
      <c r="G64" s="389" t="s">
        <v>121</v>
      </c>
      <c r="H64" s="430"/>
      <c r="I64" s="430"/>
      <c r="J64" s="430"/>
      <c r="K64" s="430"/>
      <c r="L64" s="430"/>
      <c r="M64" s="434">
        <v>1212</v>
      </c>
      <c r="N64" s="435"/>
      <c r="O64" s="435"/>
      <c r="P64" s="19"/>
      <c r="Q64" s="19"/>
      <c r="R64" s="19"/>
      <c r="S64" s="19"/>
    </row>
    <row r="65" spans="1:19" ht="15" customHeight="1">
      <c r="A65" s="338" t="s">
        <v>120</v>
      </c>
      <c r="B65" s="430"/>
      <c r="C65" s="430"/>
      <c r="D65" s="436">
        <v>8</v>
      </c>
      <c r="E65" s="432"/>
      <c r="F65" s="433"/>
      <c r="G65" s="389" t="s">
        <v>123</v>
      </c>
      <c r="H65" s="430"/>
      <c r="I65" s="430"/>
      <c r="J65" s="430"/>
      <c r="K65" s="430"/>
      <c r="L65" s="430"/>
      <c r="M65" s="434">
        <v>253</v>
      </c>
      <c r="N65" s="435"/>
      <c r="O65" s="435"/>
      <c r="P65" s="19"/>
      <c r="Q65" s="19"/>
      <c r="R65" s="19"/>
      <c r="S65" s="19"/>
    </row>
    <row r="66" spans="1:19" ht="15" customHeight="1">
      <c r="A66" s="338" t="s">
        <v>122</v>
      </c>
      <c r="B66" s="430"/>
      <c r="C66" s="430"/>
      <c r="D66" s="436">
        <v>59</v>
      </c>
      <c r="E66" s="432"/>
      <c r="F66" s="433"/>
      <c r="G66" s="389" t="s">
        <v>125</v>
      </c>
      <c r="H66" s="430"/>
      <c r="I66" s="430"/>
      <c r="J66" s="430"/>
      <c r="K66" s="430"/>
      <c r="L66" s="430"/>
      <c r="M66" s="434">
        <v>2078</v>
      </c>
      <c r="N66" s="435"/>
      <c r="O66" s="435"/>
      <c r="P66" s="19"/>
      <c r="Q66" s="19"/>
      <c r="R66" s="19"/>
      <c r="S66" s="19"/>
    </row>
    <row r="67" spans="1:19" ht="15" customHeight="1">
      <c r="A67" s="338" t="s">
        <v>124</v>
      </c>
      <c r="B67" s="430"/>
      <c r="C67" s="430"/>
      <c r="D67" s="436">
        <v>107</v>
      </c>
      <c r="E67" s="432"/>
      <c r="F67" s="433"/>
      <c r="G67" s="389" t="s">
        <v>187</v>
      </c>
      <c r="H67" s="430"/>
      <c r="I67" s="430"/>
      <c r="J67" s="430"/>
      <c r="K67" s="430"/>
      <c r="L67" s="430"/>
      <c r="M67" s="434">
        <v>1596</v>
      </c>
      <c r="N67" s="435"/>
      <c r="O67" s="435"/>
      <c r="P67" s="19"/>
      <c r="Q67" s="19"/>
      <c r="R67" s="19"/>
      <c r="S67" s="19"/>
    </row>
    <row r="68" spans="1:19" ht="15" customHeight="1">
      <c r="A68" s="338" t="s">
        <v>126</v>
      </c>
      <c r="B68" s="430"/>
      <c r="C68" s="430"/>
      <c r="D68" s="431">
        <v>43</v>
      </c>
      <c r="E68" s="432"/>
      <c r="F68" s="433"/>
      <c r="G68" s="389" t="s">
        <v>188</v>
      </c>
      <c r="H68" s="430"/>
      <c r="I68" s="430"/>
      <c r="J68" s="430"/>
      <c r="K68" s="430"/>
      <c r="L68" s="430"/>
      <c r="M68" s="434">
        <v>281</v>
      </c>
      <c r="N68" s="435"/>
      <c r="O68" s="435"/>
      <c r="P68" s="19"/>
      <c r="Q68" s="19"/>
      <c r="R68" s="19"/>
      <c r="S68" s="19"/>
    </row>
    <row r="69" spans="1:19" ht="15" customHeight="1">
      <c r="A69" s="338" t="s">
        <v>128</v>
      </c>
      <c r="B69" s="430"/>
      <c r="C69" s="430"/>
      <c r="D69" s="436">
        <v>98</v>
      </c>
      <c r="E69" s="432"/>
      <c r="F69" s="433"/>
      <c r="G69" s="389" t="s">
        <v>133</v>
      </c>
      <c r="H69" s="430"/>
      <c r="I69" s="430"/>
      <c r="J69" s="430"/>
      <c r="K69" s="430"/>
      <c r="L69" s="430"/>
      <c r="M69" s="434">
        <v>211</v>
      </c>
      <c r="N69" s="435"/>
      <c r="O69" s="435"/>
      <c r="P69" s="19"/>
      <c r="Q69" s="19"/>
      <c r="R69" s="19"/>
      <c r="S69" s="19"/>
    </row>
    <row r="70" spans="1:19" ht="15" customHeight="1" thickBot="1">
      <c r="A70" s="334" t="s">
        <v>130</v>
      </c>
      <c r="B70" s="424"/>
      <c r="C70" s="424"/>
      <c r="D70" s="425">
        <v>326</v>
      </c>
      <c r="E70" s="375"/>
      <c r="F70" s="426"/>
      <c r="G70" s="203"/>
      <c r="H70" s="204"/>
      <c r="I70" s="204"/>
      <c r="J70" s="204"/>
      <c r="K70" s="204"/>
      <c r="L70" s="204"/>
      <c r="M70" s="427"/>
      <c r="N70" s="428"/>
      <c r="O70" s="428"/>
      <c r="P70" s="19"/>
      <c r="Q70" s="19"/>
      <c r="R70" s="19"/>
      <c r="S70" s="19"/>
    </row>
    <row r="71" spans="13:19" ht="15.75">
      <c r="M71" s="429" t="s">
        <v>81</v>
      </c>
      <c r="N71" s="429"/>
      <c r="O71" s="429"/>
      <c r="P71" s="19"/>
      <c r="Q71" s="19"/>
      <c r="R71" s="19"/>
      <c r="S71" s="19"/>
    </row>
    <row r="72" spans="16:19" ht="0.75" customHeight="1">
      <c r="P72" s="19"/>
      <c r="Q72" s="19"/>
      <c r="R72" s="19"/>
      <c r="S72" s="19"/>
    </row>
  </sheetData>
  <sheetProtection/>
  <mergeCells count="288">
    <mergeCell ref="A1:I1"/>
    <mergeCell ref="M1:O1"/>
    <mergeCell ref="A2:C3"/>
    <mergeCell ref="D2:E3"/>
    <mergeCell ref="F2:G2"/>
    <mergeCell ref="H2:I3"/>
    <mergeCell ref="J2:K2"/>
    <mergeCell ref="L2:M2"/>
    <mergeCell ref="N2:O3"/>
    <mergeCell ref="F3:G3"/>
    <mergeCell ref="J3:K3"/>
    <mergeCell ref="L3:M3"/>
    <mergeCell ref="A4:C4"/>
    <mergeCell ref="D4:O4"/>
    <mergeCell ref="A5:C5"/>
    <mergeCell ref="D5:E5"/>
    <mergeCell ref="F5:G5"/>
    <mergeCell ref="H5:I5"/>
    <mergeCell ref="J5:K5"/>
    <mergeCell ref="L5:M5"/>
    <mergeCell ref="N5:O5"/>
    <mergeCell ref="A6:C6"/>
    <mergeCell ref="D6:E6"/>
    <mergeCell ref="F6:G6"/>
    <mergeCell ref="H6:I6"/>
    <mergeCell ref="J6:K6"/>
    <mergeCell ref="L6:M6"/>
    <mergeCell ref="N6:O6"/>
    <mergeCell ref="L8:M8"/>
    <mergeCell ref="N8:O8"/>
    <mergeCell ref="A7:C7"/>
    <mergeCell ref="D7:E7"/>
    <mergeCell ref="F7:G7"/>
    <mergeCell ref="H7:I7"/>
    <mergeCell ref="J7:K7"/>
    <mergeCell ref="L7:M7"/>
    <mergeCell ref="F9:G9"/>
    <mergeCell ref="H9:I9"/>
    <mergeCell ref="J9:K9"/>
    <mergeCell ref="L9:M9"/>
    <mergeCell ref="N7:O7"/>
    <mergeCell ref="A8:C8"/>
    <mergeCell ref="D8:E8"/>
    <mergeCell ref="F8:G8"/>
    <mergeCell ref="H8:I8"/>
    <mergeCell ref="J8:K8"/>
    <mergeCell ref="N9:O9"/>
    <mergeCell ref="A10:C10"/>
    <mergeCell ref="D10:E10"/>
    <mergeCell ref="F10:G10"/>
    <mergeCell ref="H10:I10"/>
    <mergeCell ref="J10:K10"/>
    <mergeCell ref="L10:M10"/>
    <mergeCell ref="N10:O10"/>
    <mergeCell ref="A9:C9"/>
    <mergeCell ref="D9:E9"/>
    <mergeCell ref="L12:M12"/>
    <mergeCell ref="N12:O12"/>
    <mergeCell ref="A11:C11"/>
    <mergeCell ref="D11:E11"/>
    <mergeCell ref="F11:G11"/>
    <mergeCell ref="H11:I11"/>
    <mergeCell ref="J11:K11"/>
    <mergeCell ref="L11:M11"/>
    <mergeCell ref="F13:G13"/>
    <mergeCell ref="H13:I13"/>
    <mergeCell ref="J13:K13"/>
    <mergeCell ref="L13:M13"/>
    <mergeCell ref="N11:O11"/>
    <mergeCell ref="A12:C12"/>
    <mergeCell ref="D12:E12"/>
    <mergeCell ref="F12:G12"/>
    <mergeCell ref="H12:I12"/>
    <mergeCell ref="J12:K12"/>
    <mergeCell ref="N13:O13"/>
    <mergeCell ref="A14:C14"/>
    <mergeCell ref="D14:E14"/>
    <mergeCell ref="F14:G14"/>
    <mergeCell ref="H14:I14"/>
    <mergeCell ref="J14:K14"/>
    <mergeCell ref="L14:M14"/>
    <mergeCell ref="N14:O14"/>
    <mergeCell ref="A13:C13"/>
    <mergeCell ref="D13:E13"/>
    <mergeCell ref="H17:I17"/>
    <mergeCell ref="J17:K17"/>
    <mergeCell ref="L17:M17"/>
    <mergeCell ref="N17:O17"/>
    <mergeCell ref="A15:C15"/>
    <mergeCell ref="D15:E15"/>
    <mergeCell ref="F15:G15"/>
    <mergeCell ref="H15:I15"/>
    <mergeCell ref="J15:K15"/>
    <mergeCell ref="L15:M15"/>
    <mergeCell ref="F18:G18"/>
    <mergeCell ref="H18:I18"/>
    <mergeCell ref="J18:K18"/>
    <mergeCell ref="L18:M18"/>
    <mergeCell ref="N15:O15"/>
    <mergeCell ref="A16:C16"/>
    <mergeCell ref="F16:G16"/>
    <mergeCell ref="A17:C17"/>
    <mergeCell ref="D17:E17"/>
    <mergeCell ref="F17:G17"/>
    <mergeCell ref="N18:O18"/>
    <mergeCell ref="A19:C19"/>
    <mergeCell ref="D19:E19"/>
    <mergeCell ref="F19:G19"/>
    <mergeCell ref="H19:I19"/>
    <mergeCell ref="J19:K19"/>
    <mergeCell ref="L19:M19"/>
    <mergeCell ref="N19:O19"/>
    <mergeCell ref="A18:C18"/>
    <mergeCell ref="D18:E18"/>
    <mergeCell ref="L21:M21"/>
    <mergeCell ref="N21:O21"/>
    <mergeCell ref="A20:C20"/>
    <mergeCell ref="D20:E20"/>
    <mergeCell ref="F20:G20"/>
    <mergeCell ref="H20:I20"/>
    <mergeCell ref="J20:K20"/>
    <mergeCell ref="L20:M20"/>
    <mergeCell ref="F22:G22"/>
    <mergeCell ref="H22:I22"/>
    <mergeCell ref="J22:K22"/>
    <mergeCell ref="L22:M22"/>
    <mergeCell ref="N20:O20"/>
    <mergeCell ref="A21:C21"/>
    <mergeCell ref="D21:E21"/>
    <mergeCell ref="F21:G21"/>
    <mergeCell ref="H21:I21"/>
    <mergeCell ref="J21:K21"/>
    <mergeCell ref="N22:O22"/>
    <mergeCell ref="A23:C23"/>
    <mergeCell ref="D23:E23"/>
    <mergeCell ref="F23:G23"/>
    <mergeCell ref="H23:I23"/>
    <mergeCell ref="J23:K23"/>
    <mergeCell ref="L23:M23"/>
    <mergeCell ref="N23:O23"/>
    <mergeCell ref="A22:C22"/>
    <mergeCell ref="D22:E22"/>
    <mergeCell ref="L25:M25"/>
    <mergeCell ref="N25:O25"/>
    <mergeCell ref="A24:C24"/>
    <mergeCell ref="D24:E24"/>
    <mergeCell ref="F24:G24"/>
    <mergeCell ref="H24:I24"/>
    <mergeCell ref="J24:K24"/>
    <mergeCell ref="L24:M24"/>
    <mergeCell ref="F26:G26"/>
    <mergeCell ref="H26:I26"/>
    <mergeCell ref="J26:K26"/>
    <mergeCell ref="L26:M26"/>
    <mergeCell ref="N24:O24"/>
    <mergeCell ref="A25:C25"/>
    <mergeCell ref="D25:E25"/>
    <mergeCell ref="F25:G25"/>
    <mergeCell ref="H25:I25"/>
    <mergeCell ref="J25:K25"/>
    <mergeCell ref="N26:O26"/>
    <mergeCell ref="A27:C27"/>
    <mergeCell ref="D27:E27"/>
    <mergeCell ref="F27:G27"/>
    <mergeCell ref="H27:I27"/>
    <mergeCell ref="J27:K27"/>
    <mergeCell ref="L27:M27"/>
    <mergeCell ref="N27:O27"/>
    <mergeCell ref="A26:C26"/>
    <mergeCell ref="D26:E26"/>
    <mergeCell ref="A29:I29"/>
    <mergeCell ref="J29:M29"/>
    <mergeCell ref="C30:D30"/>
    <mergeCell ref="E30:G30"/>
    <mergeCell ref="H30:J30"/>
    <mergeCell ref="K30:M30"/>
    <mergeCell ref="A31:B31"/>
    <mergeCell ref="C31:D31"/>
    <mergeCell ref="E31:G31"/>
    <mergeCell ref="H31:J31"/>
    <mergeCell ref="K31:M31"/>
    <mergeCell ref="C32:D32"/>
    <mergeCell ref="E32:G32"/>
    <mergeCell ref="H32:J32"/>
    <mergeCell ref="K32:M32"/>
    <mergeCell ref="C33:D33"/>
    <mergeCell ref="E33:G33"/>
    <mergeCell ref="H33:J33"/>
    <mergeCell ref="K33:M33"/>
    <mergeCell ref="C34:D34"/>
    <mergeCell ref="E34:G34"/>
    <mergeCell ref="H34:J34"/>
    <mergeCell ref="K34:M34"/>
    <mergeCell ref="C35:D35"/>
    <mergeCell ref="E35:G35"/>
    <mergeCell ref="H35:J35"/>
    <mergeCell ref="K35:M35"/>
    <mergeCell ref="C36:D36"/>
    <mergeCell ref="E36:G36"/>
    <mergeCell ref="H36:J36"/>
    <mergeCell ref="K36:M36"/>
    <mergeCell ref="C37:D37"/>
    <mergeCell ref="C38:D38"/>
    <mergeCell ref="C39:D39"/>
    <mergeCell ref="K39:M39"/>
    <mergeCell ref="C40:D40"/>
    <mergeCell ref="K40:M40"/>
    <mergeCell ref="C41:D41"/>
    <mergeCell ref="C42:D42"/>
    <mergeCell ref="C43:D43"/>
    <mergeCell ref="C44:D44"/>
    <mergeCell ref="C45:D45"/>
    <mergeCell ref="C46:D46"/>
    <mergeCell ref="C47:D47"/>
    <mergeCell ref="C48:D48"/>
    <mergeCell ref="C49:D49"/>
    <mergeCell ref="A50:B50"/>
    <mergeCell ref="C50:D50"/>
    <mergeCell ref="H50:J50"/>
    <mergeCell ref="K50:M50"/>
    <mergeCell ref="A51:B51"/>
    <mergeCell ref="C51:D51"/>
    <mergeCell ref="H51:J51"/>
    <mergeCell ref="K51:M51"/>
    <mergeCell ref="A52:B52"/>
    <mergeCell ref="C52:D52"/>
    <mergeCell ref="H52:J52"/>
    <mergeCell ref="K52:M52"/>
    <mergeCell ref="A53:B53"/>
    <mergeCell ref="C53:D53"/>
    <mergeCell ref="H53:J53"/>
    <mergeCell ref="K53:M53"/>
    <mergeCell ref="A54:B54"/>
    <mergeCell ref="C54:D54"/>
    <mergeCell ref="H54:J54"/>
    <mergeCell ref="K54:M54"/>
    <mergeCell ref="A55:B55"/>
    <mergeCell ref="C55:D55"/>
    <mergeCell ref="H55:J55"/>
    <mergeCell ref="K55:M55"/>
    <mergeCell ref="A56:B56"/>
    <mergeCell ref="C56:D56"/>
    <mergeCell ref="H56:J56"/>
    <mergeCell ref="K56:M56"/>
    <mergeCell ref="A57:O58"/>
    <mergeCell ref="A59:E59"/>
    <mergeCell ref="H59:O59"/>
    <mergeCell ref="A60:C60"/>
    <mergeCell ref="D60:I60"/>
    <mergeCell ref="J60:L60"/>
    <mergeCell ref="M60:O60"/>
    <mergeCell ref="A61:C61"/>
    <mergeCell ref="D61:I61"/>
    <mergeCell ref="J61:L61"/>
    <mergeCell ref="M61:O61"/>
    <mergeCell ref="A62:F62"/>
    <mergeCell ref="A63:C63"/>
    <mergeCell ref="D63:F63"/>
    <mergeCell ref="G63:L63"/>
    <mergeCell ref="M63:O63"/>
    <mergeCell ref="A64:C64"/>
    <mergeCell ref="D64:F64"/>
    <mergeCell ref="G64:L64"/>
    <mergeCell ref="M64:O64"/>
    <mergeCell ref="A65:C65"/>
    <mergeCell ref="D65:F65"/>
    <mergeCell ref="G65:L65"/>
    <mergeCell ref="M65:O65"/>
    <mergeCell ref="G69:L69"/>
    <mergeCell ref="M69:O69"/>
    <mergeCell ref="A66:C66"/>
    <mergeCell ref="D66:F66"/>
    <mergeCell ref="G66:L66"/>
    <mergeCell ref="M66:O66"/>
    <mergeCell ref="A67:C67"/>
    <mergeCell ref="D67:F67"/>
    <mergeCell ref="G67:L67"/>
    <mergeCell ref="M67:O67"/>
    <mergeCell ref="A70:C70"/>
    <mergeCell ref="D70:F70"/>
    <mergeCell ref="M70:O70"/>
    <mergeCell ref="M71:O71"/>
    <mergeCell ref="A68:C68"/>
    <mergeCell ref="D68:F68"/>
    <mergeCell ref="G68:L68"/>
    <mergeCell ref="M68:O68"/>
    <mergeCell ref="A69:C69"/>
    <mergeCell ref="D69:F69"/>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ransitionEvaluation="1"/>
  <dimension ref="A1:AI67"/>
  <sheetViews>
    <sheetView showGridLines="0" zoomScaleSheetLayoutView="100" zoomScalePageLayoutView="0" workbookViewId="0" topLeftCell="A1">
      <selection activeCell="V62" sqref="V62:X62"/>
    </sheetView>
  </sheetViews>
  <sheetFormatPr defaultColWidth="8.83203125" defaultRowHeight="18"/>
  <cols>
    <col min="1" max="30" width="3.33203125" style="21" customWidth="1"/>
    <col min="31" max="31" width="9.41015625" style="21" bestFit="1" customWidth="1"/>
    <col min="32" max="16384" width="8.83203125" style="21" customWidth="1"/>
  </cols>
  <sheetData>
    <row r="1" spans="1:30" ht="22.5" customHeight="1" thickBot="1">
      <c r="A1" s="233" t="s">
        <v>189</v>
      </c>
      <c r="B1" s="233"/>
      <c r="C1" s="233"/>
      <c r="D1" s="233"/>
      <c r="E1" s="233"/>
      <c r="F1" s="233"/>
      <c r="G1" s="233"/>
      <c r="H1" s="233"/>
      <c r="I1" s="233"/>
      <c r="J1" s="233"/>
      <c r="K1" s="233"/>
      <c r="L1" s="233"/>
      <c r="M1" s="233"/>
      <c r="N1" s="233"/>
      <c r="O1" s="233"/>
      <c r="P1" s="233"/>
      <c r="Q1" s="233"/>
      <c r="R1" s="233"/>
      <c r="S1" s="233"/>
      <c r="T1" s="233"/>
      <c r="U1" s="233"/>
      <c r="V1" s="233"/>
      <c r="W1" s="233"/>
      <c r="X1" s="16"/>
      <c r="Y1" s="205"/>
      <c r="Z1" s="276" t="s">
        <v>323</v>
      </c>
      <c r="AA1" s="276"/>
      <c r="AB1" s="276"/>
      <c r="AC1" s="276"/>
      <c r="AD1" s="276"/>
    </row>
    <row r="2" spans="1:30" ht="15.75">
      <c r="A2" s="49"/>
      <c r="B2" s="49"/>
      <c r="C2" s="49"/>
      <c r="D2" s="49"/>
      <c r="E2" s="49"/>
      <c r="F2" s="557" t="s">
        <v>190</v>
      </c>
      <c r="G2" s="558"/>
      <c r="H2" s="558"/>
      <c r="I2" s="558"/>
      <c r="J2" s="559"/>
      <c r="K2" s="557" t="s">
        <v>103</v>
      </c>
      <c r="L2" s="558"/>
      <c r="M2" s="558"/>
      <c r="N2" s="558"/>
      <c r="O2" s="559"/>
      <c r="P2" s="557" t="s">
        <v>191</v>
      </c>
      <c r="Q2" s="558"/>
      <c r="R2" s="558"/>
      <c r="S2" s="558"/>
      <c r="T2" s="558"/>
      <c r="U2" s="557" t="s">
        <v>192</v>
      </c>
      <c r="V2" s="558"/>
      <c r="W2" s="558"/>
      <c r="X2" s="558"/>
      <c r="Y2" s="559"/>
      <c r="Z2" s="557" t="s">
        <v>193</v>
      </c>
      <c r="AA2" s="558"/>
      <c r="AB2" s="558"/>
      <c r="AC2" s="558"/>
      <c r="AD2" s="558"/>
    </row>
    <row r="3" spans="1:31" ht="15.75">
      <c r="A3" s="422" t="s">
        <v>330</v>
      </c>
      <c r="B3" s="422"/>
      <c r="C3" s="422"/>
      <c r="D3" s="422"/>
      <c r="E3" s="423"/>
      <c r="F3" s="286">
        <f>SUM(F4:J10)</f>
        <v>834</v>
      </c>
      <c r="G3" s="286"/>
      <c r="H3" s="286"/>
      <c r="I3" s="286"/>
      <c r="J3" s="286"/>
      <c r="K3" s="286">
        <f>SUM(K4:O10)</f>
        <v>515</v>
      </c>
      <c r="L3" s="286"/>
      <c r="M3" s="286"/>
      <c r="N3" s="286"/>
      <c r="O3" s="286"/>
      <c r="P3" s="286">
        <f>SUM(P4:T10)</f>
        <v>74</v>
      </c>
      <c r="Q3" s="286"/>
      <c r="R3" s="286"/>
      <c r="S3" s="286"/>
      <c r="T3" s="286"/>
      <c r="U3" s="286">
        <f>SUM(U4:Y10)</f>
        <v>287</v>
      </c>
      <c r="V3" s="286"/>
      <c r="W3" s="286"/>
      <c r="X3" s="286"/>
      <c r="Y3" s="286"/>
      <c r="Z3" s="286">
        <f>SUM(Z4:AD10)</f>
        <v>154</v>
      </c>
      <c r="AA3" s="286"/>
      <c r="AB3" s="286"/>
      <c r="AC3" s="286"/>
      <c r="AD3" s="286"/>
      <c r="AE3" s="25"/>
    </row>
    <row r="4" spans="1:30" ht="16.5" customHeight="1">
      <c r="A4" s="239" t="s">
        <v>331</v>
      </c>
      <c r="B4" s="239"/>
      <c r="C4" s="239"/>
      <c r="D4" s="239"/>
      <c r="E4" s="240"/>
      <c r="F4" s="241">
        <v>196</v>
      </c>
      <c r="G4" s="242"/>
      <c r="H4" s="242"/>
      <c r="I4" s="242"/>
      <c r="J4" s="242"/>
      <c r="K4" s="242">
        <v>127</v>
      </c>
      <c r="L4" s="242"/>
      <c r="M4" s="242"/>
      <c r="N4" s="242"/>
      <c r="O4" s="242"/>
      <c r="P4" s="242">
        <v>8</v>
      </c>
      <c r="Q4" s="242"/>
      <c r="R4" s="242"/>
      <c r="S4" s="242"/>
      <c r="T4" s="242"/>
      <c r="U4" s="242">
        <v>95</v>
      </c>
      <c r="V4" s="242"/>
      <c r="W4" s="242"/>
      <c r="X4" s="242"/>
      <c r="Y4" s="242"/>
      <c r="Z4" s="242">
        <v>24</v>
      </c>
      <c r="AA4" s="242"/>
      <c r="AB4" s="242"/>
      <c r="AC4" s="242"/>
      <c r="AD4" s="242"/>
    </row>
    <row r="5" spans="1:30" ht="16.5" customHeight="1">
      <c r="A5" s="239" t="s">
        <v>332</v>
      </c>
      <c r="B5" s="239"/>
      <c r="C5" s="239"/>
      <c r="D5" s="239"/>
      <c r="E5" s="240"/>
      <c r="F5" s="241">
        <v>118</v>
      </c>
      <c r="G5" s="242"/>
      <c r="H5" s="242"/>
      <c r="I5" s="242"/>
      <c r="J5" s="242"/>
      <c r="K5" s="242">
        <v>68</v>
      </c>
      <c r="L5" s="242"/>
      <c r="M5" s="242"/>
      <c r="N5" s="242"/>
      <c r="O5" s="242"/>
      <c r="P5" s="242">
        <v>13</v>
      </c>
      <c r="Q5" s="242"/>
      <c r="R5" s="242"/>
      <c r="S5" s="242"/>
      <c r="T5" s="242"/>
      <c r="U5" s="242">
        <v>32</v>
      </c>
      <c r="V5" s="242"/>
      <c r="W5" s="242"/>
      <c r="X5" s="242"/>
      <c r="Y5" s="242"/>
      <c r="Z5" s="242">
        <v>23</v>
      </c>
      <c r="AA5" s="242"/>
      <c r="AB5" s="242"/>
      <c r="AC5" s="242"/>
      <c r="AD5" s="242"/>
    </row>
    <row r="6" spans="1:30" ht="16.5" customHeight="1">
      <c r="A6" s="239" t="s">
        <v>181</v>
      </c>
      <c r="B6" s="239"/>
      <c r="C6" s="239"/>
      <c r="D6" s="239"/>
      <c r="E6" s="240"/>
      <c r="F6" s="241">
        <v>71</v>
      </c>
      <c r="G6" s="242"/>
      <c r="H6" s="242"/>
      <c r="I6" s="242"/>
      <c r="J6" s="242"/>
      <c r="K6" s="242">
        <v>43</v>
      </c>
      <c r="L6" s="242"/>
      <c r="M6" s="242"/>
      <c r="N6" s="242"/>
      <c r="O6" s="242"/>
      <c r="P6" s="242">
        <v>8</v>
      </c>
      <c r="Q6" s="242"/>
      <c r="R6" s="242"/>
      <c r="S6" s="242"/>
      <c r="T6" s="242"/>
      <c r="U6" s="242">
        <v>20</v>
      </c>
      <c r="V6" s="242"/>
      <c r="W6" s="242"/>
      <c r="X6" s="242"/>
      <c r="Y6" s="242"/>
      <c r="Z6" s="460">
        <v>15</v>
      </c>
      <c r="AA6" s="460"/>
      <c r="AB6" s="460"/>
      <c r="AC6" s="460"/>
      <c r="AD6" s="460"/>
    </row>
    <row r="7" spans="1:30" ht="16.5" customHeight="1">
      <c r="A7" s="239" t="s">
        <v>195</v>
      </c>
      <c r="B7" s="239"/>
      <c r="C7" s="239"/>
      <c r="D7" s="239"/>
      <c r="E7" s="240"/>
      <c r="F7" s="241">
        <v>68</v>
      </c>
      <c r="G7" s="242"/>
      <c r="H7" s="242"/>
      <c r="I7" s="242"/>
      <c r="J7" s="242"/>
      <c r="K7" s="242">
        <v>47</v>
      </c>
      <c r="L7" s="242"/>
      <c r="M7" s="242"/>
      <c r="N7" s="242"/>
      <c r="O7" s="242"/>
      <c r="P7" s="242">
        <v>1</v>
      </c>
      <c r="Q7" s="242"/>
      <c r="R7" s="242"/>
      <c r="S7" s="242"/>
      <c r="T7" s="242"/>
      <c r="U7" s="242">
        <v>31</v>
      </c>
      <c r="V7" s="242"/>
      <c r="W7" s="242"/>
      <c r="X7" s="242"/>
      <c r="Y7" s="242"/>
      <c r="Z7" s="242">
        <v>15</v>
      </c>
      <c r="AA7" s="242"/>
      <c r="AB7" s="242"/>
      <c r="AC7" s="242"/>
      <c r="AD7" s="242"/>
    </row>
    <row r="8" spans="1:30" ht="16.5" customHeight="1">
      <c r="A8" s="239" t="s">
        <v>182</v>
      </c>
      <c r="B8" s="239"/>
      <c r="C8" s="239"/>
      <c r="D8" s="239"/>
      <c r="E8" s="240"/>
      <c r="F8" s="241">
        <v>58</v>
      </c>
      <c r="G8" s="242"/>
      <c r="H8" s="242"/>
      <c r="I8" s="242"/>
      <c r="J8" s="242"/>
      <c r="K8" s="242">
        <v>30</v>
      </c>
      <c r="L8" s="242"/>
      <c r="M8" s="242"/>
      <c r="N8" s="242"/>
      <c r="O8" s="242"/>
      <c r="P8" s="242">
        <v>6</v>
      </c>
      <c r="Q8" s="242"/>
      <c r="R8" s="242"/>
      <c r="S8" s="242"/>
      <c r="T8" s="242"/>
      <c r="U8" s="242">
        <v>15</v>
      </c>
      <c r="V8" s="242"/>
      <c r="W8" s="242"/>
      <c r="X8" s="242"/>
      <c r="Y8" s="242"/>
      <c r="Z8" s="242">
        <v>9</v>
      </c>
      <c r="AA8" s="242"/>
      <c r="AB8" s="242"/>
      <c r="AC8" s="242"/>
      <c r="AD8" s="242"/>
    </row>
    <row r="9" spans="1:30" ht="16.5" customHeight="1">
      <c r="A9" s="239" t="s">
        <v>183</v>
      </c>
      <c r="B9" s="239"/>
      <c r="C9" s="239"/>
      <c r="D9" s="239"/>
      <c r="E9" s="240"/>
      <c r="F9" s="241">
        <v>221</v>
      </c>
      <c r="G9" s="242"/>
      <c r="H9" s="242"/>
      <c r="I9" s="242"/>
      <c r="J9" s="242"/>
      <c r="K9" s="242">
        <v>135</v>
      </c>
      <c r="L9" s="242"/>
      <c r="M9" s="242"/>
      <c r="N9" s="242"/>
      <c r="O9" s="242"/>
      <c r="P9" s="242">
        <v>36</v>
      </c>
      <c r="Q9" s="242"/>
      <c r="R9" s="242"/>
      <c r="S9" s="242"/>
      <c r="T9" s="242"/>
      <c r="U9" s="242">
        <v>48</v>
      </c>
      <c r="V9" s="242"/>
      <c r="W9" s="242"/>
      <c r="X9" s="242"/>
      <c r="Y9" s="242"/>
      <c r="Z9" s="242">
        <v>51</v>
      </c>
      <c r="AA9" s="242"/>
      <c r="AB9" s="242"/>
      <c r="AC9" s="242"/>
      <c r="AD9" s="242"/>
    </row>
    <row r="10" spans="1:30" ht="16.5" customHeight="1">
      <c r="A10" s="383" t="s">
        <v>333</v>
      </c>
      <c r="B10" s="383"/>
      <c r="C10" s="383"/>
      <c r="D10" s="383"/>
      <c r="E10" s="384"/>
      <c r="F10" s="556">
        <v>102</v>
      </c>
      <c r="G10" s="385"/>
      <c r="H10" s="385"/>
      <c r="I10" s="385"/>
      <c r="J10" s="385"/>
      <c r="K10" s="385">
        <v>65</v>
      </c>
      <c r="L10" s="385"/>
      <c r="M10" s="385"/>
      <c r="N10" s="385"/>
      <c r="O10" s="385"/>
      <c r="P10" s="385">
        <v>2</v>
      </c>
      <c r="Q10" s="385"/>
      <c r="R10" s="385"/>
      <c r="S10" s="385"/>
      <c r="T10" s="385"/>
      <c r="U10" s="385">
        <v>46</v>
      </c>
      <c r="V10" s="385"/>
      <c r="W10" s="385"/>
      <c r="X10" s="385"/>
      <c r="Y10" s="385"/>
      <c r="Z10" s="385">
        <v>17</v>
      </c>
      <c r="AA10" s="385"/>
      <c r="AB10" s="385"/>
      <c r="AC10" s="385"/>
      <c r="AD10" s="385"/>
    </row>
    <row r="11" spans="1:35" ht="16.5" customHeight="1">
      <c r="A11" s="553" t="s">
        <v>334</v>
      </c>
      <c r="B11" s="386"/>
      <c r="C11" s="391" t="s">
        <v>335</v>
      </c>
      <c r="D11" s="348"/>
      <c r="E11" s="348"/>
      <c r="F11" s="348"/>
      <c r="G11" s="348"/>
      <c r="H11" s="348"/>
      <c r="I11" s="348"/>
      <c r="J11" s="390"/>
      <c r="K11" s="285">
        <v>74</v>
      </c>
      <c r="L11" s="286"/>
      <c r="M11" s="286"/>
      <c r="N11" s="286"/>
      <c r="O11" s="286"/>
      <c r="P11" s="286">
        <v>1</v>
      </c>
      <c r="Q11" s="286"/>
      <c r="R11" s="286"/>
      <c r="S11" s="286"/>
      <c r="T11" s="286"/>
      <c r="U11" s="286">
        <v>68</v>
      </c>
      <c r="V11" s="286"/>
      <c r="W11" s="286"/>
      <c r="X11" s="286"/>
      <c r="Y11" s="286"/>
      <c r="Z11" s="286">
        <v>5</v>
      </c>
      <c r="AA11" s="286"/>
      <c r="AB11" s="286"/>
      <c r="AC11" s="286"/>
      <c r="AD11" s="286"/>
      <c r="AE11" s="25"/>
      <c r="AF11" s="25"/>
      <c r="AG11" s="25"/>
      <c r="AH11" s="25"/>
      <c r="AI11" s="25"/>
    </row>
    <row r="12" spans="1:30" ht="16.5" customHeight="1">
      <c r="A12" s="554"/>
      <c r="B12" s="387"/>
      <c r="C12" s="389" t="s">
        <v>336</v>
      </c>
      <c r="D12" s="338"/>
      <c r="E12" s="338"/>
      <c r="F12" s="338"/>
      <c r="G12" s="338"/>
      <c r="H12" s="338"/>
      <c r="I12" s="338"/>
      <c r="J12" s="339"/>
      <c r="K12" s="241">
        <v>0</v>
      </c>
      <c r="L12" s="242"/>
      <c r="M12" s="242"/>
      <c r="N12" s="242"/>
      <c r="O12" s="242"/>
      <c r="P12" s="242">
        <v>0</v>
      </c>
      <c r="Q12" s="242"/>
      <c r="R12" s="242"/>
      <c r="S12" s="242"/>
      <c r="T12" s="242"/>
      <c r="U12" s="242">
        <v>0</v>
      </c>
      <c r="V12" s="242"/>
      <c r="W12" s="242"/>
      <c r="X12" s="242"/>
      <c r="Y12" s="242"/>
      <c r="Z12" s="242">
        <v>0</v>
      </c>
      <c r="AA12" s="242"/>
      <c r="AB12" s="242"/>
      <c r="AC12" s="242"/>
      <c r="AD12" s="242"/>
    </row>
    <row r="13" spans="1:30" ht="16.5" customHeight="1">
      <c r="A13" s="554"/>
      <c r="B13" s="387"/>
      <c r="C13" s="389" t="s">
        <v>196</v>
      </c>
      <c r="D13" s="338"/>
      <c r="E13" s="338"/>
      <c r="F13" s="338"/>
      <c r="G13" s="338"/>
      <c r="H13" s="338"/>
      <c r="I13" s="338"/>
      <c r="J13" s="339"/>
      <c r="K13" s="241">
        <v>0</v>
      </c>
      <c r="L13" s="242"/>
      <c r="M13" s="242"/>
      <c r="N13" s="242"/>
      <c r="O13" s="242"/>
      <c r="P13" s="242">
        <v>0</v>
      </c>
      <c r="Q13" s="242"/>
      <c r="R13" s="242"/>
      <c r="S13" s="242"/>
      <c r="T13" s="242"/>
      <c r="U13" s="242">
        <v>0</v>
      </c>
      <c r="V13" s="242"/>
      <c r="W13" s="242"/>
      <c r="X13" s="242"/>
      <c r="Y13" s="242"/>
      <c r="Z13" s="242">
        <v>0</v>
      </c>
      <c r="AA13" s="242"/>
      <c r="AB13" s="242"/>
      <c r="AC13" s="242"/>
      <c r="AD13" s="242"/>
    </row>
    <row r="14" spans="1:30" ht="16.5" customHeight="1">
      <c r="A14" s="554"/>
      <c r="B14" s="387"/>
      <c r="C14" s="389" t="s">
        <v>197</v>
      </c>
      <c r="D14" s="338"/>
      <c r="E14" s="338"/>
      <c r="F14" s="338"/>
      <c r="G14" s="338"/>
      <c r="H14" s="338"/>
      <c r="I14" s="338"/>
      <c r="J14" s="339"/>
      <c r="K14" s="241">
        <v>2</v>
      </c>
      <c r="L14" s="242"/>
      <c r="M14" s="242"/>
      <c r="N14" s="242"/>
      <c r="O14" s="242"/>
      <c r="P14" s="242">
        <v>0</v>
      </c>
      <c r="Q14" s="242"/>
      <c r="R14" s="242"/>
      <c r="S14" s="242"/>
      <c r="T14" s="242"/>
      <c r="U14" s="242">
        <v>0</v>
      </c>
      <c r="V14" s="242"/>
      <c r="W14" s="242"/>
      <c r="X14" s="242"/>
      <c r="Y14" s="242"/>
      <c r="Z14" s="242">
        <v>2</v>
      </c>
      <c r="AA14" s="242"/>
      <c r="AB14" s="242"/>
      <c r="AC14" s="242"/>
      <c r="AD14" s="242"/>
    </row>
    <row r="15" spans="1:30" ht="16.5" customHeight="1">
      <c r="A15" s="554"/>
      <c r="B15" s="387"/>
      <c r="C15" s="389" t="s">
        <v>337</v>
      </c>
      <c r="D15" s="338"/>
      <c r="E15" s="338"/>
      <c r="F15" s="338"/>
      <c r="G15" s="338"/>
      <c r="H15" s="338"/>
      <c r="I15" s="338"/>
      <c r="J15" s="339"/>
      <c r="K15" s="241">
        <v>13</v>
      </c>
      <c r="L15" s="242"/>
      <c r="M15" s="242"/>
      <c r="N15" s="242"/>
      <c r="O15" s="242"/>
      <c r="P15" s="242">
        <v>12</v>
      </c>
      <c r="Q15" s="242"/>
      <c r="R15" s="242"/>
      <c r="S15" s="242"/>
      <c r="T15" s="242"/>
      <c r="U15" s="242">
        <v>1</v>
      </c>
      <c r="V15" s="242"/>
      <c r="W15" s="242"/>
      <c r="X15" s="242"/>
      <c r="Y15" s="242"/>
      <c r="Z15" s="242">
        <v>0</v>
      </c>
      <c r="AA15" s="242"/>
      <c r="AB15" s="242"/>
      <c r="AC15" s="242"/>
      <c r="AD15" s="242"/>
    </row>
    <row r="16" spans="1:30" ht="16.5" customHeight="1">
      <c r="A16" s="554"/>
      <c r="B16" s="387"/>
      <c r="C16" s="389" t="s">
        <v>198</v>
      </c>
      <c r="D16" s="338"/>
      <c r="E16" s="338"/>
      <c r="F16" s="338"/>
      <c r="G16" s="338"/>
      <c r="H16" s="338"/>
      <c r="I16" s="338"/>
      <c r="J16" s="339"/>
      <c r="K16" s="241">
        <v>1</v>
      </c>
      <c r="L16" s="242"/>
      <c r="M16" s="242"/>
      <c r="N16" s="242"/>
      <c r="O16" s="242"/>
      <c r="P16" s="242">
        <v>0</v>
      </c>
      <c r="Q16" s="242"/>
      <c r="R16" s="242"/>
      <c r="S16" s="242"/>
      <c r="T16" s="242"/>
      <c r="U16" s="242">
        <v>1</v>
      </c>
      <c r="V16" s="242"/>
      <c r="W16" s="242"/>
      <c r="X16" s="242"/>
      <c r="Y16" s="242"/>
      <c r="Z16" s="242">
        <v>0</v>
      </c>
      <c r="AA16" s="242"/>
      <c r="AB16" s="242"/>
      <c r="AC16" s="242"/>
      <c r="AD16" s="242"/>
    </row>
    <row r="17" spans="1:30" ht="16.5" customHeight="1">
      <c r="A17" s="554"/>
      <c r="B17" s="387"/>
      <c r="C17" s="389" t="s">
        <v>338</v>
      </c>
      <c r="D17" s="338"/>
      <c r="E17" s="338"/>
      <c r="F17" s="338"/>
      <c r="G17" s="338"/>
      <c r="H17" s="338"/>
      <c r="I17" s="338"/>
      <c r="J17" s="339"/>
      <c r="K17" s="241">
        <v>9</v>
      </c>
      <c r="L17" s="242"/>
      <c r="M17" s="242"/>
      <c r="N17" s="242"/>
      <c r="O17" s="242"/>
      <c r="P17" s="242">
        <v>2</v>
      </c>
      <c r="Q17" s="242"/>
      <c r="R17" s="242"/>
      <c r="S17" s="242"/>
      <c r="T17" s="242"/>
      <c r="U17" s="242">
        <v>4</v>
      </c>
      <c r="V17" s="242"/>
      <c r="W17" s="242"/>
      <c r="X17" s="242"/>
      <c r="Y17" s="242"/>
      <c r="Z17" s="242">
        <v>3</v>
      </c>
      <c r="AA17" s="242"/>
      <c r="AB17" s="242"/>
      <c r="AC17" s="242"/>
      <c r="AD17" s="242"/>
    </row>
    <row r="18" spans="1:30" ht="16.5" customHeight="1">
      <c r="A18" s="554"/>
      <c r="B18" s="387"/>
      <c r="C18" s="389" t="s">
        <v>339</v>
      </c>
      <c r="D18" s="338"/>
      <c r="E18" s="338"/>
      <c r="F18" s="338"/>
      <c r="G18" s="338"/>
      <c r="H18" s="338"/>
      <c r="I18" s="338"/>
      <c r="J18" s="339"/>
      <c r="K18" s="241">
        <v>5</v>
      </c>
      <c r="L18" s="242"/>
      <c r="M18" s="242"/>
      <c r="N18" s="242"/>
      <c r="O18" s="242"/>
      <c r="P18" s="242">
        <v>1</v>
      </c>
      <c r="Q18" s="242"/>
      <c r="R18" s="242"/>
      <c r="S18" s="242"/>
      <c r="T18" s="242"/>
      <c r="U18" s="242">
        <v>3</v>
      </c>
      <c r="V18" s="242"/>
      <c r="W18" s="242"/>
      <c r="X18" s="242"/>
      <c r="Y18" s="242"/>
      <c r="Z18" s="242">
        <v>1</v>
      </c>
      <c r="AA18" s="242"/>
      <c r="AB18" s="242"/>
      <c r="AC18" s="242"/>
      <c r="AD18" s="242"/>
    </row>
    <row r="19" spans="1:30" ht="16.5" customHeight="1">
      <c r="A19" s="554"/>
      <c r="B19" s="387"/>
      <c r="C19" s="389" t="s">
        <v>340</v>
      </c>
      <c r="D19" s="338"/>
      <c r="E19" s="338"/>
      <c r="F19" s="338"/>
      <c r="G19" s="338"/>
      <c r="H19" s="338"/>
      <c r="I19" s="338"/>
      <c r="J19" s="339"/>
      <c r="K19" s="241">
        <v>14</v>
      </c>
      <c r="L19" s="242"/>
      <c r="M19" s="242"/>
      <c r="N19" s="242"/>
      <c r="O19" s="242"/>
      <c r="P19" s="242">
        <v>0</v>
      </c>
      <c r="Q19" s="242"/>
      <c r="R19" s="242"/>
      <c r="S19" s="242"/>
      <c r="T19" s="242"/>
      <c r="U19" s="242">
        <v>14</v>
      </c>
      <c r="V19" s="242"/>
      <c r="W19" s="242"/>
      <c r="X19" s="242"/>
      <c r="Y19" s="242"/>
      <c r="Z19" s="242">
        <v>0</v>
      </c>
      <c r="AA19" s="242"/>
      <c r="AB19" s="242"/>
      <c r="AC19" s="242"/>
      <c r="AD19" s="242"/>
    </row>
    <row r="20" spans="1:30" ht="16.5" customHeight="1">
      <c r="A20" s="554"/>
      <c r="B20" s="387"/>
      <c r="C20" s="389" t="s">
        <v>199</v>
      </c>
      <c r="D20" s="338"/>
      <c r="E20" s="338"/>
      <c r="F20" s="338"/>
      <c r="G20" s="338"/>
      <c r="H20" s="338"/>
      <c r="I20" s="338"/>
      <c r="J20" s="339"/>
      <c r="K20" s="241">
        <v>196</v>
      </c>
      <c r="L20" s="242"/>
      <c r="M20" s="242"/>
      <c r="N20" s="242"/>
      <c r="O20" s="242"/>
      <c r="P20" s="242">
        <v>53</v>
      </c>
      <c r="Q20" s="242"/>
      <c r="R20" s="242"/>
      <c r="S20" s="242"/>
      <c r="T20" s="242"/>
      <c r="U20" s="242">
        <v>87</v>
      </c>
      <c r="V20" s="242"/>
      <c r="W20" s="242"/>
      <c r="X20" s="242"/>
      <c r="Y20" s="242"/>
      <c r="Z20" s="242">
        <v>56</v>
      </c>
      <c r="AA20" s="242"/>
      <c r="AB20" s="242"/>
      <c r="AC20" s="242"/>
      <c r="AD20" s="242"/>
    </row>
    <row r="21" spans="1:30" ht="16.5" customHeight="1">
      <c r="A21" s="554"/>
      <c r="B21" s="387"/>
      <c r="C21" s="389" t="s">
        <v>341</v>
      </c>
      <c r="D21" s="338"/>
      <c r="E21" s="338"/>
      <c r="F21" s="338"/>
      <c r="G21" s="338"/>
      <c r="H21" s="338"/>
      <c r="I21" s="338"/>
      <c r="J21" s="339"/>
      <c r="K21" s="241">
        <v>0</v>
      </c>
      <c r="L21" s="242"/>
      <c r="M21" s="242"/>
      <c r="N21" s="242"/>
      <c r="O21" s="242"/>
      <c r="P21" s="242">
        <v>0</v>
      </c>
      <c r="Q21" s="242"/>
      <c r="R21" s="242"/>
      <c r="S21" s="242"/>
      <c r="T21" s="242"/>
      <c r="U21" s="242">
        <v>0</v>
      </c>
      <c r="V21" s="242"/>
      <c r="W21" s="242"/>
      <c r="X21" s="242"/>
      <c r="Y21" s="242"/>
      <c r="Z21" s="242">
        <v>0</v>
      </c>
      <c r="AA21" s="242"/>
      <c r="AB21" s="242"/>
      <c r="AC21" s="242"/>
      <c r="AD21" s="242"/>
    </row>
    <row r="22" spans="1:30" ht="16.5" customHeight="1">
      <c r="A22" s="554"/>
      <c r="B22" s="387"/>
      <c r="C22" s="389" t="s">
        <v>253</v>
      </c>
      <c r="D22" s="338"/>
      <c r="E22" s="338"/>
      <c r="F22" s="338"/>
      <c r="G22" s="338"/>
      <c r="H22" s="338"/>
      <c r="I22" s="338"/>
      <c r="J22" s="339"/>
      <c r="K22" s="241">
        <v>172</v>
      </c>
      <c r="L22" s="242"/>
      <c r="M22" s="242"/>
      <c r="N22" s="242"/>
      <c r="O22" s="242"/>
      <c r="P22" s="242">
        <v>1</v>
      </c>
      <c r="Q22" s="242"/>
      <c r="R22" s="242"/>
      <c r="S22" s="242"/>
      <c r="T22" s="242"/>
      <c r="U22" s="242">
        <v>85</v>
      </c>
      <c r="V22" s="242"/>
      <c r="W22" s="242"/>
      <c r="X22" s="242"/>
      <c r="Y22" s="242"/>
      <c r="Z22" s="242">
        <v>86</v>
      </c>
      <c r="AA22" s="242"/>
      <c r="AB22" s="242"/>
      <c r="AC22" s="242"/>
      <c r="AD22" s="242"/>
    </row>
    <row r="23" spans="1:30" ht="16.5" customHeight="1">
      <c r="A23" s="554"/>
      <c r="B23" s="387"/>
      <c r="C23" s="389" t="s">
        <v>342</v>
      </c>
      <c r="D23" s="338"/>
      <c r="E23" s="338"/>
      <c r="F23" s="338"/>
      <c r="G23" s="338"/>
      <c r="H23" s="338"/>
      <c r="I23" s="338"/>
      <c r="J23" s="339"/>
      <c r="K23" s="241">
        <v>25</v>
      </c>
      <c r="L23" s="242"/>
      <c r="M23" s="242"/>
      <c r="N23" s="242"/>
      <c r="O23" s="242"/>
      <c r="P23" s="242">
        <v>4</v>
      </c>
      <c r="Q23" s="242"/>
      <c r="R23" s="242"/>
      <c r="S23" s="242"/>
      <c r="T23" s="242"/>
      <c r="U23" s="242">
        <v>20</v>
      </c>
      <c r="V23" s="242"/>
      <c r="W23" s="242"/>
      <c r="X23" s="242"/>
      <c r="Y23" s="242"/>
      <c r="Z23" s="242">
        <v>1</v>
      </c>
      <c r="AA23" s="242"/>
      <c r="AB23" s="242"/>
      <c r="AC23" s="242"/>
      <c r="AD23" s="242"/>
    </row>
    <row r="24" spans="1:30" ht="16.5" customHeight="1">
      <c r="A24" s="554"/>
      <c r="B24" s="387"/>
      <c r="C24" s="389" t="s">
        <v>200</v>
      </c>
      <c r="D24" s="338"/>
      <c r="E24" s="338"/>
      <c r="F24" s="338"/>
      <c r="G24" s="338"/>
      <c r="H24" s="338"/>
      <c r="I24" s="338"/>
      <c r="J24" s="339"/>
      <c r="K24" s="241">
        <v>0</v>
      </c>
      <c r="L24" s="242"/>
      <c r="M24" s="242"/>
      <c r="N24" s="242"/>
      <c r="O24" s="242"/>
      <c r="P24" s="242">
        <v>0</v>
      </c>
      <c r="Q24" s="242"/>
      <c r="R24" s="242"/>
      <c r="S24" s="242"/>
      <c r="T24" s="242"/>
      <c r="U24" s="242">
        <v>0</v>
      </c>
      <c r="V24" s="242"/>
      <c r="W24" s="242"/>
      <c r="X24" s="242"/>
      <c r="Y24" s="242"/>
      <c r="Z24" s="242">
        <v>0</v>
      </c>
      <c r="AA24" s="242"/>
      <c r="AB24" s="242"/>
      <c r="AC24" s="242"/>
      <c r="AD24" s="242"/>
    </row>
    <row r="25" spans="1:30" ht="16.5" customHeight="1" thickBot="1">
      <c r="A25" s="555"/>
      <c r="B25" s="388"/>
      <c r="C25" s="552" t="s">
        <v>201</v>
      </c>
      <c r="D25" s="334"/>
      <c r="E25" s="334"/>
      <c r="F25" s="334"/>
      <c r="G25" s="334"/>
      <c r="H25" s="334"/>
      <c r="I25" s="334"/>
      <c r="J25" s="335"/>
      <c r="K25" s="248">
        <v>4</v>
      </c>
      <c r="L25" s="249"/>
      <c r="M25" s="249"/>
      <c r="N25" s="249"/>
      <c r="O25" s="249"/>
      <c r="P25" s="249">
        <v>0</v>
      </c>
      <c r="Q25" s="249"/>
      <c r="R25" s="249"/>
      <c r="S25" s="249"/>
      <c r="T25" s="249"/>
      <c r="U25" s="249">
        <v>4</v>
      </c>
      <c r="V25" s="249"/>
      <c r="W25" s="249"/>
      <c r="X25" s="249"/>
      <c r="Y25" s="249"/>
      <c r="Z25" s="249">
        <v>0</v>
      </c>
      <c r="AA25" s="249"/>
      <c r="AB25" s="249"/>
      <c r="AC25" s="249"/>
      <c r="AD25" s="249"/>
    </row>
    <row r="26" spans="1:30" ht="9.75" customHeight="1">
      <c r="A26" s="17"/>
      <c r="B26" s="17"/>
      <c r="C26" s="17"/>
      <c r="D26" s="17"/>
      <c r="E26" s="18"/>
      <c r="F26" s="17"/>
      <c r="G26" s="18"/>
      <c r="H26" s="17"/>
      <c r="I26" s="17"/>
      <c r="J26" s="17"/>
      <c r="K26" s="116"/>
      <c r="L26" s="19"/>
      <c r="M26" s="19"/>
      <c r="N26" s="19"/>
      <c r="O26" s="19"/>
      <c r="P26" s="116"/>
      <c r="Q26" s="19"/>
      <c r="R26" s="19"/>
      <c r="S26" s="19"/>
      <c r="T26" s="19"/>
      <c r="U26" s="19"/>
      <c r="V26" s="19"/>
      <c r="W26" s="238"/>
      <c r="X26" s="238"/>
      <c r="Y26" s="238"/>
      <c r="Z26" s="238"/>
      <c r="AA26" s="238"/>
      <c r="AB26" s="238"/>
      <c r="AC26" s="238"/>
      <c r="AD26" s="238"/>
    </row>
    <row r="27" spans="1:30" ht="41.25" customHeight="1" thickBot="1">
      <c r="A27" s="260" t="s">
        <v>343</v>
      </c>
      <c r="B27" s="260"/>
      <c r="C27" s="260"/>
      <c r="D27" s="260"/>
      <c r="E27" s="260"/>
      <c r="F27" s="260"/>
      <c r="G27" s="260"/>
      <c r="H27" s="260"/>
      <c r="I27" s="260"/>
      <c r="J27" s="260"/>
      <c r="K27" s="260"/>
      <c r="L27" s="260"/>
      <c r="M27" s="260"/>
      <c r="N27" s="260"/>
      <c r="O27" s="260"/>
      <c r="P27" s="260"/>
      <c r="Z27" s="31"/>
      <c r="AA27" s="31"/>
      <c r="AB27" s="429" t="str">
        <f>+Z1</f>
        <v>令和元年度</v>
      </c>
      <c r="AC27" s="429"/>
      <c r="AD27" s="429"/>
    </row>
    <row r="28" spans="1:30" ht="21" customHeight="1">
      <c r="A28" s="297"/>
      <c r="B28" s="297"/>
      <c r="C28" s="297"/>
      <c r="D28" s="297"/>
      <c r="E28" s="297"/>
      <c r="F28" s="297"/>
      <c r="G28" s="297"/>
      <c r="H28" s="297"/>
      <c r="I28" s="297"/>
      <c r="J28" s="297"/>
      <c r="K28" s="297"/>
      <c r="L28" s="298"/>
      <c r="M28" s="267" t="s">
        <v>137</v>
      </c>
      <c r="N28" s="268"/>
      <c r="O28" s="287"/>
      <c r="P28" s="546" t="s">
        <v>344</v>
      </c>
      <c r="Q28" s="547"/>
      <c r="R28" s="548"/>
      <c r="S28" s="267" t="s">
        <v>345</v>
      </c>
      <c r="T28" s="268"/>
      <c r="U28" s="287"/>
      <c r="V28" s="267" t="s">
        <v>346</v>
      </c>
      <c r="W28" s="268"/>
      <c r="X28" s="287"/>
      <c r="Y28" s="549" t="s">
        <v>347</v>
      </c>
      <c r="Z28" s="550"/>
      <c r="AA28" s="551"/>
      <c r="AB28" s="267" t="s">
        <v>254</v>
      </c>
      <c r="AC28" s="268"/>
      <c r="AD28" s="268"/>
    </row>
    <row r="29" spans="1:30" ht="18" customHeight="1">
      <c r="A29" s="539" t="s">
        <v>202</v>
      </c>
      <c r="B29" s="542" t="s">
        <v>137</v>
      </c>
      <c r="C29" s="543"/>
      <c r="D29" s="543"/>
      <c r="E29" s="543"/>
      <c r="F29" s="543"/>
      <c r="G29" s="543"/>
      <c r="H29" s="543"/>
      <c r="I29" s="543"/>
      <c r="J29" s="543"/>
      <c r="K29" s="543"/>
      <c r="L29" s="544"/>
      <c r="M29" s="545">
        <v>686</v>
      </c>
      <c r="N29" s="538"/>
      <c r="O29" s="538"/>
      <c r="P29" s="538">
        <v>227</v>
      </c>
      <c r="Q29" s="538"/>
      <c r="R29" s="538"/>
      <c r="S29" s="538">
        <v>285</v>
      </c>
      <c r="T29" s="538"/>
      <c r="U29" s="538"/>
      <c r="V29" s="538">
        <v>172</v>
      </c>
      <c r="W29" s="538"/>
      <c r="X29" s="538"/>
      <c r="Y29" s="538">
        <v>2</v>
      </c>
      <c r="Z29" s="538"/>
      <c r="AA29" s="538"/>
      <c r="AB29" s="538">
        <v>0</v>
      </c>
      <c r="AC29" s="538"/>
      <c r="AD29" s="538"/>
    </row>
    <row r="30" spans="1:30" ht="18" customHeight="1">
      <c r="A30" s="540"/>
      <c r="B30" s="536" t="s">
        <v>203</v>
      </c>
      <c r="C30" s="520"/>
      <c r="D30" s="520"/>
      <c r="E30" s="520"/>
      <c r="F30" s="520"/>
      <c r="G30" s="520"/>
      <c r="H30" s="520"/>
      <c r="I30" s="520"/>
      <c r="J30" s="520"/>
      <c r="K30" s="520"/>
      <c r="L30" s="537"/>
      <c r="M30" s="521">
        <f>M29/M29*100</f>
        <v>100</v>
      </c>
      <c r="N30" s="522"/>
      <c r="O30" s="522"/>
      <c r="P30" s="522">
        <f>P29/M29*100</f>
        <v>33.09037900874635</v>
      </c>
      <c r="Q30" s="522"/>
      <c r="R30" s="522"/>
      <c r="S30" s="522">
        <f>S29/M29*100</f>
        <v>41.54518950437318</v>
      </c>
      <c r="T30" s="522"/>
      <c r="U30" s="522"/>
      <c r="V30" s="522">
        <f>V29/M29*100</f>
        <v>25.072886297376094</v>
      </c>
      <c r="W30" s="522"/>
      <c r="X30" s="522"/>
      <c r="Y30" s="522">
        <f>Y29/M29*100</f>
        <v>0.2915451895043732</v>
      </c>
      <c r="Z30" s="522"/>
      <c r="AA30" s="522"/>
      <c r="AB30" s="518">
        <v>0</v>
      </c>
      <c r="AC30" s="518"/>
      <c r="AD30" s="518"/>
    </row>
    <row r="31" spans="1:30" ht="18" customHeight="1">
      <c r="A31" s="540"/>
      <c r="B31" s="536" t="s">
        <v>191</v>
      </c>
      <c r="C31" s="520"/>
      <c r="D31" s="520"/>
      <c r="E31" s="520"/>
      <c r="F31" s="520"/>
      <c r="G31" s="520"/>
      <c r="H31" s="520"/>
      <c r="I31" s="520"/>
      <c r="J31" s="520"/>
      <c r="K31" s="520"/>
      <c r="L31" s="537"/>
      <c r="M31" s="515">
        <v>168</v>
      </c>
      <c r="N31" s="512"/>
      <c r="O31" s="512"/>
      <c r="P31" s="512">
        <v>136</v>
      </c>
      <c r="Q31" s="512"/>
      <c r="R31" s="512"/>
      <c r="S31" s="512">
        <v>31</v>
      </c>
      <c r="T31" s="512"/>
      <c r="U31" s="512"/>
      <c r="V31" s="512">
        <v>1</v>
      </c>
      <c r="W31" s="512"/>
      <c r="X31" s="512"/>
      <c r="Y31" s="512">
        <v>0</v>
      </c>
      <c r="Z31" s="512"/>
      <c r="AA31" s="512"/>
      <c r="AB31" s="518">
        <v>0</v>
      </c>
      <c r="AC31" s="518"/>
      <c r="AD31" s="518"/>
    </row>
    <row r="32" spans="1:30" ht="18" customHeight="1">
      <c r="A32" s="540"/>
      <c r="B32" s="536" t="s">
        <v>348</v>
      </c>
      <c r="C32" s="520"/>
      <c r="D32" s="520"/>
      <c r="E32" s="520"/>
      <c r="F32" s="520"/>
      <c r="G32" s="520"/>
      <c r="H32" s="520"/>
      <c r="I32" s="520"/>
      <c r="J32" s="520"/>
      <c r="K32" s="520"/>
      <c r="L32" s="537"/>
      <c r="M32" s="515">
        <v>518</v>
      </c>
      <c r="N32" s="512"/>
      <c r="O32" s="512"/>
      <c r="P32" s="512">
        <v>91</v>
      </c>
      <c r="Q32" s="512"/>
      <c r="R32" s="512"/>
      <c r="S32" s="512">
        <v>254</v>
      </c>
      <c r="T32" s="512"/>
      <c r="U32" s="512"/>
      <c r="V32" s="512">
        <v>171</v>
      </c>
      <c r="W32" s="512"/>
      <c r="X32" s="512"/>
      <c r="Y32" s="512">
        <v>2</v>
      </c>
      <c r="Z32" s="512"/>
      <c r="AA32" s="512"/>
      <c r="AB32" s="512">
        <v>0</v>
      </c>
      <c r="AC32" s="512"/>
      <c r="AD32" s="512"/>
    </row>
    <row r="33" spans="1:30" ht="18" customHeight="1">
      <c r="A33" s="540"/>
      <c r="B33" s="532" t="s">
        <v>349</v>
      </c>
      <c r="C33" s="514"/>
      <c r="D33" s="514"/>
      <c r="E33" s="514"/>
      <c r="F33" s="514"/>
      <c r="G33" s="514"/>
      <c r="H33" s="514"/>
      <c r="I33" s="514"/>
      <c r="J33" s="514"/>
      <c r="K33" s="514"/>
      <c r="L33" s="533"/>
      <c r="M33" s="515">
        <v>40</v>
      </c>
      <c r="N33" s="512"/>
      <c r="O33" s="512"/>
      <c r="P33" s="512">
        <v>2</v>
      </c>
      <c r="Q33" s="512"/>
      <c r="R33" s="512"/>
      <c r="S33" s="512">
        <v>19</v>
      </c>
      <c r="T33" s="512"/>
      <c r="U33" s="512"/>
      <c r="V33" s="512">
        <v>19</v>
      </c>
      <c r="W33" s="512"/>
      <c r="X33" s="512"/>
      <c r="Y33" s="512">
        <v>0</v>
      </c>
      <c r="Z33" s="512"/>
      <c r="AA33" s="512"/>
      <c r="AB33" s="518">
        <v>0</v>
      </c>
      <c r="AC33" s="518"/>
      <c r="AD33" s="518"/>
    </row>
    <row r="34" spans="1:31" ht="18" customHeight="1">
      <c r="A34" s="540"/>
      <c r="B34" s="532" t="s">
        <v>173</v>
      </c>
      <c r="C34" s="514"/>
      <c r="D34" s="514"/>
      <c r="E34" s="514"/>
      <c r="F34" s="514"/>
      <c r="G34" s="514"/>
      <c r="H34" s="514"/>
      <c r="I34" s="514"/>
      <c r="J34" s="514"/>
      <c r="K34" s="514"/>
      <c r="L34" s="533"/>
      <c r="M34" s="515">
        <v>258</v>
      </c>
      <c r="N34" s="512"/>
      <c r="O34" s="512"/>
      <c r="P34" s="512">
        <v>58</v>
      </c>
      <c r="Q34" s="512"/>
      <c r="R34" s="512"/>
      <c r="S34" s="512">
        <v>145</v>
      </c>
      <c r="T34" s="512"/>
      <c r="U34" s="512"/>
      <c r="V34" s="512">
        <v>54</v>
      </c>
      <c r="W34" s="512"/>
      <c r="X34" s="512"/>
      <c r="Y34" s="512">
        <v>1</v>
      </c>
      <c r="Z34" s="512"/>
      <c r="AA34" s="512"/>
      <c r="AB34" s="518">
        <v>0</v>
      </c>
      <c r="AC34" s="518"/>
      <c r="AD34" s="518"/>
      <c r="AE34" s="25"/>
    </row>
    <row r="35" spans="1:30" ht="18" customHeight="1">
      <c r="A35" s="540"/>
      <c r="B35" s="532" t="s">
        <v>174</v>
      </c>
      <c r="C35" s="514"/>
      <c r="D35" s="514"/>
      <c r="E35" s="514"/>
      <c r="F35" s="514"/>
      <c r="G35" s="514"/>
      <c r="H35" s="514"/>
      <c r="I35" s="514"/>
      <c r="J35" s="514"/>
      <c r="K35" s="514"/>
      <c r="L35" s="533"/>
      <c r="M35" s="515">
        <v>138</v>
      </c>
      <c r="N35" s="512"/>
      <c r="O35" s="512"/>
      <c r="P35" s="512">
        <v>18</v>
      </c>
      <c r="Q35" s="512"/>
      <c r="R35" s="512"/>
      <c r="S35" s="512">
        <v>59</v>
      </c>
      <c r="T35" s="512"/>
      <c r="U35" s="512"/>
      <c r="V35" s="512">
        <v>60</v>
      </c>
      <c r="W35" s="512"/>
      <c r="X35" s="512"/>
      <c r="Y35" s="518">
        <v>1</v>
      </c>
      <c r="Z35" s="518"/>
      <c r="AA35" s="518"/>
      <c r="AB35" s="518">
        <v>0</v>
      </c>
      <c r="AC35" s="518"/>
      <c r="AD35" s="518"/>
    </row>
    <row r="36" spans="1:30" ht="18" customHeight="1">
      <c r="A36" s="540"/>
      <c r="B36" s="532" t="s">
        <v>175</v>
      </c>
      <c r="C36" s="514"/>
      <c r="D36" s="514"/>
      <c r="E36" s="514"/>
      <c r="F36" s="514"/>
      <c r="G36" s="514"/>
      <c r="H36" s="514"/>
      <c r="I36" s="514"/>
      <c r="J36" s="514"/>
      <c r="K36" s="514"/>
      <c r="L36" s="533"/>
      <c r="M36" s="515">
        <v>66</v>
      </c>
      <c r="N36" s="512"/>
      <c r="O36" s="512"/>
      <c r="P36" s="512">
        <v>7</v>
      </c>
      <c r="Q36" s="512"/>
      <c r="R36" s="512"/>
      <c r="S36" s="512">
        <v>24</v>
      </c>
      <c r="T36" s="512"/>
      <c r="U36" s="512"/>
      <c r="V36" s="512">
        <v>35</v>
      </c>
      <c r="W36" s="512"/>
      <c r="X36" s="512"/>
      <c r="Y36" s="512">
        <v>0</v>
      </c>
      <c r="Z36" s="512"/>
      <c r="AA36" s="512"/>
      <c r="AB36" s="518">
        <v>0</v>
      </c>
      <c r="AC36" s="518"/>
      <c r="AD36" s="518"/>
    </row>
    <row r="37" spans="1:30" ht="18" customHeight="1">
      <c r="A37" s="540"/>
      <c r="B37" s="534" t="s">
        <v>176</v>
      </c>
      <c r="C37" s="517"/>
      <c r="D37" s="517"/>
      <c r="E37" s="517"/>
      <c r="F37" s="517"/>
      <c r="G37" s="517"/>
      <c r="H37" s="517"/>
      <c r="I37" s="517"/>
      <c r="J37" s="517"/>
      <c r="K37" s="517"/>
      <c r="L37" s="535"/>
      <c r="M37" s="515">
        <v>0</v>
      </c>
      <c r="N37" s="512"/>
      <c r="O37" s="512"/>
      <c r="P37" s="512">
        <v>0</v>
      </c>
      <c r="Q37" s="512"/>
      <c r="R37" s="512"/>
      <c r="S37" s="512">
        <v>0</v>
      </c>
      <c r="T37" s="512"/>
      <c r="U37" s="512"/>
      <c r="V37" s="512">
        <v>0</v>
      </c>
      <c r="W37" s="512"/>
      <c r="X37" s="512"/>
      <c r="Y37" s="512">
        <v>0</v>
      </c>
      <c r="Z37" s="512"/>
      <c r="AA37" s="512"/>
      <c r="AB37" s="518">
        <v>0</v>
      </c>
      <c r="AC37" s="518"/>
      <c r="AD37" s="518"/>
    </row>
    <row r="38" spans="1:30" ht="18" customHeight="1">
      <c r="A38" s="540"/>
      <c r="B38" s="532" t="s">
        <v>177</v>
      </c>
      <c r="C38" s="514"/>
      <c r="D38" s="514"/>
      <c r="E38" s="514"/>
      <c r="F38" s="514"/>
      <c r="G38" s="514"/>
      <c r="H38" s="514"/>
      <c r="I38" s="514"/>
      <c r="J38" s="514"/>
      <c r="K38" s="514"/>
      <c r="L38" s="533"/>
      <c r="M38" s="515">
        <v>0</v>
      </c>
      <c r="N38" s="512"/>
      <c r="O38" s="512"/>
      <c r="P38" s="512">
        <v>0</v>
      </c>
      <c r="Q38" s="512"/>
      <c r="R38" s="512"/>
      <c r="S38" s="512">
        <v>0</v>
      </c>
      <c r="T38" s="512"/>
      <c r="U38" s="512"/>
      <c r="V38" s="512">
        <v>0</v>
      </c>
      <c r="W38" s="512"/>
      <c r="X38" s="512"/>
      <c r="Y38" s="512">
        <v>0</v>
      </c>
      <c r="Z38" s="512"/>
      <c r="AA38" s="512"/>
      <c r="AB38" s="518">
        <v>0</v>
      </c>
      <c r="AC38" s="518"/>
      <c r="AD38" s="518"/>
    </row>
    <row r="39" spans="1:30" ht="18" customHeight="1">
      <c r="A39" s="541"/>
      <c r="B39" s="529" t="s">
        <v>201</v>
      </c>
      <c r="C39" s="530"/>
      <c r="D39" s="530"/>
      <c r="E39" s="530"/>
      <c r="F39" s="530"/>
      <c r="G39" s="530"/>
      <c r="H39" s="530"/>
      <c r="I39" s="530"/>
      <c r="J39" s="530"/>
      <c r="K39" s="530"/>
      <c r="L39" s="531"/>
      <c r="M39" s="515">
        <v>16</v>
      </c>
      <c r="N39" s="512"/>
      <c r="O39" s="512"/>
      <c r="P39" s="512">
        <v>6</v>
      </c>
      <c r="Q39" s="512"/>
      <c r="R39" s="512"/>
      <c r="S39" s="512">
        <v>7</v>
      </c>
      <c r="T39" s="512"/>
      <c r="U39" s="512"/>
      <c r="V39" s="512">
        <v>3</v>
      </c>
      <c r="W39" s="512"/>
      <c r="X39" s="512"/>
      <c r="Y39" s="512">
        <v>0</v>
      </c>
      <c r="Z39" s="512"/>
      <c r="AA39" s="512"/>
      <c r="AB39" s="518">
        <v>0</v>
      </c>
      <c r="AC39" s="518"/>
      <c r="AD39" s="518"/>
    </row>
    <row r="40" spans="1:30" s="1" customFormat="1" ht="18" customHeight="1">
      <c r="A40" s="523" t="s">
        <v>206</v>
      </c>
      <c r="B40" s="526" t="s">
        <v>137</v>
      </c>
      <c r="C40" s="526"/>
      <c r="D40" s="526"/>
      <c r="E40" s="526"/>
      <c r="F40" s="526"/>
      <c r="G40" s="526"/>
      <c r="H40" s="526"/>
      <c r="I40" s="526"/>
      <c r="J40" s="526"/>
      <c r="K40" s="526"/>
      <c r="L40" s="526"/>
      <c r="M40" s="527">
        <v>726</v>
      </c>
      <c r="N40" s="528"/>
      <c r="O40" s="528"/>
      <c r="P40" s="528">
        <v>217</v>
      </c>
      <c r="Q40" s="528"/>
      <c r="R40" s="528"/>
      <c r="S40" s="528">
        <v>313</v>
      </c>
      <c r="T40" s="528"/>
      <c r="U40" s="528"/>
      <c r="V40" s="528">
        <v>194</v>
      </c>
      <c r="W40" s="528"/>
      <c r="X40" s="528"/>
      <c r="Y40" s="528">
        <v>2</v>
      </c>
      <c r="Z40" s="528"/>
      <c r="AA40" s="528"/>
      <c r="AB40" s="528">
        <v>0</v>
      </c>
      <c r="AC40" s="528"/>
      <c r="AD40" s="528"/>
    </row>
    <row r="41" spans="1:30" ht="18" customHeight="1">
      <c r="A41" s="524"/>
      <c r="B41" s="519" t="s">
        <v>350</v>
      </c>
      <c r="C41" s="520"/>
      <c r="D41" s="520"/>
      <c r="E41" s="520"/>
      <c r="F41" s="520"/>
      <c r="G41" s="520"/>
      <c r="H41" s="520"/>
      <c r="I41" s="520"/>
      <c r="J41" s="520"/>
      <c r="K41" s="520"/>
      <c r="L41" s="520"/>
      <c r="M41" s="521">
        <f>SUM(P41:AA41)</f>
        <v>100</v>
      </c>
      <c r="N41" s="522"/>
      <c r="O41" s="522"/>
      <c r="P41" s="522">
        <f>ROUNDUP(P40/M40,3)*100</f>
        <v>29.9</v>
      </c>
      <c r="Q41" s="522"/>
      <c r="R41" s="522"/>
      <c r="S41" s="522">
        <f>ROUND(S40/M40,3)*100</f>
        <v>43.1</v>
      </c>
      <c r="T41" s="522"/>
      <c r="U41" s="522"/>
      <c r="V41" s="522">
        <f>ROUND(V40/M40,3)*100</f>
        <v>26.700000000000003</v>
      </c>
      <c r="W41" s="522"/>
      <c r="X41" s="522"/>
      <c r="Y41" s="522">
        <f>ROUND(Y40/M40,3)*100</f>
        <v>0.3</v>
      </c>
      <c r="Z41" s="522"/>
      <c r="AA41" s="522"/>
      <c r="AB41" s="518">
        <v>0</v>
      </c>
      <c r="AC41" s="518"/>
      <c r="AD41" s="518"/>
    </row>
    <row r="42" spans="1:31" ht="18" customHeight="1">
      <c r="A42" s="524"/>
      <c r="B42" s="519" t="s">
        <v>191</v>
      </c>
      <c r="C42" s="520"/>
      <c r="D42" s="520"/>
      <c r="E42" s="520"/>
      <c r="F42" s="520"/>
      <c r="G42" s="520"/>
      <c r="H42" s="520"/>
      <c r="I42" s="520"/>
      <c r="J42" s="520"/>
      <c r="K42" s="520"/>
      <c r="L42" s="520"/>
      <c r="M42" s="515">
        <v>150</v>
      </c>
      <c r="N42" s="512"/>
      <c r="O42" s="512"/>
      <c r="P42" s="512">
        <v>118</v>
      </c>
      <c r="Q42" s="512"/>
      <c r="R42" s="512"/>
      <c r="S42" s="512">
        <v>31</v>
      </c>
      <c r="T42" s="512"/>
      <c r="U42" s="512"/>
      <c r="V42" s="512">
        <v>1</v>
      </c>
      <c r="W42" s="512"/>
      <c r="X42" s="512"/>
      <c r="Y42" s="512">
        <v>0</v>
      </c>
      <c r="Z42" s="512"/>
      <c r="AA42" s="512"/>
      <c r="AB42" s="512">
        <v>0</v>
      </c>
      <c r="AC42" s="512"/>
      <c r="AD42" s="512"/>
      <c r="AE42" s="25"/>
    </row>
    <row r="43" spans="1:31" ht="18" customHeight="1">
      <c r="A43" s="524"/>
      <c r="B43" s="519" t="s">
        <v>204</v>
      </c>
      <c r="C43" s="520"/>
      <c r="D43" s="520"/>
      <c r="E43" s="520"/>
      <c r="F43" s="520"/>
      <c r="G43" s="520"/>
      <c r="H43" s="520"/>
      <c r="I43" s="520"/>
      <c r="J43" s="520"/>
      <c r="K43" s="520"/>
      <c r="L43" s="520"/>
      <c r="M43" s="515">
        <v>576</v>
      </c>
      <c r="N43" s="512"/>
      <c r="O43" s="512"/>
      <c r="P43" s="512">
        <v>99</v>
      </c>
      <c r="Q43" s="512"/>
      <c r="R43" s="512"/>
      <c r="S43" s="512">
        <v>282</v>
      </c>
      <c r="T43" s="512"/>
      <c r="U43" s="512"/>
      <c r="V43" s="512">
        <v>193</v>
      </c>
      <c r="W43" s="512"/>
      <c r="X43" s="512"/>
      <c r="Y43" s="512">
        <v>2</v>
      </c>
      <c r="Z43" s="512"/>
      <c r="AA43" s="512"/>
      <c r="AB43" s="512">
        <v>0</v>
      </c>
      <c r="AC43" s="512"/>
      <c r="AD43" s="512"/>
      <c r="AE43" s="25"/>
    </row>
    <row r="44" spans="1:31" ht="18" customHeight="1">
      <c r="A44" s="524"/>
      <c r="B44" s="513" t="s">
        <v>205</v>
      </c>
      <c r="C44" s="514"/>
      <c r="D44" s="514"/>
      <c r="E44" s="514"/>
      <c r="F44" s="514"/>
      <c r="G44" s="514"/>
      <c r="H44" s="514"/>
      <c r="I44" s="514"/>
      <c r="J44" s="514"/>
      <c r="K44" s="514"/>
      <c r="L44" s="514"/>
      <c r="M44" s="515">
        <v>37</v>
      </c>
      <c r="N44" s="512"/>
      <c r="O44" s="512"/>
      <c r="P44" s="512">
        <v>4</v>
      </c>
      <c r="Q44" s="512"/>
      <c r="R44" s="512"/>
      <c r="S44" s="512">
        <v>18</v>
      </c>
      <c r="T44" s="512"/>
      <c r="U44" s="512"/>
      <c r="V44" s="512">
        <v>15</v>
      </c>
      <c r="W44" s="512"/>
      <c r="X44" s="512"/>
      <c r="Y44" s="512">
        <v>0</v>
      </c>
      <c r="Z44" s="512"/>
      <c r="AA44" s="512"/>
      <c r="AB44" s="518">
        <v>0</v>
      </c>
      <c r="AC44" s="518"/>
      <c r="AD44" s="518"/>
      <c r="AE44" s="25"/>
    </row>
    <row r="45" spans="1:31" ht="18" customHeight="1">
      <c r="A45" s="524"/>
      <c r="B45" s="513" t="s">
        <v>173</v>
      </c>
      <c r="C45" s="514"/>
      <c r="D45" s="514"/>
      <c r="E45" s="514"/>
      <c r="F45" s="514"/>
      <c r="G45" s="514"/>
      <c r="H45" s="514"/>
      <c r="I45" s="514"/>
      <c r="J45" s="514"/>
      <c r="K45" s="514"/>
      <c r="L45" s="514"/>
      <c r="M45" s="515">
        <v>289</v>
      </c>
      <c r="N45" s="512"/>
      <c r="O45" s="512"/>
      <c r="P45" s="512">
        <v>61</v>
      </c>
      <c r="Q45" s="512"/>
      <c r="R45" s="512"/>
      <c r="S45" s="512">
        <v>158</v>
      </c>
      <c r="T45" s="512"/>
      <c r="U45" s="512"/>
      <c r="V45" s="512">
        <v>69</v>
      </c>
      <c r="W45" s="512"/>
      <c r="X45" s="512"/>
      <c r="Y45" s="512">
        <v>1</v>
      </c>
      <c r="Z45" s="512"/>
      <c r="AA45" s="512"/>
      <c r="AB45" s="518">
        <v>0</v>
      </c>
      <c r="AC45" s="518"/>
      <c r="AD45" s="518"/>
      <c r="AE45" s="25"/>
    </row>
    <row r="46" spans="1:31" ht="18" customHeight="1">
      <c r="A46" s="524"/>
      <c r="B46" s="513" t="s">
        <v>174</v>
      </c>
      <c r="C46" s="514"/>
      <c r="D46" s="514"/>
      <c r="E46" s="514"/>
      <c r="F46" s="514"/>
      <c r="G46" s="514"/>
      <c r="H46" s="514"/>
      <c r="I46" s="514"/>
      <c r="J46" s="514"/>
      <c r="K46" s="514"/>
      <c r="L46" s="514"/>
      <c r="M46" s="515">
        <v>164</v>
      </c>
      <c r="N46" s="512"/>
      <c r="O46" s="512"/>
      <c r="P46" s="512">
        <v>23</v>
      </c>
      <c r="Q46" s="512"/>
      <c r="R46" s="512"/>
      <c r="S46" s="512">
        <v>68</v>
      </c>
      <c r="T46" s="512"/>
      <c r="U46" s="512"/>
      <c r="V46" s="512">
        <v>72</v>
      </c>
      <c r="W46" s="512"/>
      <c r="X46" s="512"/>
      <c r="Y46" s="512">
        <v>1</v>
      </c>
      <c r="Z46" s="512"/>
      <c r="AA46" s="512"/>
      <c r="AB46" s="512">
        <v>0</v>
      </c>
      <c r="AC46" s="512"/>
      <c r="AD46" s="512"/>
      <c r="AE46" s="25"/>
    </row>
    <row r="47" spans="1:31" ht="18" customHeight="1">
      <c r="A47" s="524"/>
      <c r="B47" s="513" t="s">
        <v>175</v>
      </c>
      <c r="C47" s="514"/>
      <c r="D47" s="514"/>
      <c r="E47" s="514"/>
      <c r="F47" s="514"/>
      <c r="G47" s="514"/>
      <c r="H47" s="514"/>
      <c r="I47" s="514"/>
      <c r="J47" s="514"/>
      <c r="K47" s="514"/>
      <c r="L47" s="514"/>
      <c r="M47" s="515">
        <v>71</v>
      </c>
      <c r="N47" s="512"/>
      <c r="O47" s="512"/>
      <c r="P47" s="512">
        <v>7</v>
      </c>
      <c r="Q47" s="512"/>
      <c r="R47" s="512"/>
      <c r="S47" s="512">
        <v>29</v>
      </c>
      <c r="T47" s="512"/>
      <c r="U47" s="512"/>
      <c r="V47" s="512">
        <v>35</v>
      </c>
      <c r="W47" s="512"/>
      <c r="X47" s="512"/>
      <c r="Y47" s="512">
        <v>0</v>
      </c>
      <c r="Z47" s="512"/>
      <c r="AA47" s="512"/>
      <c r="AB47" s="512">
        <v>0</v>
      </c>
      <c r="AC47" s="512"/>
      <c r="AD47" s="512"/>
      <c r="AE47" s="25"/>
    </row>
    <row r="48" spans="1:31" ht="18" customHeight="1">
      <c r="A48" s="524"/>
      <c r="B48" s="516" t="s">
        <v>176</v>
      </c>
      <c r="C48" s="517"/>
      <c r="D48" s="517"/>
      <c r="E48" s="517"/>
      <c r="F48" s="517"/>
      <c r="G48" s="517"/>
      <c r="H48" s="517"/>
      <c r="I48" s="517"/>
      <c r="J48" s="517"/>
      <c r="K48" s="517"/>
      <c r="L48" s="517"/>
      <c r="M48" s="515">
        <v>1</v>
      </c>
      <c r="N48" s="512"/>
      <c r="O48" s="512"/>
      <c r="P48" s="512">
        <v>0</v>
      </c>
      <c r="Q48" s="512"/>
      <c r="R48" s="512"/>
      <c r="S48" s="512">
        <v>1</v>
      </c>
      <c r="T48" s="512"/>
      <c r="U48" s="512"/>
      <c r="V48" s="512">
        <v>0</v>
      </c>
      <c r="W48" s="512"/>
      <c r="X48" s="512"/>
      <c r="Y48" s="512">
        <v>0</v>
      </c>
      <c r="Z48" s="512"/>
      <c r="AA48" s="512"/>
      <c r="AB48" s="512">
        <v>0</v>
      </c>
      <c r="AC48" s="512"/>
      <c r="AD48" s="512"/>
      <c r="AE48" s="25"/>
    </row>
    <row r="49" spans="1:31" ht="18" customHeight="1">
      <c r="A49" s="524"/>
      <c r="B49" s="513" t="s">
        <v>177</v>
      </c>
      <c r="C49" s="514"/>
      <c r="D49" s="514"/>
      <c r="E49" s="514"/>
      <c r="F49" s="514"/>
      <c r="G49" s="514"/>
      <c r="H49" s="514"/>
      <c r="I49" s="514"/>
      <c r="J49" s="514"/>
      <c r="K49" s="514"/>
      <c r="L49" s="514"/>
      <c r="M49" s="515">
        <v>0</v>
      </c>
      <c r="N49" s="512"/>
      <c r="O49" s="512"/>
      <c r="P49" s="512">
        <v>0</v>
      </c>
      <c r="Q49" s="512"/>
      <c r="R49" s="512"/>
      <c r="S49" s="512">
        <v>0</v>
      </c>
      <c r="T49" s="512"/>
      <c r="U49" s="512"/>
      <c r="V49" s="512">
        <v>0</v>
      </c>
      <c r="W49" s="512"/>
      <c r="X49" s="512"/>
      <c r="Y49" s="512">
        <v>0</v>
      </c>
      <c r="Z49" s="512"/>
      <c r="AA49" s="512"/>
      <c r="AB49" s="512">
        <v>0</v>
      </c>
      <c r="AC49" s="512"/>
      <c r="AD49" s="512"/>
      <c r="AE49" s="25"/>
    </row>
    <row r="50" spans="1:31" ht="18" customHeight="1" thickBot="1">
      <c r="A50" s="525"/>
      <c r="B50" s="509" t="s">
        <v>201</v>
      </c>
      <c r="C50" s="510"/>
      <c r="D50" s="510"/>
      <c r="E50" s="510"/>
      <c r="F50" s="510"/>
      <c r="G50" s="510"/>
      <c r="H50" s="510"/>
      <c r="I50" s="510"/>
      <c r="J50" s="510"/>
      <c r="K50" s="510"/>
      <c r="L50" s="510"/>
      <c r="M50" s="511">
        <v>14</v>
      </c>
      <c r="N50" s="502"/>
      <c r="O50" s="502"/>
      <c r="P50" s="502">
        <v>4</v>
      </c>
      <c r="Q50" s="502"/>
      <c r="R50" s="502"/>
      <c r="S50" s="502">
        <v>8</v>
      </c>
      <c r="T50" s="502"/>
      <c r="U50" s="502"/>
      <c r="V50" s="502">
        <v>2</v>
      </c>
      <c r="W50" s="502"/>
      <c r="X50" s="502"/>
      <c r="Y50" s="502">
        <v>0</v>
      </c>
      <c r="Z50" s="502"/>
      <c r="AA50" s="502"/>
      <c r="AB50" s="502">
        <v>0</v>
      </c>
      <c r="AC50" s="502"/>
      <c r="AD50" s="502"/>
      <c r="AE50" s="25"/>
    </row>
    <row r="51" spans="1:11" ht="9" customHeight="1">
      <c r="A51" s="19"/>
      <c r="B51" s="19"/>
      <c r="C51" s="19"/>
      <c r="D51" s="116"/>
      <c r="E51" s="116"/>
      <c r="F51" s="116"/>
      <c r="G51" s="296"/>
      <c r="H51" s="296"/>
      <c r="I51" s="19"/>
      <c r="J51" s="19"/>
      <c r="K51" s="19"/>
    </row>
    <row r="52" spans="1:30" ht="46.5" customHeight="1" thickBot="1">
      <c r="A52" s="233" t="s">
        <v>207</v>
      </c>
      <c r="B52" s="233"/>
      <c r="C52" s="233"/>
      <c r="D52" s="233"/>
      <c r="E52" s="233"/>
      <c r="F52" s="233"/>
      <c r="G52" s="233"/>
      <c r="H52" s="233"/>
      <c r="I52" s="233"/>
      <c r="J52" s="233"/>
      <c r="K52" s="233"/>
      <c r="L52" s="233"/>
      <c r="M52" s="233"/>
      <c r="N52" s="233"/>
      <c r="O52" s="233"/>
      <c r="P52" s="233"/>
      <c r="Q52" s="233"/>
      <c r="R52" s="233"/>
      <c r="S52" s="233"/>
      <c r="T52" s="233"/>
      <c r="U52" s="233"/>
      <c r="V52" s="233"/>
      <c r="W52" s="233"/>
      <c r="AB52" s="503" t="str">
        <f>+Z1</f>
        <v>令和元年度</v>
      </c>
      <c r="AC52" s="503"/>
      <c r="AD52" s="503"/>
    </row>
    <row r="53" spans="1:30" ht="6.75" customHeight="1">
      <c r="A53" s="14"/>
      <c r="B53" s="14"/>
      <c r="C53" s="14"/>
      <c r="D53" s="14"/>
      <c r="E53" s="14"/>
      <c r="F53" s="14"/>
      <c r="G53" s="267" t="s">
        <v>208</v>
      </c>
      <c r="H53" s="268"/>
      <c r="I53" s="287"/>
      <c r="J53" s="267" t="s">
        <v>255</v>
      </c>
      <c r="K53" s="268"/>
      <c r="L53" s="268"/>
      <c r="M53" s="504"/>
      <c r="N53" s="504"/>
      <c r="O53" s="504"/>
      <c r="P53" s="504"/>
      <c r="Q53" s="504"/>
      <c r="R53" s="504"/>
      <c r="S53" s="504"/>
      <c r="T53" s="504"/>
      <c r="U53" s="504"/>
      <c r="V53" s="504"/>
      <c r="W53" s="504"/>
      <c r="X53" s="505"/>
      <c r="Y53" s="506" t="s">
        <v>256</v>
      </c>
      <c r="Z53" s="392"/>
      <c r="AA53" s="392"/>
      <c r="AB53" s="392"/>
      <c r="AC53" s="392"/>
      <c r="AD53" s="392"/>
    </row>
    <row r="54" spans="1:30" ht="17.25" customHeight="1">
      <c r="A54" s="15"/>
      <c r="B54" s="15"/>
      <c r="C54" s="15"/>
      <c r="D54" s="15"/>
      <c r="E54" s="15"/>
      <c r="F54" s="15"/>
      <c r="G54" s="269"/>
      <c r="H54" s="270"/>
      <c r="I54" s="288"/>
      <c r="J54" s="269"/>
      <c r="K54" s="270"/>
      <c r="L54" s="288"/>
      <c r="M54" s="317" t="s">
        <v>257</v>
      </c>
      <c r="N54" s="317"/>
      <c r="O54" s="317"/>
      <c r="P54" s="317" t="s">
        <v>209</v>
      </c>
      <c r="Q54" s="317"/>
      <c r="R54" s="317"/>
      <c r="S54" s="317" t="s">
        <v>258</v>
      </c>
      <c r="T54" s="317"/>
      <c r="U54" s="317"/>
      <c r="V54" s="317" t="s">
        <v>201</v>
      </c>
      <c r="W54" s="317"/>
      <c r="X54" s="317"/>
      <c r="Y54" s="507"/>
      <c r="Z54" s="508"/>
      <c r="AA54" s="508"/>
      <c r="AB54" s="508"/>
      <c r="AC54" s="508"/>
      <c r="AD54" s="508"/>
    </row>
    <row r="55" spans="1:30" ht="17.25" customHeight="1">
      <c r="A55" s="500" t="s">
        <v>137</v>
      </c>
      <c r="B55" s="500"/>
      <c r="C55" s="500"/>
      <c r="D55" s="500"/>
      <c r="E55" s="500"/>
      <c r="F55" s="501"/>
      <c r="G55" s="255">
        <f>SUM(G57:I63)</f>
        <v>436</v>
      </c>
      <c r="H55" s="256"/>
      <c r="I55" s="256"/>
      <c r="J55" s="256">
        <f>SUM(J57:L63)</f>
        <v>14426</v>
      </c>
      <c r="K55" s="256"/>
      <c r="L55" s="256"/>
      <c r="M55" s="256">
        <f>SUM(M57:O63)</f>
        <v>5635</v>
      </c>
      <c r="N55" s="256"/>
      <c r="O55" s="256"/>
      <c r="P55" s="256">
        <f>SUM(P57:R63)</f>
        <v>1639</v>
      </c>
      <c r="Q55" s="256"/>
      <c r="R55" s="256"/>
      <c r="S55" s="256">
        <f>SUM(S57:U63)</f>
        <v>5707</v>
      </c>
      <c r="T55" s="256"/>
      <c r="U55" s="256"/>
      <c r="V55" s="256">
        <f>SUM(V57:X63)</f>
        <v>1445</v>
      </c>
      <c r="W55" s="256"/>
      <c r="X55" s="256"/>
      <c r="Y55" s="498">
        <f>J55/G55</f>
        <v>33.08715596330275</v>
      </c>
      <c r="Z55" s="498"/>
      <c r="AA55" s="498"/>
      <c r="AB55" s="498"/>
      <c r="AC55" s="498"/>
      <c r="AD55" s="498"/>
    </row>
    <row r="56" spans="1:30" ht="17.25" customHeight="1">
      <c r="A56" s="351" t="s">
        <v>259</v>
      </c>
      <c r="B56" s="351"/>
      <c r="C56" s="351"/>
      <c r="D56" s="351"/>
      <c r="E56" s="351"/>
      <c r="F56" s="352"/>
      <c r="G56" s="447" t="s">
        <v>260</v>
      </c>
      <c r="H56" s="448"/>
      <c r="I56" s="448"/>
      <c r="J56" s="499">
        <f>J55/J55*100</f>
        <v>100</v>
      </c>
      <c r="K56" s="499"/>
      <c r="L56" s="499"/>
      <c r="M56" s="499">
        <f>M55/J55*100</f>
        <v>39.06141688617774</v>
      </c>
      <c r="N56" s="499"/>
      <c r="O56" s="499"/>
      <c r="P56" s="499">
        <f>P55/J55*100</f>
        <v>11.361430750034659</v>
      </c>
      <c r="Q56" s="499"/>
      <c r="R56" s="499"/>
      <c r="S56" s="499">
        <f>S55/J55*100</f>
        <v>39.56051573547761</v>
      </c>
      <c r="T56" s="499"/>
      <c r="U56" s="499"/>
      <c r="V56" s="499">
        <f>V55/J55*100</f>
        <v>10.016636628309996</v>
      </c>
      <c r="W56" s="499"/>
      <c r="X56" s="499"/>
      <c r="Y56" s="449" t="s">
        <v>351</v>
      </c>
      <c r="Z56" s="449"/>
      <c r="AA56" s="449"/>
      <c r="AB56" s="449"/>
      <c r="AC56" s="449"/>
      <c r="AD56" s="449"/>
    </row>
    <row r="57" spans="1:31" ht="18" customHeight="1">
      <c r="A57" s="351" t="s">
        <v>194</v>
      </c>
      <c r="B57" s="496"/>
      <c r="C57" s="496"/>
      <c r="D57" s="496"/>
      <c r="E57" s="496"/>
      <c r="F57" s="497"/>
      <c r="G57" s="241">
        <v>77</v>
      </c>
      <c r="H57" s="242"/>
      <c r="I57" s="242"/>
      <c r="J57" s="242">
        <v>2465</v>
      </c>
      <c r="K57" s="242"/>
      <c r="L57" s="242"/>
      <c r="M57" s="242">
        <v>861</v>
      </c>
      <c r="N57" s="242"/>
      <c r="O57" s="242"/>
      <c r="P57" s="242">
        <v>380</v>
      </c>
      <c r="Q57" s="242"/>
      <c r="R57" s="242"/>
      <c r="S57" s="242">
        <v>866</v>
      </c>
      <c r="T57" s="242"/>
      <c r="U57" s="242"/>
      <c r="V57" s="242">
        <v>358</v>
      </c>
      <c r="W57" s="242"/>
      <c r="X57" s="242"/>
      <c r="Y57" s="449">
        <f aca="true" t="shared" si="0" ref="Y57:Y63">J57/G57</f>
        <v>32.01298701298701</v>
      </c>
      <c r="Z57" s="449"/>
      <c r="AA57" s="449"/>
      <c r="AB57" s="449"/>
      <c r="AC57" s="449"/>
      <c r="AD57" s="449"/>
      <c r="AE57" s="25"/>
    </row>
    <row r="58" spans="1:30" ht="18" customHeight="1">
      <c r="A58" s="351" t="s">
        <v>261</v>
      </c>
      <c r="B58" s="496"/>
      <c r="C58" s="496"/>
      <c r="D58" s="496"/>
      <c r="E58" s="496"/>
      <c r="F58" s="497"/>
      <c r="G58" s="241">
        <v>67</v>
      </c>
      <c r="H58" s="242"/>
      <c r="I58" s="242"/>
      <c r="J58" s="242">
        <v>2610</v>
      </c>
      <c r="K58" s="242"/>
      <c r="L58" s="242"/>
      <c r="M58" s="242">
        <v>993</v>
      </c>
      <c r="N58" s="242"/>
      <c r="O58" s="242"/>
      <c r="P58" s="242">
        <v>316</v>
      </c>
      <c r="Q58" s="242"/>
      <c r="R58" s="242"/>
      <c r="S58" s="242">
        <v>999</v>
      </c>
      <c r="T58" s="242"/>
      <c r="U58" s="242"/>
      <c r="V58" s="242">
        <v>302</v>
      </c>
      <c r="W58" s="242"/>
      <c r="X58" s="242"/>
      <c r="Y58" s="449">
        <f t="shared" si="0"/>
        <v>38.95522388059702</v>
      </c>
      <c r="Z58" s="449"/>
      <c r="AA58" s="449"/>
      <c r="AB58" s="449"/>
      <c r="AC58" s="449"/>
      <c r="AD58" s="449"/>
    </row>
    <row r="59" spans="1:30" ht="18" customHeight="1">
      <c r="A59" s="351" t="s">
        <v>210</v>
      </c>
      <c r="B59" s="496"/>
      <c r="C59" s="496"/>
      <c r="D59" s="496"/>
      <c r="E59" s="496"/>
      <c r="F59" s="497"/>
      <c r="G59" s="241">
        <v>44</v>
      </c>
      <c r="H59" s="242"/>
      <c r="I59" s="242"/>
      <c r="J59" s="242">
        <v>1636</v>
      </c>
      <c r="K59" s="242"/>
      <c r="L59" s="242"/>
      <c r="M59" s="242">
        <v>700</v>
      </c>
      <c r="N59" s="242"/>
      <c r="O59" s="242"/>
      <c r="P59" s="242">
        <v>121</v>
      </c>
      <c r="Q59" s="242"/>
      <c r="R59" s="242"/>
      <c r="S59" s="242">
        <v>696</v>
      </c>
      <c r="T59" s="242"/>
      <c r="U59" s="242"/>
      <c r="V59" s="242">
        <v>119</v>
      </c>
      <c r="W59" s="242"/>
      <c r="X59" s="242"/>
      <c r="Y59" s="449">
        <f t="shared" si="0"/>
        <v>37.18181818181818</v>
      </c>
      <c r="Z59" s="449"/>
      <c r="AA59" s="449"/>
      <c r="AB59" s="449"/>
      <c r="AC59" s="449"/>
      <c r="AD59" s="449"/>
    </row>
    <row r="60" spans="1:30" ht="18" customHeight="1">
      <c r="A60" s="351" t="s">
        <v>195</v>
      </c>
      <c r="B60" s="496"/>
      <c r="C60" s="496"/>
      <c r="D60" s="496"/>
      <c r="E60" s="496"/>
      <c r="F60" s="497"/>
      <c r="G60" s="241">
        <v>84</v>
      </c>
      <c r="H60" s="242"/>
      <c r="I60" s="242"/>
      <c r="J60" s="242">
        <v>2512</v>
      </c>
      <c r="K60" s="242"/>
      <c r="L60" s="242"/>
      <c r="M60" s="242">
        <v>901</v>
      </c>
      <c r="N60" s="242"/>
      <c r="O60" s="242"/>
      <c r="P60" s="242">
        <v>379</v>
      </c>
      <c r="Q60" s="242"/>
      <c r="R60" s="242"/>
      <c r="S60" s="242">
        <v>924</v>
      </c>
      <c r="T60" s="242"/>
      <c r="U60" s="242"/>
      <c r="V60" s="242">
        <v>308</v>
      </c>
      <c r="W60" s="242"/>
      <c r="X60" s="242"/>
      <c r="Y60" s="449">
        <f t="shared" si="0"/>
        <v>29.904761904761905</v>
      </c>
      <c r="Z60" s="449"/>
      <c r="AA60" s="449"/>
      <c r="AB60" s="449"/>
      <c r="AC60" s="449"/>
      <c r="AD60" s="449"/>
    </row>
    <row r="61" spans="1:30" ht="18" customHeight="1">
      <c r="A61" s="351" t="s">
        <v>211</v>
      </c>
      <c r="B61" s="496"/>
      <c r="C61" s="496"/>
      <c r="D61" s="496"/>
      <c r="E61" s="496"/>
      <c r="F61" s="497"/>
      <c r="G61" s="241">
        <v>36</v>
      </c>
      <c r="H61" s="242"/>
      <c r="I61" s="242"/>
      <c r="J61" s="242">
        <v>1174</v>
      </c>
      <c r="K61" s="242"/>
      <c r="L61" s="242"/>
      <c r="M61" s="242">
        <v>497</v>
      </c>
      <c r="N61" s="242"/>
      <c r="O61" s="242"/>
      <c r="P61" s="242">
        <v>101</v>
      </c>
      <c r="Q61" s="242"/>
      <c r="R61" s="242"/>
      <c r="S61" s="242">
        <v>531</v>
      </c>
      <c r="T61" s="242"/>
      <c r="U61" s="242"/>
      <c r="V61" s="242">
        <v>45</v>
      </c>
      <c r="W61" s="242"/>
      <c r="X61" s="242"/>
      <c r="Y61" s="449">
        <f t="shared" si="0"/>
        <v>32.611111111111114</v>
      </c>
      <c r="Z61" s="449"/>
      <c r="AA61" s="449"/>
      <c r="AB61" s="449"/>
      <c r="AC61" s="449"/>
      <c r="AD61" s="449"/>
    </row>
    <row r="62" spans="1:30" ht="18" customHeight="1">
      <c r="A62" s="351" t="s">
        <v>262</v>
      </c>
      <c r="B62" s="496"/>
      <c r="C62" s="496"/>
      <c r="D62" s="496"/>
      <c r="E62" s="496"/>
      <c r="F62" s="497"/>
      <c r="G62" s="241">
        <v>64</v>
      </c>
      <c r="H62" s="242"/>
      <c r="I62" s="242"/>
      <c r="J62" s="242">
        <v>2211</v>
      </c>
      <c r="K62" s="242"/>
      <c r="L62" s="242"/>
      <c r="M62" s="242">
        <v>922</v>
      </c>
      <c r="N62" s="242"/>
      <c r="O62" s="242"/>
      <c r="P62" s="242">
        <v>190</v>
      </c>
      <c r="Q62" s="242"/>
      <c r="R62" s="242"/>
      <c r="S62" s="242">
        <v>920</v>
      </c>
      <c r="T62" s="242"/>
      <c r="U62" s="242"/>
      <c r="V62" s="242">
        <v>179</v>
      </c>
      <c r="W62" s="242"/>
      <c r="X62" s="242"/>
      <c r="Y62" s="449">
        <f t="shared" si="0"/>
        <v>34.546875</v>
      </c>
      <c r="Z62" s="449"/>
      <c r="AA62" s="449"/>
      <c r="AB62" s="449"/>
      <c r="AC62" s="449"/>
      <c r="AD62" s="449"/>
    </row>
    <row r="63" spans="1:30" ht="18" customHeight="1" thickBot="1">
      <c r="A63" s="353" t="s">
        <v>252</v>
      </c>
      <c r="B63" s="494"/>
      <c r="C63" s="494"/>
      <c r="D63" s="494"/>
      <c r="E63" s="494"/>
      <c r="F63" s="495"/>
      <c r="G63" s="248">
        <v>64</v>
      </c>
      <c r="H63" s="249"/>
      <c r="I63" s="249"/>
      <c r="J63" s="249">
        <v>1818</v>
      </c>
      <c r="K63" s="249"/>
      <c r="L63" s="249"/>
      <c r="M63" s="249">
        <v>761</v>
      </c>
      <c r="N63" s="249"/>
      <c r="O63" s="249"/>
      <c r="P63" s="249">
        <v>152</v>
      </c>
      <c r="Q63" s="249"/>
      <c r="R63" s="249"/>
      <c r="S63" s="249">
        <v>771</v>
      </c>
      <c r="T63" s="249"/>
      <c r="U63" s="249"/>
      <c r="V63" s="249">
        <v>134</v>
      </c>
      <c r="W63" s="249"/>
      <c r="X63" s="249"/>
      <c r="Y63" s="454">
        <f t="shared" si="0"/>
        <v>28.40625</v>
      </c>
      <c r="Z63" s="454"/>
      <c r="AA63" s="454"/>
      <c r="AB63" s="454"/>
      <c r="AC63" s="454"/>
      <c r="AD63" s="454"/>
    </row>
    <row r="64" spans="1:30" ht="18" customHeight="1">
      <c r="A64" s="114"/>
      <c r="B64" s="209"/>
      <c r="C64" s="209"/>
      <c r="D64" s="209"/>
      <c r="E64" s="209"/>
      <c r="F64" s="209"/>
      <c r="G64" s="28"/>
      <c r="H64" s="28"/>
      <c r="I64" s="28"/>
      <c r="J64" s="28"/>
      <c r="K64" s="28"/>
      <c r="L64" s="28"/>
      <c r="M64" s="28"/>
      <c r="N64" s="28"/>
      <c r="O64" s="28"/>
      <c r="P64" s="28"/>
      <c r="Q64" s="28"/>
      <c r="R64" s="28"/>
      <c r="S64" s="28"/>
      <c r="T64" s="28"/>
      <c r="U64" s="28"/>
      <c r="V64" s="28"/>
      <c r="W64" s="28"/>
      <c r="X64" s="28"/>
      <c r="Y64" s="186"/>
      <c r="Z64" s="186"/>
      <c r="AA64" s="186"/>
      <c r="AB64" s="186"/>
      <c r="AC64" s="186"/>
      <c r="AD64" s="208"/>
    </row>
    <row r="65" spans="1:30" ht="22.5" customHeight="1">
      <c r="A65" s="19"/>
      <c r="B65" s="19"/>
      <c r="C65" s="116"/>
      <c r="D65" s="116"/>
      <c r="E65" s="116"/>
      <c r="F65" s="116"/>
      <c r="I65" s="19"/>
      <c r="J65" s="116"/>
      <c r="Y65" s="429" t="s">
        <v>212</v>
      </c>
      <c r="Z65" s="429"/>
      <c r="AA65" s="429"/>
      <c r="AB65" s="429"/>
      <c r="AC65" s="429"/>
      <c r="AD65" s="429"/>
    </row>
    <row r="66" spans="1:10" ht="21" customHeight="1">
      <c r="A66" s="19"/>
      <c r="B66" s="116"/>
      <c r="C66" s="116"/>
      <c r="D66" s="116"/>
      <c r="E66" s="116"/>
      <c r="F66" s="116"/>
      <c r="G66" s="116"/>
      <c r="H66" s="210"/>
      <c r="I66" s="19"/>
      <c r="J66" s="116"/>
    </row>
    <row r="67" spans="1:10" ht="21" customHeight="1">
      <c r="A67" s="19"/>
      <c r="B67" s="19"/>
      <c r="C67" s="116"/>
      <c r="D67" s="116"/>
      <c r="E67" s="116"/>
      <c r="F67" s="116"/>
      <c r="G67" s="116"/>
      <c r="H67" s="116"/>
      <c r="I67" s="210"/>
      <c r="J67" s="116"/>
    </row>
  </sheetData>
  <sheetProtection/>
  <mergeCells count="381">
    <mergeCell ref="A1:W1"/>
    <mergeCell ref="Z1:AD1"/>
    <mergeCell ref="F2:J2"/>
    <mergeCell ref="K2:O2"/>
    <mergeCell ref="P2:T2"/>
    <mergeCell ref="U2:Y2"/>
    <mergeCell ref="Z2:AD2"/>
    <mergeCell ref="A3:E3"/>
    <mergeCell ref="F3:J3"/>
    <mergeCell ref="K3:O3"/>
    <mergeCell ref="P3:T3"/>
    <mergeCell ref="U3:Y3"/>
    <mergeCell ref="Z3:AD3"/>
    <mergeCell ref="A4:E4"/>
    <mergeCell ref="F4:J4"/>
    <mergeCell ref="K4:O4"/>
    <mergeCell ref="P4:T4"/>
    <mergeCell ref="U4:Y4"/>
    <mergeCell ref="Z4:AD4"/>
    <mergeCell ref="A5:E5"/>
    <mergeCell ref="F5:J5"/>
    <mergeCell ref="K5:O5"/>
    <mergeCell ref="P5:T5"/>
    <mergeCell ref="U5:Y5"/>
    <mergeCell ref="Z5:AD5"/>
    <mergeCell ref="A6:E6"/>
    <mergeCell ref="F6:J6"/>
    <mergeCell ref="K6:O6"/>
    <mergeCell ref="P6:T6"/>
    <mergeCell ref="U6:Y6"/>
    <mergeCell ref="Z6:AD6"/>
    <mergeCell ref="A7:E7"/>
    <mergeCell ref="F7:J7"/>
    <mergeCell ref="K7:O7"/>
    <mergeCell ref="P7:T7"/>
    <mergeCell ref="U7:Y7"/>
    <mergeCell ref="Z7:AD7"/>
    <mergeCell ref="A8:E8"/>
    <mergeCell ref="F8:J8"/>
    <mergeCell ref="K8:O8"/>
    <mergeCell ref="P8:T8"/>
    <mergeCell ref="U8:Y8"/>
    <mergeCell ref="Z8:AD8"/>
    <mergeCell ref="A9:E9"/>
    <mergeCell ref="F9:J9"/>
    <mergeCell ref="K9:O9"/>
    <mergeCell ref="P9:T9"/>
    <mergeCell ref="U9:Y9"/>
    <mergeCell ref="Z9:AD9"/>
    <mergeCell ref="A10:E10"/>
    <mergeCell ref="F10:J10"/>
    <mergeCell ref="K10:O10"/>
    <mergeCell ref="P10:T10"/>
    <mergeCell ref="U10:Y10"/>
    <mergeCell ref="Z10:AD10"/>
    <mergeCell ref="A11:B25"/>
    <mergeCell ref="C11:J11"/>
    <mergeCell ref="K11:O11"/>
    <mergeCell ref="P11:T11"/>
    <mergeCell ref="U11:Y11"/>
    <mergeCell ref="Z11:AD11"/>
    <mergeCell ref="C12:J12"/>
    <mergeCell ref="K12:O12"/>
    <mergeCell ref="P12:T12"/>
    <mergeCell ref="U12:Y12"/>
    <mergeCell ref="Z12:AD12"/>
    <mergeCell ref="C13:J13"/>
    <mergeCell ref="K13:O13"/>
    <mergeCell ref="P13:T13"/>
    <mergeCell ref="U13:Y13"/>
    <mergeCell ref="Z13:AD13"/>
    <mergeCell ref="C14:J14"/>
    <mergeCell ref="K14:O14"/>
    <mergeCell ref="P14:T14"/>
    <mergeCell ref="U14:Y14"/>
    <mergeCell ref="Z14:AD14"/>
    <mergeCell ref="C15:J15"/>
    <mergeCell ref="K15:O15"/>
    <mergeCell ref="P15:T15"/>
    <mergeCell ref="U15:Y15"/>
    <mergeCell ref="Z15:AD15"/>
    <mergeCell ref="C16:J16"/>
    <mergeCell ref="K16:O16"/>
    <mergeCell ref="P16:T16"/>
    <mergeCell ref="U16:Y16"/>
    <mergeCell ref="Z16:AD16"/>
    <mergeCell ref="C17:J17"/>
    <mergeCell ref="K17:O17"/>
    <mergeCell ref="P17:T17"/>
    <mergeCell ref="U17:Y17"/>
    <mergeCell ref="Z17:AD17"/>
    <mergeCell ref="C18:J18"/>
    <mergeCell ref="K18:O18"/>
    <mergeCell ref="P18:T18"/>
    <mergeCell ref="U18:Y18"/>
    <mergeCell ref="Z18:AD18"/>
    <mergeCell ref="C19:J19"/>
    <mergeCell ref="K19:O19"/>
    <mergeCell ref="P19:T19"/>
    <mergeCell ref="U19:Y19"/>
    <mergeCell ref="Z19:AD19"/>
    <mergeCell ref="C20:J20"/>
    <mergeCell ref="K20:O20"/>
    <mergeCell ref="P20:T20"/>
    <mergeCell ref="U20:Y20"/>
    <mergeCell ref="Z20:AD20"/>
    <mergeCell ref="C21:J21"/>
    <mergeCell ref="K21:O21"/>
    <mergeCell ref="P21:T21"/>
    <mergeCell ref="U21:Y21"/>
    <mergeCell ref="Z21:AD21"/>
    <mergeCell ref="C22:J22"/>
    <mergeCell ref="K22:O22"/>
    <mergeCell ref="P22:T22"/>
    <mergeCell ref="U22:Y22"/>
    <mergeCell ref="Z22:AD22"/>
    <mergeCell ref="C23:J23"/>
    <mergeCell ref="K23:O23"/>
    <mergeCell ref="P23:T23"/>
    <mergeCell ref="U23:Y23"/>
    <mergeCell ref="Z23:AD23"/>
    <mergeCell ref="C24:J24"/>
    <mergeCell ref="K24:O24"/>
    <mergeCell ref="P24:T24"/>
    <mergeCell ref="U24:Y24"/>
    <mergeCell ref="Z24:AD24"/>
    <mergeCell ref="C25:J25"/>
    <mergeCell ref="K25:O25"/>
    <mergeCell ref="P25:T25"/>
    <mergeCell ref="U25:Y25"/>
    <mergeCell ref="Z25:AD25"/>
    <mergeCell ref="W26:AD26"/>
    <mergeCell ref="A27:P27"/>
    <mergeCell ref="AB27:AD27"/>
    <mergeCell ref="A28:L28"/>
    <mergeCell ref="M28:O28"/>
    <mergeCell ref="P28:R28"/>
    <mergeCell ref="S28:U28"/>
    <mergeCell ref="V28:X28"/>
    <mergeCell ref="Y28:AA28"/>
    <mergeCell ref="AB28:AD28"/>
    <mergeCell ref="A29:A39"/>
    <mergeCell ref="B29:L29"/>
    <mergeCell ref="M29:O29"/>
    <mergeCell ref="P29:R29"/>
    <mergeCell ref="S29:U29"/>
    <mergeCell ref="V29:X29"/>
    <mergeCell ref="B31:L31"/>
    <mergeCell ref="M31:O31"/>
    <mergeCell ref="P31:R31"/>
    <mergeCell ref="S31:U31"/>
    <mergeCell ref="Y29:AA29"/>
    <mergeCell ref="AB29:AD29"/>
    <mergeCell ref="B30:L30"/>
    <mergeCell ref="M30:O30"/>
    <mergeCell ref="P30:R30"/>
    <mergeCell ref="S30:U30"/>
    <mergeCell ref="V30:X30"/>
    <mergeCell ref="Y30:AA30"/>
    <mergeCell ref="AB30:AD30"/>
    <mergeCell ref="AB31:AD31"/>
    <mergeCell ref="B32:L32"/>
    <mergeCell ref="M32:O32"/>
    <mergeCell ref="P32:R32"/>
    <mergeCell ref="S32:U32"/>
    <mergeCell ref="V32:X32"/>
    <mergeCell ref="Y32:AA32"/>
    <mergeCell ref="AB32:AD32"/>
    <mergeCell ref="P33:R33"/>
    <mergeCell ref="S33:U33"/>
    <mergeCell ref="V33:X33"/>
    <mergeCell ref="Y33:AA33"/>
    <mergeCell ref="V31:X31"/>
    <mergeCell ref="Y31:AA31"/>
    <mergeCell ref="AB33:AD33"/>
    <mergeCell ref="B34:L34"/>
    <mergeCell ref="M34:O34"/>
    <mergeCell ref="P34:R34"/>
    <mergeCell ref="S34:U34"/>
    <mergeCell ref="V34:X34"/>
    <mergeCell ref="Y34:AA34"/>
    <mergeCell ref="AB34:AD34"/>
    <mergeCell ref="B33:L33"/>
    <mergeCell ref="M33:O33"/>
    <mergeCell ref="Y36:AA36"/>
    <mergeCell ref="AB36:AD36"/>
    <mergeCell ref="B35:L35"/>
    <mergeCell ref="M35:O35"/>
    <mergeCell ref="P35:R35"/>
    <mergeCell ref="S35:U35"/>
    <mergeCell ref="V35:X35"/>
    <mergeCell ref="Y35:AA35"/>
    <mergeCell ref="P37:R37"/>
    <mergeCell ref="S37:U37"/>
    <mergeCell ref="V37:X37"/>
    <mergeCell ref="Y37:AA37"/>
    <mergeCell ref="AB35:AD35"/>
    <mergeCell ref="B36:L36"/>
    <mergeCell ref="M36:O36"/>
    <mergeCell ref="P36:R36"/>
    <mergeCell ref="S36:U36"/>
    <mergeCell ref="V36:X36"/>
    <mergeCell ref="AB37:AD37"/>
    <mergeCell ref="B38:L38"/>
    <mergeCell ref="M38:O38"/>
    <mergeCell ref="P38:R38"/>
    <mergeCell ref="S38:U38"/>
    <mergeCell ref="V38:X38"/>
    <mergeCell ref="Y38:AA38"/>
    <mergeCell ref="AB38:AD38"/>
    <mergeCell ref="B37:L37"/>
    <mergeCell ref="M37:O37"/>
    <mergeCell ref="B39:L39"/>
    <mergeCell ref="M39:O39"/>
    <mergeCell ref="P39:R39"/>
    <mergeCell ref="S39:U39"/>
    <mergeCell ref="V39:X39"/>
    <mergeCell ref="Y39:AA39"/>
    <mergeCell ref="AB39:AD39"/>
    <mergeCell ref="A40:A50"/>
    <mergeCell ref="B40:L40"/>
    <mergeCell ref="M40:O40"/>
    <mergeCell ref="P40:R40"/>
    <mergeCell ref="S40:U40"/>
    <mergeCell ref="V40:X40"/>
    <mergeCell ref="Y40:AA40"/>
    <mergeCell ref="AB40:AD40"/>
    <mergeCell ref="B41:L41"/>
    <mergeCell ref="M41:O41"/>
    <mergeCell ref="P41:R41"/>
    <mergeCell ref="S41:U41"/>
    <mergeCell ref="V41:X41"/>
    <mergeCell ref="Y41:AA41"/>
    <mergeCell ref="AB41:AD41"/>
    <mergeCell ref="Y43:AA43"/>
    <mergeCell ref="AB43:AD43"/>
    <mergeCell ref="B42:L42"/>
    <mergeCell ref="M42:O42"/>
    <mergeCell ref="P42:R42"/>
    <mergeCell ref="S42:U42"/>
    <mergeCell ref="V42:X42"/>
    <mergeCell ref="Y42:AA42"/>
    <mergeCell ref="P44:R44"/>
    <mergeCell ref="S44:U44"/>
    <mergeCell ref="V44:X44"/>
    <mergeCell ref="Y44:AA44"/>
    <mergeCell ref="AB42:AD42"/>
    <mergeCell ref="B43:L43"/>
    <mergeCell ref="M43:O43"/>
    <mergeCell ref="P43:R43"/>
    <mergeCell ref="S43:U43"/>
    <mergeCell ref="V43:X43"/>
    <mergeCell ref="AB44:AD44"/>
    <mergeCell ref="B45:L45"/>
    <mergeCell ref="M45:O45"/>
    <mergeCell ref="P45:R45"/>
    <mergeCell ref="S45:U45"/>
    <mergeCell ref="V45:X45"/>
    <mergeCell ref="Y45:AA45"/>
    <mergeCell ref="AB45:AD45"/>
    <mergeCell ref="B44:L44"/>
    <mergeCell ref="M44:O44"/>
    <mergeCell ref="Y47:AA47"/>
    <mergeCell ref="AB47:AD47"/>
    <mergeCell ref="B46:L46"/>
    <mergeCell ref="M46:O46"/>
    <mergeCell ref="P46:R46"/>
    <mergeCell ref="S46:U46"/>
    <mergeCell ref="V46:X46"/>
    <mergeCell ref="Y46:AA46"/>
    <mergeCell ref="P48:R48"/>
    <mergeCell ref="S48:U48"/>
    <mergeCell ref="V48:X48"/>
    <mergeCell ref="Y48:AA48"/>
    <mergeCell ref="AB46:AD46"/>
    <mergeCell ref="B47:L47"/>
    <mergeCell ref="M47:O47"/>
    <mergeCell ref="P47:R47"/>
    <mergeCell ref="S47:U47"/>
    <mergeCell ref="V47:X47"/>
    <mergeCell ref="AB48:AD48"/>
    <mergeCell ref="B49:L49"/>
    <mergeCell ref="M49:O49"/>
    <mergeCell ref="P49:R49"/>
    <mergeCell ref="S49:U49"/>
    <mergeCell ref="V49:X49"/>
    <mergeCell ref="Y49:AA49"/>
    <mergeCell ref="AB49:AD49"/>
    <mergeCell ref="B48:L48"/>
    <mergeCell ref="M48:O48"/>
    <mergeCell ref="B50:L50"/>
    <mergeCell ref="M50:O50"/>
    <mergeCell ref="P50:R50"/>
    <mergeCell ref="S50:U50"/>
    <mergeCell ref="V50:X50"/>
    <mergeCell ref="Y50:AA50"/>
    <mergeCell ref="AB50:AD50"/>
    <mergeCell ref="G51:H51"/>
    <mergeCell ref="A52:W52"/>
    <mergeCell ref="AB52:AD52"/>
    <mergeCell ref="G53:I54"/>
    <mergeCell ref="J53:L54"/>
    <mergeCell ref="M53:X53"/>
    <mergeCell ref="Y53:AD54"/>
    <mergeCell ref="M54:O54"/>
    <mergeCell ref="P54:R54"/>
    <mergeCell ref="S54:U54"/>
    <mergeCell ref="V54:X54"/>
    <mergeCell ref="A55:F55"/>
    <mergeCell ref="G55:I55"/>
    <mergeCell ref="J55:L55"/>
    <mergeCell ref="M55:O55"/>
    <mergeCell ref="P55:R55"/>
    <mergeCell ref="S55:U55"/>
    <mergeCell ref="V55:X55"/>
    <mergeCell ref="Y55:AD55"/>
    <mergeCell ref="A56:F56"/>
    <mergeCell ref="G56:I56"/>
    <mergeCell ref="J56:L56"/>
    <mergeCell ref="M56:O56"/>
    <mergeCell ref="P56:R56"/>
    <mergeCell ref="S56:U56"/>
    <mergeCell ref="V56:X56"/>
    <mergeCell ref="Y56:AD56"/>
    <mergeCell ref="A57:F57"/>
    <mergeCell ref="G57:I57"/>
    <mergeCell ref="J57:L57"/>
    <mergeCell ref="M57:O57"/>
    <mergeCell ref="P57:R57"/>
    <mergeCell ref="S57:U57"/>
    <mergeCell ref="V57:X57"/>
    <mergeCell ref="Y57:AD57"/>
    <mergeCell ref="A58:F58"/>
    <mergeCell ref="G58:I58"/>
    <mergeCell ref="J58:L58"/>
    <mergeCell ref="M58:O58"/>
    <mergeCell ref="P58:R58"/>
    <mergeCell ref="S58:U58"/>
    <mergeCell ref="V58:X58"/>
    <mergeCell ref="Y58:AD58"/>
    <mergeCell ref="A59:F59"/>
    <mergeCell ref="G59:I59"/>
    <mergeCell ref="J59:L59"/>
    <mergeCell ref="M59:O59"/>
    <mergeCell ref="P59:R59"/>
    <mergeCell ref="S59:U59"/>
    <mergeCell ref="V59:X59"/>
    <mergeCell ref="Y59:AD59"/>
    <mergeCell ref="A60:F60"/>
    <mergeCell ref="G60:I60"/>
    <mergeCell ref="J60:L60"/>
    <mergeCell ref="M60:O60"/>
    <mergeCell ref="P60:R60"/>
    <mergeCell ref="S60:U60"/>
    <mergeCell ref="V60:X60"/>
    <mergeCell ref="Y60:AD60"/>
    <mergeCell ref="A61:F61"/>
    <mergeCell ref="G61:I61"/>
    <mergeCell ref="J61:L61"/>
    <mergeCell ref="M61:O61"/>
    <mergeCell ref="P61:R61"/>
    <mergeCell ref="S61:U61"/>
    <mergeCell ref="V61:X61"/>
    <mergeCell ref="Y61:AD61"/>
    <mergeCell ref="A62:F62"/>
    <mergeCell ref="G62:I62"/>
    <mergeCell ref="J62:L62"/>
    <mergeCell ref="M62:O62"/>
    <mergeCell ref="P62:R62"/>
    <mergeCell ref="S62:U62"/>
    <mergeCell ref="V62:X62"/>
    <mergeCell ref="Y62:AD62"/>
    <mergeCell ref="V63:X63"/>
    <mergeCell ref="Y63:AD63"/>
    <mergeCell ref="Y65:AD65"/>
    <mergeCell ref="A63:F63"/>
    <mergeCell ref="G63:I63"/>
    <mergeCell ref="J63:L63"/>
    <mergeCell ref="M63:O63"/>
    <mergeCell ref="P63:R63"/>
    <mergeCell ref="S63:U63"/>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K77"/>
  <sheetViews>
    <sheetView showGridLines="0" zoomScaleSheetLayoutView="10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F56" sqref="F56"/>
    </sheetView>
  </sheetViews>
  <sheetFormatPr defaultColWidth="8.83203125" defaultRowHeight="18"/>
  <cols>
    <col min="1" max="1" width="3.33203125" style="21" customWidth="1"/>
    <col min="2" max="11" width="9.66015625" style="21" customWidth="1"/>
    <col min="12" max="15" width="8.66015625" style="21" customWidth="1"/>
    <col min="16" max="16384" width="8.83203125" style="21" customWidth="1"/>
  </cols>
  <sheetData>
    <row r="1" spans="1:11" ht="22.5" customHeight="1">
      <c r="A1" s="575" t="s">
        <v>213</v>
      </c>
      <c r="B1" s="575"/>
      <c r="C1" s="575"/>
      <c r="D1" s="575"/>
      <c r="E1" s="575"/>
      <c r="F1" s="575"/>
      <c r="G1" s="575"/>
      <c r="H1" s="575"/>
      <c r="I1" s="575"/>
      <c r="J1" s="575"/>
      <c r="K1" s="19"/>
    </row>
    <row r="2" spans="1:11" ht="7.5" customHeight="1">
      <c r="A2" s="211"/>
      <c r="B2" s="211"/>
      <c r="C2" s="211"/>
      <c r="D2" s="211"/>
      <c r="E2" s="211"/>
      <c r="F2" s="211"/>
      <c r="G2" s="211"/>
      <c r="H2" s="211"/>
      <c r="I2" s="211"/>
      <c r="J2" s="211"/>
      <c r="K2" s="19"/>
    </row>
    <row r="3" spans="1:11" ht="74.25" customHeight="1">
      <c r="A3" s="19"/>
      <c r="B3" s="576" t="s">
        <v>214</v>
      </c>
      <c r="C3" s="576"/>
      <c r="D3" s="576"/>
      <c r="E3" s="576"/>
      <c r="F3" s="576"/>
      <c r="G3" s="576"/>
      <c r="H3" s="576"/>
      <c r="I3" s="576"/>
      <c r="J3" s="576"/>
      <c r="K3" s="576"/>
    </row>
    <row r="4" spans="1:11" ht="22.5" customHeight="1">
      <c r="A4" s="260" t="s">
        <v>264</v>
      </c>
      <c r="B4" s="260"/>
      <c r="C4" s="260"/>
      <c r="D4" s="260"/>
      <c r="E4" s="260"/>
      <c r="F4" s="260"/>
      <c r="G4" s="260"/>
      <c r="H4" s="260"/>
      <c r="I4" s="260"/>
      <c r="J4" s="19"/>
      <c r="K4" s="19"/>
    </row>
    <row r="5" spans="1:11" ht="16.5" customHeight="1" thickBot="1">
      <c r="A5" s="19"/>
      <c r="B5" s="19"/>
      <c r="C5" s="16"/>
      <c r="D5" s="16"/>
      <c r="E5" s="16"/>
      <c r="F5" s="16"/>
      <c r="G5" s="16"/>
      <c r="H5" s="276" t="s">
        <v>265</v>
      </c>
      <c r="I5" s="276"/>
      <c r="J5" s="276"/>
      <c r="K5" s="19"/>
    </row>
    <row r="6" spans="1:11" ht="15.75">
      <c r="A6" s="577"/>
      <c r="B6" s="578"/>
      <c r="C6" s="206" t="s">
        <v>3</v>
      </c>
      <c r="D6" s="206" t="s">
        <v>14</v>
      </c>
      <c r="E6" s="206" t="s">
        <v>15</v>
      </c>
      <c r="F6" s="206" t="s">
        <v>16</v>
      </c>
      <c r="G6" s="206" t="s">
        <v>17</v>
      </c>
      <c r="H6" s="206" t="s">
        <v>18</v>
      </c>
      <c r="I6" s="206" t="s">
        <v>19</v>
      </c>
      <c r="J6" s="206" t="s">
        <v>20</v>
      </c>
      <c r="K6" s="19"/>
    </row>
    <row r="7" spans="1:11" ht="15.75">
      <c r="A7" s="432" t="s">
        <v>215</v>
      </c>
      <c r="B7" s="433"/>
      <c r="C7" s="207">
        <f aca="true" t="shared" si="0" ref="C7:C24">SUM(D7:J7)</f>
        <v>5514</v>
      </c>
      <c r="D7" s="174">
        <v>1482</v>
      </c>
      <c r="E7" s="174">
        <v>340</v>
      </c>
      <c r="F7" s="174">
        <v>328</v>
      </c>
      <c r="G7" s="174">
        <v>1142</v>
      </c>
      <c r="H7" s="174" t="s">
        <v>216</v>
      </c>
      <c r="I7" s="174" t="s">
        <v>216</v>
      </c>
      <c r="J7" s="174">
        <v>2222</v>
      </c>
      <c r="K7" s="19"/>
    </row>
    <row r="8" spans="1:11" ht="15.75">
      <c r="A8" s="432" t="s">
        <v>217</v>
      </c>
      <c r="B8" s="574"/>
      <c r="C8" s="109">
        <f t="shared" si="0"/>
        <v>5306</v>
      </c>
      <c r="D8" s="134">
        <v>672</v>
      </c>
      <c r="E8" s="134">
        <v>446</v>
      </c>
      <c r="F8" s="134">
        <v>264</v>
      </c>
      <c r="G8" s="134">
        <v>1084</v>
      </c>
      <c r="H8" s="134" t="s">
        <v>216</v>
      </c>
      <c r="I8" s="134" t="s">
        <v>216</v>
      </c>
      <c r="J8" s="134">
        <v>2840</v>
      </c>
      <c r="K8" s="19"/>
    </row>
    <row r="9" spans="1:11" ht="15.75">
      <c r="A9" s="432" t="s">
        <v>218</v>
      </c>
      <c r="B9" s="574"/>
      <c r="C9" s="109">
        <f t="shared" si="0"/>
        <v>3889</v>
      </c>
      <c r="D9" s="134">
        <v>650</v>
      </c>
      <c r="E9" s="134">
        <v>778</v>
      </c>
      <c r="F9" s="134">
        <v>330</v>
      </c>
      <c r="G9" s="134">
        <v>1110</v>
      </c>
      <c r="H9" s="134" t="s">
        <v>216</v>
      </c>
      <c r="I9" s="134" t="s">
        <v>216</v>
      </c>
      <c r="J9" s="134">
        <v>1021</v>
      </c>
      <c r="K9" s="19"/>
    </row>
    <row r="10" spans="1:11" ht="15.75">
      <c r="A10" s="432" t="s">
        <v>219</v>
      </c>
      <c r="B10" s="574"/>
      <c r="C10" s="109">
        <f t="shared" si="0"/>
        <v>4080</v>
      </c>
      <c r="D10" s="134">
        <v>620</v>
      </c>
      <c r="E10" s="134">
        <v>568</v>
      </c>
      <c r="F10" s="134">
        <v>358</v>
      </c>
      <c r="G10" s="134">
        <v>674</v>
      </c>
      <c r="H10" s="134" t="s">
        <v>216</v>
      </c>
      <c r="I10" s="134" t="s">
        <v>216</v>
      </c>
      <c r="J10" s="134">
        <v>1860</v>
      </c>
      <c r="K10" s="19"/>
    </row>
    <row r="11" spans="1:11" ht="15.75">
      <c r="A11" s="432" t="s">
        <v>220</v>
      </c>
      <c r="B11" s="574"/>
      <c r="C11" s="109">
        <f t="shared" si="0"/>
        <v>6728</v>
      </c>
      <c r="D11" s="134">
        <v>1228</v>
      </c>
      <c r="E11" s="134">
        <v>648</v>
      </c>
      <c r="F11" s="134">
        <v>202</v>
      </c>
      <c r="G11" s="134">
        <v>1640</v>
      </c>
      <c r="H11" s="134" t="s">
        <v>216</v>
      </c>
      <c r="I11" s="134">
        <v>2090</v>
      </c>
      <c r="J11" s="134">
        <v>920</v>
      </c>
      <c r="K11" s="19"/>
    </row>
    <row r="12" spans="1:11" ht="15.75">
      <c r="A12" s="432" t="s">
        <v>221</v>
      </c>
      <c r="B12" s="574"/>
      <c r="C12" s="109">
        <f t="shared" si="0"/>
        <v>8948</v>
      </c>
      <c r="D12" s="134">
        <v>1546</v>
      </c>
      <c r="E12" s="134">
        <v>640</v>
      </c>
      <c r="F12" s="134">
        <v>416</v>
      </c>
      <c r="G12" s="134">
        <v>1586</v>
      </c>
      <c r="H12" s="134" t="s">
        <v>216</v>
      </c>
      <c r="I12" s="134">
        <v>3062</v>
      </c>
      <c r="J12" s="134">
        <v>1698</v>
      </c>
      <c r="K12" s="19"/>
    </row>
    <row r="13" spans="1:11" ht="15.75">
      <c r="A13" s="432" t="s">
        <v>222</v>
      </c>
      <c r="B13" s="574"/>
      <c r="C13" s="109">
        <f t="shared" si="0"/>
        <v>13342</v>
      </c>
      <c r="D13" s="134">
        <v>1796</v>
      </c>
      <c r="E13" s="134">
        <v>1936</v>
      </c>
      <c r="F13" s="134">
        <v>1042</v>
      </c>
      <c r="G13" s="134">
        <v>2286</v>
      </c>
      <c r="H13" s="134" t="s">
        <v>216</v>
      </c>
      <c r="I13" s="134">
        <v>4280</v>
      </c>
      <c r="J13" s="134">
        <v>2002</v>
      </c>
      <c r="K13" s="19"/>
    </row>
    <row r="14" spans="1:11" ht="15.75">
      <c r="A14" s="432" t="s">
        <v>223</v>
      </c>
      <c r="B14" s="574"/>
      <c r="C14" s="109">
        <f t="shared" si="0"/>
        <v>12530</v>
      </c>
      <c r="D14" s="134">
        <v>2004</v>
      </c>
      <c r="E14" s="134">
        <v>2040</v>
      </c>
      <c r="F14" s="134">
        <v>1164</v>
      </c>
      <c r="G14" s="134">
        <v>2992</v>
      </c>
      <c r="H14" s="134">
        <v>342</v>
      </c>
      <c r="I14" s="134">
        <v>2136</v>
      </c>
      <c r="J14" s="134">
        <v>1852</v>
      </c>
      <c r="K14" s="19"/>
    </row>
    <row r="15" spans="1:11" ht="15.75">
      <c r="A15" s="432" t="s">
        <v>224</v>
      </c>
      <c r="B15" s="574"/>
      <c r="C15" s="109">
        <f t="shared" si="0"/>
        <v>16404</v>
      </c>
      <c r="D15" s="134">
        <v>2294</v>
      </c>
      <c r="E15" s="134">
        <v>1474</v>
      </c>
      <c r="F15" s="134">
        <v>1736</v>
      </c>
      <c r="G15" s="134">
        <v>3060</v>
      </c>
      <c r="H15" s="134">
        <v>1030</v>
      </c>
      <c r="I15" s="134">
        <v>4220</v>
      </c>
      <c r="J15" s="134">
        <v>2590</v>
      </c>
      <c r="K15" s="19"/>
    </row>
    <row r="16" spans="1:11" ht="15.75">
      <c r="A16" s="432" t="s">
        <v>0</v>
      </c>
      <c r="B16" s="433"/>
      <c r="C16" s="109">
        <f t="shared" si="0"/>
        <v>19172</v>
      </c>
      <c r="D16" s="134">
        <v>2182</v>
      </c>
      <c r="E16" s="134">
        <v>2460</v>
      </c>
      <c r="F16" s="134">
        <v>1688</v>
      </c>
      <c r="G16" s="134">
        <v>3050</v>
      </c>
      <c r="H16" s="134">
        <v>3952</v>
      </c>
      <c r="I16" s="134">
        <v>2966</v>
      </c>
      <c r="J16" s="134">
        <v>2874</v>
      </c>
      <c r="K16" s="19"/>
    </row>
    <row r="17" spans="1:11" ht="15.75">
      <c r="A17" s="432" t="s">
        <v>225</v>
      </c>
      <c r="B17" s="433"/>
      <c r="C17" s="109">
        <f t="shared" si="0"/>
        <v>16790</v>
      </c>
      <c r="D17" s="134">
        <v>2288</v>
      </c>
      <c r="E17" s="134">
        <v>2752</v>
      </c>
      <c r="F17" s="134">
        <v>1790</v>
      </c>
      <c r="G17" s="134">
        <v>2762</v>
      </c>
      <c r="H17" s="134">
        <v>1156</v>
      </c>
      <c r="I17" s="134">
        <v>3162</v>
      </c>
      <c r="J17" s="134">
        <v>2880</v>
      </c>
      <c r="K17" s="19"/>
    </row>
    <row r="18" spans="1:11" ht="15.75">
      <c r="A18" s="432" t="s">
        <v>226</v>
      </c>
      <c r="B18" s="433"/>
      <c r="C18" s="109">
        <f t="shared" si="0"/>
        <v>17566</v>
      </c>
      <c r="D18" s="134">
        <v>3630</v>
      </c>
      <c r="E18" s="134">
        <v>3002</v>
      </c>
      <c r="F18" s="134">
        <v>1394</v>
      </c>
      <c r="G18" s="134">
        <v>2326</v>
      </c>
      <c r="H18" s="134">
        <v>1782</v>
      </c>
      <c r="I18" s="134">
        <v>2646</v>
      </c>
      <c r="J18" s="134">
        <v>2786</v>
      </c>
      <c r="K18" s="19"/>
    </row>
    <row r="19" spans="1:11" ht="15.75">
      <c r="A19" s="432" t="s">
        <v>227</v>
      </c>
      <c r="B19" s="433"/>
      <c r="C19" s="109">
        <f t="shared" si="0"/>
        <v>18170</v>
      </c>
      <c r="D19" s="134">
        <v>3920</v>
      </c>
      <c r="E19" s="134">
        <v>2840</v>
      </c>
      <c r="F19" s="134">
        <v>1692</v>
      </c>
      <c r="G19" s="134">
        <v>3740</v>
      </c>
      <c r="H19" s="134">
        <v>1408</v>
      </c>
      <c r="I19" s="134">
        <v>1966</v>
      </c>
      <c r="J19" s="134">
        <v>2604</v>
      </c>
      <c r="K19" s="19"/>
    </row>
    <row r="20" spans="1:11" ht="15.75">
      <c r="A20" s="432" t="s">
        <v>105</v>
      </c>
      <c r="B20" s="433"/>
      <c r="C20" s="109">
        <f t="shared" si="0"/>
        <v>17600</v>
      </c>
      <c r="D20" s="134">
        <v>2920</v>
      </c>
      <c r="E20" s="134">
        <v>2482</v>
      </c>
      <c r="F20" s="134">
        <v>1440</v>
      </c>
      <c r="G20" s="134">
        <v>3372</v>
      </c>
      <c r="H20" s="134">
        <v>1402</v>
      </c>
      <c r="I20" s="134">
        <v>3284</v>
      </c>
      <c r="J20" s="134">
        <v>2700</v>
      </c>
      <c r="K20" s="19"/>
    </row>
    <row r="21" spans="1:11" ht="15.75">
      <c r="A21" s="432" t="s">
        <v>228</v>
      </c>
      <c r="B21" s="433"/>
      <c r="C21" s="109">
        <f t="shared" si="0"/>
        <v>15632</v>
      </c>
      <c r="D21" s="134">
        <v>2600</v>
      </c>
      <c r="E21" s="134">
        <v>2074</v>
      </c>
      <c r="F21" s="134">
        <v>1006</v>
      </c>
      <c r="G21" s="134">
        <v>3070</v>
      </c>
      <c r="H21" s="134">
        <v>1478</v>
      </c>
      <c r="I21" s="134">
        <v>2634</v>
      </c>
      <c r="J21" s="134">
        <v>2770</v>
      </c>
      <c r="K21" s="19"/>
    </row>
    <row r="22" spans="1:11" ht="15.75">
      <c r="A22" s="432" t="s">
        <v>229</v>
      </c>
      <c r="B22" s="433"/>
      <c r="C22" s="109">
        <f t="shared" si="0"/>
        <v>16728</v>
      </c>
      <c r="D22" s="134">
        <v>2982</v>
      </c>
      <c r="E22" s="134">
        <v>3128</v>
      </c>
      <c r="F22" s="134">
        <v>606</v>
      </c>
      <c r="G22" s="134">
        <v>2730</v>
      </c>
      <c r="H22" s="134">
        <v>1522</v>
      </c>
      <c r="I22" s="134">
        <v>3070</v>
      </c>
      <c r="J22" s="134">
        <v>2690</v>
      </c>
      <c r="K22" s="19"/>
    </row>
    <row r="23" spans="1:11" ht="15.75">
      <c r="A23" s="432" t="s">
        <v>230</v>
      </c>
      <c r="B23" s="433"/>
      <c r="C23" s="109">
        <f t="shared" si="0"/>
        <v>17398</v>
      </c>
      <c r="D23" s="134">
        <v>2646</v>
      </c>
      <c r="E23" s="134">
        <v>4054</v>
      </c>
      <c r="F23" s="134">
        <v>1176</v>
      </c>
      <c r="G23" s="134">
        <v>2256</v>
      </c>
      <c r="H23" s="134">
        <v>1462</v>
      </c>
      <c r="I23" s="134">
        <v>2740</v>
      </c>
      <c r="J23" s="134">
        <v>3064</v>
      </c>
      <c r="K23" s="19"/>
    </row>
    <row r="24" spans="1:11" ht="15.75">
      <c r="A24" s="432" t="s">
        <v>231</v>
      </c>
      <c r="B24" s="433"/>
      <c r="C24" s="109">
        <f t="shared" si="0"/>
        <v>15106</v>
      </c>
      <c r="D24" s="134">
        <v>2474</v>
      </c>
      <c r="E24" s="134">
        <v>3206</v>
      </c>
      <c r="F24" s="134">
        <v>1656</v>
      </c>
      <c r="G24" s="134">
        <v>2252</v>
      </c>
      <c r="H24" s="134">
        <v>1530</v>
      </c>
      <c r="I24" s="134">
        <v>1336</v>
      </c>
      <c r="J24" s="134">
        <v>2652</v>
      </c>
      <c r="K24" s="19"/>
    </row>
    <row r="25" spans="1:11" ht="15.75">
      <c r="A25" s="432" t="s">
        <v>106</v>
      </c>
      <c r="B25" s="433"/>
      <c r="C25" s="109">
        <v>18760</v>
      </c>
      <c r="D25" s="134">
        <v>3124</v>
      </c>
      <c r="E25" s="134">
        <v>3344</v>
      </c>
      <c r="F25" s="134">
        <v>1600</v>
      </c>
      <c r="G25" s="134">
        <v>3738</v>
      </c>
      <c r="H25" s="134">
        <v>2098</v>
      </c>
      <c r="I25" s="134">
        <v>2446</v>
      </c>
      <c r="J25" s="134">
        <v>2410</v>
      </c>
      <c r="K25" s="19"/>
    </row>
    <row r="26" spans="1:11" ht="15.75">
      <c r="A26" s="432" t="s">
        <v>232</v>
      </c>
      <c r="B26" s="433"/>
      <c r="C26" s="109">
        <f>SUM(D26:J26)</f>
        <v>17822</v>
      </c>
      <c r="D26" s="134">
        <v>2844</v>
      </c>
      <c r="E26" s="134">
        <v>2176</v>
      </c>
      <c r="F26" s="134">
        <v>858</v>
      </c>
      <c r="G26" s="134">
        <v>3872</v>
      </c>
      <c r="H26" s="134">
        <v>2024</v>
      </c>
      <c r="I26" s="134">
        <v>2906</v>
      </c>
      <c r="J26" s="134">
        <v>3142</v>
      </c>
      <c r="K26" s="19"/>
    </row>
    <row r="27" spans="1:11" ht="15.75">
      <c r="A27" s="432" t="s">
        <v>233</v>
      </c>
      <c r="B27" s="433"/>
      <c r="C27" s="109">
        <f>SUM(D27:J27)</f>
        <v>18982</v>
      </c>
      <c r="D27" s="134">
        <v>3492</v>
      </c>
      <c r="E27" s="134">
        <v>2742</v>
      </c>
      <c r="F27" s="134">
        <v>774</v>
      </c>
      <c r="G27" s="134">
        <v>3794</v>
      </c>
      <c r="H27" s="134">
        <v>1802</v>
      </c>
      <c r="I27" s="134">
        <v>2938</v>
      </c>
      <c r="J27" s="134">
        <v>3440</v>
      </c>
      <c r="K27" s="19"/>
    </row>
    <row r="28" spans="1:11" ht="15.75">
      <c r="A28" s="432" t="s">
        <v>234</v>
      </c>
      <c r="B28" s="433"/>
      <c r="C28" s="109">
        <f>SUM(D28:J28)</f>
        <v>14744</v>
      </c>
      <c r="D28" s="134">
        <v>3062</v>
      </c>
      <c r="E28" s="134">
        <v>1382</v>
      </c>
      <c r="F28" s="134">
        <v>708</v>
      </c>
      <c r="G28" s="134">
        <v>1836</v>
      </c>
      <c r="H28" s="134">
        <v>864</v>
      </c>
      <c r="I28" s="134">
        <v>3452</v>
      </c>
      <c r="J28" s="134">
        <v>3440</v>
      </c>
      <c r="K28" s="19"/>
    </row>
    <row r="29" spans="1:11" ht="15.75">
      <c r="A29" s="432" t="s">
        <v>235</v>
      </c>
      <c r="B29" s="433"/>
      <c r="C29" s="109">
        <f>SUM(D29:J29)</f>
        <v>10298</v>
      </c>
      <c r="D29" s="134">
        <v>2130</v>
      </c>
      <c r="E29" s="134">
        <v>1240</v>
      </c>
      <c r="F29" s="134">
        <v>976</v>
      </c>
      <c r="G29" s="134">
        <v>1720</v>
      </c>
      <c r="H29" s="134">
        <v>1294</v>
      </c>
      <c r="I29" s="134">
        <v>1218</v>
      </c>
      <c r="J29" s="134">
        <v>1720</v>
      </c>
      <c r="K29" s="19"/>
    </row>
    <row r="30" spans="1:11" ht="15.75">
      <c r="A30" s="432" t="s">
        <v>266</v>
      </c>
      <c r="B30" s="433"/>
      <c r="C30" s="109">
        <f>SUM(D30:J30)</f>
        <v>12754</v>
      </c>
      <c r="D30" s="134">
        <v>2254</v>
      </c>
      <c r="E30" s="134">
        <v>1868</v>
      </c>
      <c r="F30" s="134">
        <v>1740</v>
      </c>
      <c r="G30" s="134">
        <v>1740</v>
      </c>
      <c r="H30" s="134">
        <v>1138</v>
      </c>
      <c r="I30" s="134">
        <v>920</v>
      </c>
      <c r="J30" s="134">
        <v>3094</v>
      </c>
      <c r="K30" s="19"/>
    </row>
    <row r="31" spans="1:11" ht="15.75">
      <c r="A31" s="432" t="s">
        <v>267</v>
      </c>
      <c r="B31" s="433"/>
      <c r="C31" s="109">
        <v>15202</v>
      </c>
      <c r="D31" s="134">
        <v>1380</v>
      </c>
      <c r="E31" s="134">
        <v>1922</v>
      </c>
      <c r="F31" s="134">
        <v>2306</v>
      </c>
      <c r="G31" s="134">
        <v>1536</v>
      </c>
      <c r="H31" s="134">
        <v>1008</v>
      </c>
      <c r="I31" s="134">
        <v>3622</v>
      </c>
      <c r="J31" s="134">
        <v>3428</v>
      </c>
      <c r="K31" s="19"/>
    </row>
    <row r="32" spans="1:11" ht="15.75">
      <c r="A32" s="202"/>
      <c r="B32" s="7" t="s">
        <v>109</v>
      </c>
      <c r="C32" s="109">
        <f>SUM(D32:J32)</f>
        <v>12398</v>
      </c>
      <c r="D32" s="134">
        <v>1718</v>
      </c>
      <c r="E32" s="134">
        <v>1268</v>
      </c>
      <c r="F32" s="134">
        <v>1502</v>
      </c>
      <c r="G32" s="134">
        <v>1592</v>
      </c>
      <c r="H32" s="134">
        <v>1014</v>
      </c>
      <c r="I32" s="134">
        <v>2210</v>
      </c>
      <c r="J32" s="134">
        <v>3094</v>
      </c>
      <c r="K32" s="19"/>
    </row>
    <row r="33" spans="1:11" ht="15.75">
      <c r="A33" s="202"/>
      <c r="B33" s="212" t="s">
        <v>61</v>
      </c>
      <c r="C33" s="109">
        <f>SUM(D33:J33)</f>
        <v>11000</v>
      </c>
      <c r="D33" s="134">
        <v>2214</v>
      </c>
      <c r="E33" s="134">
        <v>1990</v>
      </c>
      <c r="F33" s="134">
        <v>894</v>
      </c>
      <c r="G33" s="134">
        <v>1502</v>
      </c>
      <c r="H33" s="134">
        <v>1058</v>
      </c>
      <c r="I33" s="134">
        <v>2140</v>
      </c>
      <c r="J33" s="134">
        <v>1202</v>
      </c>
      <c r="K33" s="19"/>
    </row>
    <row r="34" spans="1:10" s="1" customFormat="1" ht="15.75">
      <c r="A34" s="19"/>
      <c r="B34" s="212" t="s">
        <v>62</v>
      </c>
      <c r="C34" s="109">
        <v>11066</v>
      </c>
      <c r="D34" s="134">
        <v>1988</v>
      </c>
      <c r="E34" s="134">
        <v>2140</v>
      </c>
      <c r="F34" s="134">
        <v>946</v>
      </c>
      <c r="G34" s="134">
        <v>1606</v>
      </c>
      <c r="H34" s="134">
        <v>1104</v>
      </c>
      <c r="I34" s="134">
        <v>2098</v>
      </c>
      <c r="J34" s="134">
        <v>1184</v>
      </c>
    </row>
    <row r="35" spans="1:10" s="1" customFormat="1" ht="15.75">
      <c r="A35" s="19"/>
      <c r="B35" s="212" t="s">
        <v>63</v>
      </c>
      <c r="C35" s="109">
        <f>SUM(D35:J35)</f>
        <v>11472</v>
      </c>
      <c r="D35" s="134">
        <v>2628</v>
      </c>
      <c r="E35" s="134">
        <v>1370</v>
      </c>
      <c r="F35" s="134">
        <v>1128</v>
      </c>
      <c r="G35" s="134">
        <v>1880</v>
      </c>
      <c r="H35" s="134">
        <v>1122</v>
      </c>
      <c r="I35" s="134">
        <v>1572</v>
      </c>
      <c r="J35" s="134">
        <v>1772</v>
      </c>
    </row>
    <row r="36" spans="1:10" s="1" customFormat="1" ht="15.75">
      <c r="A36" s="129"/>
      <c r="B36" s="212" t="s">
        <v>110</v>
      </c>
      <c r="C36" s="109">
        <f>SUM(D36:J36)</f>
        <v>18988</v>
      </c>
      <c r="D36" s="134">
        <v>3500</v>
      </c>
      <c r="E36" s="134">
        <v>2782</v>
      </c>
      <c r="F36" s="134">
        <v>2878</v>
      </c>
      <c r="G36" s="134">
        <v>2988</v>
      </c>
      <c r="H36" s="134">
        <v>1878</v>
      </c>
      <c r="I36" s="134">
        <v>2712</v>
      </c>
      <c r="J36" s="134">
        <v>2250</v>
      </c>
    </row>
    <row r="37" spans="1:10" s="1" customFormat="1" ht="15.75">
      <c r="A37" s="129"/>
      <c r="B37" s="212" t="s">
        <v>111</v>
      </c>
      <c r="C37" s="134">
        <v>12046</v>
      </c>
      <c r="D37" s="134">
        <v>2773</v>
      </c>
      <c r="E37" s="134">
        <v>1762</v>
      </c>
      <c r="F37" s="134">
        <v>1720</v>
      </c>
      <c r="G37" s="134">
        <v>1645</v>
      </c>
      <c r="H37" s="134">
        <v>1187</v>
      </c>
      <c r="I37" s="134">
        <v>1706</v>
      </c>
      <c r="J37" s="134">
        <v>1253</v>
      </c>
    </row>
    <row r="38" spans="1:10" s="1" customFormat="1" ht="15.75">
      <c r="A38" s="129"/>
      <c r="B38" s="212" t="s">
        <v>64</v>
      </c>
      <c r="C38" s="134">
        <v>12885</v>
      </c>
      <c r="D38" s="134">
        <v>3207</v>
      </c>
      <c r="E38" s="134">
        <v>1844</v>
      </c>
      <c r="F38" s="134">
        <v>1850</v>
      </c>
      <c r="G38" s="134">
        <v>1487</v>
      </c>
      <c r="H38" s="134">
        <v>1031</v>
      </c>
      <c r="I38" s="134">
        <v>1772</v>
      </c>
      <c r="J38" s="134">
        <v>1694</v>
      </c>
    </row>
    <row r="39" spans="1:10" s="1" customFormat="1" ht="15.75">
      <c r="A39" s="129"/>
      <c r="B39" s="212" t="s">
        <v>65</v>
      </c>
      <c r="C39" s="134">
        <v>13451</v>
      </c>
      <c r="D39" s="134">
        <v>3182</v>
      </c>
      <c r="E39" s="134">
        <v>1975</v>
      </c>
      <c r="F39" s="134">
        <v>2654</v>
      </c>
      <c r="G39" s="134">
        <v>1606</v>
      </c>
      <c r="H39" s="134">
        <v>786</v>
      </c>
      <c r="I39" s="134">
        <v>1423</v>
      </c>
      <c r="J39" s="134">
        <v>1825</v>
      </c>
    </row>
    <row r="40" spans="1:10" s="1" customFormat="1" ht="15.75">
      <c r="A40" s="129"/>
      <c r="B40" s="212" t="s">
        <v>31</v>
      </c>
      <c r="C40" s="134">
        <v>13860</v>
      </c>
      <c r="D40" s="134">
        <v>3060</v>
      </c>
      <c r="E40" s="134">
        <v>2236</v>
      </c>
      <c r="F40" s="134">
        <v>1548</v>
      </c>
      <c r="G40" s="134">
        <v>1512</v>
      </c>
      <c r="H40" s="134">
        <v>1026</v>
      </c>
      <c r="I40" s="134">
        <v>1894</v>
      </c>
      <c r="J40" s="134">
        <v>2584</v>
      </c>
    </row>
    <row r="41" spans="1:11" ht="15.75">
      <c r="A41" s="19"/>
      <c r="B41" s="212" t="s">
        <v>33</v>
      </c>
      <c r="C41" s="134">
        <v>14658</v>
      </c>
      <c r="D41" s="134">
        <v>3430</v>
      </c>
      <c r="E41" s="134">
        <v>2258</v>
      </c>
      <c r="F41" s="134">
        <v>1642</v>
      </c>
      <c r="G41" s="134">
        <v>1864</v>
      </c>
      <c r="H41" s="134">
        <v>1050</v>
      </c>
      <c r="I41" s="134">
        <v>1832</v>
      </c>
      <c r="J41" s="134">
        <v>2582</v>
      </c>
      <c r="K41" s="25"/>
    </row>
    <row r="42" spans="1:11" ht="15.75">
      <c r="A42" s="19"/>
      <c r="B42" s="212" t="s">
        <v>32</v>
      </c>
      <c r="C42" s="134">
        <v>14578</v>
      </c>
      <c r="D42" s="134">
        <v>3129</v>
      </c>
      <c r="E42" s="134">
        <v>2065</v>
      </c>
      <c r="F42" s="134">
        <v>1614</v>
      </c>
      <c r="G42" s="134">
        <v>2362</v>
      </c>
      <c r="H42" s="134">
        <v>968</v>
      </c>
      <c r="I42" s="134">
        <v>1798</v>
      </c>
      <c r="J42" s="134">
        <v>2642</v>
      </c>
      <c r="K42" s="25"/>
    </row>
    <row r="43" spans="1:11" ht="15.75">
      <c r="A43" s="19"/>
      <c r="B43" s="212" t="s">
        <v>34</v>
      </c>
      <c r="C43" s="109">
        <v>14888</v>
      </c>
      <c r="D43" s="134">
        <v>3128</v>
      </c>
      <c r="E43" s="134">
        <v>1446</v>
      </c>
      <c r="F43" s="134">
        <v>1951</v>
      </c>
      <c r="G43" s="134">
        <v>2842</v>
      </c>
      <c r="H43" s="134">
        <v>1113</v>
      </c>
      <c r="I43" s="134">
        <v>1977</v>
      </c>
      <c r="J43" s="134">
        <v>2431</v>
      </c>
      <c r="K43" s="25"/>
    </row>
    <row r="44" spans="1:11" ht="15.75">
      <c r="A44" s="19"/>
      <c r="B44" s="212" t="s">
        <v>35</v>
      </c>
      <c r="C44" s="109">
        <v>9679</v>
      </c>
      <c r="D44" s="134">
        <v>1935</v>
      </c>
      <c r="E44" s="134">
        <v>1346</v>
      </c>
      <c r="F44" s="134">
        <v>1150</v>
      </c>
      <c r="G44" s="134">
        <v>1616</v>
      </c>
      <c r="H44" s="134">
        <v>686</v>
      </c>
      <c r="I44" s="134">
        <v>1332</v>
      </c>
      <c r="J44" s="134">
        <v>1614</v>
      </c>
      <c r="K44" s="25"/>
    </row>
    <row r="45" spans="1:11" ht="16.5" thickBot="1">
      <c r="A45" s="19"/>
      <c r="B45" s="212" t="s">
        <v>247</v>
      </c>
      <c r="C45" s="183">
        <v>10280</v>
      </c>
      <c r="D45" s="178">
        <v>1987</v>
      </c>
      <c r="E45" s="178">
        <v>1866</v>
      </c>
      <c r="F45" s="178">
        <v>1187</v>
      </c>
      <c r="G45" s="178">
        <v>1707</v>
      </c>
      <c r="H45" s="178">
        <v>751</v>
      </c>
      <c r="I45" s="178">
        <v>1377</v>
      </c>
      <c r="J45" s="178">
        <v>1405</v>
      </c>
      <c r="K45" s="25"/>
    </row>
    <row r="46" spans="1:11" s="1" customFormat="1" ht="22.5" customHeight="1" thickBot="1">
      <c r="A46" s="213"/>
      <c r="B46" s="214" t="s">
        <v>268</v>
      </c>
      <c r="C46" s="215">
        <f>SUM(D46:J46)</f>
        <v>9287</v>
      </c>
      <c r="D46" s="215">
        <f>D53</f>
        <v>2037</v>
      </c>
      <c r="E46" s="215">
        <f>D54</f>
        <v>1534</v>
      </c>
      <c r="F46" s="215">
        <f>D55</f>
        <v>1111</v>
      </c>
      <c r="G46" s="215">
        <f>D56</f>
        <v>1520</v>
      </c>
      <c r="H46" s="215">
        <f>D57</f>
        <v>728</v>
      </c>
      <c r="I46" s="215">
        <f>D58</f>
        <v>1230</v>
      </c>
      <c r="J46" s="215">
        <f>D59</f>
        <v>1127</v>
      </c>
      <c r="K46" s="216"/>
    </row>
    <row r="47" spans="1:11" ht="19.5" customHeight="1">
      <c r="A47" s="19"/>
      <c r="B47" s="19"/>
      <c r="C47" s="116"/>
      <c r="D47" s="116"/>
      <c r="E47" s="116"/>
      <c r="F47" s="116"/>
      <c r="G47" s="116"/>
      <c r="H47" s="296"/>
      <c r="I47" s="296"/>
      <c r="J47" s="296"/>
      <c r="K47" s="19"/>
    </row>
    <row r="48" spans="1:11" ht="22.5" customHeight="1">
      <c r="A48" s="260" t="s">
        <v>236</v>
      </c>
      <c r="B48" s="260"/>
      <c r="C48" s="260"/>
      <c r="D48" s="260"/>
      <c r="E48" s="260"/>
      <c r="F48" s="260"/>
      <c r="G48" s="260"/>
      <c r="H48" s="260"/>
      <c r="I48" s="260"/>
      <c r="J48" s="260"/>
      <c r="K48" s="260"/>
    </row>
    <row r="49" spans="1:10" ht="16.5" thickBot="1">
      <c r="A49" s="16"/>
      <c r="B49" s="16"/>
      <c r="C49" s="16"/>
      <c r="D49" s="19"/>
      <c r="E49" s="19"/>
      <c r="F49" s="19"/>
      <c r="G49" s="19"/>
      <c r="H49" s="39" t="s">
        <v>269</v>
      </c>
      <c r="J49" s="19"/>
    </row>
    <row r="50" spans="1:11" ht="15.75">
      <c r="A50" s="297"/>
      <c r="B50" s="297"/>
      <c r="C50" s="298"/>
      <c r="D50" s="206" t="s">
        <v>3</v>
      </c>
      <c r="E50" s="217" t="s">
        <v>237</v>
      </c>
      <c r="F50" s="217" t="s">
        <v>238</v>
      </c>
      <c r="G50" s="217" t="s">
        <v>239</v>
      </c>
      <c r="H50" s="218" t="s">
        <v>240</v>
      </c>
      <c r="J50" s="219"/>
      <c r="K50" s="19"/>
    </row>
    <row r="51" spans="1:11" s="1" customFormat="1" ht="17.25" customHeight="1">
      <c r="A51" s="570" t="s">
        <v>3</v>
      </c>
      <c r="B51" s="570"/>
      <c r="C51" s="571"/>
      <c r="D51" s="220">
        <f>SUM(E51:H51)</f>
        <v>9287</v>
      </c>
      <c r="E51" s="83">
        <f>SUM(E53:E59)</f>
        <v>8217</v>
      </c>
      <c r="F51" s="83">
        <f>SUM(F53:F59)</f>
        <v>874</v>
      </c>
      <c r="G51" s="83">
        <f>SUM(G53:G59)</f>
        <v>169</v>
      </c>
      <c r="H51" s="83">
        <f>SUM(H53:H59)</f>
        <v>27</v>
      </c>
      <c r="J51" s="83"/>
      <c r="K51" s="129"/>
    </row>
    <row r="52" spans="1:11" ht="17.25" customHeight="1">
      <c r="A52" s="572" t="s">
        <v>13</v>
      </c>
      <c r="B52" s="572"/>
      <c r="C52" s="573"/>
      <c r="D52" s="226">
        <f>D51/D51*100</f>
        <v>100</v>
      </c>
      <c r="E52" s="110">
        <f>E51/D51*100</f>
        <v>88.47851835899645</v>
      </c>
      <c r="F52" s="110">
        <f>F51/D51*100</f>
        <v>9.411004630128136</v>
      </c>
      <c r="G52" s="110">
        <f>G51/D51*100</f>
        <v>1.819748034887477</v>
      </c>
      <c r="H52" s="110">
        <f>H51/D51*100</f>
        <v>0.2907289759879401</v>
      </c>
      <c r="J52" s="154"/>
      <c r="K52" s="19"/>
    </row>
    <row r="53" spans="1:11" ht="15.75">
      <c r="A53" s="560" t="s">
        <v>14</v>
      </c>
      <c r="B53" s="560"/>
      <c r="C53" s="561"/>
      <c r="D53" s="176">
        <f>SUM(E53:H53)</f>
        <v>2037</v>
      </c>
      <c r="E53" s="96">
        <v>1750</v>
      </c>
      <c r="F53" s="108">
        <v>258</v>
      </c>
      <c r="G53" s="96">
        <v>24</v>
      </c>
      <c r="H53" s="227">
        <v>5</v>
      </c>
      <c r="J53" s="96"/>
      <c r="K53" s="19"/>
    </row>
    <row r="54" spans="1:11" ht="17.25" customHeight="1">
      <c r="A54" s="560" t="s">
        <v>15</v>
      </c>
      <c r="B54" s="560"/>
      <c r="C54" s="561"/>
      <c r="D54" s="176">
        <f aca="true" t="shared" si="1" ref="D54:D59">SUM(E54:H54)</f>
        <v>1534</v>
      </c>
      <c r="E54" s="96">
        <v>1472</v>
      </c>
      <c r="F54" s="108">
        <v>21</v>
      </c>
      <c r="G54" s="96">
        <v>39</v>
      </c>
      <c r="H54" s="96">
        <v>2</v>
      </c>
      <c r="J54" s="96"/>
      <c r="K54" s="19"/>
    </row>
    <row r="55" spans="1:11" ht="17.25" customHeight="1">
      <c r="A55" s="560" t="s">
        <v>16</v>
      </c>
      <c r="B55" s="560"/>
      <c r="C55" s="561"/>
      <c r="D55" s="176">
        <f t="shared" si="1"/>
        <v>1111</v>
      </c>
      <c r="E55" s="96">
        <v>959</v>
      </c>
      <c r="F55" s="108">
        <v>135</v>
      </c>
      <c r="G55" s="96">
        <v>17</v>
      </c>
      <c r="H55" s="96">
        <v>0</v>
      </c>
      <c r="J55" s="96"/>
      <c r="K55" s="19"/>
    </row>
    <row r="56" spans="1:11" ht="15.75">
      <c r="A56" s="560" t="s">
        <v>17</v>
      </c>
      <c r="B56" s="560"/>
      <c r="C56" s="561"/>
      <c r="D56" s="176">
        <f t="shared" si="1"/>
        <v>1520</v>
      </c>
      <c r="E56" s="96">
        <v>1292</v>
      </c>
      <c r="F56" s="108">
        <v>203</v>
      </c>
      <c r="G56" s="96">
        <v>25</v>
      </c>
      <c r="H56" s="96">
        <v>0</v>
      </c>
      <c r="J56" s="96"/>
      <c r="K56" s="19"/>
    </row>
    <row r="57" spans="1:11" ht="17.25" customHeight="1">
      <c r="A57" s="560" t="s">
        <v>18</v>
      </c>
      <c r="B57" s="560"/>
      <c r="C57" s="561"/>
      <c r="D57" s="176">
        <f t="shared" si="1"/>
        <v>728</v>
      </c>
      <c r="E57" s="96">
        <v>601</v>
      </c>
      <c r="F57" s="108">
        <v>92</v>
      </c>
      <c r="G57" s="96">
        <v>35</v>
      </c>
      <c r="H57" s="96">
        <v>0</v>
      </c>
      <c r="J57" s="96"/>
      <c r="K57" s="19"/>
    </row>
    <row r="58" spans="1:11" ht="17.25" customHeight="1">
      <c r="A58" s="560" t="s">
        <v>19</v>
      </c>
      <c r="B58" s="560"/>
      <c r="C58" s="561"/>
      <c r="D58" s="176">
        <f t="shared" si="1"/>
        <v>1230</v>
      </c>
      <c r="E58" s="96">
        <v>1068</v>
      </c>
      <c r="F58" s="108">
        <v>148</v>
      </c>
      <c r="G58" s="96">
        <v>14</v>
      </c>
      <c r="H58" s="96">
        <v>0</v>
      </c>
      <c r="J58" s="96"/>
      <c r="K58" s="19"/>
    </row>
    <row r="59" spans="1:11" ht="16.5" thickBot="1">
      <c r="A59" s="562" t="s">
        <v>20</v>
      </c>
      <c r="B59" s="562"/>
      <c r="C59" s="563"/>
      <c r="D59" s="176">
        <f t="shared" si="1"/>
        <v>1127</v>
      </c>
      <c r="E59" s="100">
        <v>1075</v>
      </c>
      <c r="F59" s="108">
        <v>17</v>
      </c>
      <c r="G59" s="96">
        <v>15</v>
      </c>
      <c r="H59" s="227">
        <v>20</v>
      </c>
      <c r="I59" s="19"/>
      <c r="J59" s="96"/>
      <c r="K59" s="19"/>
    </row>
    <row r="60" spans="1:11" ht="12.75" customHeight="1">
      <c r="A60" s="17"/>
      <c r="B60" s="17"/>
      <c r="C60" s="17"/>
      <c r="D60" s="18"/>
      <c r="E60" s="18"/>
      <c r="F60" s="18"/>
      <c r="G60" s="18"/>
      <c r="H60" s="18"/>
      <c r="I60" s="116"/>
      <c r="J60" s="296"/>
      <c r="K60" s="296"/>
    </row>
    <row r="61" spans="1:11" ht="22.5" customHeight="1">
      <c r="A61" s="38" t="s">
        <v>263</v>
      </c>
      <c r="B61" s="38"/>
      <c r="C61" s="38"/>
      <c r="D61" s="38"/>
      <c r="E61" s="38"/>
      <c r="F61" s="38"/>
      <c r="G61" s="38"/>
      <c r="H61" s="38"/>
      <c r="I61" s="38"/>
      <c r="J61" s="38"/>
      <c r="K61" s="38"/>
    </row>
    <row r="62" spans="1:11" ht="14.25" customHeight="1" thickBot="1">
      <c r="A62" s="19"/>
      <c r="B62" s="19"/>
      <c r="C62" s="16"/>
      <c r="D62" s="16"/>
      <c r="E62" s="16"/>
      <c r="F62" s="16"/>
      <c r="G62" s="16"/>
      <c r="H62" s="16"/>
      <c r="I62" s="16"/>
      <c r="J62" s="276" t="s">
        <v>269</v>
      </c>
      <c r="K62" s="276"/>
    </row>
    <row r="63" spans="1:11" ht="15.75">
      <c r="A63" s="17"/>
      <c r="B63" s="17"/>
      <c r="C63" s="221"/>
      <c r="D63" s="566" t="s">
        <v>241</v>
      </c>
      <c r="E63" s="567"/>
      <c r="F63" s="568" t="s">
        <v>238</v>
      </c>
      <c r="G63" s="568"/>
      <c r="H63" s="568" t="s">
        <v>242</v>
      </c>
      <c r="I63" s="568"/>
      <c r="J63" s="568" t="s">
        <v>243</v>
      </c>
      <c r="K63" s="569"/>
    </row>
    <row r="64" spans="1:11" ht="15.75">
      <c r="A64" s="222"/>
      <c r="B64" s="222"/>
      <c r="C64" s="223"/>
      <c r="D64" s="224" t="s">
        <v>244</v>
      </c>
      <c r="E64" s="224" t="s">
        <v>245</v>
      </c>
      <c r="F64" s="224" t="s">
        <v>244</v>
      </c>
      <c r="G64" s="224" t="s">
        <v>245</v>
      </c>
      <c r="H64" s="224" t="s">
        <v>244</v>
      </c>
      <c r="I64" s="224" t="s">
        <v>245</v>
      </c>
      <c r="J64" s="224" t="s">
        <v>244</v>
      </c>
      <c r="K64" s="224" t="s">
        <v>245</v>
      </c>
    </row>
    <row r="65" spans="1:11" s="1" customFormat="1" ht="15.75">
      <c r="A65" s="564" t="s">
        <v>3</v>
      </c>
      <c r="B65" s="564"/>
      <c r="C65" s="565"/>
      <c r="D65" s="220">
        <f>SUM(D66:D72)</f>
        <v>442</v>
      </c>
      <c r="E65" s="228">
        <f>SUM(E66:E72)</f>
        <v>14091</v>
      </c>
      <c r="F65" s="228">
        <f aca="true" t="shared" si="2" ref="F65:K65">SUM(F66:F72)</f>
        <v>324</v>
      </c>
      <c r="G65" s="228">
        <f t="shared" si="2"/>
        <v>12250</v>
      </c>
      <c r="H65" s="228">
        <f t="shared" si="2"/>
        <v>116</v>
      </c>
      <c r="I65" s="228">
        <f t="shared" si="2"/>
        <v>1542</v>
      </c>
      <c r="J65" s="228">
        <f t="shared" si="2"/>
        <v>2</v>
      </c>
      <c r="K65" s="228">
        <f t="shared" si="2"/>
        <v>299</v>
      </c>
    </row>
    <row r="66" spans="1:11" ht="15.75">
      <c r="A66" s="560" t="s">
        <v>14</v>
      </c>
      <c r="B66" s="560"/>
      <c r="C66" s="561"/>
      <c r="D66" s="176">
        <f>F66+H66+J66</f>
        <v>122</v>
      </c>
      <c r="E66" s="8">
        <f>G66+I66+K66</f>
        <v>2824</v>
      </c>
      <c r="F66" s="8">
        <v>88</v>
      </c>
      <c r="G66" s="8">
        <v>2580</v>
      </c>
      <c r="H66" s="28">
        <v>34</v>
      </c>
      <c r="I66" s="28">
        <v>244</v>
      </c>
      <c r="J66" s="8">
        <v>0</v>
      </c>
      <c r="K66" s="8">
        <v>0</v>
      </c>
    </row>
    <row r="67" spans="1:11" ht="15.75">
      <c r="A67" s="560" t="s">
        <v>15</v>
      </c>
      <c r="B67" s="560"/>
      <c r="C67" s="561"/>
      <c r="D67" s="176">
        <f aca="true" t="shared" si="3" ref="D67:E72">F67+H67+J67</f>
        <v>44</v>
      </c>
      <c r="E67" s="8">
        <f t="shared" si="3"/>
        <v>2437</v>
      </c>
      <c r="F67" s="8">
        <v>34</v>
      </c>
      <c r="G67" s="8">
        <v>2112</v>
      </c>
      <c r="H67" s="28">
        <v>9</v>
      </c>
      <c r="I67" s="28">
        <v>227</v>
      </c>
      <c r="J67" s="8">
        <v>1</v>
      </c>
      <c r="K67" s="8">
        <v>98</v>
      </c>
    </row>
    <row r="68" spans="1:11" ht="15.75">
      <c r="A68" s="560" t="s">
        <v>16</v>
      </c>
      <c r="B68" s="560"/>
      <c r="C68" s="561"/>
      <c r="D68" s="176">
        <f t="shared" si="3"/>
        <v>31</v>
      </c>
      <c r="E68" s="8">
        <f t="shared" si="3"/>
        <v>1562</v>
      </c>
      <c r="F68" s="8">
        <v>22</v>
      </c>
      <c r="G68" s="8">
        <v>1388</v>
      </c>
      <c r="H68" s="28">
        <v>9</v>
      </c>
      <c r="I68" s="28">
        <v>174</v>
      </c>
      <c r="J68" s="8">
        <v>0</v>
      </c>
      <c r="K68" s="8">
        <v>0</v>
      </c>
    </row>
    <row r="69" spans="1:11" ht="15.75">
      <c r="A69" s="560" t="s">
        <v>17</v>
      </c>
      <c r="B69" s="560"/>
      <c r="C69" s="561"/>
      <c r="D69" s="176">
        <f t="shared" si="3"/>
        <v>72</v>
      </c>
      <c r="E69" s="8">
        <f t="shared" si="3"/>
        <v>2291</v>
      </c>
      <c r="F69" s="8">
        <v>64</v>
      </c>
      <c r="G69" s="8">
        <v>2033</v>
      </c>
      <c r="H69" s="28">
        <v>8</v>
      </c>
      <c r="I69" s="28">
        <v>258</v>
      </c>
      <c r="J69" s="28">
        <v>0</v>
      </c>
      <c r="K69" s="28">
        <v>0</v>
      </c>
    </row>
    <row r="70" spans="1:11" ht="15.75">
      <c r="A70" s="560" t="s">
        <v>18</v>
      </c>
      <c r="B70" s="560"/>
      <c r="C70" s="561"/>
      <c r="D70" s="176">
        <f t="shared" si="3"/>
        <v>62</v>
      </c>
      <c r="E70" s="8">
        <f t="shared" si="3"/>
        <v>1275</v>
      </c>
      <c r="F70" s="8">
        <v>24</v>
      </c>
      <c r="G70" s="8">
        <v>922</v>
      </c>
      <c r="H70" s="28">
        <v>38</v>
      </c>
      <c r="I70" s="28">
        <v>353</v>
      </c>
      <c r="J70" s="28">
        <v>0</v>
      </c>
      <c r="K70" s="28">
        <v>0</v>
      </c>
    </row>
    <row r="71" spans="1:11" ht="15.75">
      <c r="A71" s="560" t="s">
        <v>19</v>
      </c>
      <c r="B71" s="560"/>
      <c r="C71" s="561"/>
      <c r="D71" s="176">
        <f t="shared" si="3"/>
        <v>69</v>
      </c>
      <c r="E71" s="8">
        <f t="shared" si="3"/>
        <v>1615</v>
      </c>
      <c r="F71" s="8">
        <v>60</v>
      </c>
      <c r="G71" s="8">
        <v>1479</v>
      </c>
      <c r="H71" s="28">
        <v>9</v>
      </c>
      <c r="I71" s="28">
        <v>136</v>
      </c>
      <c r="J71" s="28">
        <v>0</v>
      </c>
      <c r="K71" s="28">
        <v>0</v>
      </c>
    </row>
    <row r="72" spans="1:11" ht="16.5" thickBot="1">
      <c r="A72" s="562" t="s">
        <v>20</v>
      </c>
      <c r="B72" s="562"/>
      <c r="C72" s="563"/>
      <c r="D72" s="176">
        <f t="shared" si="3"/>
        <v>42</v>
      </c>
      <c r="E72" s="8">
        <f t="shared" si="3"/>
        <v>2087</v>
      </c>
      <c r="F72" s="179">
        <v>32</v>
      </c>
      <c r="G72" s="179">
        <v>1736</v>
      </c>
      <c r="H72" s="35">
        <v>9</v>
      </c>
      <c r="I72" s="35">
        <v>150</v>
      </c>
      <c r="J72" s="35">
        <v>1</v>
      </c>
      <c r="K72" s="35">
        <v>201</v>
      </c>
    </row>
    <row r="73" spans="1:11" ht="15.75">
      <c r="A73" s="17"/>
      <c r="B73" s="17"/>
      <c r="C73" s="17"/>
      <c r="D73" s="17"/>
      <c r="E73" s="17"/>
      <c r="F73" s="18"/>
      <c r="G73" s="17"/>
      <c r="H73" s="18"/>
      <c r="I73" s="17"/>
      <c r="J73" s="296" t="s">
        <v>29</v>
      </c>
      <c r="K73" s="296"/>
    </row>
    <row r="74" spans="1:9" ht="15.75">
      <c r="A74" s="19"/>
      <c r="B74" s="116"/>
      <c r="C74" s="116"/>
      <c r="D74" s="116"/>
      <c r="E74" s="116"/>
      <c r="F74" s="19"/>
      <c r="G74" s="19"/>
      <c r="H74" s="19"/>
      <c r="I74" s="19"/>
    </row>
    <row r="75" spans="1:11" ht="15.75">
      <c r="A75" s="19"/>
      <c r="B75" s="19"/>
      <c r="C75" s="19"/>
      <c r="D75" s="19"/>
      <c r="E75" s="19"/>
      <c r="F75" s="19"/>
      <c r="G75" s="19"/>
      <c r="H75" s="19"/>
      <c r="I75" s="19"/>
      <c r="J75" s="19"/>
      <c r="K75" s="19"/>
    </row>
    <row r="76" spans="1:11" ht="15.75">
      <c r="A76" s="19"/>
      <c r="B76" s="19"/>
      <c r="C76" s="19"/>
      <c r="D76" s="19"/>
      <c r="E76" s="19"/>
      <c r="F76" s="19"/>
      <c r="G76" s="19"/>
      <c r="H76" s="19"/>
      <c r="I76" s="19"/>
      <c r="J76" s="19"/>
      <c r="K76" s="19"/>
    </row>
    <row r="77" spans="1:11" ht="15.75">
      <c r="A77" s="19"/>
      <c r="B77" s="19"/>
      <c r="C77" s="19"/>
      <c r="D77" s="19"/>
      <c r="E77" s="19"/>
      <c r="F77" s="19"/>
      <c r="G77" s="19"/>
      <c r="H77" s="19"/>
      <c r="I77" s="19"/>
      <c r="J77" s="19"/>
      <c r="K77" s="19"/>
    </row>
  </sheetData>
  <sheetProtection/>
  <mergeCells count="57">
    <mergeCell ref="A1:J1"/>
    <mergeCell ref="B3:K3"/>
    <mergeCell ref="A4:I4"/>
    <mergeCell ref="H5:J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H47:J47"/>
    <mergeCell ref="A48:K48"/>
    <mergeCell ref="A50:C50"/>
    <mergeCell ref="A51:C51"/>
    <mergeCell ref="A52:C52"/>
    <mergeCell ref="A53:C53"/>
    <mergeCell ref="A54:C54"/>
    <mergeCell ref="A55:C55"/>
    <mergeCell ref="A56:C56"/>
    <mergeCell ref="A57:C57"/>
    <mergeCell ref="A58:C58"/>
    <mergeCell ref="A59:C59"/>
    <mergeCell ref="J60:K60"/>
    <mergeCell ref="J62:K62"/>
    <mergeCell ref="D63:E63"/>
    <mergeCell ref="F63:G63"/>
    <mergeCell ref="H63:I63"/>
    <mergeCell ref="J63:K63"/>
    <mergeCell ref="A71:C71"/>
    <mergeCell ref="A72:C72"/>
    <mergeCell ref="J73:K73"/>
    <mergeCell ref="A65:C65"/>
    <mergeCell ref="A66:C66"/>
    <mergeCell ref="A67:C67"/>
    <mergeCell ref="A68:C68"/>
    <mergeCell ref="A69:C69"/>
    <mergeCell ref="A70:C70"/>
  </mergeCells>
  <printOptions horizontalCentered="1" verticalCentered="1"/>
  <pageMargins left="0.3937007874015748" right="0.3937007874015748" top="0.5905511811023623" bottom="0.3937007874015748" header="0.5118110236220472" footer="0.3937007874015748"/>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034964</dc:creator>
  <cp:keywords/>
  <dc:description/>
  <cp:lastModifiedBy>FINE_User</cp:lastModifiedBy>
  <cp:lastPrinted>2019-06-04T08:24:47Z</cp:lastPrinted>
  <dcterms:created xsi:type="dcterms:W3CDTF">2004-04-03T09:50:08Z</dcterms:created>
  <dcterms:modified xsi:type="dcterms:W3CDTF">2021-04-20T11:47:46Z</dcterms:modified>
  <cp:category/>
  <cp:version/>
  <cp:contentType/>
  <cp:contentStatus/>
</cp:coreProperties>
</file>