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40.35\k2\110 附置義務・届出駐車・大店\【100】附置義務等・審査関係\附置義務条例の見直し\★【H27～】附置義務条例の見直し\★条例・規則・要綱・手引き\手引き\R5.6HP修正（チェックボックス、様式記号修正）\自転車\"/>
    </mc:Choice>
  </mc:AlternateContent>
  <bookViews>
    <workbookView xWindow="0" yWindow="0" windowWidth="16380" windowHeight="8190" tabRatio="643"/>
  </bookViews>
  <sheets>
    <sheet name="様式ーC" sheetId="1" r:id="rId1"/>
    <sheet name="様式ーC別表" sheetId="3" r:id="rId2"/>
    <sheet name="様式ーE" sheetId="2" r:id="rId3"/>
    <sheet name="様式ーC (記載例)" sheetId="4" r:id="rId4"/>
    <sheet name="様式ーE (記載例)" sheetId="5" r:id="rId5"/>
  </sheets>
  <definedNames>
    <definedName name="_xlnm.Print_Area" localSheetId="0">様式ーC!$A$1:$P$42</definedName>
    <definedName name="_xlnm.Print_Area" localSheetId="3">'様式ーC (記載例)'!$A$1:$P$42</definedName>
    <definedName name="_xlnm.Print_Area" localSheetId="1">様式ーC別表!$A$1:$P$25</definedName>
    <definedName name="_xlnm.Print_Area" localSheetId="2">様式ーE!$A$1:$P$46</definedName>
    <definedName name="_xlnm.Print_Area" localSheetId="4">'様式ーE (記載例)'!$A$1:$P$46</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G33" i="4" l="1"/>
  <c r="E33" i="4"/>
  <c r="F24" i="4"/>
  <c r="F25" i="4"/>
  <c r="F26" i="4"/>
  <c r="F27" i="4"/>
  <c r="F28" i="4"/>
  <c r="F29" i="4"/>
  <c r="F30" i="4"/>
  <c r="F23" i="4"/>
  <c r="J39" i="5"/>
  <c r="D31" i="5"/>
  <c r="F30" i="5"/>
  <c r="J30" i="5" s="1"/>
  <c r="F29" i="5"/>
  <c r="J29" i="5" s="1"/>
  <c r="F28" i="5"/>
  <c r="J28" i="5" s="1"/>
  <c r="F27" i="5"/>
  <c r="J27" i="5" s="1"/>
  <c r="J26" i="5"/>
  <c r="F26" i="5"/>
  <c r="H26" i="5" s="1"/>
  <c r="L26" i="5" s="1"/>
  <c r="J25" i="5"/>
  <c r="H25" i="5"/>
  <c r="L25" i="5" s="1"/>
  <c r="F25" i="5"/>
  <c r="F24" i="5"/>
  <c r="F31" i="5" s="1"/>
  <c r="F23" i="5"/>
  <c r="J23" i="5" s="1"/>
  <c r="D17" i="5"/>
  <c r="F13" i="5" s="1"/>
  <c r="J31" i="4"/>
  <c r="J30" i="4"/>
  <c r="N30" i="4" s="1"/>
  <c r="J29" i="4"/>
  <c r="N29" i="4" s="1"/>
  <c r="J28" i="4"/>
  <c r="N28" i="4" s="1"/>
  <c r="J27" i="4"/>
  <c r="N27" i="4" s="1"/>
  <c r="J26" i="4"/>
  <c r="N26" i="4" s="1"/>
  <c r="J25" i="4"/>
  <c r="N25" i="4" s="1"/>
  <c r="J24" i="4"/>
  <c r="N24" i="4" s="1"/>
  <c r="J23" i="4"/>
  <c r="N23" i="4" s="1"/>
  <c r="F11" i="5" l="1"/>
  <c r="J11" i="5" s="1"/>
  <c r="F12" i="5"/>
  <c r="J12" i="5" s="1"/>
  <c r="N25" i="5"/>
  <c r="N30" i="5"/>
  <c r="H13" i="5"/>
  <c r="L13" i="5" s="1"/>
  <c r="J13" i="5"/>
  <c r="N26" i="5"/>
  <c r="H12" i="5"/>
  <c r="L12" i="5" s="1"/>
  <c r="N12" i="5" s="1"/>
  <c r="H24" i="5"/>
  <c r="L24" i="5" s="1"/>
  <c r="H30" i="5"/>
  <c r="L30" i="5" s="1"/>
  <c r="H11" i="5"/>
  <c r="L11" i="5" s="1"/>
  <c r="N11" i="5" s="1"/>
  <c r="F16" i="5"/>
  <c r="H23" i="5"/>
  <c r="H29" i="5"/>
  <c r="L29" i="5" s="1"/>
  <c r="N29" i="5" s="1"/>
  <c r="H28" i="5"/>
  <c r="L28" i="5" s="1"/>
  <c r="N28" i="5" s="1"/>
  <c r="F14" i="5"/>
  <c r="H27" i="5"/>
  <c r="L27" i="5" s="1"/>
  <c r="N27" i="5" s="1"/>
  <c r="F10" i="5"/>
  <c r="J24" i="5"/>
  <c r="F9" i="5"/>
  <c r="F15" i="5"/>
  <c r="N31" i="4"/>
  <c r="D31" i="2"/>
  <c r="J39" i="2" s="1"/>
  <c r="F29" i="2"/>
  <c r="J29" i="2" s="1"/>
  <c r="J28" i="2"/>
  <c r="F28" i="2"/>
  <c r="H28" i="2" s="1"/>
  <c r="L28" i="2" s="1"/>
  <c r="F26" i="2"/>
  <c r="J26" i="2" s="1"/>
  <c r="J25" i="2"/>
  <c r="N25" i="2" s="1"/>
  <c r="F25" i="2"/>
  <c r="H25" i="2" s="1"/>
  <c r="L25" i="2" s="1"/>
  <c r="F23" i="2"/>
  <c r="D17" i="2"/>
  <c r="J31" i="1"/>
  <c r="J30" i="1"/>
  <c r="N30" i="1" s="1"/>
  <c r="F30" i="1"/>
  <c r="J29" i="1"/>
  <c r="N29" i="1" s="1"/>
  <c r="F29" i="1"/>
  <c r="J28" i="1"/>
  <c r="N28" i="1" s="1"/>
  <c r="F28" i="1"/>
  <c r="J27" i="1"/>
  <c r="N27" i="1" s="1"/>
  <c r="F27" i="1"/>
  <c r="J26" i="1"/>
  <c r="N26" i="1" s="1"/>
  <c r="F26" i="1"/>
  <c r="J25" i="1"/>
  <c r="N25" i="1" s="1"/>
  <c r="F25" i="1"/>
  <c r="J24" i="1"/>
  <c r="N24" i="1" s="1"/>
  <c r="F24" i="1"/>
  <c r="J23" i="1"/>
  <c r="N23" i="1" s="1"/>
  <c r="F23" i="1"/>
  <c r="F16" i="2" l="1"/>
  <c r="F31" i="4"/>
  <c r="J15" i="5"/>
  <c r="H15" i="5"/>
  <c r="L15" i="5" s="1"/>
  <c r="J9" i="5"/>
  <c r="H9" i="5"/>
  <c r="L9" i="5" s="1"/>
  <c r="F17" i="5"/>
  <c r="H17" i="5" s="1"/>
  <c r="N24" i="5"/>
  <c r="H31" i="5"/>
  <c r="L23" i="5"/>
  <c r="J10" i="5"/>
  <c r="H10" i="5"/>
  <c r="L10" i="5" s="1"/>
  <c r="J16" i="5"/>
  <c r="N16" i="5" s="1"/>
  <c r="H16" i="5"/>
  <c r="L16" i="5" s="1"/>
  <c r="J31" i="5"/>
  <c r="J14" i="5"/>
  <c r="H14" i="5"/>
  <c r="L14" i="5" s="1"/>
  <c r="N13" i="5"/>
  <c r="J16" i="2"/>
  <c r="H16" i="2"/>
  <c r="L16" i="2" s="1"/>
  <c r="N28" i="2"/>
  <c r="N31" i="1"/>
  <c r="F10" i="2"/>
  <c r="H23" i="2"/>
  <c r="H29" i="2"/>
  <c r="L29" i="2" s="1"/>
  <c r="N29" i="2" s="1"/>
  <c r="F9" i="2"/>
  <c r="F15" i="2"/>
  <c r="J23" i="2"/>
  <c r="F27" i="2"/>
  <c r="F31" i="1"/>
  <c r="F14" i="2"/>
  <c r="F13" i="2"/>
  <c r="H26" i="2"/>
  <c r="L26" i="2" s="1"/>
  <c r="N26" i="2" s="1"/>
  <c r="F12" i="2"/>
  <c r="F24" i="2"/>
  <c r="F30" i="2"/>
  <c r="F11" i="2"/>
  <c r="L17" i="5" l="1"/>
  <c r="N10" i="5"/>
  <c r="N9" i="5"/>
  <c r="J17" i="5"/>
  <c r="N14" i="5"/>
  <c r="L31" i="5"/>
  <c r="N23" i="5"/>
  <c r="N31" i="5" s="1"/>
  <c r="N15" i="5"/>
  <c r="J24" i="2"/>
  <c r="H24" i="2"/>
  <c r="L24" i="2" s="1"/>
  <c r="J27" i="2"/>
  <c r="H27" i="2"/>
  <c r="L27" i="2" s="1"/>
  <c r="L23" i="2"/>
  <c r="J11" i="2"/>
  <c r="H11" i="2"/>
  <c r="L11" i="2" s="1"/>
  <c r="J14" i="2"/>
  <c r="H14" i="2"/>
  <c r="L14" i="2" s="1"/>
  <c r="J9" i="2"/>
  <c r="H9" i="2"/>
  <c r="L9" i="2" s="1"/>
  <c r="F17" i="2"/>
  <c r="H17" i="2" s="1"/>
  <c r="J12" i="2"/>
  <c r="H12" i="2"/>
  <c r="L12" i="2" s="1"/>
  <c r="J10" i="2"/>
  <c r="H10" i="2"/>
  <c r="L10" i="2" s="1"/>
  <c r="H30" i="2"/>
  <c r="L30" i="2" s="1"/>
  <c r="J30" i="2"/>
  <c r="F31" i="2"/>
  <c r="J31" i="2"/>
  <c r="N16" i="2"/>
  <c r="J13" i="2"/>
  <c r="H13" i="2"/>
  <c r="L13" i="2" s="1"/>
  <c r="J15" i="2"/>
  <c r="H15" i="2"/>
  <c r="L15" i="2" s="1"/>
  <c r="N13" i="2" l="1"/>
  <c r="N17" i="5"/>
  <c r="D38" i="5" s="1"/>
  <c r="L17" i="2"/>
  <c r="H31" i="2"/>
  <c r="N9" i="2"/>
  <c r="J17" i="2"/>
  <c r="N10" i="2"/>
  <c r="N27" i="2"/>
  <c r="N15" i="2"/>
  <c r="N12" i="2"/>
  <c r="L31" i="2"/>
  <c r="N23" i="2"/>
  <c r="N14" i="2"/>
  <c r="N30" i="2"/>
  <c r="N11" i="2"/>
  <c r="N24" i="2"/>
  <c r="J44" i="5" l="1"/>
  <c r="J45" i="5" s="1"/>
  <c r="N31" i="2"/>
  <c r="N17" i="2"/>
  <c r="D38" i="2" s="1"/>
  <c r="J44" i="2" l="1"/>
  <c r="J45" i="2"/>
  <c r="G33" i="1" l="1"/>
  <c r="E33" i="1"/>
</calcChain>
</file>

<file path=xl/sharedStrings.xml><?xml version="1.0" encoding="utf-8"?>
<sst xmlns="http://schemas.openxmlformats.org/spreadsheetml/2006/main" count="612" uniqueCount="129">
  <si>
    <t>様式ーC</t>
  </si>
  <si>
    <t>自転車等駐車場の附置に関する審査願概要書</t>
  </si>
  <si>
    <t>受付日　　　　　　　年　　　　月　　　　日</t>
  </si>
  <si>
    <t>NO．</t>
  </si>
  <si>
    <t>以下太枠内の着色部分に記入してください。（着色部分以外は、様式ーEから自動計算されます。）</t>
  </si>
  <si>
    <t>申請区分</t>
  </si>
  <si>
    <t>新規</t>
  </si>
  <si>
    <t>・</t>
  </si>
  <si>
    <t>変更</t>
  </si>
  <si>
    <t>建築主</t>
  </si>
  <si>
    <t>氏名</t>
  </si>
  <si>
    <t>住所</t>
  </si>
  <si>
    <t>TEL</t>
  </si>
  <si>
    <t>建築場所</t>
  </si>
  <si>
    <t>設計者</t>
  </si>
  <si>
    <t>事務所名</t>
  </si>
  <si>
    <t>担当者名</t>
  </si>
  <si>
    <t>用途地域</t>
  </si>
  <si>
    <t>工事種別</t>
  </si>
  <si>
    <t>工事着工日</t>
  </si>
  <si>
    <t>年　　月　　日</t>
  </si>
  <si>
    <t>工事完了予定日</t>
  </si>
  <si>
    <t>建築物概要</t>
  </si>
  <si>
    <t>主要用途</t>
  </si>
  <si>
    <t>構造</t>
  </si>
  <si>
    <t>　　　　造、地上　　階、地下　　階</t>
  </si>
  <si>
    <t>敷地面積</t>
  </si>
  <si>
    <t>㎡</t>
  </si>
  <si>
    <t>全体</t>
  </si>
  <si>
    <t>申請以外の部分</t>
  </si>
  <si>
    <t>増築部分</t>
  </si>
  <si>
    <t>店舗面積</t>
  </si>
  <si>
    <t>小売店舗</t>
  </si>
  <si>
    <t>㎡(　階~　階)</t>
  </si>
  <si>
    <t>レンタルビデオ店</t>
  </si>
  <si>
    <t>銀行</t>
  </si>
  <si>
    <t>遊技場</t>
  </si>
  <si>
    <t>専修学校等</t>
  </si>
  <si>
    <t>事務所</t>
  </si>
  <si>
    <t>飲食店</t>
  </si>
  <si>
    <t>カラオケボックス</t>
  </si>
  <si>
    <t>合計</t>
  </si>
  <si>
    <t>駐車場概要</t>
  </si>
  <si>
    <t>自転車全体</t>
  </si>
  <si>
    <t>内原付</t>
  </si>
  <si>
    <t>義務台数の形態</t>
  </si>
  <si>
    <t>地上　　階、平置　台、ラック　台、その他　台</t>
  </si>
  <si>
    <t>義務台数</t>
  </si>
  <si>
    <t>台</t>
  </si>
  <si>
    <t>設置台数</t>
  </si>
  <si>
    <t>地下　　階、平置　台、ラック　台、その他　台</t>
  </si>
  <si>
    <t>（内隔地）</t>
  </si>
  <si>
    <t>これから下には記入しないでください。</t>
  </si>
  <si>
    <t>上記自転車等駐車場を承認します。</t>
  </si>
  <si>
    <t>承認印</t>
  </si>
  <si>
    <t>承認番号・承認日</t>
  </si>
  <si>
    <t>号　　　　年　　　　月　　　　日</t>
  </si>
  <si>
    <t>備考</t>
  </si>
  <si>
    <t>竣工時に完了届の提出を行うこと。</t>
  </si>
  <si>
    <t>様式ーE</t>
  </si>
  <si>
    <t>附置義務台数算定調書（店舗面積等が5,000㎡を超えるもの）</t>
  </si>
  <si>
    <t>1．店舗面積等</t>
  </si>
  <si>
    <t>▶建築物全体</t>
  </si>
  <si>
    <t>着色部分のみに記入してください</t>
  </si>
  <si>
    <t>用途</t>
  </si>
  <si>
    <t>算定基準</t>
  </si>
  <si>
    <t>店舗面積等</t>
  </si>
  <si>
    <t>算定台数（台）</t>
  </si>
  <si>
    <t>(㎡/台)</t>
  </si>
  <si>
    <t>～5,000㎡</t>
  </si>
  <si>
    <t>5,000㎡～</t>
  </si>
  <si>
    <t>②/①</t>
  </si>
  <si>
    <t>（③/①）/2</t>
  </si>
  <si>
    <t>①</t>
  </si>
  <si>
    <t>②</t>
  </si>
  <si>
    <t>③</t>
  </si>
  <si>
    <t>ー</t>
  </si>
  <si>
    <t>・・・④</t>
  </si>
  <si>
    <t>▶申請以外の部分</t>
  </si>
  <si>
    <t>・・・⑤</t>
  </si>
  <si>
    <t>（1台未満の端数は切り捨て）</t>
  </si>
  <si>
    <t>(注)混合用途の施設で店舗面積等が5,000㎡を超えるものについては、5,000㎡までの部分における各用途の面積が占める割合と5,000㎡を超える部分における割合を等しくし算定を行う。</t>
  </si>
  <si>
    <t>２．附置義務台数</t>
  </si>
  <si>
    <t>種別</t>
  </si>
  <si>
    <t>附置義務台数</t>
  </si>
  <si>
    <t>新築の場合</t>
  </si>
  <si>
    <t>④</t>
  </si>
  <si>
    <t>増築の場合</t>
  </si>
  <si>
    <t>④ー(⑤または［既］のいずれか多い台数)＋[既]＝</t>
  </si>
  <si>
    <t>［既］：増築等の前の建築物にこの条例が適用されていた場合の附置義務台数</t>
  </si>
  <si>
    <t>３．駐車スペース</t>
  </si>
  <si>
    <t>規模</t>
  </si>
  <si>
    <t>原動機付自転車用</t>
  </si>
  <si>
    <t>0.7ｍ×1.7ｍ以上</t>
  </si>
  <si>
    <t>（　④又は⑥　）×　0.1　＝</t>
  </si>
  <si>
    <t>自転車用</t>
  </si>
  <si>
    <t>0.6ｍ×1.9ｍ以上</t>
  </si>
  <si>
    <t>（　④又は⑥　）ー　⑦　＝</t>
  </si>
  <si>
    <t>物件名称</t>
    <rPh sb="0" eb="2">
      <t>ブッケン</t>
    </rPh>
    <rPh sb="2" eb="4">
      <t>メイショウ</t>
    </rPh>
    <phoneticPr fontId="12"/>
  </si>
  <si>
    <t>様式ーC　別表　※建築主、設計者が複数の場合に使用</t>
    <rPh sb="0" eb="2">
      <t>ヨウシキ</t>
    </rPh>
    <rPh sb="5" eb="7">
      <t>ベッピョウ</t>
    </rPh>
    <rPh sb="9" eb="12">
      <t>ケンチクヌシ</t>
    </rPh>
    <rPh sb="13" eb="16">
      <t>セッケイシャ</t>
    </rPh>
    <rPh sb="17" eb="19">
      <t>フクスウ</t>
    </rPh>
    <rPh sb="20" eb="22">
      <t>バアイ</t>
    </rPh>
    <rPh sb="23" eb="25">
      <t>シヨウ</t>
    </rPh>
    <phoneticPr fontId="13"/>
  </si>
  <si>
    <t>建築主１</t>
    <rPh sb="0" eb="3">
      <t>ケンチクヌシ</t>
    </rPh>
    <phoneticPr fontId="13"/>
  </si>
  <si>
    <t>氏名</t>
    <rPh sb="0" eb="2">
      <t>シメイ</t>
    </rPh>
    <phoneticPr fontId="13"/>
  </si>
  <si>
    <t>住所</t>
    <rPh sb="0" eb="2">
      <t>ジュウショ</t>
    </rPh>
    <phoneticPr fontId="13"/>
  </si>
  <si>
    <t>TEL</t>
    <phoneticPr fontId="13"/>
  </si>
  <si>
    <t>建築主２</t>
    <rPh sb="0" eb="3">
      <t>ケンチクヌシ</t>
    </rPh>
    <phoneticPr fontId="13"/>
  </si>
  <si>
    <t>建築主３</t>
    <rPh sb="0" eb="3">
      <t>ケンチクヌシ</t>
    </rPh>
    <phoneticPr fontId="13"/>
  </si>
  <si>
    <t>設計者１</t>
    <rPh sb="0" eb="3">
      <t>セッケイシャ</t>
    </rPh>
    <phoneticPr fontId="13"/>
  </si>
  <si>
    <t>事務所名</t>
    <rPh sb="0" eb="3">
      <t>ジムショ</t>
    </rPh>
    <rPh sb="3" eb="4">
      <t>メイ</t>
    </rPh>
    <phoneticPr fontId="13"/>
  </si>
  <si>
    <t>担当者名</t>
    <rPh sb="0" eb="4">
      <t>タントウシャメイ</t>
    </rPh>
    <phoneticPr fontId="13"/>
  </si>
  <si>
    <t>設計者２</t>
    <rPh sb="0" eb="3">
      <t>セッケイシャ</t>
    </rPh>
    <phoneticPr fontId="13"/>
  </si>
  <si>
    <t>設計者３</t>
    <rPh sb="0" eb="3">
      <t>セッケイシャ</t>
    </rPh>
    <phoneticPr fontId="13"/>
  </si>
  <si>
    <t>〇〇　〇〇　　※複数いる場合は「別表」へ記入</t>
    <rPh sb="8" eb="10">
      <t>フクスウ</t>
    </rPh>
    <rPh sb="12" eb="14">
      <t>バアイ</t>
    </rPh>
    <rPh sb="16" eb="18">
      <t>ベッピョウ</t>
    </rPh>
    <rPh sb="20" eb="22">
      <t>キニュウ</t>
    </rPh>
    <phoneticPr fontId="13"/>
  </si>
  <si>
    <t>〇〇県〇〇市○○○○</t>
    <rPh sb="0" eb="3">
      <t>マルマルケン</t>
    </rPh>
    <rPh sb="5" eb="6">
      <t>シ</t>
    </rPh>
    <phoneticPr fontId="13"/>
  </si>
  <si>
    <t>□□□ー□□□□</t>
    <phoneticPr fontId="13"/>
  </si>
  <si>
    <t>〇〇市○○区○○</t>
    <rPh sb="2" eb="3">
      <t>シ</t>
    </rPh>
    <rPh sb="5" eb="6">
      <t>ク</t>
    </rPh>
    <phoneticPr fontId="13"/>
  </si>
  <si>
    <t>〇〇ビル新築工事</t>
    <rPh sb="4" eb="6">
      <t>シンチク</t>
    </rPh>
    <rPh sb="6" eb="8">
      <t>コウジ</t>
    </rPh>
    <phoneticPr fontId="13"/>
  </si>
  <si>
    <t>○○建築事務所　　※複数いる場合は「別表」へ記入</t>
    <rPh sb="2" eb="7">
      <t>ケンチクジムショ</t>
    </rPh>
    <phoneticPr fontId="13"/>
  </si>
  <si>
    <t>○○　○○</t>
    <phoneticPr fontId="13"/>
  </si>
  <si>
    <r>
      <rPr>
        <sz val="12"/>
        <color rgb="FFFF0000"/>
        <rFont val="游ゴシック"/>
        <family val="3"/>
        <charset val="128"/>
      </rPr>
      <t>■</t>
    </r>
    <r>
      <rPr>
        <sz val="12"/>
        <rFont val="游ゴシック"/>
        <family val="3"/>
        <charset val="128"/>
      </rPr>
      <t>商業地域　□近隣商業地域</t>
    </r>
    <phoneticPr fontId="12"/>
  </si>
  <si>
    <r>
      <rPr>
        <sz val="12"/>
        <color rgb="FFFF0000"/>
        <rFont val="游ゴシック"/>
        <family val="3"/>
        <charset val="128"/>
      </rPr>
      <t>■</t>
    </r>
    <r>
      <rPr>
        <sz val="12"/>
        <rFont val="游ゴシック"/>
        <family val="3"/>
        <charset val="128"/>
      </rPr>
      <t>新築 □増築 □用途変更 □その他</t>
    </r>
    <phoneticPr fontId="12"/>
  </si>
  <si>
    <r>
      <rPr>
        <b/>
        <i/>
        <sz val="12"/>
        <color rgb="FFFF0000"/>
        <rFont val="游ゴシック"/>
        <family val="3"/>
        <charset val="128"/>
        <scheme val="minor"/>
      </rPr>
      <t>2022</t>
    </r>
    <r>
      <rPr>
        <sz val="12"/>
        <rFont val="游ゴシック"/>
        <family val="3"/>
        <charset val="128"/>
        <scheme val="minor"/>
      </rPr>
      <t>　年　</t>
    </r>
    <r>
      <rPr>
        <b/>
        <i/>
        <sz val="12"/>
        <color rgb="FFFF0000"/>
        <rFont val="游ゴシック"/>
        <family val="3"/>
        <charset val="128"/>
        <scheme val="minor"/>
      </rPr>
      <t>5</t>
    </r>
    <r>
      <rPr>
        <sz val="12"/>
        <rFont val="游ゴシック"/>
        <family val="3"/>
        <charset val="128"/>
        <scheme val="minor"/>
      </rPr>
      <t>　月　</t>
    </r>
    <r>
      <rPr>
        <b/>
        <i/>
        <sz val="12"/>
        <color rgb="FFFF0000"/>
        <rFont val="游ゴシック"/>
        <family val="3"/>
        <charset val="128"/>
        <scheme val="minor"/>
      </rPr>
      <t>1</t>
    </r>
    <r>
      <rPr>
        <sz val="12"/>
        <rFont val="游ゴシック"/>
        <family val="3"/>
        <charset val="128"/>
        <scheme val="minor"/>
      </rPr>
      <t>　日</t>
    </r>
    <rPh sb="5" eb="6">
      <t>ネン</t>
    </rPh>
    <rPh sb="9" eb="10">
      <t>ガツ</t>
    </rPh>
    <rPh sb="13" eb="14">
      <t>ニチ</t>
    </rPh>
    <phoneticPr fontId="13"/>
  </si>
  <si>
    <r>
      <rPr>
        <b/>
        <i/>
        <sz val="12"/>
        <color rgb="FFFF0000"/>
        <rFont val="游ゴシック"/>
        <family val="3"/>
        <charset val="128"/>
        <scheme val="minor"/>
      </rPr>
      <t>2023</t>
    </r>
    <r>
      <rPr>
        <sz val="12"/>
        <rFont val="游ゴシック"/>
        <family val="3"/>
        <charset val="128"/>
        <scheme val="minor"/>
      </rPr>
      <t>　年　</t>
    </r>
    <r>
      <rPr>
        <b/>
        <i/>
        <sz val="12"/>
        <color rgb="FFFF0000"/>
        <rFont val="游ゴシック"/>
        <family val="3"/>
        <charset val="128"/>
        <scheme val="minor"/>
      </rPr>
      <t>5</t>
    </r>
    <r>
      <rPr>
        <sz val="12"/>
        <rFont val="游ゴシック"/>
        <family val="3"/>
        <charset val="128"/>
        <scheme val="minor"/>
      </rPr>
      <t>　月　</t>
    </r>
    <r>
      <rPr>
        <b/>
        <i/>
        <sz val="12"/>
        <color rgb="FFFF0000"/>
        <rFont val="游ゴシック"/>
        <family val="3"/>
        <charset val="128"/>
        <scheme val="minor"/>
      </rPr>
      <t>1</t>
    </r>
    <r>
      <rPr>
        <sz val="12"/>
        <rFont val="游ゴシック"/>
        <family val="3"/>
        <charset val="128"/>
        <scheme val="minor"/>
      </rPr>
      <t>　日</t>
    </r>
    <rPh sb="5" eb="6">
      <t>ネン</t>
    </rPh>
    <rPh sb="9" eb="10">
      <t>ガツ</t>
    </rPh>
    <rPh sb="13" eb="14">
      <t>ニチ</t>
    </rPh>
    <phoneticPr fontId="13"/>
  </si>
  <si>
    <t>小売店舗</t>
    <rPh sb="0" eb="4">
      <t>コウリテンポ</t>
    </rPh>
    <phoneticPr fontId="12"/>
  </si>
  <si>
    <r>
      <rPr>
        <b/>
        <i/>
        <sz val="12"/>
        <color rgb="FFFF0000"/>
        <rFont val="游ゴシック"/>
        <family val="3"/>
        <charset val="128"/>
      </rPr>
      <t>RC</t>
    </r>
    <r>
      <rPr>
        <sz val="12"/>
        <rFont val="游ゴシック"/>
        <family val="3"/>
        <charset val="128"/>
      </rPr>
      <t>　造、地上　</t>
    </r>
    <r>
      <rPr>
        <b/>
        <i/>
        <sz val="12"/>
        <color rgb="FFFF0000"/>
        <rFont val="游ゴシック"/>
        <family val="3"/>
        <charset val="128"/>
      </rPr>
      <t>7</t>
    </r>
    <r>
      <rPr>
        <sz val="12"/>
        <rFont val="游ゴシック"/>
        <family val="3"/>
        <charset val="128"/>
      </rPr>
      <t>　階、地下　</t>
    </r>
    <r>
      <rPr>
        <b/>
        <i/>
        <sz val="12"/>
        <color rgb="FFFF0000"/>
        <rFont val="游ゴシック"/>
        <family val="3"/>
        <charset val="128"/>
      </rPr>
      <t>1</t>
    </r>
    <r>
      <rPr>
        <sz val="12"/>
        <rFont val="游ゴシック"/>
        <family val="3"/>
        <charset val="128"/>
      </rPr>
      <t>　階</t>
    </r>
    <phoneticPr fontId="12"/>
  </si>
  <si>
    <r>
      <t>地下</t>
    </r>
    <r>
      <rPr>
        <b/>
        <i/>
        <sz val="12"/>
        <color rgb="FFFF0000"/>
        <rFont val="游ゴシック"/>
        <family val="3"/>
        <charset val="128"/>
      </rPr>
      <t>　1</t>
    </r>
    <r>
      <rPr>
        <sz val="12"/>
        <rFont val="游ゴシック"/>
        <family val="3"/>
        <charset val="128"/>
      </rPr>
      <t>　階、平置</t>
    </r>
    <r>
      <rPr>
        <b/>
        <i/>
        <sz val="12"/>
        <color rgb="FFFF0000"/>
        <rFont val="游ゴシック"/>
        <family val="3"/>
        <charset val="128"/>
      </rPr>
      <t>　358</t>
    </r>
    <r>
      <rPr>
        <sz val="12"/>
        <rFont val="游ゴシック"/>
        <family val="3"/>
        <charset val="128"/>
      </rPr>
      <t>台、ラック　台、その他　台</t>
    </r>
    <phoneticPr fontId="12"/>
  </si>
  <si>
    <t>←いずれかにチェック</t>
    <phoneticPr fontId="12"/>
  </si>
  <si>
    <t>　商業地域　　近隣商業地域</t>
    <phoneticPr fontId="12"/>
  </si>
  <si>
    <t>　新築 　増築 　用途変更 　その他</t>
    <phoneticPr fontId="12"/>
  </si>
  <si>
    <t>←いずれかにチェック</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</si>
</sst>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4" x14ac:knownFonts="1">
    <font>
      <sz val="11"/>
      <color rgb="FF000000"/>
      <name val="游ゴシック"/>
      <family val="2"/>
      <charset val="128"/>
    </font>
    <font>
      <sz val="11"/>
      <color theme="1"/>
      <name val="游ゴシック"/>
      <family val="2"/>
      <charset val="128"/>
      <scheme val="minor"/>
    </font>
    <font>
      <sz val="14"/>
      <color rgb="FF000000"/>
      <name val="游ゴシック"/>
      <family val="2"/>
      <charset val="128"/>
    </font>
    <font>
      <sz val="11"/>
      <name val="游ゴシック"/>
      <family val="2"/>
      <charset val="128"/>
    </font>
    <font>
      <sz val="20"/>
      <name val="游ゴシック"/>
      <family val="2"/>
      <charset val="128"/>
    </font>
    <font>
      <sz val="11"/>
      <name val="游ゴシック"/>
      <family val="3"/>
      <charset val="128"/>
    </font>
    <font>
      <sz val="18"/>
      <name val="游ゴシック"/>
      <family val="3"/>
      <charset val="128"/>
    </font>
    <font>
      <sz val="14"/>
      <name val="游ゴシック"/>
      <family val="3"/>
      <charset val="128"/>
    </font>
    <font>
      <sz val="12"/>
      <name val="游ゴシック"/>
      <family val="3"/>
      <charset val="128"/>
    </font>
    <font>
      <sz val="16"/>
      <color rgb="FF000000"/>
      <name val="游ゴシック"/>
      <family val="2"/>
      <charset val="128"/>
    </font>
    <font>
      <b/>
      <sz val="11"/>
      <color rgb="FF000000"/>
      <name val="游ゴシック"/>
      <family val="3"/>
      <charset val="128"/>
    </font>
    <font>
      <sz val="12"/>
      <color rgb="FF000000"/>
      <name val="游ゴシック"/>
      <family val="2"/>
      <charset val="128"/>
    </font>
    <font>
      <sz val="6"/>
      <name val="游ゴシック"/>
      <family val="2"/>
      <charset val="128"/>
    </font>
    <font>
      <sz val="6"/>
      <name val="游ゴシック"/>
      <family val="2"/>
      <charset val="128"/>
      <scheme val="minor"/>
    </font>
    <font>
      <sz val="11"/>
      <color rgb="FF000000"/>
      <name val="游ゴシック"/>
      <family val="2"/>
      <charset val="128"/>
    </font>
    <font>
      <b/>
      <i/>
      <sz val="12"/>
      <color rgb="FFFF0000"/>
      <name val="游ゴシック"/>
      <family val="3"/>
      <charset val="128"/>
      <scheme val="minor"/>
    </font>
    <font>
      <sz val="12"/>
      <name val="游ゴシック"/>
      <family val="3"/>
      <charset val="128"/>
      <scheme val="minor"/>
    </font>
    <font>
      <sz val="12"/>
      <color rgb="FFFF0000"/>
      <name val="游ゴシック"/>
      <family val="3"/>
      <charset val="128"/>
    </font>
    <font>
      <b/>
      <i/>
      <sz val="12"/>
      <color rgb="FFFF0000"/>
      <name val="游ゴシック"/>
      <family val="3"/>
      <charset val="128"/>
    </font>
    <font>
      <b/>
      <i/>
      <sz val="11"/>
      <color rgb="FFFF0000"/>
      <name val="游ゴシック"/>
      <family val="3"/>
      <charset val="128"/>
    </font>
    <font>
      <sz val="11"/>
      <name val="游ゴシック"/>
      <family val="2"/>
      <charset val="128"/>
      <scheme val="minor"/>
    </font>
    <font>
      <sz val="14"/>
      <name val="游ゴシック"/>
      <family val="2"/>
      <charset val="128"/>
      <scheme val="minor"/>
    </font>
    <font>
      <sz val="11"/>
      <name val="游ゴシック"/>
      <family val="3"/>
      <charset val="128"/>
      <scheme val="minor"/>
    </font>
    <font>
      <sz val="9"/>
      <name val="Meiryo UI"/>
      <family val="3"/>
      <charset val="128"/>
    </font>
  </fonts>
  <fills count="9">
    <fill>
      <patternFill patternType="none"/>
    </fill>
    <fill>
      <patternFill patternType="gray125"/>
    </fill>
    <fill>
      <patternFill patternType="solid">
        <fgColor rgb="FFFFF2CC"/>
        <bgColor rgb="FFFFFFFF"/>
      </patternFill>
    </fill>
    <fill>
      <patternFill patternType="solid">
        <fgColor rgb="FFFFFFFF"/>
        <bgColor rgb="FFFFF2CC"/>
      </patternFill>
    </fill>
    <fill>
      <patternFill patternType="solid">
        <fgColor theme="0"/>
        <bgColor rgb="FFFFFFFF"/>
      </patternFill>
    </fill>
    <fill>
      <patternFill patternType="solid">
        <fgColor theme="0"/>
        <bgColor indexed="64"/>
      </patternFill>
    </fill>
    <fill>
      <patternFill patternType="solid">
        <fgColor theme="7" tint="0.79998168889431442"/>
        <bgColor indexed="64"/>
      </patternFill>
    </fill>
    <fill>
      <patternFill patternType="solid">
        <fgColor theme="0"/>
        <bgColor rgb="FFFFF2CC"/>
      </patternFill>
    </fill>
    <fill>
      <patternFill patternType="solid">
        <fgColor theme="7" tint="0.79998168889431442"/>
        <bgColor rgb="FFFFFFFF"/>
      </patternFill>
    </fill>
  </fills>
  <borders count="91">
    <border>
      <left/>
      <right/>
      <top/>
      <bottom/>
      <diagonal/>
    </border>
    <border>
      <left style="thick">
        <color auto="1"/>
      </left>
      <right style="thin">
        <color auto="1"/>
      </right>
      <top style="thick">
        <color auto="1"/>
      </top>
      <bottom style="thin">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bottom/>
      <diagonal/>
    </border>
    <border>
      <left/>
      <right style="thick">
        <color auto="1"/>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ck">
        <color auto="1"/>
      </right>
      <top style="thin">
        <color auto="1"/>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right style="medium">
        <color auto="1"/>
      </right>
      <top style="double">
        <color auto="1"/>
      </top>
      <bottom style="medium">
        <color auto="1"/>
      </bottom>
      <diagonal/>
    </border>
    <border>
      <left style="medium">
        <color auto="1"/>
      </left>
      <right style="thin">
        <color auto="1"/>
      </right>
      <top style="medium">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ck">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top style="thin">
        <color auto="1"/>
      </top>
      <bottom/>
      <diagonal/>
    </border>
    <border>
      <left/>
      <right style="thick">
        <color auto="1"/>
      </right>
      <top style="thin">
        <color auto="1"/>
      </top>
      <bottom/>
      <diagonal/>
    </border>
    <border>
      <left/>
      <right/>
      <top style="hair">
        <color auto="1"/>
      </top>
      <bottom style="thin">
        <color auto="1"/>
      </bottom>
      <diagonal/>
    </border>
    <border>
      <left style="thick">
        <color auto="1"/>
      </left>
      <right style="thin">
        <color auto="1"/>
      </right>
      <top/>
      <bottom style="thin">
        <color auto="1"/>
      </bottom>
      <diagonal/>
    </border>
    <border>
      <left style="thin">
        <color auto="1"/>
      </left>
      <right/>
      <top style="hair">
        <color auto="1"/>
      </top>
      <bottom style="thick">
        <color auto="1"/>
      </bottom>
      <diagonal/>
    </border>
    <border>
      <left/>
      <right/>
      <top style="hair">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right/>
      <top/>
      <bottom style="thin">
        <color auto="1"/>
      </bottom>
      <diagonal/>
    </border>
    <border>
      <left/>
      <right style="thin">
        <color auto="1"/>
      </right>
      <top style="hair">
        <color auto="1"/>
      </top>
      <bottom style="thin">
        <color auto="1"/>
      </bottom>
      <diagonal/>
    </border>
    <border>
      <left/>
      <right style="thick">
        <color auto="1"/>
      </right>
      <top/>
      <bottom style="thin">
        <color indexed="64"/>
      </bottom>
      <diagonal/>
    </border>
  </borders>
  <cellStyleXfs count="3">
    <xf numFmtId="0" fontId="0" fillId="0" borderId="0">
      <alignment vertical="center"/>
    </xf>
    <xf numFmtId="0" fontId="1" fillId="0" borderId="0">
      <alignment vertical="center"/>
    </xf>
    <xf numFmtId="38" fontId="14" fillId="0" borderId="0" applyFont="0" applyFill="0" applyBorder="0" applyAlignment="0" applyProtection="0">
      <alignment vertical="center"/>
    </xf>
  </cellStyleXfs>
  <cellXfs count="269">
    <xf numFmtId="0" fontId="0" fillId="0" borderId="0" xfId="0">
      <alignment vertical="center"/>
    </xf>
    <xf numFmtId="0" fontId="7" fillId="2" borderId="8" xfId="0" applyFont="1" applyFill="1" applyBorder="1" applyAlignment="1">
      <alignment horizontal="center" vertical="center"/>
    </xf>
    <xf numFmtId="0" fontId="8" fillId="2" borderId="8" xfId="0" applyFont="1" applyFill="1" applyBorder="1">
      <alignment vertical="center"/>
    </xf>
    <xf numFmtId="0" fontId="8" fillId="0" borderId="14" xfId="0" applyFont="1" applyBorder="1" applyAlignment="1">
      <alignment horizontal="center" vertical="center"/>
    </xf>
    <xf numFmtId="0" fontId="0" fillId="0" borderId="0" xfId="0" applyAlignment="1"/>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4" xfId="0" applyFont="1" applyBorder="1">
      <alignment vertical="center"/>
    </xf>
    <xf numFmtId="0" fontId="0" fillId="0" borderId="45" xfId="0" applyBorder="1" applyAlignment="1">
      <alignment horizontal="center" vertical="center"/>
    </xf>
    <xf numFmtId="0" fontId="0" fillId="0" borderId="51" xfId="0" applyFont="1" applyBorder="1">
      <alignment vertical="center"/>
    </xf>
    <xf numFmtId="0" fontId="0" fillId="0" borderId="8" xfId="0" applyBorder="1" applyAlignment="1">
      <alignment horizontal="center" vertical="center"/>
    </xf>
    <xf numFmtId="0" fontId="0" fillId="0" borderId="53" xfId="0" applyFont="1" applyBorder="1">
      <alignment vertical="center"/>
    </xf>
    <xf numFmtId="0" fontId="0" fillId="0" borderId="20" xfId="0" applyBorder="1" applyAlignment="1">
      <alignment horizontal="center" vertical="center"/>
    </xf>
    <xf numFmtId="0" fontId="0" fillId="0" borderId="55" xfId="0" applyFont="1" applyBorder="1">
      <alignment vertical="center"/>
    </xf>
    <xf numFmtId="0" fontId="0" fillId="0" borderId="56" xfId="0" applyFont="1" applyBorder="1" applyAlignment="1">
      <alignment horizontal="center" vertical="center"/>
    </xf>
    <xf numFmtId="0" fontId="0" fillId="0" borderId="0" xfId="0">
      <alignment vertical="center"/>
    </xf>
    <xf numFmtId="0" fontId="0" fillId="2" borderId="0" xfId="0" applyFill="1" applyProtection="1">
      <alignment vertical="center"/>
      <protection locked="0"/>
    </xf>
    <xf numFmtId="176" fontId="8" fillId="0" borderId="13" xfId="0" applyNumberFormat="1" applyFont="1" applyBorder="1" applyAlignment="1">
      <alignment horizontal="center" vertical="center"/>
    </xf>
    <xf numFmtId="0" fontId="8" fillId="2" borderId="8" xfId="0" applyFont="1" applyFill="1" applyBorder="1" applyAlignment="1">
      <alignment horizontal="center" vertical="center"/>
    </xf>
    <xf numFmtId="0" fontId="8" fillId="5" borderId="14" xfId="0" applyFont="1" applyFill="1" applyBorder="1" applyAlignment="1">
      <alignment horizontal="center" vertical="center"/>
    </xf>
    <xf numFmtId="0" fontId="8" fillId="0" borderId="61" xfId="0" applyFont="1" applyBorder="1" applyAlignment="1">
      <alignment horizontal="center" vertical="center"/>
    </xf>
    <xf numFmtId="0" fontId="8" fillId="4" borderId="13" xfId="0" applyFont="1" applyFill="1" applyBorder="1" applyAlignment="1">
      <alignment vertical="center"/>
    </xf>
    <xf numFmtId="0" fontId="8" fillId="4" borderId="61" xfId="0" applyFont="1" applyFill="1" applyBorder="1" applyAlignment="1">
      <alignment vertical="center"/>
    </xf>
    <xf numFmtId="0" fontId="1" fillId="5" borderId="0" xfId="1" applyFill="1">
      <alignment vertical="center"/>
    </xf>
    <xf numFmtId="0" fontId="1" fillId="0" borderId="0" xfId="1">
      <alignment vertical="center"/>
    </xf>
    <xf numFmtId="176" fontId="8" fillId="0" borderId="13" xfId="0" applyNumberFormat="1" applyFont="1" applyBorder="1" applyAlignment="1">
      <alignment horizontal="center" vertical="center"/>
    </xf>
    <xf numFmtId="0" fontId="2" fillId="5" borderId="0" xfId="0" applyFont="1" applyFill="1">
      <alignment vertical="center"/>
    </xf>
    <xf numFmtId="0" fontId="0" fillId="5" borderId="0" xfId="0" applyFill="1">
      <alignment vertical="center"/>
    </xf>
    <xf numFmtId="0" fontId="3" fillId="5" borderId="0" xfId="0" applyFont="1" applyFill="1">
      <alignment vertical="center"/>
    </xf>
    <xf numFmtId="0" fontId="5" fillId="5" borderId="0" xfId="0" applyFont="1" applyFill="1" applyAlignment="1">
      <alignment vertical="center" wrapText="1"/>
    </xf>
    <xf numFmtId="0" fontId="6" fillId="5" borderId="0" xfId="0" applyFont="1" applyFill="1" applyAlignment="1">
      <alignment vertical="center"/>
    </xf>
    <xf numFmtId="0" fontId="6" fillId="5" borderId="0" xfId="0" applyFont="1" applyFill="1" applyAlignment="1">
      <alignment horizontal="center" vertical="center"/>
    </xf>
    <xf numFmtId="0" fontId="7" fillId="5" borderId="0" xfId="0" applyFont="1" applyFill="1" applyBorder="1">
      <alignment vertical="center"/>
    </xf>
    <xf numFmtId="0" fontId="8" fillId="5" borderId="0" xfId="0" applyFont="1" applyFill="1" applyBorder="1" applyAlignment="1">
      <alignment horizontal="left" vertical="center"/>
    </xf>
    <xf numFmtId="0" fontId="7" fillId="5" borderId="0"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5" fillId="5" borderId="3" xfId="0" applyFont="1" applyFill="1" applyBorder="1">
      <alignment vertical="center"/>
    </xf>
    <xf numFmtId="0" fontId="8"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5" fillId="5" borderId="0" xfId="0" applyFont="1" applyFill="1" applyBorder="1">
      <alignment vertical="center"/>
    </xf>
    <xf numFmtId="0" fontId="8" fillId="5" borderId="0"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0" xfId="0" applyFont="1" applyFill="1" applyAlignment="1"/>
    <xf numFmtId="0" fontId="5" fillId="5" borderId="0" xfId="0" applyFont="1" applyFill="1" applyAlignment="1">
      <alignment vertical="center"/>
    </xf>
    <xf numFmtId="0" fontId="5" fillId="5" borderId="21"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13" xfId="0" applyFont="1" applyFill="1" applyBorder="1" applyAlignment="1" applyProtection="1">
      <alignment horizontal="center" vertical="center"/>
      <protection locked="0"/>
    </xf>
    <xf numFmtId="0" fontId="5" fillId="5" borderId="16" xfId="0" applyFont="1" applyFill="1" applyBorder="1" applyAlignment="1">
      <alignment horizontal="center" vertical="center"/>
    </xf>
    <xf numFmtId="0" fontId="5" fillId="5" borderId="25" xfId="0" applyFont="1" applyFill="1" applyBorder="1" applyAlignment="1" applyProtection="1">
      <alignment horizontal="center" vertical="center"/>
      <protection locked="0"/>
    </xf>
    <xf numFmtId="0" fontId="5" fillId="5" borderId="26" xfId="0" applyFont="1" applyFill="1" applyBorder="1" applyAlignment="1">
      <alignment horizontal="center" vertical="center"/>
    </xf>
    <xf numFmtId="0" fontId="9" fillId="5" borderId="0" xfId="0" applyFont="1" applyFill="1">
      <alignment vertical="center"/>
    </xf>
    <xf numFmtId="0" fontId="10" fillId="5" borderId="0" xfId="0" applyFont="1" applyFill="1">
      <alignment vertical="center"/>
    </xf>
    <xf numFmtId="0" fontId="0" fillId="5" borderId="35" xfId="0" applyFont="1" applyFill="1" applyBorder="1" applyAlignment="1">
      <alignment horizontal="center" vertical="center"/>
    </xf>
    <xf numFmtId="0" fontId="0" fillId="5" borderId="35"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5" xfId="0" applyFill="1" applyBorder="1" applyAlignment="1">
      <alignment horizontal="center" vertical="center"/>
    </xf>
    <xf numFmtId="0" fontId="0" fillId="5" borderId="38" xfId="0"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41" xfId="0" applyFont="1" applyFill="1" applyBorder="1" applyAlignment="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176" fontId="0" fillId="5" borderId="0" xfId="0" applyNumberFormat="1" applyFill="1">
      <alignment vertical="center"/>
    </xf>
    <xf numFmtId="0" fontId="11" fillId="5" borderId="0" xfId="0" applyFont="1" applyFill="1" applyAlignment="1">
      <alignment horizontal="left" vertical="center" wrapText="1"/>
    </xf>
    <xf numFmtId="0" fontId="0" fillId="5" borderId="60" xfId="0" applyFont="1" applyFill="1" applyBorder="1">
      <alignment vertical="center"/>
    </xf>
    <xf numFmtId="0" fontId="0" fillId="5" borderId="51" xfId="0" applyFont="1" applyFill="1" applyBorder="1">
      <alignment vertical="center"/>
    </xf>
    <xf numFmtId="0" fontId="0" fillId="5" borderId="61" xfId="0" applyFont="1" applyFill="1" applyBorder="1" applyAlignment="1">
      <alignment horizontal="right" vertical="center"/>
    </xf>
    <xf numFmtId="0" fontId="0" fillId="5" borderId="61" xfId="0" applyFill="1" applyBorder="1" applyAlignment="1">
      <alignment horizontal="center" vertical="center"/>
    </xf>
    <xf numFmtId="0" fontId="0" fillId="5" borderId="61" xfId="0" applyFont="1" applyFill="1" applyBorder="1">
      <alignment vertical="center"/>
    </xf>
    <xf numFmtId="0" fontId="0" fillId="5" borderId="52" xfId="0" applyFill="1" applyBorder="1">
      <alignment vertical="center"/>
    </xf>
    <xf numFmtId="0" fontId="0" fillId="5" borderId="62" xfId="0" applyFont="1" applyFill="1" applyBorder="1">
      <alignment vertical="center"/>
    </xf>
    <xf numFmtId="0" fontId="0" fillId="5" borderId="64" xfId="0" applyFill="1" applyBorder="1" applyAlignment="1">
      <alignment horizontal="center" vertical="center"/>
    </xf>
    <xf numFmtId="0" fontId="0" fillId="5" borderId="64" xfId="0" applyFont="1" applyFill="1" applyBorder="1">
      <alignment vertical="center"/>
    </xf>
    <xf numFmtId="0" fontId="0" fillId="5" borderId="65" xfId="0" applyFill="1" applyBorder="1">
      <alignment vertical="center"/>
    </xf>
    <xf numFmtId="0" fontId="11" fillId="5" borderId="0" xfId="0" applyFont="1" applyFill="1">
      <alignment vertical="center"/>
    </xf>
    <xf numFmtId="0" fontId="0" fillId="5" borderId="66" xfId="0" applyFont="1" applyFill="1" applyBorder="1">
      <alignment vertical="center"/>
    </xf>
    <xf numFmtId="0" fontId="0" fillId="5" borderId="69" xfId="0" applyFont="1" applyFill="1" applyBorder="1">
      <alignment vertical="center"/>
    </xf>
    <xf numFmtId="0" fontId="0" fillId="5" borderId="52" xfId="0" applyFont="1" applyFill="1" applyBorder="1" applyAlignment="1">
      <alignment horizontal="center" vertical="center"/>
    </xf>
    <xf numFmtId="0" fontId="0" fillId="5" borderId="70" xfId="0" applyFont="1" applyFill="1" applyBorder="1">
      <alignment vertical="center"/>
    </xf>
    <xf numFmtId="0" fontId="0" fillId="5" borderId="65" xfId="0" applyFont="1" applyFill="1" applyBorder="1" applyAlignment="1">
      <alignment horizontal="center" vertical="center"/>
    </xf>
    <xf numFmtId="176" fontId="0" fillId="5" borderId="47" xfId="0" applyNumberFormat="1" applyFont="1" applyFill="1" applyBorder="1" applyAlignment="1">
      <alignment horizontal="center" vertical="center"/>
    </xf>
    <xf numFmtId="176" fontId="0" fillId="7" borderId="48" xfId="0" applyNumberFormat="1" applyFill="1" applyBorder="1" applyAlignment="1">
      <alignment horizontal="center" vertical="center"/>
    </xf>
    <xf numFmtId="176" fontId="0" fillId="7" borderId="47" xfId="0" applyNumberFormat="1" applyFont="1" applyFill="1" applyBorder="1" applyAlignment="1">
      <alignment horizontal="center" vertical="center"/>
    </xf>
    <xf numFmtId="0" fontId="0" fillId="5" borderId="48" xfId="0" applyFill="1" applyBorder="1" applyAlignment="1">
      <alignment horizontal="center" vertical="center"/>
    </xf>
    <xf numFmtId="0" fontId="0" fillId="5" borderId="49" xfId="0" applyFont="1" applyFill="1" applyBorder="1" applyAlignment="1">
      <alignment horizontal="center" vertical="center"/>
    </xf>
    <xf numFmtId="0" fontId="0" fillId="5" borderId="46" xfId="0" applyFill="1" applyBorder="1" applyAlignment="1">
      <alignment horizontal="center" vertical="center"/>
    </xf>
    <xf numFmtId="0" fontId="0" fillId="5" borderId="47" xfId="0" applyFont="1" applyFill="1" applyBorder="1" applyAlignment="1">
      <alignment horizontal="center" vertical="center"/>
    </xf>
    <xf numFmtId="0" fontId="0" fillId="5" borderId="50" xfId="0" applyFont="1" applyFill="1" applyBorder="1" applyAlignment="1">
      <alignment horizontal="center" vertical="center"/>
    </xf>
    <xf numFmtId="176" fontId="0" fillId="5" borderId="16" xfId="0" applyNumberFormat="1" applyFont="1" applyFill="1" applyBorder="1" applyAlignment="1">
      <alignment horizontal="center" vertical="center"/>
    </xf>
    <xf numFmtId="176" fontId="0" fillId="7" borderId="13" xfId="0" applyNumberFormat="1" applyFill="1" applyBorder="1" applyAlignment="1">
      <alignment horizontal="center" vertical="center"/>
    </xf>
    <xf numFmtId="176" fontId="0" fillId="7" borderId="16" xfId="0" applyNumberFormat="1" applyFont="1" applyFill="1" applyBorder="1" applyAlignment="1">
      <alignment horizontal="center" vertical="center"/>
    </xf>
    <xf numFmtId="0" fontId="0" fillId="5" borderId="13" xfId="0" applyFill="1" applyBorder="1" applyAlignment="1">
      <alignment horizontal="center" vertical="center"/>
    </xf>
    <xf numFmtId="0" fontId="0" fillId="5" borderId="16" xfId="0" applyFont="1" applyFill="1" applyBorder="1" applyAlignment="1">
      <alignment horizontal="center" vertical="center"/>
    </xf>
    <xf numFmtId="176" fontId="0" fillId="5" borderId="22" xfId="0" applyNumberFormat="1" applyFont="1" applyFill="1" applyBorder="1" applyAlignment="1">
      <alignment horizontal="center" vertical="center"/>
    </xf>
    <xf numFmtId="176" fontId="0" fillId="7" borderId="21" xfId="0" applyNumberFormat="1" applyFill="1" applyBorder="1" applyAlignment="1">
      <alignment horizontal="center" vertical="center"/>
    </xf>
    <xf numFmtId="176" fontId="0" fillId="7" borderId="22" xfId="0" applyNumberFormat="1" applyFont="1" applyFill="1" applyBorder="1" applyAlignment="1">
      <alignment horizontal="center" vertical="center"/>
    </xf>
    <xf numFmtId="0" fontId="0" fillId="5" borderId="21" xfId="0" applyFill="1" applyBorder="1" applyAlignment="1">
      <alignment horizontal="center" vertical="center"/>
    </xf>
    <xf numFmtId="0" fontId="0" fillId="5" borderId="22" xfId="0" applyFont="1" applyFill="1" applyBorder="1" applyAlignment="1">
      <alignment horizontal="center" vertical="center"/>
    </xf>
    <xf numFmtId="0" fontId="0" fillId="5" borderId="54" xfId="0" applyFont="1" applyFill="1" applyBorder="1" applyAlignment="1">
      <alignment horizontal="center" vertical="center"/>
    </xf>
    <xf numFmtId="176" fontId="0" fillId="5" borderId="57" xfId="0" applyNumberFormat="1" applyFill="1" applyBorder="1" applyAlignment="1">
      <alignment horizontal="center" vertical="center"/>
    </xf>
    <xf numFmtId="176" fontId="0" fillId="5" borderId="58" xfId="0" applyNumberFormat="1" applyFont="1" applyFill="1" applyBorder="1" applyAlignment="1">
      <alignment horizontal="center" vertical="center"/>
    </xf>
    <xf numFmtId="0" fontId="0" fillId="5" borderId="57" xfId="0" applyFill="1" applyBorder="1" applyAlignment="1">
      <alignment horizontal="center" vertical="center"/>
    </xf>
    <xf numFmtId="0" fontId="0" fillId="5" borderId="58" xfId="0" applyFont="1" applyFill="1" applyBorder="1" applyAlignment="1">
      <alignment horizontal="center" vertical="center"/>
    </xf>
    <xf numFmtId="0" fontId="0" fillId="5" borderId="59" xfId="0" applyFont="1" applyFill="1" applyBorder="1" applyAlignment="1">
      <alignment horizontal="center" vertical="center"/>
    </xf>
    <xf numFmtId="176" fontId="0" fillId="5" borderId="5" xfId="0" applyNumberFormat="1" applyFill="1" applyBorder="1" applyAlignment="1">
      <alignment horizontal="center" vertical="center"/>
    </xf>
    <xf numFmtId="176" fontId="0" fillId="5" borderId="38" xfId="0" applyNumberFormat="1" applyFill="1" applyBorder="1" applyAlignment="1">
      <alignment horizontal="center" vertical="center"/>
    </xf>
    <xf numFmtId="176" fontId="0" fillId="5" borderId="21" xfId="0" applyNumberFormat="1" applyFont="1" applyFill="1" applyBorder="1" applyAlignment="1">
      <alignment horizontal="center" vertical="center"/>
    </xf>
    <xf numFmtId="176" fontId="0" fillId="5" borderId="42" xfId="0" applyNumberFormat="1" applyFill="1" applyBorder="1" applyAlignment="1">
      <alignment horizontal="center" vertical="center"/>
    </xf>
    <xf numFmtId="176" fontId="0" fillId="5" borderId="43" xfId="0" applyNumberFormat="1" applyFill="1" applyBorder="1" applyAlignment="1">
      <alignment horizontal="center" vertical="center"/>
    </xf>
    <xf numFmtId="176" fontId="0" fillId="5" borderId="48" xfId="0" applyNumberFormat="1" applyFill="1" applyBorder="1" applyAlignment="1">
      <alignment horizontal="center" vertical="center"/>
    </xf>
    <xf numFmtId="176" fontId="0" fillId="5" borderId="13" xfId="0" applyNumberFormat="1" applyFill="1" applyBorder="1" applyAlignment="1">
      <alignment horizontal="center" vertical="center"/>
    </xf>
    <xf numFmtId="176" fontId="0" fillId="5" borderId="21" xfId="0" applyNumberFormat="1" applyFill="1" applyBorder="1" applyAlignment="1">
      <alignment horizontal="center" vertical="center"/>
    </xf>
    <xf numFmtId="0" fontId="16" fillId="6" borderId="8" xfId="0" applyFont="1" applyFill="1" applyBorder="1" applyAlignment="1">
      <alignment horizontal="center" vertical="center"/>
    </xf>
    <xf numFmtId="0" fontId="19" fillId="5" borderId="13" xfId="0" applyFont="1" applyFill="1" applyBorder="1" applyAlignment="1" applyProtection="1">
      <alignment horizontal="center" vertical="center"/>
      <protection locked="0"/>
    </xf>
    <xf numFmtId="0" fontId="19" fillId="5" borderId="25" xfId="0" applyFont="1" applyFill="1" applyBorder="1" applyAlignment="1" applyProtection="1">
      <alignment horizontal="center" vertical="center"/>
      <protection locked="0"/>
    </xf>
    <xf numFmtId="0" fontId="7" fillId="5" borderId="46" xfId="0" applyFont="1" applyFill="1" applyBorder="1" applyAlignment="1">
      <alignment horizontal="center" vertical="center"/>
    </xf>
    <xf numFmtId="0" fontId="7" fillId="5" borderId="88" xfId="0" applyFont="1" applyFill="1" applyBorder="1" applyAlignment="1">
      <alignment horizontal="center" vertical="center"/>
    </xf>
    <xf numFmtId="0" fontId="5" fillId="5" borderId="88" xfId="0" applyFont="1" applyFill="1" applyBorder="1">
      <alignment vertical="center"/>
    </xf>
    <xf numFmtId="0" fontId="8" fillId="5" borderId="88" xfId="0" applyFont="1" applyFill="1" applyBorder="1" applyAlignment="1">
      <alignment horizontal="center" vertical="center"/>
    </xf>
    <xf numFmtId="0" fontId="7" fillId="5" borderId="90" xfId="0" applyFont="1" applyFill="1" applyBorder="1" applyAlignment="1">
      <alignment horizontal="center" vertical="center"/>
    </xf>
    <xf numFmtId="176" fontId="0" fillId="8" borderId="46" xfId="0" applyNumberFormat="1" applyFill="1" applyBorder="1" applyAlignment="1" applyProtection="1">
      <alignment horizontal="center" vertical="center"/>
      <protection locked="0"/>
    </xf>
    <xf numFmtId="176" fontId="0" fillId="8" borderId="21" xfId="0" applyNumberFormat="1" applyFill="1" applyBorder="1" applyAlignment="1" applyProtection="1">
      <alignment horizontal="center" vertical="center"/>
      <protection locked="0"/>
    </xf>
    <xf numFmtId="176" fontId="0" fillId="8" borderId="13" xfId="0" applyNumberFormat="1" applyFill="1" applyBorder="1" applyAlignment="1" applyProtection="1">
      <alignment horizontal="center" vertical="center"/>
      <protection locked="0"/>
    </xf>
    <xf numFmtId="176" fontId="19" fillId="8" borderId="46" xfId="0" applyNumberFormat="1" applyFont="1" applyFill="1" applyBorder="1" applyAlignment="1" applyProtection="1">
      <alignment horizontal="center" vertical="center"/>
      <protection locked="0"/>
    </xf>
    <xf numFmtId="176" fontId="19" fillId="8" borderId="21" xfId="0" applyNumberFormat="1" applyFont="1" applyFill="1" applyBorder="1" applyAlignment="1" applyProtection="1">
      <alignment horizontal="center" vertical="center"/>
      <protection locked="0"/>
    </xf>
    <xf numFmtId="0" fontId="20" fillId="5" borderId="0" xfId="1" applyFont="1" applyFill="1">
      <alignment vertical="center"/>
    </xf>
    <xf numFmtId="0" fontId="21" fillId="5" borderId="0" xfId="1" applyFont="1" applyFill="1">
      <alignment vertical="center"/>
    </xf>
    <xf numFmtId="0" fontId="22" fillId="5" borderId="0" xfId="1" applyFont="1" applyFill="1">
      <alignment vertical="center"/>
    </xf>
    <xf numFmtId="0" fontId="16" fillId="6" borderId="8" xfId="1" applyFont="1" applyFill="1" applyBorder="1" applyAlignment="1">
      <alignment horizontal="center" vertical="center"/>
    </xf>
    <xf numFmtId="0" fontId="16" fillId="6" borderId="19" xfId="1" applyFont="1" applyFill="1" applyBorder="1" applyAlignment="1">
      <alignment horizontal="center" vertical="center"/>
    </xf>
    <xf numFmtId="0" fontId="16" fillId="5" borderId="0" xfId="1" applyFont="1" applyFill="1" applyBorder="1" applyAlignment="1">
      <alignment horizontal="center" vertical="center" textRotation="255"/>
    </xf>
    <xf numFmtId="0" fontId="16" fillId="5" borderId="0" xfId="1" applyFont="1" applyFill="1" applyBorder="1" applyAlignment="1">
      <alignment horizontal="center" vertical="center"/>
    </xf>
    <xf numFmtId="0" fontId="16" fillId="5" borderId="0" xfId="1" applyFont="1" applyFill="1" applyBorder="1" applyAlignment="1" applyProtection="1">
      <alignment horizontal="left" vertical="center" shrinkToFit="1"/>
      <protection locked="0"/>
    </xf>
    <xf numFmtId="0" fontId="16" fillId="5" borderId="0" xfId="1" applyFont="1" applyFill="1" applyBorder="1" applyAlignment="1" applyProtection="1">
      <alignment horizontal="center" vertical="center" shrinkToFit="1"/>
      <protection locked="0"/>
    </xf>
    <xf numFmtId="0" fontId="7" fillId="2" borderId="7" xfId="0" applyFont="1" applyFill="1" applyBorder="1" applyAlignment="1">
      <alignment horizontal="center" vertical="center"/>
    </xf>
    <xf numFmtId="0" fontId="8" fillId="0" borderId="13" xfId="0" applyFont="1" applyBorder="1" applyAlignment="1" applyProtection="1">
      <alignment horizontal="center" vertical="center" shrinkToFit="1"/>
      <protection locked="0"/>
    </xf>
    <xf numFmtId="0" fontId="8" fillId="0" borderId="61"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4"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7" fillId="5" borderId="0" xfId="0" applyFont="1" applyFill="1" applyBorder="1" applyAlignment="1">
      <alignment horizontal="left" vertical="center"/>
    </xf>
    <xf numFmtId="0" fontId="7" fillId="5"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pplyProtection="1">
      <alignment horizontal="center" vertical="center"/>
      <protection locked="0"/>
    </xf>
    <xf numFmtId="0" fontId="7" fillId="0" borderId="7" xfId="0" applyFont="1" applyBorder="1" applyAlignment="1">
      <alignment horizontal="center" vertical="center" textRotation="255"/>
    </xf>
    <xf numFmtId="0" fontId="7" fillId="2" borderId="8" xfId="0" applyFont="1" applyFill="1" applyBorder="1" applyAlignment="1">
      <alignment horizontal="center" vertical="center"/>
    </xf>
    <xf numFmtId="0" fontId="8" fillId="0" borderId="9"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12"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8" fillId="0" borderId="13"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7" fillId="0" borderId="15" xfId="0" applyFont="1" applyBorder="1" applyAlignment="1">
      <alignment horizontal="center" vertical="center" textRotation="255"/>
    </xf>
    <xf numFmtId="0" fontId="8" fillId="0" borderId="8" xfId="0" applyFont="1" applyBorder="1" applyAlignment="1" applyProtection="1">
      <alignment horizontal="center" vertical="center" shrinkToFit="1"/>
      <protection locked="0"/>
    </xf>
    <xf numFmtId="0" fontId="7" fillId="2" borderId="20" xfId="0" applyFont="1" applyFill="1" applyBorder="1" applyAlignment="1">
      <alignment horizontal="center" vertical="center"/>
    </xf>
    <xf numFmtId="0" fontId="8" fillId="0" borderId="10" xfId="0" applyFont="1" applyBorder="1" applyAlignment="1" applyProtection="1">
      <alignment horizontal="center" vertical="center"/>
      <protection locked="0"/>
    </xf>
    <xf numFmtId="176" fontId="8" fillId="0" borderId="13" xfId="0" applyNumberFormat="1" applyFont="1" applyBorder="1" applyAlignment="1" applyProtection="1">
      <alignment horizontal="center" vertical="center"/>
      <protection locked="0"/>
    </xf>
    <xf numFmtId="176" fontId="8" fillId="5" borderId="61" xfId="0" applyNumberFormat="1" applyFont="1" applyFill="1" applyBorder="1" applyAlignment="1" applyProtection="1">
      <alignment horizontal="center" vertical="center"/>
      <protection locked="0"/>
    </xf>
    <xf numFmtId="0" fontId="8" fillId="0" borderId="17" xfId="0" applyFont="1" applyBorder="1" applyAlignment="1">
      <alignment horizontal="center" vertical="center" textRotation="255"/>
    </xf>
    <xf numFmtId="0" fontId="8" fillId="0" borderId="8" xfId="0" applyFont="1" applyBorder="1" applyAlignment="1">
      <alignment horizontal="center" vertical="center"/>
    </xf>
    <xf numFmtId="0" fontId="8" fillId="0" borderId="45" xfId="0" applyFont="1" applyBorder="1" applyAlignment="1">
      <alignment horizontal="center" vertical="center"/>
    </xf>
    <xf numFmtId="0" fontId="8" fillId="0" borderId="72" xfId="0" applyFont="1" applyBorder="1" applyAlignment="1">
      <alignment horizontal="center" vertical="center"/>
    </xf>
    <xf numFmtId="0" fontId="7" fillId="0" borderId="8" xfId="0" applyFont="1" applyBorder="1" applyAlignment="1">
      <alignment horizontal="center" vertical="center" textRotation="255"/>
    </xf>
    <xf numFmtId="176" fontId="8" fillId="0" borderId="13" xfId="0" applyNumberFormat="1" applyFont="1" applyBorder="1" applyAlignment="1">
      <alignment horizontal="center" vertical="center"/>
    </xf>
    <xf numFmtId="0" fontId="8" fillId="0" borderId="16" xfId="0" applyFont="1" applyBorder="1" applyAlignment="1">
      <alignment horizontal="center" vertical="center"/>
    </xf>
    <xf numFmtId="0" fontId="5" fillId="0" borderId="8" xfId="0" applyFont="1" applyBorder="1" applyAlignment="1">
      <alignment horizontal="center" vertical="center"/>
    </xf>
    <xf numFmtId="0" fontId="8" fillId="0" borderId="8" xfId="0" applyFont="1" applyBorder="1" applyAlignment="1">
      <alignment horizontal="center" vertical="center" wrapText="1"/>
    </xf>
    <xf numFmtId="0" fontId="8" fillId="0" borderId="18" xfId="0" applyFont="1" applyBorder="1" applyAlignment="1">
      <alignment horizontal="center" vertical="center" textRotation="255"/>
    </xf>
    <xf numFmtId="0" fontId="5" fillId="0" borderId="17" xfId="0" applyFont="1" applyBorder="1" applyAlignment="1">
      <alignment horizontal="center" vertical="center"/>
    </xf>
    <xf numFmtId="0" fontId="8" fillId="5" borderId="8" xfId="0" applyFont="1" applyFill="1" applyBorder="1" applyAlignment="1">
      <alignment horizontal="center" vertical="center"/>
    </xf>
    <xf numFmtId="0" fontId="7" fillId="2" borderId="19" xfId="0" applyFont="1" applyFill="1" applyBorder="1" applyAlignment="1">
      <alignment horizontal="center" vertical="center" textRotation="255" wrapText="1"/>
    </xf>
    <xf numFmtId="0" fontId="8" fillId="0" borderId="20" xfId="0" applyFont="1" applyBorder="1" applyAlignment="1">
      <alignment horizontal="center" vertical="center"/>
    </xf>
    <xf numFmtId="0" fontId="8" fillId="2" borderId="8" xfId="0" applyFont="1" applyFill="1" applyBorder="1" applyAlignment="1">
      <alignment horizontal="center" vertical="center"/>
    </xf>
    <xf numFmtId="0" fontId="8" fillId="3" borderId="23" xfId="0" applyFont="1" applyFill="1" applyBorder="1" applyAlignment="1" applyProtection="1">
      <alignment horizontal="center" vertical="center"/>
      <protection locked="0"/>
    </xf>
    <xf numFmtId="0" fontId="8" fillId="2" borderId="24" xfId="0" applyFont="1" applyFill="1"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center" vertical="center"/>
    </xf>
    <xf numFmtId="0" fontId="5"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textRotation="255"/>
    </xf>
    <xf numFmtId="0" fontId="8" fillId="0" borderId="2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16" fillId="0" borderId="7" xfId="1" applyFont="1" applyBorder="1" applyAlignment="1">
      <alignment horizontal="center" vertical="center" textRotation="255"/>
    </xf>
    <xf numFmtId="0" fontId="16" fillId="0" borderId="18" xfId="1" applyFont="1" applyBorder="1" applyAlignment="1">
      <alignment horizontal="center" vertical="center" textRotation="255"/>
    </xf>
    <xf numFmtId="0" fontId="16" fillId="6" borderId="13" xfId="1" applyFont="1" applyFill="1" applyBorder="1" applyAlignment="1">
      <alignment horizontal="center" vertical="center"/>
    </xf>
    <xf numFmtId="0" fontId="16" fillId="6" borderId="61" xfId="1" applyFont="1" applyFill="1" applyBorder="1" applyAlignment="1">
      <alignment horizontal="center" vertical="center"/>
    </xf>
    <xf numFmtId="0" fontId="16" fillId="6" borderId="16" xfId="1" applyFont="1" applyFill="1" applyBorder="1" applyAlignment="1">
      <alignment horizontal="center" vertical="center"/>
    </xf>
    <xf numFmtId="0" fontId="16" fillId="0" borderId="13" xfId="1" applyFont="1" applyFill="1" applyBorder="1" applyAlignment="1" applyProtection="1">
      <alignment horizontal="center" vertical="center" shrinkToFit="1"/>
      <protection locked="0"/>
    </xf>
    <xf numFmtId="0" fontId="16" fillId="0" borderId="61" xfId="1" applyFont="1" applyFill="1" applyBorder="1" applyAlignment="1" applyProtection="1">
      <alignment horizontal="center" vertical="center" shrinkToFit="1"/>
      <protection locked="0"/>
    </xf>
    <xf numFmtId="0" fontId="16" fillId="0" borderId="14" xfId="1" applyFont="1" applyFill="1" applyBorder="1" applyAlignment="1" applyProtection="1">
      <alignment horizontal="center" vertical="center" shrinkToFit="1"/>
      <protection locked="0"/>
    </xf>
    <xf numFmtId="0" fontId="16" fillId="6" borderId="21" xfId="1" applyFont="1" applyFill="1" applyBorder="1" applyAlignment="1">
      <alignment horizontal="center" vertical="center"/>
    </xf>
    <xf numFmtId="0" fontId="16" fillId="6" borderId="75" xfId="1" applyFont="1" applyFill="1" applyBorder="1" applyAlignment="1">
      <alignment horizontal="center" vertical="center"/>
    </xf>
    <xf numFmtId="0" fontId="16" fillId="6" borderId="22" xfId="1" applyFont="1" applyFill="1" applyBorder="1" applyAlignment="1">
      <alignment horizontal="center" vertical="center"/>
    </xf>
    <xf numFmtId="0" fontId="16" fillId="6" borderId="46" xfId="1" applyFont="1" applyFill="1" applyBorder="1" applyAlignment="1">
      <alignment horizontal="center" vertical="center"/>
    </xf>
    <xf numFmtId="0" fontId="16" fillId="6" borderId="88" xfId="1" applyFont="1" applyFill="1" applyBorder="1" applyAlignment="1">
      <alignment horizontal="center" vertical="center"/>
    </xf>
    <xf numFmtId="0" fontId="16" fillId="6" borderId="49" xfId="1" applyFont="1" applyFill="1" applyBorder="1" applyAlignment="1">
      <alignment horizontal="center" vertical="center"/>
    </xf>
    <xf numFmtId="0" fontId="16" fillId="0" borderId="21" xfId="1" applyFont="1" applyFill="1" applyBorder="1" applyAlignment="1" applyProtection="1">
      <alignment horizontal="center" vertical="center" shrinkToFit="1"/>
      <protection locked="0"/>
    </xf>
    <xf numFmtId="0" fontId="16" fillId="0" borderId="75" xfId="1" applyFont="1" applyFill="1" applyBorder="1" applyAlignment="1" applyProtection="1">
      <alignment horizontal="center" vertical="center" shrinkToFit="1"/>
      <protection locked="0"/>
    </xf>
    <xf numFmtId="0" fontId="16" fillId="0" borderId="76" xfId="1" applyFont="1" applyFill="1" applyBorder="1" applyAlignment="1" applyProtection="1">
      <alignment horizontal="center" vertical="center" shrinkToFit="1"/>
      <protection locked="0"/>
    </xf>
    <xf numFmtId="0" fontId="16" fillId="0" borderId="11" xfId="1" applyFont="1" applyFill="1" applyBorder="1" applyAlignment="1" applyProtection="1">
      <alignment horizontal="center" vertical="center" shrinkToFit="1"/>
      <protection locked="0"/>
    </xf>
    <xf numFmtId="0" fontId="16" fillId="0" borderId="77" xfId="1" applyFont="1" applyFill="1" applyBorder="1" applyAlignment="1" applyProtection="1">
      <alignment horizontal="center" vertical="center" shrinkToFit="1"/>
      <protection locked="0"/>
    </xf>
    <xf numFmtId="0" fontId="16" fillId="0" borderId="89" xfId="1" applyFont="1" applyFill="1" applyBorder="1" applyAlignment="1" applyProtection="1">
      <alignment horizontal="center" vertical="center" shrinkToFit="1"/>
      <protection locked="0"/>
    </xf>
    <xf numFmtId="0" fontId="16" fillId="6" borderId="19" xfId="1" applyFont="1" applyFill="1" applyBorder="1" applyAlignment="1">
      <alignment horizontal="center" vertical="center"/>
    </xf>
    <xf numFmtId="0" fontId="16" fillId="0" borderId="81" xfId="1" applyFont="1" applyFill="1" applyBorder="1" applyAlignment="1" applyProtection="1">
      <alignment horizontal="center" vertical="center" shrinkToFit="1"/>
      <protection locked="0"/>
    </xf>
    <xf numFmtId="0" fontId="16" fillId="0" borderId="82" xfId="1" applyFont="1" applyFill="1" applyBorder="1" applyAlignment="1" applyProtection="1">
      <alignment horizontal="center" vertical="center" shrinkToFit="1"/>
      <protection locked="0"/>
    </xf>
    <xf numFmtId="0" fontId="16" fillId="0" borderId="83" xfId="1" applyFont="1" applyFill="1" applyBorder="1" applyAlignment="1" applyProtection="1">
      <alignment horizontal="center" vertical="center" shrinkToFit="1"/>
      <protection locked="0"/>
    </xf>
    <xf numFmtId="0" fontId="16" fillId="6" borderId="8" xfId="1" applyFont="1" applyFill="1" applyBorder="1" applyAlignment="1">
      <alignment horizontal="center" vertical="center"/>
    </xf>
    <xf numFmtId="0" fontId="16" fillId="0" borderId="1" xfId="1" applyFont="1" applyBorder="1" applyAlignment="1">
      <alignment horizontal="center" vertical="center" textRotation="255"/>
    </xf>
    <xf numFmtId="0" fontId="16" fillId="6" borderId="84" xfId="1" applyFont="1" applyFill="1" applyBorder="1" applyAlignment="1">
      <alignment horizontal="center" vertical="center"/>
    </xf>
    <xf numFmtId="0" fontId="16" fillId="6" borderId="85" xfId="1" applyFont="1" applyFill="1" applyBorder="1" applyAlignment="1">
      <alignment horizontal="center" vertical="center"/>
    </xf>
    <xf numFmtId="0" fontId="16" fillId="6" borderId="86" xfId="1" applyFont="1" applyFill="1" applyBorder="1" applyAlignment="1">
      <alignment horizontal="center" vertical="center"/>
    </xf>
    <xf numFmtId="0" fontId="16" fillId="0" borderId="84" xfId="1" applyFont="1" applyFill="1" applyBorder="1" applyAlignment="1" applyProtection="1">
      <alignment horizontal="center" vertical="center" shrinkToFit="1"/>
      <protection locked="0"/>
    </xf>
    <xf numFmtId="0" fontId="16" fillId="0" borderId="85" xfId="1" applyFont="1" applyFill="1" applyBorder="1" applyAlignment="1" applyProtection="1">
      <alignment horizontal="center" vertical="center" shrinkToFit="1"/>
      <protection locked="0"/>
    </xf>
    <xf numFmtId="0" fontId="16" fillId="0" borderId="87" xfId="1" applyFont="1" applyFill="1" applyBorder="1" applyAlignment="1" applyProtection="1">
      <alignment horizontal="center" vertical="center" shrinkToFit="1"/>
      <protection locked="0"/>
    </xf>
    <xf numFmtId="0" fontId="16" fillId="0" borderId="78" xfId="1" applyFont="1" applyBorder="1" applyAlignment="1">
      <alignment horizontal="center" vertical="center" textRotation="255"/>
    </xf>
    <xf numFmtId="0" fontId="16" fillId="6" borderId="45" xfId="1" applyFont="1" applyFill="1" applyBorder="1" applyAlignment="1">
      <alignment horizontal="center" vertical="center"/>
    </xf>
    <xf numFmtId="0" fontId="16" fillId="0" borderId="45" xfId="1" applyFont="1" applyFill="1" applyBorder="1" applyAlignment="1" applyProtection="1">
      <alignment horizontal="center" vertical="center" shrinkToFit="1"/>
      <protection locked="0"/>
    </xf>
    <xf numFmtId="0" fontId="16" fillId="0" borderId="72" xfId="1" applyFont="1" applyFill="1" applyBorder="1" applyAlignment="1" applyProtection="1">
      <alignment horizontal="center" vertical="center" shrinkToFit="1"/>
      <protection locked="0"/>
    </xf>
    <xf numFmtId="0" fontId="16" fillId="0" borderId="79" xfId="1" applyFont="1" applyFill="1" applyBorder="1" applyAlignment="1" applyProtection="1">
      <alignment horizontal="left" vertical="center" shrinkToFit="1"/>
      <protection locked="0"/>
    </xf>
    <xf numFmtId="0" fontId="16" fillId="0" borderId="80" xfId="1" applyFont="1" applyFill="1" applyBorder="1" applyAlignment="1" applyProtection="1">
      <alignment horizontal="left" vertical="center" shrinkToFit="1"/>
      <protection locked="0"/>
    </xf>
    <xf numFmtId="0" fontId="16" fillId="0" borderId="11" xfId="1" applyFont="1" applyFill="1" applyBorder="1" applyAlignment="1" applyProtection="1">
      <alignment horizontal="left" vertical="center" shrinkToFit="1"/>
      <protection locked="0"/>
    </xf>
    <xf numFmtId="0" fontId="16" fillId="0" borderId="77" xfId="1" applyFont="1" applyFill="1" applyBorder="1" applyAlignment="1" applyProtection="1">
      <alignment horizontal="left" vertical="center" shrinkToFit="1"/>
      <protection locked="0"/>
    </xf>
    <xf numFmtId="0" fontId="16" fillId="6" borderId="73" xfId="1" applyFont="1" applyFill="1" applyBorder="1" applyAlignment="1">
      <alignment horizontal="center" vertical="center"/>
    </xf>
    <xf numFmtId="0" fontId="16" fillId="0" borderId="73" xfId="1" applyFont="1" applyFill="1" applyBorder="1" applyAlignment="1" applyProtection="1">
      <alignment horizontal="center" vertical="center" shrinkToFit="1"/>
      <protection locked="0"/>
    </xf>
    <xf numFmtId="0" fontId="16" fillId="0" borderId="74" xfId="1" applyFont="1" applyFill="1" applyBorder="1" applyAlignment="1" applyProtection="1">
      <alignment horizontal="center" vertical="center" shrinkToFit="1"/>
      <protection locked="0"/>
    </xf>
    <xf numFmtId="0" fontId="0" fillId="5" borderId="34" xfId="0" applyFont="1" applyFill="1" applyBorder="1" applyAlignment="1">
      <alignment horizontal="center" vertical="center"/>
    </xf>
    <xf numFmtId="0" fontId="0" fillId="5" borderId="35"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39" xfId="0" applyFont="1" applyFill="1" applyBorder="1" applyAlignment="1">
      <alignment horizontal="center" vertical="center"/>
    </xf>
    <xf numFmtId="0" fontId="0" fillId="5" borderId="40" xfId="0" applyFont="1" applyFill="1" applyBorder="1" applyAlignment="1">
      <alignment horizontal="center" vertical="center"/>
    </xf>
    <xf numFmtId="0" fontId="0" fillId="0" borderId="34" xfId="0" applyFont="1" applyBorder="1" applyAlignment="1">
      <alignment horizontal="center" vertical="center"/>
    </xf>
    <xf numFmtId="176" fontId="0" fillId="5" borderId="35" xfId="0" applyNumberFormat="1" applyFont="1" applyFill="1" applyBorder="1" applyAlignment="1">
      <alignment horizontal="center" vertical="center"/>
    </xf>
    <xf numFmtId="176" fontId="0" fillId="5" borderId="20" xfId="0" applyNumberFormat="1" applyFont="1" applyFill="1" applyBorder="1" applyAlignment="1">
      <alignment horizontal="center" vertical="center"/>
    </xf>
    <xf numFmtId="0" fontId="0" fillId="5" borderId="8" xfId="0" applyFont="1" applyFill="1" applyBorder="1" applyAlignment="1">
      <alignment horizontal="center" vertical="center"/>
    </xf>
    <xf numFmtId="0" fontId="0" fillId="5" borderId="71" xfId="0" applyFont="1" applyFill="1" applyBorder="1" applyAlignment="1">
      <alignment horizontal="center" vertical="center"/>
    </xf>
    <xf numFmtId="0" fontId="11" fillId="5" borderId="0" xfId="0" applyFont="1" applyFill="1" applyBorder="1" applyAlignment="1">
      <alignment horizontal="left" vertical="center" wrapText="1"/>
    </xf>
    <xf numFmtId="0" fontId="0" fillId="5" borderId="63" xfId="0" applyFont="1" applyFill="1" applyBorder="1" applyAlignment="1">
      <alignment horizontal="center" vertical="center"/>
    </xf>
    <xf numFmtId="0" fontId="0" fillId="5" borderId="67" xfId="0" applyFont="1" applyFill="1" applyBorder="1" applyAlignment="1">
      <alignment horizontal="center" vertical="center"/>
    </xf>
    <xf numFmtId="0" fontId="0" fillId="5" borderId="68" xfId="0" applyFont="1" applyFill="1" applyBorder="1" applyAlignment="1">
      <alignment horizontal="center" vertical="center"/>
    </xf>
    <xf numFmtId="38" fontId="18" fillId="0" borderId="13" xfId="2" applyFont="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8" fillId="0" borderId="8" xfId="0" applyFont="1" applyBorder="1" applyAlignment="1" applyProtection="1">
      <alignment horizontal="center" vertical="center" shrinkToFit="1"/>
      <protection locked="0"/>
    </xf>
    <xf numFmtId="0" fontId="15" fillId="0" borderId="13" xfId="0" applyFont="1" applyFill="1" applyBorder="1" applyAlignment="1" applyProtection="1">
      <alignment horizontal="left" vertical="center"/>
      <protection locked="0"/>
    </xf>
    <xf numFmtId="0" fontId="15" fillId="0" borderId="61" xfId="0" applyFont="1" applyFill="1" applyBorder="1" applyAlignment="1" applyProtection="1">
      <alignment horizontal="left" vertical="center"/>
      <protection locked="0"/>
    </xf>
    <xf numFmtId="0" fontId="15" fillId="0" borderId="14"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5" fillId="0" borderId="75" xfId="0" applyFont="1" applyFill="1" applyBorder="1" applyAlignment="1" applyProtection="1">
      <alignment horizontal="left" vertical="center"/>
      <protection locked="0"/>
    </xf>
    <xf numFmtId="0" fontId="15" fillId="0" borderId="76"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16" fillId="0" borderId="11" xfId="0" applyFont="1" applyFill="1" applyBorder="1" applyAlignment="1" applyProtection="1">
      <alignment horizontal="center" vertical="center" shrinkToFit="1"/>
      <protection locked="0"/>
    </xf>
    <xf numFmtId="0" fontId="16" fillId="0" borderId="77" xfId="0" applyFont="1" applyFill="1" applyBorder="1" applyAlignment="1" applyProtection="1">
      <alignment horizontal="center" vertical="center" shrinkToFit="1"/>
      <protection locked="0"/>
    </xf>
    <xf numFmtId="0" fontId="16" fillId="0" borderId="89" xfId="0" applyFont="1" applyFill="1" applyBorder="1" applyAlignment="1" applyProtection="1">
      <alignment horizontal="center" vertical="center" shrinkToFit="1"/>
      <protection locked="0"/>
    </xf>
    <xf numFmtId="0" fontId="7" fillId="0" borderId="78" xfId="0" applyFont="1" applyBorder="1" applyAlignment="1">
      <alignment horizontal="center" vertical="center" textRotation="255"/>
    </xf>
    <xf numFmtId="0" fontId="7" fillId="2" borderId="45" xfId="0" applyFont="1" applyFill="1" applyBorder="1" applyAlignment="1">
      <alignment horizontal="center" vertical="center"/>
    </xf>
    <xf numFmtId="0" fontId="15" fillId="0" borderId="45" xfId="0" applyFont="1" applyFill="1" applyBorder="1" applyAlignment="1" applyProtection="1">
      <alignment horizontal="left" vertical="center"/>
      <protection locked="0"/>
    </xf>
    <xf numFmtId="0" fontId="15" fillId="0" borderId="72"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shrinkToFit="1"/>
      <protection locked="0"/>
    </xf>
    <xf numFmtId="0" fontId="16" fillId="0" borderId="77" xfId="0" applyFont="1" applyFill="1" applyBorder="1" applyAlignment="1" applyProtection="1">
      <alignment horizontal="left" vertical="center" shrinkToFit="1"/>
      <protection locked="0"/>
    </xf>
  </cellXfs>
  <cellStyles count="3">
    <cellStyle name="桁区切り" xfId="2" builtinId="6"/>
    <cellStyle name="標準" xfId="0" builtinId="0"/>
    <cellStyle name="標準 2" xfId="1"/>
  </cellStyles>
  <dxfs count="14">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170209</xdr:colOff>
          <xdr:row>5</xdr:row>
          <xdr:rowOff>70816</xdr:rowOff>
        </xdr:from>
        <xdr:to>
          <xdr:col>6</xdr:col>
          <xdr:colOff>505240</xdr:colOff>
          <xdr:row>7</xdr:row>
          <xdr:rowOff>28574</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228186</xdr:colOff>
          <xdr:row>5</xdr:row>
          <xdr:rowOff>70816</xdr:rowOff>
        </xdr:from>
        <xdr:to>
          <xdr:col>10</xdr:col>
          <xdr:colOff>223630</xdr:colOff>
          <xdr:row>7</xdr:row>
          <xdr:rowOff>28574</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50824</xdr:colOff>
          <xdr:row>16</xdr:row>
          <xdr:rowOff>282166</xdr:rowOff>
        </xdr:from>
        <xdr:to>
          <xdr:col>6</xdr:col>
          <xdr:colOff>46269</xdr:colOff>
          <xdr:row>18</xdr:row>
          <xdr:rowOff>24005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90237</xdr:colOff>
          <xdr:row>16</xdr:row>
          <xdr:rowOff>282166</xdr:rowOff>
        </xdr:from>
        <xdr:to>
          <xdr:col>7</xdr:col>
          <xdr:colOff>427269</xdr:colOff>
          <xdr:row>18</xdr:row>
          <xdr:rowOff>24005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313582</xdr:colOff>
          <xdr:row>16</xdr:row>
          <xdr:rowOff>282166</xdr:rowOff>
        </xdr:from>
        <xdr:to>
          <xdr:col>11</xdr:col>
          <xdr:colOff>650614</xdr:colOff>
          <xdr:row>18</xdr:row>
          <xdr:rowOff>24005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169064</xdr:colOff>
          <xdr:row>16</xdr:row>
          <xdr:rowOff>282166</xdr:rowOff>
        </xdr:from>
        <xdr:to>
          <xdr:col>12</xdr:col>
          <xdr:colOff>506096</xdr:colOff>
          <xdr:row>18</xdr:row>
          <xdr:rowOff>24005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4841</xdr:colOff>
          <xdr:row>16</xdr:row>
          <xdr:rowOff>282166</xdr:rowOff>
        </xdr:from>
        <xdr:to>
          <xdr:col>13</xdr:col>
          <xdr:colOff>341873</xdr:colOff>
          <xdr:row>18</xdr:row>
          <xdr:rowOff>24005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175633</xdr:colOff>
          <xdr:row>16</xdr:row>
          <xdr:rowOff>282166</xdr:rowOff>
        </xdr:from>
        <xdr:to>
          <xdr:col>14</xdr:col>
          <xdr:colOff>512665</xdr:colOff>
          <xdr:row>18</xdr:row>
          <xdr:rowOff>24005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166008</xdr:colOff>
          <xdr:row>6</xdr:row>
          <xdr:rowOff>37576</xdr:rowOff>
        </xdr:from>
        <xdr:to>
          <xdr:col>6</xdr:col>
          <xdr:colOff>413658</xdr:colOff>
          <xdr:row>6</xdr:row>
          <xdr:rowOff>283865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283239</xdr:colOff>
          <xdr:row>6</xdr:row>
          <xdr:rowOff>37576</xdr:rowOff>
        </xdr:from>
        <xdr:to>
          <xdr:col>10</xdr:col>
          <xdr:colOff>186524</xdr:colOff>
          <xdr:row>6</xdr:row>
          <xdr:rowOff>283865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2"/>
  <sheetViews>
    <sheetView tabSelected="1" view="pageBreakPreview" zoomScale="85" zoomScaleNormal="55" zoomScaleSheetLayoutView="85" zoomScalePageLayoutView="80" workbookViewId="0">
      <selection activeCell="F17" sqref="F17:K17"/>
    </sheetView>
  </sheetViews>
  <sheetFormatPr defaultColWidth="8.625" defaultRowHeight="18.75" x14ac:dyDescent="0.4"/>
  <cols>
    <col min="1" max="1" width="7.75" customWidth="1"/>
    <col min="2" max="2" width="3.75" customWidth="1"/>
    <col min="3" max="3" width="4.625" customWidth="1"/>
    <col min="4" max="4" width="6.75" customWidth="1"/>
    <col min="6" max="6" width="4.5" customWidth="1"/>
    <col min="7" max="7" width="7.125" customWidth="1"/>
    <col min="10" max="10" width="4.5" customWidth="1"/>
    <col min="11" max="11" width="5.125" customWidth="1"/>
    <col min="15" max="15" width="15.75" customWidth="1"/>
    <col min="16" max="16" width="2.125" customWidth="1"/>
  </cols>
  <sheetData>
    <row r="1" spans="1:16" ht="24" x14ac:dyDescent="0.4">
      <c r="A1" s="28"/>
      <c r="B1" s="27" t="s">
        <v>0</v>
      </c>
      <c r="C1" s="28"/>
      <c r="D1" s="28"/>
      <c r="E1" s="28"/>
      <c r="F1" s="28"/>
      <c r="G1" s="28"/>
      <c r="H1" s="28"/>
      <c r="I1" s="28"/>
      <c r="J1" s="28"/>
      <c r="K1" s="28"/>
      <c r="L1" s="28"/>
      <c r="M1" s="28"/>
      <c r="N1" s="28"/>
      <c r="O1" s="28"/>
      <c r="P1" s="28"/>
    </row>
    <row r="2" spans="1:16" ht="40.5" customHeight="1" x14ac:dyDescent="0.4">
      <c r="A2" s="29"/>
      <c r="B2" s="29"/>
      <c r="C2" s="29"/>
      <c r="D2" s="141" t="s">
        <v>1</v>
      </c>
      <c r="E2" s="141"/>
      <c r="F2" s="141"/>
      <c r="G2" s="141"/>
      <c r="H2" s="141"/>
      <c r="I2" s="141"/>
      <c r="J2" s="141"/>
      <c r="K2" s="141"/>
      <c r="L2" s="141"/>
      <c r="M2" s="141"/>
      <c r="N2" s="141"/>
      <c r="O2" s="30"/>
      <c r="P2" s="28"/>
    </row>
    <row r="3" spans="1:16" ht="14.25" customHeight="1" x14ac:dyDescent="0.4">
      <c r="A3" s="29"/>
      <c r="B3" s="29"/>
      <c r="C3" s="29"/>
      <c r="D3" s="31"/>
      <c r="E3" s="31"/>
      <c r="F3" s="31"/>
      <c r="G3" s="142"/>
      <c r="H3" s="142"/>
      <c r="I3" s="32"/>
      <c r="J3" s="142"/>
      <c r="K3" s="142"/>
      <c r="L3" s="142"/>
      <c r="M3" s="31"/>
      <c r="N3" s="31"/>
      <c r="O3" s="30"/>
      <c r="P3" s="28"/>
    </row>
    <row r="4" spans="1:16" ht="31.5" customHeight="1" x14ac:dyDescent="0.4">
      <c r="A4" s="29"/>
      <c r="B4" s="143" t="s">
        <v>2</v>
      </c>
      <c r="C4" s="143"/>
      <c r="D4" s="143"/>
      <c r="E4" s="143"/>
      <c r="F4" s="143"/>
      <c r="G4" s="143"/>
      <c r="H4" s="143"/>
      <c r="I4" s="143"/>
      <c r="J4" s="143"/>
      <c r="K4" s="143"/>
      <c r="L4" s="143"/>
      <c r="M4" s="33" t="s">
        <v>3</v>
      </c>
      <c r="N4" s="144"/>
      <c r="O4" s="144"/>
      <c r="P4" s="28"/>
    </row>
    <row r="5" spans="1:16" ht="22.5" customHeight="1" x14ac:dyDescent="0.4">
      <c r="A5" s="29"/>
      <c r="B5" s="34" t="s">
        <v>4</v>
      </c>
      <c r="C5" s="35"/>
      <c r="D5" s="35"/>
      <c r="E5" s="35"/>
      <c r="F5" s="35"/>
      <c r="G5" s="35"/>
      <c r="H5" s="35"/>
      <c r="I5" s="35"/>
      <c r="J5" s="35"/>
      <c r="K5" s="35"/>
      <c r="L5" s="35"/>
      <c r="M5" s="33"/>
      <c r="N5" s="35"/>
      <c r="O5" s="35"/>
      <c r="P5" s="28"/>
    </row>
    <row r="6" spans="1:16" ht="7.5" customHeight="1" x14ac:dyDescent="0.4">
      <c r="A6" s="29"/>
      <c r="B6" s="145" t="s">
        <v>5</v>
      </c>
      <c r="C6" s="145"/>
      <c r="D6" s="145"/>
      <c r="E6" s="145"/>
      <c r="F6" s="36"/>
      <c r="G6" s="146"/>
      <c r="H6" s="146"/>
      <c r="I6" s="37"/>
      <c r="J6" s="146"/>
      <c r="K6" s="146"/>
      <c r="L6" s="146"/>
      <c r="M6" s="38"/>
      <c r="N6" s="39"/>
      <c r="O6" s="40"/>
      <c r="P6" s="28"/>
    </row>
    <row r="7" spans="1:16" ht="24.75" customHeight="1" x14ac:dyDescent="0.4">
      <c r="A7" s="29"/>
      <c r="B7" s="145"/>
      <c r="C7" s="145"/>
      <c r="D7" s="145"/>
      <c r="E7" s="145"/>
      <c r="F7" s="41"/>
      <c r="G7" s="147" t="s">
        <v>6</v>
      </c>
      <c r="H7" s="147"/>
      <c r="I7" s="35" t="s">
        <v>7</v>
      </c>
      <c r="J7" s="147" t="s">
        <v>8</v>
      </c>
      <c r="K7" s="147"/>
      <c r="L7" s="147"/>
      <c r="M7" s="42"/>
      <c r="N7" s="43" t="s">
        <v>125</v>
      </c>
      <c r="O7" s="44"/>
      <c r="P7" s="28"/>
    </row>
    <row r="8" spans="1:16" ht="6" customHeight="1" x14ac:dyDescent="0.4">
      <c r="A8" s="29"/>
      <c r="B8" s="145"/>
      <c r="C8" s="145"/>
      <c r="D8" s="145"/>
      <c r="E8" s="145"/>
      <c r="F8" s="41"/>
      <c r="G8" s="35"/>
      <c r="H8" s="35"/>
      <c r="I8" s="35"/>
      <c r="J8" s="35"/>
      <c r="K8" s="35"/>
      <c r="L8" s="35"/>
      <c r="M8" s="42"/>
      <c r="N8" s="43"/>
      <c r="O8" s="44"/>
      <c r="P8" s="28"/>
    </row>
    <row r="9" spans="1:16" ht="24.75" customHeight="1" x14ac:dyDescent="0.4">
      <c r="A9" s="29"/>
      <c r="B9" s="148" t="s">
        <v>9</v>
      </c>
      <c r="C9" s="149" t="s">
        <v>10</v>
      </c>
      <c r="D9" s="149"/>
      <c r="E9" s="149"/>
      <c r="F9" s="150"/>
      <c r="G9" s="150"/>
      <c r="H9" s="150"/>
      <c r="I9" s="150"/>
      <c r="J9" s="150"/>
      <c r="K9" s="150"/>
      <c r="L9" s="150"/>
      <c r="M9" s="150"/>
      <c r="N9" s="150"/>
      <c r="O9" s="150"/>
      <c r="P9" s="28"/>
    </row>
    <row r="10" spans="1:16" ht="24.75" customHeight="1" x14ac:dyDescent="0.4">
      <c r="A10" s="29"/>
      <c r="B10" s="148"/>
      <c r="C10" s="149" t="s">
        <v>11</v>
      </c>
      <c r="D10" s="149"/>
      <c r="E10" s="149"/>
      <c r="F10" s="151"/>
      <c r="G10" s="151"/>
      <c r="H10" s="151"/>
      <c r="I10" s="151"/>
      <c r="J10" s="151"/>
      <c r="K10" s="151"/>
      <c r="L10" s="151"/>
      <c r="M10" s="151"/>
      <c r="N10" s="151"/>
      <c r="O10" s="151"/>
      <c r="P10" s="28"/>
    </row>
    <row r="11" spans="1:16" ht="24.75" customHeight="1" x14ac:dyDescent="0.4">
      <c r="A11" s="29"/>
      <c r="B11" s="148"/>
      <c r="C11" s="149"/>
      <c r="D11" s="149"/>
      <c r="E11" s="149"/>
      <c r="F11" s="152"/>
      <c r="G11" s="152"/>
      <c r="H11" s="152"/>
      <c r="I11" s="152"/>
      <c r="J11" s="152"/>
      <c r="K11" s="152"/>
      <c r="L11" s="1" t="s">
        <v>12</v>
      </c>
      <c r="M11" s="150"/>
      <c r="N11" s="150"/>
      <c r="O11" s="150"/>
      <c r="P11" s="28"/>
    </row>
    <row r="12" spans="1:16" ht="24.75" customHeight="1" x14ac:dyDescent="0.4">
      <c r="A12" s="29"/>
      <c r="B12" s="137" t="s">
        <v>13</v>
      </c>
      <c r="C12" s="137"/>
      <c r="D12" s="137"/>
      <c r="E12" s="137"/>
      <c r="F12" s="138"/>
      <c r="G12" s="139"/>
      <c r="H12" s="139"/>
      <c r="I12" s="139"/>
      <c r="J12" s="139"/>
      <c r="K12" s="139"/>
      <c r="L12" s="139"/>
      <c r="M12" s="139"/>
      <c r="N12" s="139"/>
      <c r="O12" s="140"/>
      <c r="P12" s="28"/>
    </row>
    <row r="13" spans="1:16" s="16" customFormat="1" ht="24.75" customHeight="1" x14ac:dyDescent="0.4">
      <c r="A13" s="29"/>
      <c r="B13" s="137" t="s">
        <v>98</v>
      </c>
      <c r="C13" s="137"/>
      <c r="D13" s="137"/>
      <c r="E13" s="137"/>
      <c r="F13" s="138"/>
      <c r="G13" s="139"/>
      <c r="H13" s="139"/>
      <c r="I13" s="139"/>
      <c r="J13" s="139"/>
      <c r="K13" s="139"/>
      <c r="L13" s="139"/>
      <c r="M13" s="139"/>
      <c r="N13" s="139"/>
      <c r="O13" s="140"/>
      <c r="P13" s="28"/>
    </row>
    <row r="14" spans="1:16" ht="24.75" customHeight="1" x14ac:dyDescent="0.4">
      <c r="A14" s="29"/>
      <c r="B14" s="148" t="s">
        <v>14</v>
      </c>
      <c r="C14" s="149" t="s">
        <v>15</v>
      </c>
      <c r="D14" s="149"/>
      <c r="E14" s="149"/>
      <c r="F14" s="150"/>
      <c r="G14" s="150"/>
      <c r="H14" s="150"/>
      <c r="I14" s="150"/>
      <c r="J14" s="150"/>
      <c r="K14" s="150"/>
      <c r="L14" s="150"/>
      <c r="M14" s="150"/>
      <c r="N14" s="150"/>
      <c r="O14" s="150"/>
      <c r="P14" s="28"/>
    </row>
    <row r="15" spans="1:16" ht="24.75" customHeight="1" x14ac:dyDescent="0.4">
      <c r="A15" s="29"/>
      <c r="B15" s="148"/>
      <c r="C15" s="149" t="s">
        <v>11</v>
      </c>
      <c r="D15" s="149"/>
      <c r="E15" s="149"/>
      <c r="F15" s="151"/>
      <c r="G15" s="151"/>
      <c r="H15" s="151"/>
      <c r="I15" s="151"/>
      <c r="J15" s="151"/>
      <c r="K15" s="151"/>
      <c r="L15" s="151"/>
      <c r="M15" s="151"/>
      <c r="N15" s="151"/>
      <c r="O15" s="151"/>
      <c r="P15" s="28"/>
    </row>
    <row r="16" spans="1:16" ht="24.75" customHeight="1" x14ac:dyDescent="0.4">
      <c r="A16" s="29"/>
      <c r="B16" s="148"/>
      <c r="C16" s="149"/>
      <c r="D16" s="149"/>
      <c r="E16" s="149"/>
      <c r="F16" s="153"/>
      <c r="G16" s="153"/>
      <c r="H16" s="153"/>
      <c r="I16" s="153"/>
      <c r="J16" s="153"/>
      <c r="K16" s="153"/>
      <c r="L16" s="1" t="s">
        <v>12</v>
      </c>
      <c r="M16" s="150"/>
      <c r="N16" s="150"/>
      <c r="O16" s="150"/>
      <c r="P16" s="28"/>
    </row>
    <row r="17" spans="1:16" ht="24.75" customHeight="1" x14ac:dyDescent="0.4">
      <c r="A17" s="29"/>
      <c r="B17" s="148"/>
      <c r="C17" s="149" t="s">
        <v>10</v>
      </c>
      <c r="D17" s="149"/>
      <c r="E17" s="149"/>
      <c r="F17" s="154"/>
      <c r="G17" s="154"/>
      <c r="H17" s="154"/>
      <c r="I17" s="154"/>
      <c r="J17" s="154"/>
      <c r="K17" s="154"/>
      <c r="L17" s="19" t="s">
        <v>16</v>
      </c>
      <c r="M17" s="155"/>
      <c r="N17" s="155"/>
      <c r="O17" s="155"/>
      <c r="P17" s="28"/>
    </row>
    <row r="18" spans="1:16" ht="24.75" customHeight="1" x14ac:dyDescent="0.4">
      <c r="A18" s="29"/>
      <c r="B18" s="137" t="s">
        <v>17</v>
      </c>
      <c r="C18" s="137"/>
      <c r="D18" s="137"/>
      <c r="E18" s="137"/>
      <c r="F18" s="156" t="s">
        <v>126</v>
      </c>
      <c r="G18" s="156"/>
      <c r="H18" s="156"/>
      <c r="I18" s="156"/>
      <c r="J18" s="2" t="s">
        <v>18</v>
      </c>
      <c r="K18" s="2"/>
      <c r="L18" s="157" t="s">
        <v>127</v>
      </c>
      <c r="M18" s="157"/>
      <c r="N18" s="157"/>
      <c r="O18" s="157"/>
      <c r="P18" s="28"/>
    </row>
    <row r="19" spans="1:16" ht="24.75" customHeight="1" x14ac:dyDescent="0.4">
      <c r="A19" s="29"/>
      <c r="B19" s="137" t="s">
        <v>19</v>
      </c>
      <c r="C19" s="137"/>
      <c r="D19" s="137"/>
      <c r="E19" s="137"/>
      <c r="F19" s="158" t="s">
        <v>20</v>
      </c>
      <c r="G19" s="158"/>
      <c r="H19" s="158"/>
      <c r="I19" s="158"/>
      <c r="J19" s="149" t="s">
        <v>21</v>
      </c>
      <c r="K19" s="149"/>
      <c r="L19" s="149"/>
      <c r="M19" s="157" t="s">
        <v>20</v>
      </c>
      <c r="N19" s="157"/>
      <c r="O19" s="157"/>
      <c r="P19" s="28"/>
    </row>
    <row r="20" spans="1:16" ht="24.75" customHeight="1" x14ac:dyDescent="0.4">
      <c r="A20" s="29"/>
      <c r="B20" s="159" t="s">
        <v>22</v>
      </c>
      <c r="C20" s="149" t="s">
        <v>23</v>
      </c>
      <c r="D20" s="149"/>
      <c r="E20" s="149"/>
      <c r="F20" s="160"/>
      <c r="G20" s="160"/>
      <c r="H20" s="160"/>
      <c r="I20" s="160"/>
      <c r="J20" s="161" t="s">
        <v>24</v>
      </c>
      <c r="K20" s="161"/>
      <c r="L20" s="162" t="s">
        <v>25</v>
      </c>
      <c r="M20" s="162"/>
      <c r="N20" s="162"/>
      <c r="O20" s="162"/>
      <c r="P20" s="28"/>
    </row>
    <row r="21" spans="1:16" ht="24.75" customHeight="1" x14ac:dyDescent="0.4">
      <c r="A21" s="29"/>
      <c r="B21" s="159"/>
      <c r="C21" s="149" t="s">
        <v>26</v>
      </c>
      <c r="D21" s="149"/>
      <c r="E21" s="149"/>
      <c r="F21" s="163"/>
      <c r="G21" s="163"/>
      <c r="H21" s="163"/>
      <c r="I21" s="21" t="s">
        <v>27</v>
      </c>
      <c r="J21" s="22"/>
      <c r="K21" s="23"/>
      <c r="L21" s="164"/>
      <c r="M21" s="164"/>
      <c r="N21" s="164"/>
      <c r="O21" s="20"/>
      <c r="P21" s="28"/>
    </row>
    <row r="22" spans="1:16" ht="24.75" customHeight="1" x14ac:dyDescent="0.4">
      <c r="A22" s="29"/>
      <c r="B22" s="159"/>
      <c r="C22" s="165"/>
      <c r="D22" s="165"/>
      <c r="E22" s="165"/>
      <c r="F22" s="166" t="s">
        <v>28</v>
      </c>
      <c r="G22" s="166"/>
      <c r="H22" s="166"/>
      <c r="I22" s="166"/>
      <c r="J22" s="167" t="s">
        <v>29</v>
      </c>
      <c r="K22" s="167"/>
      <c r="L22" s="167"/>
      <c r="M22" s="167"/>
      <c r="N22" s="168" t="s">
        <v>30</v>
      </c>
      <c r="O22" s="168"/>
      <c r="P22" s="28"/>
    </row>
    <row r="23" spans="1:16" ht="24.75" customHeight="1" x14ac:dyDescent="0.4">
      <c r="A23" s="29"/>
      <c r="B23" s="159"/>
      <c r="C23" s="169" t="s">
        <v>31</v>
      </c>
      <c r="D23" s="166" t="s">
        <v>32</v>
      </c>
      <c r="E23" s="166"/>
      <c r="F23" s="170">
        <f>様式ーE!D9</f>
        <v>0</v>
      </c>
      <c r="G23" s="170"/>
      <c r="H23" s="171" t="s">
        <v>33</v>
      </c>
      <c r="I23" s="171"/>
      <c r="J23" s="170">
        <f>様式ーE!D23</f>
        <v>0</v>
      </c>
      <c r="K23" s="170"/>
      <c r="L23" s="171" t="s">
        <v>33</v>
      </c>
      <c r="M23" s="171"/>
      <c r="N23" s="18">
        <f t="shared" ref="N23:N30" si="0">IF(J23=0,0,F23-J23)</f>
        <v>0</v>
      </c>
      <c r="O23" s="3" t="s">
        <v>33</v>
      </c>
      <c r="P23" s="28"/>
    </row>
    <row r="24" spans="1:16" ht="24.75" customHeight="1" x14ac:dyDescent="0.4">
      <c r="A24" s="29"/>
      <c r="B24" s="159"/>
      <c r="C24" s="169"/>
      <c r="D24" s="172" t="s">
        <v>34</v>
      </c>
      <c r="E24" s="172"/>
      <c r="F24" s="170">
        <f>様式ーE!D10</f>
        <v>0</v>
      </c>
      <c r="G24" s="170"/>
      <c r="H24" s="171" t="s">
        <v>33</v>
      </c>
      <c r="I24" s="171"/>
      <c r="J24" s="170">
        <f>様式ーE!D24</f>
        <v>0</v>
      </c>
      <c r="K24" s="170"/>
      <c r="L24" s="171" t="s">
        <v>33</v>
      </c>
      <c r="M24" s="171"/>
      <c r="N24" s="18">
        <f t="shared" si="0"/>
        <v>0</v>
      </c>
      <c r="O24" s="3" t="s">
        <v>33</v>
      </c>
      <c r="P24" s="28"/>
    </row>
    <row r="25" spans="1:16" ht="24.75" customHeight="1" x14ac:dyDescent="0.4">
      <c r="A25" s="29"/>
      <c r="B25" s="159"/>
      <c r="C25" s="169"/>
      <c r="D25" s="166" t="s">
        <v>35</v>
      </c>
      <c r="E25" s="166"/>
      <c r="F25" s="170">
        <f>様式ーE!D11</f>
        <v>0</v>
      </c>
      <c r="G25" s="170"/>
      <c r="H25" s="171" t="s">
        <v>33</v>
      </c>
      <c r="I25" s="171"/>
      <c r="J25" s="170">
        <f>様式ーE!D25</f>
        <v>0</v>
      </c>
      <c r="K25" s="170"/>
      <c r="L25" s="171" t="s">
        <v>33</v>
      </c>
      <c r="M25" s="171"/>
      <c r="N25" s="18">
        <f t="shared" si="0"/>
        <v>0</v>
      </c>
      <c r="O25" s="3" t="s">
        <v>33</v>
      </c>
      <c r="P25" s="28"/>
    </row>
    <row r="26" spans="1:16" ht="24.75" customHeight="1" x14ac:dyDescent="0.4">
      <c r="A26" s="29"/>
      <c r="B26" s="159"/>
      <c r="C26" s="169"/>
      <c r="D26" s="166" t="s">
        <v>36</v>
      </c>
      <c r="E26" s="166"/>
      <c r="F26" s="170">
        <f>様式ーE!D12</f>
        <v>0</v>
      </c>
      <c r="G26" s="170"/>
      <c r="H26" s="171" t="s">
        <v>33</v>
      </c>
      <c r="I26" s="171"/>
      <c r="J26" s="170">
        <f>様式ーE!D26</f>
        <v>0</v>
      </c>
      <c r="K26" s="170"/>
      <c r="L26" s="171" t="s">
        <v>33</v>
      </c>
      <c r="M26" s="171"/>
      <c r="N26" s="18">
        <f t="shared" si="0"/>
        <v>0</v>
      </c>
      <c r="O26" s="3" t="s">
        <v>33</v>
      </c>
      <c r="P26" s="28"/>
    </row>
    <row r="27" spans="1:16" ht="24.75" customHeight="1" x14ac:dyDescent="0.4">
      <c r="A27" s="29"/>
      <c r="B27" s="159"/>
      <c r="C27" s="169"/>
      <c r="D27" s="166" t="s">
        <v>37</v>
      </c>
      <c r="E27" s="166"/>
      <c r="F27" s="170">
        <f>様式ーE!D13</f>
        <v>0</v>
      </c>
      <c r="G27" s="170"/>
      <c r="H27" s="171" t="s">
        <v>33</v>
      </c>
      <c r="I27" s="171"/>
      <c r="J27" s="170">
        <f>様式ーE!D27</f>
        <v>0</v>
      </c>
      <c r="K27" s="170"/>
      <c r="L27" s="171" t="s">
        <v>33</v>
      </c>
      <c r="M27" s="171"/>
      <c r="N27" s="18">
        <f t="shared" si="0"/>
        <v>0</v>
      </c>
      <c r="O27" s="3" t="s">
        <v>33</v>
      </c>
      <c r="P27" s="28"/>
    </row>
    <row r="28" spans="1:16" ht="24.75" customHeight="1" x14ac:dyDescent="0.4">
      <c r="A28" s="29"/>
      <c r="B28" s="159"/>
      <c r="C28" s="169"/>
      <c r="D28" s="166" t="s">
        <v>38</v>
      </c>
      <c r="E28" s="166"/>
      <c r="F28" s="170">
        <f>様式ーE!D14</f>
        <v>0</v>
      </c>
      <c r="G28" s="170"/>
      <c r="H28" s="171" t="s">
        <v>33</v>
      </c>
      <c r="I28" s="171"/>
      <c r="J28" s="170">
        <f>様式ーE!D28</f>
        <v>0</v>
      </c>
      <c r="K28" s="170"/>
      <c r="L28" s="171" t="s">
        <v>33</v>
      </c>
      <c r="M28" s="171"/>
      <c r="N28" s="18">
        <f t="shared" si="0"/>
        <v>0</v>
      </c>
      <c r="O28" s="3" t="s">
        <v>33</v>
      </c>
      <c r="P28" s="28"/>
    </row>
    <row r="29" spans="1:16" ht="24.75" customHeight="1" x14ac:dyDescent="0.4">
      <c r="A29" s="29"/>
      <c r="B29" s="159"/>
      <c r="C29" s="169"/>
      <c r="D29" s="173" t="s">
        <v>39</v>
      </c>
      <c r="E29" s="173"/>
      <c r="F29" s="170">
        <f>様式ーE!D15</f>
        <v>0</v>
      </c>
      <c r="G29" s="170"/>
      <c r="H29" s="171" t="s">
        <v>33</v>
      </c>
      <c r="I29" s="171"/>
      <c r="J29" s="170">
        <f>様式ーE!D29</f>
        <v>0</v>
      </c>
      <c r="K29" s="170"/>
      <c r="L29" s="171" t="s">
        <v>33</v>
      </c>
      <c r="M29" s="171"/>
      <c r="N29" s="18">
        <f t="shared" si="0"/>
        <v>0</v>
      </c>
      <c r="O29" s="3" t="s">
        <v>33</v>
      </c>
      <c r="P29" s="28"/>
    </row>
    <row r="30" spans="1:16" ht="24.75" customHeight="1" x14ac:dyDescent="0.4">
      <c r="A30" s="29"/>
      <c r="B30" s="159"/>
      <c r="C30" s="169"/>
      <c r="D30" s="172" t="s">
        <v>40</v>
      </c>
      <c r="E30" s="172"/>
      <c r="F30" s="170">
        <f>様式ーE!D16</f>
        <v>0</v>
      </c>
      <c r="G30" s="170"/>
      <c r="H30" s="171" t="s">
        <v>33</v>
      </c>
      <c r="I30" s="171"/>
      <c r="J30" s="170">
        <f>様式ーE!D30</f>
        <v>0</v>
      </c>
      <c r="K30" s="170"/>
      <c r="L30" s="171" t="s">
        <v>33</v>
      </c>
      <c r="M30" s="171"/>
      <c r="N30" s="18">
        <f t="shared" si="0"/>
        <v>0</v>
      </c>
      <c r="O30" s="3" t="s">
        <v>33</v>
      </c>
      <c r="P30" s="28"/>
    </row>
    <row r="31" spans="1:16" ht="24.75" customHeight="1" x14ac:dyDescent="0.4">
      <c r="A31" s="29"/>
      <c r="B31" s="159"/>
      <c r="C31" s="169"/>
      <c r="D31" s="173" t="s">
        <v>41</v>
      </c>
      <c r="E31" s="173"/>
      <c r="F31" s="170">
        <f>様式ーE!D17</f>
        <v>0</v>
      </c>
      <c r="G31" s="170"/>
      <c r="H31" s="171" t="s">
        <v>33</v>
      </c>
      <c r="I31" s="171"/>
      <c r="J31" s="170">
        <f>様式ーE!D31</f>
        <v>0</v>
      </c>
      <c r="K31" s="170"/>
      <c r="L31" s="171" t="s">
        <v>33</v>
      </c>
      <c r="M31" s="171"/>
      <c r="N31" s="18">
        <f>SUM(N23:N30)</f>
        <v>0</v>
      </c>
      <c r="O31" s="3" t="s">
        <v>33</v>
      </c>
      <c r="P31" s="28"/>
    </row>
    <row r="32" spans="1:16" ht="24.75" customHeight="1" x14ac:dyDescent="0.4">
      <c r="A32" s="29"/>
      <c r="B32" s="174" t="s">
        <v>42</v>
      </c>
      <c r="C32" s="175"/>
      <c r="D32" s="175"/>
      <c r="E32" s="176" t="s">
        <v>43</v>
      </c>
      <c r="F32" s="176"/>
      <c r="G32" s="176" t="s">
        <v>44</v>
      </c>
      <c r="H32" s="176"/>
      <c r="I32" s="177" t="s">
        <v>45</v>
      </c>
      <c r="J32" s="157" t="s">
        <v>46</v>
      </c>
      <c r="K32" s="157"/>
      <c r="L32" s="157"/>
      <c r="M32" s="157"/>
      <c r="N32" s="157"/>
      <c r="O32" s="157"/>
      <c r="P32" s="28"/>
    </row>
    <row r="33" spans="1:19" ht="24.75" customHeight="1" x14ac:dyDescent="0.4">
      <c r="A33" s="29"/>
      <c r="B33" s="174"/>
      <c r="C33" s="178" t="s">
        <v>47</v>
      </c>
      <c r="D33" s="178"/>
      <c r="E33" s="47">
        <f>IFERROR(様式ーE!J44+様式ーE!J45,"ー")</f>
        <v>0</v>
      </c>
      <c r="F33" s="48" t="s">
        <v>48</v>
      </c>
      <c r="G33" s="47">
        <f>IFERROR(様式ーE!J44,"ー")</f>
        <v>0</v>
      </c>
      <c r="H33" s="48" t="s">
        <v>48</v>
      </c>
      <c r="I33" s="177"/>
      <c r="J33" s="157"/>
      <c r="K33" s="157"/>
      <c r="L33" s="157"/>
      <c r="M33" s="157"/>
      <c r="N33" s="157"/>
      <c r="O33" s="157"/>
      <c r="P33" s="28"/>
    </row>
    <row r="34" spans="1:19" ht="24.75" customHeight="1" x14ac:dyDescent="0.4">
      <c r="A34" s="29"/>
      <c r="B34" s="174"/>
      <c r="C34" s="179" t="s">
        <v>49</v>
      </c>
      <c r="D34" s="179"/>
      <c r="E34" s="49"/>
      <c r="F34" s="50" t="s">
        <v>48</v>
      </c>
      <c r="G34" s="49"/>
      <c r="H34" s="50" t="s">
        <v>48</v>
      </c>
      <c r="I34" s="177"/>
      <c r="J34" s="180" t="s">
        <v>50</v>
      </c>
      <c r="K34" s="180"/>
      <c r="L34" s="180"/>
      <c r="M34" s="180"/>
      <c r="N34" s="180"/>
      <c r="O34" s="180"/>
      <c r="P34" s="28"/>
    </row>
    <row r="35" spans="1:19" ht="24.75" customHeight="1" x14ac:dyDescent="0.4">
      <c r="A35" s="29"/>
      <c r="B35" s="174"/>
      <c r="C35" s="181" t="s">
        <v>51</v>
      </c>
      <c r="D35" s="181"/>
      <c r="E35" s="51"/>
      <c r="F35" s="52" t="s">
        <v>48</v>
      </c>
      <c r="G35" s="51"/>
      <c r="H35" s="52" t="s">
        <v>48</v>
      </c>
      <c r="I35" s="177"/>
      <c r="J35" s="180"/>
      <c r="K35" s="180"/>
      <c r="L35" s="180"/>
      <c r="M35" s="180"/>
      <c r="N35" s="180"/>
      <c r="O35" s="180"/>
      <c r="P35" s="28"/>
    </row>
    <row r="36" spans="1:19" ht="33" customHeight="1" x14ac:dyDescent="0.5">
      <c r="A36" s="29"/>
      <c r="B36" s="45" t="s">
        <v>52</v>
      </c>
      <c r="C36" s="46"/>
      <c r="D36" s="46"/>
      <c r="E36" s="46"/>
      <c r="F36" s="46"/>
      <c r="G36" s="46"/>
      <c r="H36" s="46"/>
      <c r="I36" s="46"/>
      <c r="J36" s="46"/>
      <c r="K36" s="46"/>
      <c r="L36" s="46"/>
      <c r="M36" s="46"/>
      <c r="N36" s="46"/>
      <c r="O36" s="46"/>
      <c r="P36" s="28"/>
    </row>
    <row r="37" spans="1:19" ht="21.75" customHeight="1" x14ac:dyDescent="0.4">
      <c r="A37" s="29"/>
      <c r="B37" s="182" t="s">
        <v>53</v>
      </c>
      <c r="C37" s="182"/>
      <c r="D37" s="182"/>
      <c r="E37" s="182"/>
      <c r="F37" s="182"/>
      <c r="G37" s="182"/>
      <c r="H37" s="182"/>
      <c r="I37" s="182"/>
      <c r="J37" s="182"/>
      <c r="K37" s="182"/>
      <c r="L37" s="182"/>
      <c r="M37" s="182"/>
      <c r="N37" s="183" t="s">
        <v>54</v>
      </c>
      <c r="O37" s="183"/>
      <c r="P37" s="28"/>
    </row>
    <row r="38" spans="1:19" ht="21.75" customHeight="1" x14ac:dyDescent="0.4">
      <c r="A38" s="29"/>
      <c r="B38" s="184" t="s">
        <v>55</v>
      </c>
      <c r="C38" s="184"/>
      <c r="D38" s="184"/>
      <c r="E38" s="166" t="s">
        <v>56</v>
      </c>
      <c r="F38" s="166"/>
      <c r="G38" s="166"/>
      <c r="H38" s="166"/>
      <c r="I38" s="166"/>
      <c r="J38" s="166"/>
      <c r="K38" s="166"/>
      <c r="L38" s="166"/>
      <c r="M38" s="166"/>
      <c r="N38" s="185"/>
      <c r="O38" s="185"/>
      <c r="P38" s="28"/>
    </row>
    <row r="39" spans="1:19" ht="21.75" customHeight="1" x14ac:dyDescent="0.4">
      <c r="A39" s="29"/>
      <c r="B39" s="186" t="s">
        <v>57</v>
      </c>
      <c r="C39" s="187" t="s">
        <v>58</v>
      </c>
      <c r="D39" s="187"/>
      <c r="E39" s="187"/>
      <c r="F39" s="187"/>
      <c r="G39" s="187"/>
      <c r="H39" s="187"/>
      <c r="I39" s="187"/>
      <c r="J39" s="187"/>
      <c r="K39" s="187"/>
      <c r="L39" s="187"/>
      <c r="M39" s="187"/>
      <c r="N39" s="185"/>
      <c r="O39" s="185"/>
      <c r="P39" s="28"/>
    </row>
    <row r="40" spans="1:19" ht="21.75" customHeight="1" x14ac:dyDescent="0.4">
      <c r="A40" s="29"/>
      <c r="B40" s="186"/>
      <c r="C40" s="188"/>
      <c r="D40" s="188"/>
      <c r="E40" s="188"/>
      <c r="F40" s="188"/>
      <c r="G40" s="188"/>
      <c r="H40" s="188"/>
      <c r="I40" s="188"/>
      <c r="J40" s="188"/>
      <c r="K40" s="188"/>
      <c r="L40" s="188"/>
      <c r="M40" s="188"/>
      <c r="N40" s="185"/>
      <c r="O40" s="185"/>
      <c r="P40" s="28"/>
    </row>
    <row r="41" spans="1:19" ht="21.75" customHeight="1" x14ac:dyDescent="0.4">
      <c r="A41" s="29"/>
      <c r="B41" s="186"/>
      <c r="C41" s="189"/>
      <c r="D41" s="189"/>
      <c r="E41" s="189"/>
      <c r="F41" s="189"/>
      <c r="G41" s="189"/>
      <c r="H41" s="189"/>
      <c r="I41" s="189"/>
      <c r="J41" s="189"/>
      <c r="K41" s="189"/>
      <c r="L41" s="189"/>
      <c r="M41" s="189"/>
      <c r="N41" s="185"/>
      <c r="O41" s="185"/>
      <c r="P41" s="28"/>
    </row>
    <row r="42" spans="1:19" ht="12" customHeight="1" x14ac:dyDescent="0.4">
      <c r="A42" s="28"/>
      <c r="B42" s="28"/>
      <c r="C42" s="28"/>
      <c r="D42" s="28"/>
      <c r="E42" s="28"/>
      <c r="F42" s="28"/>
      <c r="G42" s="28"/>
      <c r="H42" s="28"/>
      <c r="I42" s="28"/>
      <c r="J42" s="28"/>
      <c r="K42" s="28"/>
      <c r="L42" s="28"/>
      <c r="M42" s="28"/>
      <c r="N42" s="28"/>
      <c r="O42" s="28"/>
      <c r="P42" s="28"/>
      <c r="S42" s="4"/>
    </row>
  </sheetData>
  <sheetProtection algorithmName="SHA-512" hashValue="mwBL+WCyXSlgOBtBUsz4FYSuUZkdv+eE6RPdXS+SJMqlPYkcTgrqQJTZ0C5ZO9zp6kNAxS9aH69+oeHt4xRh/Q==" saltValue="cTs7LOkID5B20pn2n9jXPQ==" spinCount="100000" sheet="1" selectLockedCells="1"/>
  <mergeCells count="115">
    <mergeCell ref="B37:M37"/>
    <mergeCell ref="N37:O37"/>
    <mergeCell ref="B38:D38"/>
    <mergeCell ref="E38:M38"/>
    <mergeCell ref="N38:O41"/>
    <mergeCell ref="B39:B41"/>
    <mergeCell ref="C39:M39"/>
    <mergeCell ref="C40:M40"/>
    <mergeCell ref="C41:M41"/>
    <mergeCell ref="B32:B35"/>
    <mergeCell ref="C32:D32"/>
    <mergeCell ref="E32:F32"/>
    <mergeCell ref="G32:H32"/>
    <mergeCell ref="I32:I35"/>
    <mergeCell ref="J32:O33"/>
    <mergeCell ref="C33:D33"/>
    <mergeCell ref="C34:D34"/>
    <mergeCell ref="J34:O35"/>
    <mergeCell ref="C35:D35"/>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E26"/>
    <mergeCell ref="F26:G26"/>
    <mergeCell ref="H26:I26"/>
    <mergeCell ref="J26:K26"/>
    <mergeCell ref="L26:M26"/>
    <mergeCell ref="D27:E27"/>
    <mergeCell ref="F27:G27"/>
    <mergeCell ref="H27:I27"/>
    <mergeCell ref="J27:K27"/>
    <mergeCell ref="L27:M27"/>
    <mergeCell ref="L23:M23"/>
    <mergeCell ref="D24:E24"/>
    <mergeCell ref="F24:G24"/>
    <mergeCell ref="H24:I24"/>
    <mergeCell ref="J24:K24"/>
    <mergeCell ref="L24:M24"/>
    <mergeCell ref="D25:E25"/>
    <mergeCell ref="F25:G25"/>
    <mergeCell ref="H25:I25"/>
    <mergeCell ref="J25:K25"/>
    <mergeCell ref="L25:M25"/>
    <mergeCell ref="B18:E18"/>
    <mergeCell ref="F18:I18"/>
    <mergeCell ref="L18:O18"/>
    <mergeCell ref="B19:E19"/>
    <mergeCell ref="F19:I19"/>
    <mergeCell ref="J19:L19"/>
    <mergeCell ref="M19:O19"/>
    <mergeCell ref="B20:B31"/>
    <mergeCell ref="C20:E20"/>
    <mergeCell ref="F20:I20"/>
    <mergeCell ref="J20:K20"/>
    <mergeCell ref="L20:O20"/>
    <mergeCell ref="C21:E21"/>
    <mergeCell ref="F21:H21"/>
    <mergeCell ref="L21:N21"/>
    <mergeCell ref="C22:E22"/>
    <mergeCell ref="F22:I22"/>
    <mergeCell ref="J22:M22"/>
    <mergeCell ref="N22:O22"/>
    <mergeCell ref="C23:C31"/>
    <mergeCell ref="D23:E23"/>
    <mergeCell ref="F23:G23"/>
    <mergeCell ref="H23:I23"/>
    <mergeCell ref="J23:K23"/>
    <mergeCell ref="B14:B17"/>
    <mergeCell ref="C14:E14"/>
    <mergeCell ref="F14:O14"/>
    <mergeCell ref="C15:E16"/>
    <mergeCell ref="F15:O15"/>
    <mergeCell ref="F16:K16"/>
    <mergeCell ref="M16:O16"/>
    <mergeCell ref="C17:E17"/>
    <mergeCell ref="F17:K17"/>
    <mergeCell ref="M17:O17"/>
    <mergeCell ref="B13:E13"/>
    <mergeCell ref="F12:O12"/>
    <mergeCell ref="F13:O13"/>
    <mergeCell ref="D2:N2"/>
    <mergeCell ref="G3:H3"/>
    <mergeCell ref="J3:L3"/>
    <mergeCell ref="B4:L4"/>
    <mergeCell ref="N4:O4"/>
    <mergeCell ref="B6:E8"/>
    <mergeCell ref="G6:H6"/>
    <mergeCell ref="J6:L6"/>
    <mergeCell ref="G7:H7"/>
    <mergeCell ref="J7:L7"/>
    <mergeCell ref="B9:B11"/>
    <mergeCell ref="C9:E9"/>
    <mergeCell ref="F9:O9"/>
    <mergeCell ref="C10:E11"/>
    <mergeCell ref="F10:O10"/>
    <mergeCell ref="F11:K11"/>
    <mergeCell ref="M11:O11"/>
    <mergeCell ref="B12:E12"/>
  </mergeCells>
  <phoneticPr fontId="12"/>
  <pageMargins left="0.7" right="0.7" top="0.75" bottom="0.75" header="0.511811023622047" footer="0.511811023622047"/>
  <pageSetup paperSize="9" scale="7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6</xdr:col>
                    <xdr:colOff>171450</xdr:colOff>
                    <xdr:row>5</xdr:row>
                    <xdr:rowOff>66675</xdr:rowOff>
                  </from>
                  <to>
                    <xdr:col>6</xdr:col>
                    <xdr:colOff>504825</xdr:colOff>
                    <xdr:row>7</xdr:row>
                    <xdr:rowOff>28575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9</xdr:col>
                    <xdr:colOff>228600</xdr:colOff>
                    <xdr:row>5</xdr:row>
                    <xdr:rowOff>66675</xdr:rowOff>
                  </from>
                  <to>
                    <xdr:col>10</xdr:col>
                    <xdr:colOff>219075</xdr:colOff>
                    <xdr:row>7</xdr:row>
                    <xdr:rowOff>28575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47625</xdr:colOff>
                    <xdr:row>16</xdr:row>
                    <xdr:rowOff>285750</xdr:rowOff>
                  </from>
                  <to>
                    <xdr:col>6</xdr:col>
                    <xdr:colOff>47625</xdr:colOff>
                    <xdr:row>18</xdr:row>
                    <xdr:rowOff>28575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7</xdr:col>
                    <xdr:colOff>85725</xdr:colOff>
                    <xdr:row>16</xdr:row>
                    <xdr:rowOff>285750</xdr:rowOff>
                  </from>
                  <to>
                    <xdr:col>7</xdr:col>
                    <xdr:colOff>428625</xdr:colOff>
                    <xdr:row>18</xdr:row>
                    <xdr:rowOff>28575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11</xdr:col>
                    <xdr:colOff>314325</xdr:colOff>
                    <xdr:row>16</xdr:row>
                    <xdr:rowOff>285750</xdr:rowOff>
                  </from>
                  <to>
                    <xdr:col>11</xdr:col>
                    <xdr:colOff>647700</xdr:colOff>
                    <xdr:row>18</xdr:row>
                    <xdr:rowOff>28575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12</xdr:col>
                    <xdr:colOff>171450</xdr:colOff>
                    <xdr:row>16</xdr:row>
                    <xdr:rowOff>285750</xdr:rowOff>
                  </from>
                  <to>
                    <xdr:col>12</xdr:col>
                    <xdr:colOff>504825</xdr:colOff>
                    <xdr:row>18</xdr:row>
                    <xdr:rowOff>28575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13</xdr:col>
                    <xdr:colOff>9525</xdr:colOff>
                    <xdr:row>16</xdr:row>
                    <xdr:rowOff>285750</xdr:rowOff>
                  </from>
                  <to>
                    <xdr:col>13</xdr:col>
                    <xdr:colOff>342900</xdr:colOff>
                    <xdr:row>18</xdr:row>
                    <xdr:rowOff>28575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14</xdr:col>
                    <xdr:colOff>171450</xdr:colOff>
                    <xdr:row>16</xdr:row>
                    <xdr:rowOff>285750</xdr:rowOff>
                  </from>
                  <to>
                    <xdr:col>14</xdr:col>
                    <xdr:colOff>514350</xdr:colOff>
                    <xdr:row>18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view="pageBreakPreview" zoomScale="70" zoomScaleNormal="55" zoomScaleSheetLayoutView="70" workbookViewId="0">
      <selection activeCell="R14" sqref="R14"/>
    </sheetView>
  </sheetViews>
  <sheetFormatPr defaultRowHeight="18.75" x14ac:dyDescent="0.4"/>
  <cols>
    <col min="1" max="1" width="9" style="25" customWidth="1"/>
    <col min="2" max="2" width="3.75" style="25" customWidth="1"/>
    <col min="3" max="3" width="4.625" style="25" customWidth="1"/>
    <col min="4" max="4" width="6.75" style="25" bestFit="1" customWidth="1"/>
    <col min="5" max="5" width="9" style="25"/>
    <col min="6" max="6" width="4.5" style="25" customWidth="1"/>
    <col min="7" max="7" width="5.125" style="25" customWidth="1"/>
    <col min="8" max="9" width="9" style="25"/>
    <col min="10" max="10" width="4.5" style="25" customWidth="1"/>
    <col min="11" max="11" width="5.125" style="25" customWidth="1"/>
    <col min="12" max="13" width="9" style="25"/>
    <col min="14" max="14" width="10.375" style="25" customWidth="1"/>
    <col min="15" max="15" width="9" style="25"/>
    <col min="16" max="16" width="2.125" style="25" customWidth="1"/>
    <col min="17" max="16384" width="9" style="25"/>
  </cols>
  <sheetData>
    <row r="1" spans="1:16" ht="24" x14ac:dyDescent="0.4">
      <c r="A1" s="128"/>
      <c r="B1" s="129" t="s">
        <v>99</v>
      </c>
      <c r="C1" s="130"/>
      <c r="D1" s="130"/>
      <c r="E1" s="130"/>
      <c r="F1" s="130"/>
      <c r="G1" s="130"/>
      <c r="H1" s="130"/>
      <c r="I1" s="130"/>
      <c r="J1" s="130"/>
      <c r="K1" s="130"/>
      <c r="L1" s="130"/>
      <c r="M1" s="130"/>
      <c r="N1" s="130"/>
      <c r="O1" s="130"/>
      <c r="P1" s="24"/>
    </row>
    <row r="2" spans="1:16" ht="24.75" thickBot="1" x14ac:dyDescent="0.45">
      <c r="A2" s="128"/>
      <c r="B2" s="129"/>
      <c r="C2" s="130"/>
      <c r="D2" s="130"/>
      <c r="E2" s="130"/>
      <c r="F2" s="130"/>
      <c r="G2" s="130"/>
      <c r="H2" s="130"/>
      <c r="I2" s="130"/>
      <c r="J2" s="130"/>
      <c r="K2" s="130"/>
      <c r="L2" s="130"/>
      <c r="M2" s="130"/>
      <c r="N2" s="130"/>
      <c r="O2" s="130"/>
      <c r="P2" s="24"/>
    </row>
    <row r="3" spans="1:16" ht="25.5" customHeight="1" thickTop="1" x14ac:dyDescent="0.4">
      <c r="A3" s="128"/>
      <c r="B3" s="215" t="s">
        <v>100</v>
      </c>
      <c r="C3" s="230" t="s">
        <v>101</v>
      </c>
      <c r="D3" s="230"/>
      <c r="E3" s="230"/>
      <c r="F3" s="231"/>
      <c r="G3" s="231"/>
      <c r="H3" s="231"/>
      <c r="I3" s="231"/>
      <c r="J3" s="231"/>
      <c r="K3" s="231"/>
      <c r="L3" s="231"/>
      <c r="M3" s="231"/>
      <c r="N3" s="231"/>
      <c r="O3" s="232"/>
      <c r="P3" s="24"/>
    </row>
    <row r="4" spans="1:16" ht="25.5" customHeight="1" x14ac:dyDescent="0.4">
      <c r="A4" s="128"/>
      <c r="B4" s="190"/>
      <c r="C4" s="214" t="s">
        <v>102</v>
      </c>
      <c r="D4" s="214"/>
      <c r="E4" s="214"/>
      <c r="F4" s="204"/>
      <c r="G4" s="205"/>
      <c r="H4" s="205"/>
      <c r="I4" s="205"/>
      <c r="J4" s="205"/>
      <c r="K4" s="205"/>
      <c r="L4" s="205"/>
      <c r="M4" s="205"/>
      <c r="N4" s="205"/>
      <c r="O4" s="206"/>
      <c r="P4" s="24"/>
    </row>
    <row r="5" spans="1:16" ht="25.5" customHeight="1" x14ac:dyDescent="0.4">
      <c r="A5" s="128"/>
      <c r="B5" s="190"/>
      <c r="C5" s="214"/>
      <c r="D5" s="214"/>
      <c r="E5" s="214"/>
      <c r="F5" s="228"/>
      <c r="G5" s="229"/>
      <c r="H5" s="229"/>
      <c r="I5" s="229"/>
      <c r="J5" s="229"/>
      <c r="K5" s="229"/>
      <c r="L5" s="131" t="s">
        <v>103</v>
      </c>
      <c r="M5" s="195"/>
      <c r="N5" s="196"/>
      <c r="O5" s="197"/>
      <c r="P5" s="24"/>
    </row>
    <row r="6" spans="1:16" ht="25.5" customHeight="1" x14ac:dyDescent="0.4">
      <c r="A6" s="128"/>
      <c r="B6" s="222" t="s">
        <v>104</v>
      </c>
      <c r="C6" s="223" t="s">
        <v>101</v>
      </c>
      <c r="D6" s="223"/>
      <c r="E6" s="223"/>
      <c r="F6" s="224"/>
      <c r="G6" s="224"/>
      <c r="H6" s="224"/>
      <c r="I6" s="224"/>
      <c r="J6" s="224"/>
      <c r="K6" s="224"/>
      <c r="L6" s="224"/>
      <c r="M6" s="224"/>
      <c r="N6" s="224"/>
      <c r="O6" s="225"/>
      <c r="P6" s="24"/>
    </row>
    <row r="7" spans="1:16" ht="25.5" customHeight="1" x14ac:dyDescent="0.4">
      <c r="A7" s="128"/>
      <c r="B7" s="190"/>
      <c r="C7" s="214" t="s">
        <v>102</v>
      </c>
      <c r="D7" s="214"/>
      <c r="E7" s="214"/>
      <c r="F7" s="204"/>
      <c r="G7" s="205"/>
      <c r="H7" s="205"/>
      <c r="I7" s="205"/>
      <c r="J7" s="205"/>
      <c r="K7" s="205"/>
      <c r="L7" s="205"/>
      <c r="M7" s="205"/>
      <c r="N7" s="205"/>
      <c r="O7" s="206"/>
      <c r="P7" s="24"/>
    </row>
    <row r="8" spans="1:16" ht="25.5" customHeight="1" x14ac:dyDescent="0.4">
      <c r="A8" s="128"/>
      <c r="B8" s="190"/>
      <c r="C8" s="214"/>
      <c r="D8" s="214"/>
      <c r="E8" s="214"/>
      <c r="F8" s="228"/>
      <c r="G8" s="229"/>
      <c r="H8" s="229"/>
      <c r="I8" s="229"/>
      <c r="J8" s="229"/>
      <c r="K8" s="229"/>
      <c r="L8" s="131" t="s">
        <v>103</v>
      </c>
      <c r="M8" s="195"/>
      <c r="N8" s="196"/>
      <c r="O8" s="197"/>
      <c r="P8" s="24"/>
    </row>
    <row r="9" spans="1:16" ht="25.5" customHeight="1" x14ac:dyDescent="0.4">
      <c r="A9" s="128"/>
      <c r="B9" s="222" t="s">
        <v>105</v>
      </c>
      <c r="C9" s="223" t="s">
        <v>101</v>
      </c>
      <c r="D9" s="223"/>
      <c r="E9" s="223"/>
      <c r="F9" s="224"/>
      <c r="G9" s="224"/>
      <c r="H9" s="224"/>
      <c r="I9" s="224"/>
      <c r="J9" s="224"/>
      <c r="K9" s="224"/>
      <c r="L9" s="224"/>
      <c r="M9" s="224"/>
      <c r="N9" s="224"/>
      <c r="O9" s="225"/>
      <c r="P9" s="24"/>
    </row>
    <row r="10" spans="1:16" ht="25.5" customHeight="1" x14ac:dyDescent="0.4">
      <c r="A10" s="128"/>
      <c r="B10" s="190"/>
      <c r="C10" s="214" t="s">
        <v>102</v>
      </c>
      <c r="D10" s="214"/>
      <c r="E10" s="214"/>
      <c r="F10" s="204"/>
      <c r="G10" s="205"/>
      <c r="H10" s="205"/>
      <c r="I10" s="205"/>
      <c r="J10" s="205"/>
      <c r="K10" s="205"/>
      <c r="L10" s="205"/>
      <c r="M10" s="205"/>
      <c r="N10" s="205"/>
      <c r="O10" s="206"/>
      <c r="P10" s="24"/>
    </row>
    <row r="11" spans="1:16" ht="25.5" customHeight="1" thickBot="1" x14ac:dyDescent="0.45">
      <c r="A11" s="128"/>
      <c r="B11" s="191"/>
      <c r="C11" s="210"/>
      <c r="D11" s="210"/>
      <c r="E11" s="210"/>
      <c r="F11" s="226"/>
      <c r="G11" s="227"/>
      <c r="H11" s="227"/>
      <c r="I11" s="227"/>
      <c r="J11" s="227"/>
      <c r="K11" s="227"/>
      <c r="L11" s="132" t="s">
        <v>103</v>
      </c>
      <c r="M11" s="211"/>
      <c r="N11" s="212"/>
      <c r="O11" s="213"/>
      <c r="P11" s="24"/>
    </row>
    <row r="12" spans="1:16" ht="25.5" customHeight="1" thickTop="1" thickBot="1" x14ac:dyDescent="0.45">
      <c r="A12" s="128"/>
      <c r="B12" s="133"/>
      <c r="C12" s="134"/>
      <c r="D12" s="134"/>
      <c r="E12" s="134"/>
      <c r="F12" s="135"/>
      <c r="G12" s="135"/>
      <c r="H12" s="135"/>
      <c r="I12" s="135"/>
      <c r="J12" s="135"/>
      <c r="K12" s="135"/>
      <c r="L12" s="134"/>
      <c r="M12" s="136"/>
      <c r="N12" s="136"/>
      <c r="O12" s="136"/>
      <c r="P12" s="24"/>
    </row>
    <row r="13" spans="1:16" ht="25.5" customHeight="1" thickTop="1" x14ac:dyDescent="0.4">
      <c r="A13" s="128"/>
      <c r="B13" s="215" t="s">
        <v>106</v>
      </c>
      <c r="C13" s="216" t="s">
        <v>107</v>
      </c>
      <c r="D13" s="217"/>
      <c r="E13" s="218"/>
      <c r="F13" s="219"/>
      <c r="G13" s="220"/>
      <c r="H13" s="220"/>
      <c r="I13" s="220"/>
      <c r="J13" s="220"/>
      <c r="K13" s="220"/>
      <c r="L13" s="220"/>
      <c r="M13" s="220"/>
      <c r="N13" s="220"/>
      <c r="O13" s="221"/>
      <c r="P13" s="24"/>
    </row>
    <row r="14" spans="1:16" ht="25.5" customHeight="1" x14ac:dyDescent="0.4">
      <c r="A14" s="128"/>
      <c r="B14" s="190"/>
      <c r="C14" s="198" t="s">
        <v>102</v>
      </c>
      <c r="D14" s="199"/>
      <c r="E14" s="200"/>
      <c r="F14" s="204"/>
      <c r="G14" s="205"/>
      <c r="H14" s="205"/>
      <c r="I14" s="205"/>
      <c r="J14" s="205"/>
      <c r="K14" s="205"/>
      <c r="L14" s="205"/>
      <c r="M14" s="205"/>
      <c r="N14" s="205"/>
      <c r="O14" s="206"/>
      <c r="P14" s="24"/>
    </row>
    <row r="15" spans="1:16" ht="25.5" customHeight="1" x14ac:dyDescent="0.4">
      <c r="A15" s="128"/>
      <c r="B15" s="190"/>
      <c r="C15" s="201"/>
      <c r="D15" s="202"/>
      <c r="E15" s="203"/>
      <c r="F15" s="207"/>
      <c r="G15" s="208"/>
      <c r="H15" s="208"/>
      <c r="I15" s="208"/>
      <c r="J15" s="208"/>
      <c r="K15" s="209"/>
      <c r="L15" s="131" t="s">
        <v>103</v>
      </c>
      <c r="M15" s="195"/>
      <c r="N15" s="196"/>
      <c r="O15" s="197"/>
      <c r="P15" s="24"/>
    </row>
    <row r="16" spans="1:16" ht="25.5" customHeight="1" x14ac:dyDescent="0.4">
      <c r="A16" s="128"/>
      <c r="B16" s="190"/>
      <c r="C16" s="214" t="s">
        <v>101</v>
      </c>
      <c r="D16" s="214"/>
      <c r="E16" s="214"/>
      <c r="F16" s="195"/>
      <c r="G16" s="196"/>
      <c r="H16" s="196"/>
      <c r="I16" s="196"/>
      <c r="J16" s="196"/>
      <c r="K16" s="196"/>
      <c r="L16" s="131" t="s">
        <v>108</v>
      </c>
      <c r="M16" s="196"/>
      <c r="N16" s="196"/>
      <c r="O16" s="197"/>
      <c r="P16" s="24"/>
    </row>
    <row r="17" spans="1:17" ht="25.5" customHeight="1" x14ac:dyDescent="0.4">
      <c r="A17" s="128"/>
      <c r="B17" s="190" t="s">
        <v>109</v>
      </c>
      <c r="C17" s="192" t="s">
        <v>107</v>
      </c>
      <c r="D17" s="193"/>
      <c r="E17" s="194"/>
      <c r="F17" s="195"/>
      <c r="G17" s="196"/>
      <c r="H17" s="196"/>
      <c r="I17" s="196"/>
      <c r="J17" s="196"/>
      <c r="K17" s="196"/>
      <c r="L17" s="196"/>
      <c r="M17" s="196"/>
      <c r="N17" s="196"/>
      <c r="O17" s="197"/>
      <c r="P17" s="24"/>
    </row>
    <row r="18" spans="1:17" ht="25.5" customHeight="1" x14ac:dyDescent="0.4">
      <c r="A18" s="128"/>
      <c r="B18" s="190"/>
      <c r="C18" s="198" t="s">
        <v>102</v>
      </c>
      <c r="D18" s="199"/>
      <c r="E18" s="200"/>
      <c r="F18" s="204"/>
      <c r="G18" s="205"/>
      <c r="H18" s="205"/>
      <c r="I18" s="205"/>
      <c r="J18" s="205"/>
      <c r="K18" s="205"/>
      <c r="L18" s="205"/>
      <c r="M18" s="205"/>
      <c r="N18" s="205"/>
      <c r="O18" s="206"/>
      <c r="P18" s="24"/>
    </row>
    <row r="19" spans="1:17" ht="25.5" customHeight="1" x14ac:dyDescent="0.4">
      <c r="A19" s="128"/>
      <c r="B19" s="190"/>
      <c r="C19" s="201"/>
      <c r="D19" s="202"/>
      <c r="E19" s="203"/>
      <c r="F19" s="207"/>
      <c r="G19" s="208"/>
      <c r="H19" s="208"/>
      <c r="I19" s="208"/>
      <c r="J19" s="208"/>
      <c r="K19" s="209"/>
      <c r="L19" s="131" t="s">
        <v>103</v>
      </c>
      <c r="M19" s="195"/>
      <c r="N19" s="196"/>
      <c r="O19" s="197"/>
      <c r="P19" s="24"/>
    </row>
    <row r="20" spans="1:17" ht="25.5" customHeight="1" x14ac:dyDescent="0.4">
      <c r="A20" s="128"/>
      <c r="B20" s="190"/>
      <c r="C20" s="214" t="s">
        <v>101</v>
      </c>
      <c r="D20" s="214"/>
      <c r="E20" s="214"/>
      <c r="F20" s="195"/>
      <c r="G20" s="196"/>
      <c r="H20" s="196"/>
      <c r="I20" s="196"/>
      <c r="J20" s="196"/>
      <c r="K20" s="196"/>
      <c r="L20" s="131" t="s">
        <v>108</v>
      </c>
      <c r="M20" s="196"/>
      <c r="N20" s="196"/>
      <c r="O20" s="197"/>
      <c r="P20" s="24"/>
    </row>
    <row r="21" spans="1:17" ht="25.5" customHeight="1" x14ac:dyDescent="0.4">
      <c r="A21" s="128"/>
      <c r="B21" s="190" t="s">
        <v>110</v>
      </c>
      <c r="C21" s="192" t="s">
        <v>107</v>
      </c>
      <c r="D21" s="193"/>
      <c r="E21" s="194"/>
      <c r="F21" s="195"/>
      <c r="G21" s="196"/>
      <c r="H21" s="196"/>
      <c r="I21" s="196"/>
      <c r="J21" s="196"/>
      <c r="K21" s="196"/>
      <c r="L21" s="196"/>
      <c r="M21" s="196"/>
      <c r="N21" s="196"/>
      <c r="O21" s="197"/>
      <c r="P21" s="24"/>
    </row>
    <row r="22" spans="1:17" ht="25.5" customHeight="1" x14ac:dyDescent="0.4">
      <c r="A22" s="128"/>
      <c r="B22" s="190"/>
      <c r="C22" s="198" t="s">
        <v>102</v>
      </c>
      <c r="D22" s="199"/>
      <c r="E22" s="200"/>
      <c r="F22" s="204"/>
      <c r="G22" s="205"/>
      <c r="H22" s="205"/>
      <c r="I22" s="205"/>
      <c r="J22" s="205"/>
      <c r="K22" s="205"/>
      <c r="L22" s="205"/>
      <c r="M22" s="205"/>
      <c r="N22" s="205"/>
      <c r="O22" s="206"/>
      <c r="P22" s="24"/>
    </row>
    <row r="23" spans="1:17" ht="25.5" customHeight="1" x14ac:dyDescent="0.4">
      <c r="A23" s="128"/>
      <c r="B23" s="190"/>
      <c r="C23" s="201"/>
      <c r="D23" s="202"/>
      <c r="E23" s="203"/>
      <c r="F23" s="207"/>
      <c r="G23" s="208"/>
      <c r="H23" s="208"/>
      <c r="I23" s="208"/>
      <c r="J23" s="208"/>
      <c r="K23" s="209"/>
      <c r="L23" s="131" t="s">
        <v>103</v>
      </c>
      <c r="M23" s="195"/>
      <c r="N23" s="196"/>
      <c r="O23" s="197"/>
      <c r="P23" s="24"/>
    </row>
    <row r="24" spans="1:17" ht="25.5" customHeight="1" thickBot="1" x14ac:dyDescent="0.45">
      <c r="A24" s="128"/>
      <c r="B24" s="191"/>
      <c r="C24" s="210" t="s">
        <v>101</v>
      </c>
      <c r="D24" s="210"/>
      <c r="E24" s="210"/>
      <c r="F24" s="211"/>
      <c r="G24" s="212"/>
      <c r="H24" s="212"/>
      <c r="I24" s="212"/>
      <c r="J24" s="212"/>
      <c r="K24" s="212"/>
      <c r="L24" s="132" t="s">
        <v>108</v>
      </c>
      <c r="M24" s="212"/>
      <c r="N24" s="212"/>
      <c r="O24" s="213"/>
      <c r="P24" s="24"/>
    </row>
    <row r="25" spans="1:17" ht="12" customHeight="1" thickTop="1" x14ac:dyDescent="0.4">
      <c r="A25" s="24"/>
      <c r="B25" s="24"/>
      <c r="C25" s="24"/>
      <c r="D25" s="24"/>
      <c r="E25" s="24"/>
      <c r="F25" s="24"/>
      <c r="G25" s="24"/>
      <c r="H25" s="24"/>
      <c r="I25" s="24"/>
      <c r="J25" s="24"/>
      <c r="K25" s="24"/>
      <c r="L25" s="24"/>
      <c r="M25" s="24"/>
      <c r="N25" s="24"/>
      <c r="O25" s="24"/>
      <c r="P25" s="24"/>
      <c r="Q25" s="24"/>
    </row>
    <row r="26" spans="1:17" x14ac:dyDescent="0.4">
      <c r="A26" s="24"/>
      <c r="B26" s="24"/>
      <c r="C26" s="24"/>
      <c r="D26" s="24"/>
      <c r="E26" s="24"/>
      <c r="F26" s="24"/>
      <c r="G26" s="24"/>
      <c r="H26" s="24"/>
      <c r="I26" s="24"/>
      <c r="J26" s="24"/>
      <c r="K26" s="24"/>
      <c r="L26" s="24"/>
      <c r="M26" s="24"/>
      <c r="N26" s="24"/>
      <c r="O26" s="24"/>
      <c r="P26" s="24"/>
    </row>
  </sheetData>
  <sheetProtection selectLockedCells="1"/>
  <mergeCells count="51">
    <mergeCell ref="B3:B5"/>
    <mergeCell ref="C3:E3"/>
    <mergeCell ref="F3:O3"/>
    <mergeCell ref="C4:E5"/>
    <mergeCell ref="F4:O4"/>
    <mergeCell ref="F5:K5"/>
    <mergeCell ref="M5:O5"/>
    <mergeCell ref="B6:B8"/>
    <mergeCell ref="C6:E6"/>
    <mergeCell ref="F6:O6"/>
    <mergeCell ref="C7:E8"/>
    <mergeCell ref="F7:O7"/>
    <mergeCell ref="F8:K8"/>
    <mergeCell ref="M8:O8"/>
    <mergeCell ref="B9:B11"/>
    <mergeCell ref="C9:E9"/>
    <mergeCell ref="F9:O9"/>
    <mergeCell ref="C10:E11"/>
    <mergeCell ref="F10:O10"/>
    <mergeCell ref="F11:K11"/>
    <mergeCell ref="M11:O11"/>
    <mergeCell ref="B13:B16"/>
    <mergeCell ref="C13:E13"/>
    <mergeCell ref="F13:O13"/>
    <mergeCell ref="C14:E15"/>
    <mergeCell ref="F14:O14"/>
    <mergeCell ref="F15:K15"/>
    <mergeCell ref="M15:O15"/>
    <mergeCell ref="C16:E16"/>
    <mergeCell ref="F16:K16"/>
    <mergeCell ref="M16:O16"/>
    <mergeCell ref="B17:B20"/>
    <mergeCell ref="C17:E17"/>
    <mergeCell ref="F17:O17"/>
    <mergeCell ref="C18:E19"/>
    <mergeCell ref="F18:O18"/>
    <mergeCell ref="F19:K19"/>
    <mergeCell ref="M19:O19"/>
    <mergeCell ref="C20:E20"/>
    <mergeCell ref="F20:K20"/>
    <mergeCell ref="M20:O20"/>
    <mergeCell ref="B21:B24"/>
    <mergeCell ref="C21:E21"/>
    <mergeCell ref="F21:O21"/>
    <mergeCell ref="C22:E23"/>
    <mergeCell ref="F22:O22"/>
    <mergeCell ref="F23:K23"/>
    <mergeCell ref="M23:O23"/>
    <mergeCell ref="C24:E24"/>
    <mergeCell ref="F24:K24"/>
    <mergeCell ref="M24:O24"/>
  </mergeCells>
  <phoneticPr fontId="12"/>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70" zoomScaleNormal="100" zoomScaleSheetLayoutView="70" workbookViewId="0">
      <selection activeCell="L40" sqref="L40"/>
    </sheetView>
  </sheetViews>
  <sheetFormatPr defaultColWidth="8.625" defaultRowHeight="18.75" x14ac:dyDescent="0.4"/>
  <cols>
    <col min="1" max="1" width="7.625" customWidth="1"/>
    <col min="2" max="2" width="16.625" customWidth="1"/>
    <col min="3" max="3" width="8" customWidth="1"/>
    <col min="4" max="4" width="10.625" customWidth="1"/>
    <col min="5" max="5" width="3.25" customWidth="1"/>
    <col min="6" max="6" width="10.625" customWidth="1"/>
    <col min="7" max="7" width="3.25" customWidth="1"/>
    <col min="8" max="8" width="10.625" customWidth="1"/>
    <col min="9" max="9" width="3.25" customWidth="1"/>
    <col min="10" max="10" width="8.125" customWidth="1"/>
    <col min="11" max="11" width="3.25" customWidth="1"/>
    <col min="12" max="12" width="8.125" customWidth="1"/>
    <col min="13" max="13" width="3.25" customWidth="1"/>
    <col min="14" max="14" width="8.125" customWidth="1"/>
    <col min="15" max="15" width="3.25" customWidth="1"/>
  </cols>
  <sheetData>
    <row r="1" spans="1:16" x14ac:dyDescent="0.4">
      <c r="A1" s="28"/>
      <c r="B1" s="28"/>
      <c r="C1" s="28"/>
      <c r="D1" s="28"/>
      <c r="E1" s="28"/>
      <c r="F1" s="28"/>
      <c r="G1" s="28"/>
      <c r="H1" s="28"/>
      <c r="I1" s="28"/>
      <c r="J1" s="28"/>
      <c r="K1" s="28"/>
      <c r="L1" s="28"/>
      <c r="M1" s="28"/>
      <c r="N1" s="28"/>
      <c r="O1" s="28"/>
      <c r="P1" s="28"/>
    </row>
    <row r="2" spans="1:16" x14ac:dyDescent="0.4">
      <c r="A2" s="28"/>
      <c r="B2" s="28" t="s">
        <v>59</v>
      </c>
      <c r="C2" s="28"/>
      <c r="D2" s="28"/>
      <c r="E2" s="28"/>
      <c r="F2" s="28"/>
      <c r="G2" s="28"/>
      <c r="H2" s="28"/>
      <c r="I2" s="28"/>
      <c r="J2" s="28"/>
      <c r="K2" s="28"/>
      <c r="L2" s="28"/>
      <c r="M2" s="28"/>
      <c r="N2" s="28"/>
      <c r="O2" s="28"/>
      <c r="P2" s="28"/>
    </row>
    <row r="3" spans="1:16" ht="25.5" x14ac:dyDescent="0.4">
      <c r="A3" s="28"/>
      <c r="B3" s="28"/>
      <c r="C3" s="53" t="s">
        <v>60</v>
      </c>
      <c r="D3" s="28"/>
      <c r="E3" s="28"/>
      <c r="F3" s="28"/>
      <c r="G3" s="28"/>
      <c r="H3" s="28"/>
      <c r="I3" s="28"/>
      <c r="J3" s="28"/>
      <c r="K3" s="28"/>
      <c r="L3" s="28"/>
      <c r="M3" s="28"/>
      <c r="N3" s="28"/>
      <c r="O3" s="28"/>
      <c r="P3" s="28"/>
    </row>
    <row r="4" spans="1:16" x14ac:dyDescent="0.4">
      <c r="A4" s="28"/>
      <c r="B4" s="54" t="s">
        <v>61</v>
      </c>
      <c r="C4" s="28"/>
      <c r="D4" s="28"/>
      <c r="E4" s="28"/>
      <c r="F4" s="28"/>
      <c r="G4" s="28"/>
      <c r="H4" s="28"/>
      <c r="I4" s="28"/>
      <c r="J4" s="28"/>
      <c r="K4" s="28"/>
      <c r="L4" s="28"/>
      <c r="M4" s="28"/>
      <c r="N4" s="28"/>
      <c r="O4" s="28"/>
      <c r="P4" s="28"/>
    </row>
    <row r="5" spans="1:16" x14ac:dyDescent="0.4">
      <c r="A5" s="28"/>
      <c r="B5" s="28" t="s">
        <v>62</v>
      </c>
      <c r="C5" s="28"/>
      <c r="D5" s="28"/>
      <c r="E5" s="28"/>
      <c r="F5" s="28"/>
      <c r="G5" s="28"/>
      <c r="H5" s="28"/>
      <c r="I5" s="28"/>
      <c r="J5" s="28" t="s">
        <v>63</v>
      </c>
      <c r="K5" s="28"/>
      <c r="L5" s="28"/>
      <c r="M5" s="28"/>
      <c r="N5" s="28"/>
      <c r="O5" s="28"/>
      <c r="P5" s="28"/>
    </row>
    <row r="6" spans="1:16" x14ac:dyDescent="0.4">
      <c r="A6" s="28"/>
      <c r="B6" s="233" t="s">
        <v>64</v>
      </c>
      <c r="C6" s="55" t="s">
        <v>65</v>
      </c>
      <c r="D6" s="234" t="s">
        <v>66</v>
      </c>
      <c r="E6" s="234"/>
      <c r="F6" s="234"/>
      <c r="G6" s="234"/>
      <c r="H6" s="234"/>
      <c r="I6" s="234"/>
      <c r="J6" s="235" t="s">
        <v>67</v>
      </c>
      <c r="K6" s="235"/>
      <c r="L6" s="235"/>
      <c r="M6" s="235"/>
      <c r="N6" s="235"/>
      <c r="O6" s="235"/>
      <c r="P6" s="28"/>
    </row>
    <row r="7" spans="1:16" x14ac:dyDescent="0.4">
      <c r="A7" s="28"/>
      <c r="B7" s="233"/>
      <c r="C7" s="57" t="s">
        <v>68</v>
      </c>
      <c r="D7" s="58"/>
      <c r="E7" s="59"/>
      <c r="F7" s="60" t="s">
        <v>69</v>
      </c>
      <c r="G7" s="61"/>
      <c r="H7" s="236" t="s">
        <v>70</v>
      </c>
      <c r="I7" s="236"/>
      <c r="J7" s="237" t="s">
        <v>71</v>
      </c>
      <c r="K7" s="237"/>
      <c r="L7" s="237" t="s">
        <v>72</v>
      </c>
      <c r="M7" s="237"/>
      <c r="N7" s="238" t="s">
        <v>41</v>
      </c>
      <c r="O7" s="238"/>
      <c r="P7" s="28"/>
    </row>
    <row r="8" spans="1:16" x14ac:dyDescent="0.4">
      <c r="A8" s="28"/>
      <c r="B8" s="233"/>
      <c r="C8" s="62" t="s">
        <v>73</v>
      </c>
      <c r="D8" s="63"/>
      <c r="E8" s="64"/>
      <c r="F8" s="63" t="s">
        <v>74</v>
      </c>
      <c r="G8" s="64"/>
      <c r="H8" s="63" t="s">
        <v>75</v>
      </c>
      <c r="I8" s="64"/>
      <c r="J8" s="237"/>
      <c r="K8" s="237"/>
      <c r="L8" s="237"/>
      <c r="M8" s="237"/>
      <c r="N8" s="238"/>
      <c r="O8" s="238"/>
      <c r="P8" s="28"/>
    </row>
    <row r="9" spans="1:16" x14ac:dyDescent="0.4">
      <c r="A9" s="28"/>
      <c r="B9" s="8" t="s">
        <v>32</v>
      </c>
      <c r="C9" s="9">
        <v>40</v>
      </c>
      <c r="D9" s="123"/>
      <c r="E9" s="83" t="s">
        <v>27</v>
      </c>
      <c r="F9" s="84">
        <f>IF(D17&gt;5000,ROUND(D9/D17*5000,2),D9)</f>
        <v>0</v>
      </c>
      <c r="G9" s="85" t="s">
        <v>27</v>
      </c>
      <c r="H9" s="84">
        <f t="shared" ref="H9:H17" si="0">D9-F9</f>
        <v>0</v>
      </c>
      <c r="I9" s="83" t="s">
        <v>27</v>
      </c>
      <c r="J9" s="86">
        <f t="shared" ref="J9:J16" si="1">ROUNDDOWN(F9/C9,0)</f>
        <v>0</v>
      </c>
      <c r="K9" s="87" t="s">
        <v>48</v>
      </c>
      <c r="L9" s="88">
        <f t="shared" ref="L9:L16" si="2">ROUNDDOWN(H9/C9/2,0)</f>
        <v>0</v>
      </c>
      <c r="M9" s="89" t="s">
        <v>48</v>
      </c>
      <c r="N9" s="86">
        <f t="shared" ref="N9:N16" si="3">J9+L9</f>
        <v>0</v>
      </c>
      <c r="O9" s="90" t="s">
        <v>48</v>
      </c>
      <c r="P9" s="28"/>
    </row>
    <row r="10" spans="1:16" x14ac:dyDescent="0.4">
      <c r="A10" s="28"/>
      <c r="B10" s="10" t="s">
        <v>34</v>
      </c>
      <c r="C10" s="11">
        <v>40</v>
      </c>
      <c r="D10" s="123"/>
      <c r="E10" s="91" t="s">
        <v>27</v>
      </c>
      <c r="F10" s="92">
        <f>IF(D17&gt;5000,ROUND(D10/D17*5000,2),D10)</f>
        <v>0</v>
      </c>
      <c r="G10" s="93" t="s">
        <v>27</v>
      </c>
      <c r="H10" s="92">
        <f t="shared" si="0"/>
        <v>0</v>
      </c>
      <c r="I10" s="91" t="s">
        <v>27</v>
      </c>
      <c r="J10" s="94">
        <f t="shared" si="1"/>
        <v>0</v>
      </c>
      <c r="K10" s="95" t="s">
        <v>48</v>
      </c>
      <c r="L10" s="94">
        <f t="shared" si="2"/>
        <v>0</v>
      </c>
      <c r="M10" s="95" t="s">
        <v>48</v>
      </c>
      <c r="N10" s="94">
        <f t="shared" si="3"/>
        <v>0</v>
      </c>
      <c r="O10" s="80" t="s">
        <v>48</v>
      </c>
      <c r="P10" s="28"/>
    </row>
    <row r="11" spans="1:16" x14ac:dyDescent="0.4">
      <c r="A11" s="28"/>
      <c r="B11" s="10" t="s">
        <v>35</v>
      </c>
      <c r="C11" s="11">
        <v>30</v>
      </c>
      <c r="D11" s="123"/>
      <c r="E11" s="91" t="s">
        <v>27</v>
      </c>
      <c r="F11" s="92">
        <f>IF(D17&gt;5000,ROUND(D11/D17*5000,2),D11)</f>
        <v>0</v>
      </c>
      <c r="G11" s="93" t="s">
        <v>27</v>
      </c>
      <c r="H11" s="92">
        <f t="shared" si="0"/>
        <v>0</v>
      </c>
      <c r="I11" s="91" t="s">
        <v>27</v>
      </c>
      <c r="J11" s="94">
        <f t="shared" si="1"/>
        <v>0</v>
      </c>
      <c r="K11" s="95" t="s">
        <v>48</v>
      </c>
      <c r="L11" s="94">
        <f t="shared" si="2"/>
        <v>0</v>
      </c>
      <c r="M11" s="95" t="s">
        <v>48</v>
      </c>
      <c r="N11" s="94">
        <f t="shared" si="3"/>
        <v>0</v>
      </c>
      <c r="O11" s="80" t="s">
        <v>48</v>
      </c>
      <c r="P11" s="28"/>
    </row>
    <row r="12" spans="1:16" x14ac:dyDescent="0.4">
      <c r="A12" s="28"/>
      <c r="B12" s="10" t="s">
        <v>36</v>
      </c>
      <c r="C12" s="11">
        <v>10</v>
      </c>
      <c r="D12" s="123"/>
      <c r="E12" s="91" t="s">
        <v>27</v>
      </c>
      <c r="F12" s="92">
        <f>IF(D17&gt;5000,ROUND(D12/D17*5000,2),D12)</f>
        <v>0</v>
      </c>
      <c r="G12" s="93" t="s">
        <v>27</v>
      </c>
      <c r="H12" s="92">
        <f t="shared" si="0"/>
        <v>0</v>
      </c>
      <c r="I12" s="91" t="s">
        <v>27</v>
      </c>
      <c r="J12" s="94">
        <f t="shared" si="1"/>
        <v>0</v>
      </c>
      <c r="K12" s="95" t="s">
        <v>48</v>
      </c>
      <c r="L12" s="94">
        <f t="shared" si="2"/>
        <v>0</v>
      </c>
      <c r="M12" s="95" t="s">
        <v>48</v>
      </c>
      <c r="N12" s="94">
        <f t="shared" si="3"/>
        <v>0</v>
      </c>
      <c r="O12" s="80" t="s">
        <v>48</v>
      </c>
      <c r="P12" s="28"/>
    </row>
    <row r="13" spans="1:16" x14ac:dyDescent="0.4">
      <c r="A13" s="28"/>
      <c r="B13" s="10" t="s">
        <v>37</v>
      </c>
      <c r="C13" s="11">
        <v>20</v>
      </c>
      <c r="D13" s="123"/>
      <c r="E13" s="91" t="s">
        <v>27</v>
      </c>
      <c r="F13" s="92">
        <f>IF(D17&gt;5000,ROUND(D13/D17*5000,2),D13)</f>
        <v>0</v>
      </c>
      <c r="G13" s="93" t="s">
        <v>27</v>
      </c>
      <c r="H13" s="92">
        <f t="shared" si="0"/>
        <v>0</v>
      </c>
      <c r="I13" s="91" t="s">
        <v>27</v>
      </c>
      <c r="J13" s="94">
        <f t="shared" si="1"/>
        <v>0</v>
      </c>
      <c r="K13" s="95" t="s">
        <v>48</v>
      </c>
      <c r="L13" s="94">
        <f t="shared" si="2"/>
        <v>0</v>
      </c>
      <c r="M13" s="95" t="s">
        <v>48</v>
      </c>
      <c r="N13" s="94">
        <f t="shared" si="3"/>
        <v>0</v>
      </c>
      <c r="O13" s="80" t="s">
        <v>48</v>
      </c>
      <c r="P13" s="28"/>
    </row>
    <row r="14" spans="1:16" x14ac:dyDescent="0.4">
      <c r="A14" s="28"/>
      <c r="B14" s="10" t="s">
        <v>38</v>
      </c>
      <c r="C14" s="11">
        <v>130</v>
      </c>
      <c r="D14" s="123"/>
      <c r="E14" s="91" t="s">
        <v>27</v>
      </c>
      <c r="F14" s="92">
        <f>IF(D17&gt;5000,ROUND(D14/D17*5000,2),D14)</f>
        <v>0</v>
      </c>
      <c r="G14" s="93" t="s">
        <v>27</v>
      </c>
      <c r="H14" s="92">
        <f t="shared" si="0"/>
        <v>0</v>
      </c>
      <c r="I14" s="91" t="s">
        <v>27</v>
      </c>
      <c r="J14" s="94">
        <f t="shared" si="1"/>
        <v>0</v>
      </c>
      <c r="K14" s="95" t="s">
        <v>48</v>
      </c>
      <c r="L14" s="94">
        <f t="shared" si="2"/>
        <v>0</v>
      </c>
      <c r="M14" s="95" t="s">
        <v>48</v>
      </c>
      <c r="N14" s="94">
        <f t="shared" si="3"/>
        <v>0</v>
      </c>
      <c r="O14" s="80" t="s">
        <v>48</v>
      </c>
      <c r="P14" s="28"/>
    </row>
    <row r="15" spans="1:16" x14ac:dyDescent="0.4">
      <c r="A15" s="28"/>
      <c r="B15" s="10" t="s">
        <v>39</v>
      </c>
      <c r="C15" s="11">
        <v>20</v>
      </c>
      <c r="D15" s="123"/>
      <c r="E15" s="91" t="s">
        <v>27</v>
      </c>
      <c r="F15" s="92">
        <f>IF(D17&gt;5000,ROUND(D15/D17*5000,2),D15)</f>
        <v>0</v>
      </c>
      <c r="G15" s="93" t="s">
        <v>27</v>
      </c>
      <c r="H15" s="92">
        <f t="shared" si="0"/>
        <v>0</v>
      </c>
      <c r="I15" s="91" t="s">
        <v>27</v>
      </c>
      <c r="J15" s="94">
        <f t="shared" si="1"/>
        <v>0</v>
      </c>
      <c r="K15" s="95" t="s">
        <v>48</v>
      </c>
      <c r="L15" s="94">
        <f t="shared" si="2"/>
        <v>0</v>
      </c>
      <c r="M15" s="95" t="s">
        <v>48</v>
      </c>
      <c r="N15" s="94">
        <f t="shared" si="3"/>
        <v>0</v>
      </c>
      <c r="O15" s="80" t="s">
        <v>48</v>
      </c>
      <c r="P15" s="28"/>
    </row>
    <row r="16" spans="1:16" x14ac:dyDescent="0.4">
      <c r="A16" s="28"/>
      <c r="B16" s="12" t="s">
        <v>40</v>
      </c>
      <c r="C16" s="13">
        <v>20</v>
      </c>
      <c r="D16" s="124"/>
      <c r="E16" s="96" t="s">
        <v>27</v>
      </c>
      <c r="F16" s="97">
        <f>IF(D17&gt;5000,ROUND(D16/D17*5000,2),D16)</f>
        <v>0</v>
      </c>
      <c r="G16" s="98" t="s">
        <v>27</v>
      </c>
      <c r="H16" s="97">
        <f t="shared" si="0"/>
        <v>0</v>
      </c>
      <c r="I16" s="96" t="s">
        <v>27</v>
      </c>
      <c r="J16" s="99">
        <f t="shared" si="1"/>
        <v>0</v>
      </c>
      <c r="K16" s="100" t="s">
        <v>48</v>
      </c>
      <c r="L16" s="99">
        <f t="shared" si="2"/>
        <v>0</v>
      </c>
      <c r="M16" s="100" t="s">
        <v>48</v>
      </c>
      <c r="N16" s="99">
        <f t="shared" si="3"/>
        <v>0</v>
      </c>
      <c r="O16" s="101" t="s">
        <v>48</v>
      </c>
      <c r="P16" s="28"/>
    </row>
    <row r="17" spans="1:16" x14ac:dyDescent="0.4">
      <c r="A17" s="28"/>
      <c r="B17" s="14" t="s">
        <v>41</v>
      </c>
      <c r="C17" s="15" t="s">
        <v>76</v>
      </c>
      <c r="D17" s="102">
        <f>SUM(D9:D16)</f>
        <v>0</v>
      </c>
      <c r="E17" s="103" t="s">
        <v>27</v>
      </c>
      <c r="F17" s="102">
        <f>SUM(F9:F16)</f>
        <v>0</v>
      </c>
      <c r="G17" s="103" t="s">
        <v>27</v>
      </c>
      <c r="H17" s="102">
        <f t="shared" si="0"/>
        <v>0</v>
      </c>
      <c r="I17" s="103" t="s">
        <v>27</v>
      </c>
      <c r="J17" s="104">
        <f>SUM(J9:J16)</f>
        <v>0</v>
      </c>
      <c r="K17" s="105" t="s">
        <v>48</v>
      </c>
      <c r="L17" s="104">
        <f>SUM(L9:L16)</f>
        <v>0</v>
      </c>
      <c r="M17" s="105" t="s">
        <v>48</v>
      </c>
      <c r="N17" s="104">
        <f>SUM(N9:N16)</f>
        <v>0</v>
      </c>
      <c r="O17" s="106" t="s">
        <v>48</v>
      </c>
      <c r="P17" s="28" t="s">
        <v>77</v>
      </c>
    </row>
    <row r="18" spans="1:16" x14ac:dyDescent="0.4">
      <c r="A18" s="28"/>
      <c r="B18" s="28"/>
      <c r="C18" s="28"/>
      <c r="D18" s="65"/>
      <c r="E18" s="65"/>
      <c r="F18" s="65"/>
      <c r="G18" s="65"/>
      <c r="H18" s="65"/>
      <c r="I18" s="65"/>
      <c r="J18" s="28"/>
      <c r="K18" s="28"/>
      <c r="L18" s="28"/>
      <c r="M18" s="28"/>
      <c r="N18" s="28"/>
      <c r="O18" s="28"/>
      <c r="P18" s="28"/>
    </row>
    <row r="19" spans="1:16" x14ac:dyDescent="0.4">
      <c r="A19" s="28"/>
      <c r="B19" s="28" t="s">
        <v>78</v>
      </c>
      <c r="C19" s="28"/>
      <c r="D19" s="65"/>
      <c r="E19" s="65"/>
      <c r="F19" s="65"/>
      <c r="G19" s="65"/>
      <c r="H19" s="65"/>
      <c r="I19" s="65"/>
      <c r="J19" s="28"/>
      <c r="K19" s="28"/>
      <c r="L19" s="28"/>
      <c r="M19" s="28"/>
      <c r="N19" s="28"/>
      <c r="O19" s="28"/>
      <c r="P19" s="28"/>
    </row>
    <row r="20" spans="1:16" x14ac:dyDescent="0.4">
      <c r="A20" s="28"/>
      <c r="B20" s="239" t="s">
        <v>64</v>
      </c>
      <c r="C20" s="5" t="s">
        <v>65</v>
      </c>
      <c r="D20" s="240" t="s">
        <v>66</v>
      </c>
      <c r="E20" s="240"/>
      <c r="F20" s="240"/>
      <c r="G20" s="240"/>
      <c r="H20" s="240"/>
      <c r="I20" s="240"/>
      <c r="J20" s="235" t="s">
        <v>67</v>
      </c>
      <c r="K20" s="235"/>
      <c r="L20" s="235"/>
      <c r="M20" s="235"/>
      <c r="N20" s="235"/>
      <c r="O20" s="235"/>
      <c r="P20" s="28"/>
    </row>
    <row r="21" spans="1:16" x14ac:dyDescent="0.4">
      <c r="A21" s="28"/>
      <c r="B21" s="239"/>
      <c r="C21" s="6" t="s">
        <v>68</v>
      </c>
      <c r="D21" s="107"/>
      <c r="E21" s="108"/>
      <c r="F21" s="109" t="s">
        <v>69</v>
      </c>
      <c r="G21" s="96"/>
      <c r="H21" s="241" t="s">
        <v>70</v>
      </c>
      <c r="I21" s="241"/>
      <c r="J21" s="237" t="s">
        <v>71</v>
      </c>
      <c r="K21" s="237"/>
      <c r="L21" s="237" t="s">
        <v>72</v>
      </c>
      <c r="M21" s="237"/>
      <c r="N21" s="238" t="s">
        <v>41</v>
      </c>
      <c r="O21" s="238"/>
      <c r="P21" s="28"/>
    </row>
    <row r="22" spans="1:16" x14ac:dyDescent="0.4">
      <c r="A22" s="28"/>
      <c r="B22" s="239"/>
      <c r="C22" s="7" t="s">
        <v>73</v>
      </c>
      <c r="D22" s="110"/>
      <c r="E22" s="111"/>
      <c r="F22" s="110" t="s">
        <v>74</v>
      </c>
      <c r="G22" s="111"/>
      <c r="H22" s="110" t="s">
        <v>75</v>
      </c>
      <c r="I22" s="111"/>
      <c r="J22" s="237"/>
      <c r="K22" s="237"/>
      <c r="L22" s="237"/>
      <c r="M22" s="237"/>
      <c r="N22" s="238"/>
      <c r="O22" s="238"/>
      <c r="P22" s="28"/>
    </row>
    <row r="23" spans="1:16" x14ac:dyDescent="0.4">
      <c r="A23" s="28"/>
      <c r="B23" s="8" t="s">
        <v>32</v>
      </c>
      <c r="C23" s="9">
        <v>40</v>
      </c>
      <c r="D23" s="123"/>
      <c r="E23" s="83" t="s">
        <v>27</v>
      </c>
      <c r="F23" s="112">
        <f>IF(D31&gt;5000,ROUND(D23/D31*5000,2),D23)</f>
        <v>0</v>
      </c>
      <c r="G23" s="83" t="s">
        <v>27</v>
      </c>
      <c r="H23" s="112">
        <f t="shared" ref="H23:H30" si="4">D23-F23</f>
        <v>0</v>
      </c>
      <c r="I23" s="83" t="s">
        <v>27</v>
      </c>
      <c r="J23" s="86">
        <f t="shared" ref="J23:J30" si="5">ROUNDDOWN(F23/C23,0)</f>
        <v>0</v>
      </c>
      <c r="K23" s="87" t="s">
        <v>48</v>
      </c>
      <c r="L23" s="88">
        <f t="shared" ref="L23:L30" si="6">ROUNDDOWN(H23/C23/2,0)</f>
        <v>0</v>
      </c>
      <c r="M23" s="89" t="s">
        <v>48</v>
      </c>
      <c r="N23" s="86">
        <f t="shared" ref="N23:N30" si="7">J23+L23</f>
        <v>0</v>
      </c>
      <c r="O23" s="90" t="s">
        <v>48</v>
      </c>
      <c r="P23" s="28"/>
    </row>
    <row r="24" spans="1:16" x14ac:dyDescent="0.4">
      <c r="A24" s="28"/>
      <c r="B24" s="10" t="s">
        <v>34</v>
      </c>
      <c r="C24" s="11">
        <v>40</v>
      </c>
      <c r="D24" s="125"/>
      <c r="E24" s="91" t="s">
        <v>27</v>
      </c>
      <c r="F24" s="113">
        <f>IF(D31&gt;5000,ROUND(D24/D31*5000,2),D24)</f>
        <v>0</v>
      </c>
      <c r="G24" s="91" t="s">
        <v>27</v>
      </c>
      <c r="H24" s="113">
        <f t="shared" si="4"/>
        <v>0</v>
      </c>
      <c r="I24" s="91" t="s">
        <v>27</v>
      </c>
      <c r="J24" s="94">
        <f t="shared" si="5"/>
        <v>0</v>
      </c>
      <c r="K24" s="95" t="s">
        <v>48</v>
      </c>
      <c r="L24" s="94">
        <f t="shared" si="6"/>
        <v>0</v>
      </c>
      <c r="M24" s="95" t="s">
        <v>48</v>
      </c>
      <c r="N24" s="94">
        <f t="shared" si="7"/>
        <v>0</v>
      </c>
      <c r="O24" s="80" t="s">
        <v>48</v>
      </c>
      <c r="P24" s="28"/>
    </row>
    <row r="25" spans="1:16" x14ac:dyDescent="0.4">
      <c r="A25" s="28"/>
      <c r="B25" s="10" t="s">
        <v>35</v>
      </c>
      <c r="C25" s="11">
        <v>30</v>
      </c>
      <c r="D25" s="125"/>
      <c r="E25" s="91" t="s">
        <v>27</v>
      </c>
      <c r="F25" s="113">
        <f>IF(D31&gt;5000,ROUND(D25/D31*5000,2),D25)</f>
        <v>0</v>
      </c>
      <c r="G25" s="91" t="s">
        <v>27</v>
      </c>
      <c r="H25" s="113">
        <f t="shared" si="4"/>
        <v>0</v>
      </c>
      <c r="I25" s="91" t="s">
        <v>27</v>
      </c>
      <c r="J25" s="94">
        <f t="shared" si="5"/>
        <v>0</v>
      </c>
      <c r="K25" s="95" t="s">
        <v>48</v>
      </c>
      <c r="L25" s="94">
        <f t="shared" si="6"/>
        <v>0</v>
      </c>
      <c r="M25" s="95" t="s">
        <v>48</v>
      </c>
      <c r="N25" s="94">
        <f t="shared" si="7"/>
        <v>0</v>
      </c>
      <c r="O25" s="80" t="s">
        <v>48</v>
      </c>
      <c r="P25" s="28"/>
    </row>
    <row r="26" spans="1:16" x14ac:dyDescent="0.4">
      <c r="A26" s="28"/>
      <c r="B26" s="10" t="s">
        <v>36</v>
      </c>
      <c r="C26" s="11">
        <v>10</v>
      </c>
      <c r="D26" s="125"/>
      <c r="E26" s="91" t="s">
        <v>27</v>
      </c>
      <c r="F26" s="113">
        <f>IF(D31&gt;5000,ROUND(D26/D31*5000,2),D26)</f>
        <v>0</v>
      </c>
      <c r="G26" s="91" t="s">
        <v>27</v>
      </c>
      <c r="H26" s="113">
        <f t="shared" si="4"/>
        <v>0</v>
      </c>
      <c r="I26" s="91" t="s">
        <v>27</v>
      </c>
      <c r="J26" s="94">
        <f t="shared" si="5"/>
        <v>0</v>
      </c>
      <c r="K26" s="95" t="s">
        <v>48</v>
      </c>
      <c r="L26" s="94">
        <f t="shared" si="6"/>
        <v>0</v>
      </c>
      <c r="M26" s="95" t="s">
        <v>48</v>
      </c>
      <c r="N26" s="94">
        <f t="shared" si="7"/>
        <v>0</v>
      </c>
      <c r="O26" s="80" t="s">
        <v>48</v>
      </c>
      <c r="P26" s="28"/>
    </row>
    <row r="27" spans="1:16" x14ac:dyDescent="0.4">
      <c r="A27" s="28"/>
      <c r="B27" s="10" t="s">
        <v>37</v>
      </c>
      <c r="C27" s="11">
        <v>20</v>
      </c>
      <c r="D27" s="125"/>
      <c r="E27" s="91" t="s">
        <v>27</v>
      </c>
      <c r="F27" s="113">
        <f>IF(D31&gt;5000,ROUND(D27/D31*5000,2),D27)</f>
        <v>0</v>
      </c>
      <c r="G27" s="91" t="s">
        <v>27</v>
      </c>
      <c r="H27" s="113">
        <f t="shared" si="4"/>
        <v>0</v>
      </c>
      <c r="I27" s="91" t="s">
        <v>27</v>
      </c>
      <c r="J27" s="94">
        <f t="shared" si="5"/>
        <v>0</v>
      </c>
      <c r="K27" s="95" t="s">
        <v>48</v>
      </c>
      <c r="L27" s="94">
        <f t="shared" si="6"/>
        <v>0</v>
      </c>
      <c r="M27" s="95" t="s">
        <v>48</v>
      </c>
      <c r="N27" s="94">
        <f t="shared" si="7"/>
        <v>0</v>
      </c>
      <c r="O27" s="80" t="s">
        <v>48</v>
      </c>
      <c r="P27" s="28"/>
    </row>
    <row r="28" spans="1:16" x14ac:dyDescent="0.4">
      <c r="A28" s="28"/>
      <c r="B28" s="10" t="s">
        <v>38</v>
      </c>
      <c r="C28" s="11">
        <v>130</v>
      </c>
      <c r="D28" s="125"/>
      <c r="E28" s="91" t="s">
        <v>27</v>
      </c>
      <c r="F28" s="113">
        <f>IF(D31&gt;5000,ROUND(D28/D31*5000,2),D28)</f>
        <v>0</v>
      </c>
      <c r="G28" s="91" t="s">
        <v>27</v>
      </c>
      <c r="H28" s="113">
        <f t="shared" si="4"/>
        <v>0</v>
      </c>
      <c r="I28" s="91" t="s">
        <v>27</v>
      </c>
      <c r="J28" s="94">
        <f t="shared" si="5"/>
        <v>0</v>
      </c>
      <c r="K28" s="95" t="s">
        <v>48</v>
      </c>
      <c r="L28" s="94">
        <f t="shared" si="6"/>
        <v>0</v>
      </c>
      <c r="M28" s="95" t="s">
        <v>48</v>
      </c>
      <c r="N28" s="94">
        <f t="shared" si="7"/>
        <v>0</v>
      </c>
      <c r="O28" s="80" t="s">
        <v>48</v>
      </c>
      <c r="P28" s="28"/>
    </row>
    <row r="29" spans="1:16" x14ac:dyDescent="0.4">
      <c r="A29" s="28"/>
      <c r="B29" s="10" t="s">
        <v>39</v>
      </c>
      <c r="C29" s="11">
        <v>20</v>
      </c>
      <c r="D29" s="125"/>
      <c r="E29" s="91" t="s">
        <v>27</v>
      </c>
      <c r="F29" s="113">
        <f>IF(D31&gt;5000,ROUND(D29/D31*5000,2),D29)</f>
        <v>0</v>
      </c>
      <c r="G29" s="91" t="s">
        <v>27</v>
      </c>
      <c r="H29" s="113">
        <f t="shared" si="4"/>
        <v>0</v>
      </c>
      <c r="I29" s="91" t="s">
        <v>27</v>
      </c>
      <c r="J29" s="94">
        <f t="shared" si="5"/>
        <v>0</v>
      </c>
      <c r="K29" s="95" t="s">
        <v>48</v>
      </c>
      <c r="L29" s="94">
        <f t="shared" si="6"/>
        <v>0</v>
      </c>
      <c r="M29" s="95" t="s">
        <v>48</v>
      </c>
      <c r="N29" s="94">
        <f t="shared" si="7"/>
        <v>0</v>
      </c>
      <c r="O29" s="80" t="s">
        <v>48</v>
      </c>
      <c r="P29" s="28"/>
    </row>
    <row r="30" spans="1:16" x14ac:dyDescent="0.4">
      <c r="A30" s="28"/>
      <c r="B30" s="12" t="s">
        <v>40</v>
      </c>
      <c r="C30" s="13">
        <v>20</v>
      </c>
      <c r="D30" s="124"/>
      <c r="E30" s="96" t="s">
        <v>27</v>
      </c>
      <c r="F30" s="114">
        <f>IF(D31&gt;5000,ROUND(D30/D31*5000,2),D30)</f>
        <v>0</v>
      </c>
      <c r="G30" s="96" t="s">
        <v>27</v>
      </c>
      <c r="H30" s="114">
        <f t="shared" si="4"/>
        <v>0</v>
      </c>
      <c r="I30" s="96" t="s">
        <v>27</v>
      </c>
      <c r="J30" s="99">
        <f t="shared" si="5"/>
        <v>0</v>
      </c>
      <c r="K30" s="100" t="s">
        <v>48</v>
      </c>
      <c r="L30" s="99">
        <f t="shared" si="6"/>
        <v>0</v>
      </c>
      <c r="M30" s="100" t="s">
        <v>48</v>
      </c>
      <c r="N30" s="99">
        <f t="shared" si="7"/>
        <v>0</v>
      </c>
      <c r="O30" s="101" t="s">
        <v>48</v>
      </c>
      <c r="P30" s="28"/>
    </row>
    <row r="31" spans="1:16" x14ac:dyDescent="0.4">
      <c r="A31" s="28"/>
      <c r="B31" s="14" t="s">
        <v>41</v>
      </c>
      <c r="C31" s="15" t="s">
        <v>76</v>
      </c>
      <c r="D31" s="102">
        <f>SUM(D23:D30)</f>
        <v>0</v>
      </c>
      <c r="E31" s="103" t="s">
        <v>27</v>
      </c>
      <c r="F31" s="102">
        <f>SUM(F23:F30)</f>
        <v>0</v>
      </c>
      <c r="G31" s="103" t="s">
        <v>27</v>
      </c>
      <c r="H31" s="102">
        <f>SUM(H23:H30)</f>
        <v>0</v>
      </c>
      <c r="I31" s="103" t="s">
        <v>27</v>
      </c>
      <c r="J31" s="104">
        <f>SUM(J23:J30)</f>
        <v>0</v>
      </c>
      <c r="K31" s="105" t="s">
        <v>48</v>
      </c>
      <c r="L31" s="104">
        <f>SUM(L23:L30)</f>
        <v>0</v>
      </c>
      <c r="M31" s="105" t="s">
        <v>48</v>
      </c>
      <c r="N31" s="104">
        <f>SUM(N23:N30)</f>
        <v>0</v>
      </c>
      <c r="O31" s="106" t="s">
        <v>48</v>
      </c>
      <c r="P31" s="28" t="s">
        <v>79</v>
      </c>
    </row>
    <row r="32" spans="1:16" x14ac:dyDescent="0.4">
      <c r="A32" s="28"/>
      <c r="B32" s="28"/>
      <c r="C32" s="28"/>
      <c r="D32" s="28"/>
      <c r="E32" s="28"/>
      <c r="F32" s="28"/>
      <c r="G32" s="28"/>
      <c r="H32" s="28"/>
      <c r="I32" s="28"/>
      <c r="J32" s="28"/>
      <c r="K32" s="28" t="s">
        <v>80</v>
      </c>
      <c r="L32" s="28"/>
      <c r="M32" s="28"/>
      <c r="N32" s="28"/>
      <c r="O32" s="28"/>
      <c r="P32" s="28"/>
    </row>
    <row r="33" spans="1:16" ht="18.75" customHeight="1" x14ac:dyDescent="0.4">
      <c r="A33" s="28"/>
      <c r="B33" s="244" t="s">
        <v>81</v>
      </c>
      <c r="C33" s="244"/>
      <c r="D33" s="244"/>
      <c r="E33" s="244"/>
      <c r="F33" s="244"/>
      <c r="G33" s="244"/>
      <c r="H33" s="244"/>
      <c r="I33" s="244"/>
      <c r="J33" s="244"/>
      <c r="K33" s="244"/>
      <c r="L33" s="244"/>
      <c r="M33" s="244"/>
      <c r="N33" s="244"/>
      <c r="O33" s="244"/>
      <c r="P33" s="244"/>
    </row>
    <row r="34" spans="1:16" x14ac:dyDescent="0.4">
      <c r="A34" s="28"/>
      <c r="B34" s="244"/>
      <c r="C34" s="244"/>
      <c r="D34" s="244"/>
      <c r="E34" s="244"/>
      <c r="F34" s="244"/>
      <c r="G34" s="244"/>
      <c r="H34" s="244"/>
      <c r="I34" s="244"/>
      <c r="J34" s="244"/>
      <c r="K34" s="244"/>
      <c r="L34" s="244"/>
      <c r="M34" s="244"/>
      <c r="N34" s="244"/>
      <c r="O34" s="244"/>
      <c r="P34" s="244"/>
    </row>
    <row r="35" spans="1:16" ht="19.5" x14ac:dyDescent="0.4">
      <c r="A35" s="28"/>
      <c r="B35" s="66"/>
      <c r="C35" s="66"/>
      <c r="D35" s="66"/>
      <c r="E35" s="66"/>
      <c r="F35" s="66"/>
      <c r="G35" s="66"/>
      <c r="H35" s="66"/>
      <c r="I35" s="66"/>
      <c r="J35" s="66"/>
      <c r="K35" s="66"/>
      <c r="L35" s="66"/>
      <c r="M35" s="66"/>
      <c r="N35" s="66"/>
      <c r="O35" s="66"/>
      <c r="P35" s="66"/>
    </row>
    <row r="36" spans="1:16" x14ac:dyDescent="0.4">
      <c r="A36" s="28"/>
      <c r="B36" s="54" t="s">
        <v>82</v>
      </c>
      <c r="C36" s="28"/>
      <c r="D36" s="28"/>
      <c r="E36" s="28"/>
      <c r="F36" s="28"/>
      <c r="G36" s="28"/>
      <c r="H36" s="28"/>
      <c r="I36" s="28"/>
      <c r="J36" s="28"/>
      <c r="K36" s="28"/>
      <c r="L36" s="28"/>
      <c r="M36" s="28"/>
      <c r="N36" s="28"/>
      <c r="O36" s="28"/>
      <c r="P36" s="28"/>
    </row>
    <row r="37" spans="1:16" x14ac:dyDescent="0.4">
      <c r="A37" s="28"/>
      <c r="B37" s="67" t="s">
        <v>83</v>
      </c>
      <c r="C37" s="235" t="s">
        <v>84</v>
      </c>
      <c r="D37" s="235"/>
      <c r="E37" s="235"/>
      <c r="F37" s="235"/>
      <c r="G37" s="235"/>
      <c r="H37" s="235"/>
      <c r="I37" s="235"/>
      <c r="J37" s="235"/>
      <c r="K37" s="235"/>
      <c r="L37" s="235"/>
      <c r="M37" s="235"/>
      <c r="N37" s="28"/>
      <c r="O37" s="28"/>
      <c r="P37" s="28"/>
    </row>
    <row r="38" spans="1:16" x14ac:dyDescent="0.4">
      <c r="A38" s="28"/>
      <c r="B38" s="68" t="s">
        <v>85</v>
      </c>
      <c r="C38" s="69" t="s">
        <v>86</v>
      </c>
      <c r="D38" s="70">
        <f>IFERROR(IF(D31&gt;0,"-",N17),"ー")</f>
        <v>0</v>
      </c>
      <c r="E38" s="71" t="s">
        <v>48</v>
      </c>
      <c r="F38" s="71"/>
      <c r="G38" s="71"/>
      <c r="H38" s="71"/>
      <c r="I38" s="71"/>
      <c r="J38" s="71"/>
      <c r="K38" s="71"/>
      <c r="L38" s="71"/>
      <c r="M38" s="72"/>
      <c r="N38" s="28"/>
      <c r="O38" s="28"/>
      <c r="P38" s="28"/>
    </row>
    <row r="39" spans="1:16" x14ac:dyDescent="0.4">
      <c r="A39" s="28"/>
      <c r="B39" s="73" t="s">
        <v>87</v>
      </c>
      <c r="C39" s="245" t="s">
        <v>88</v>
      </c>
      <c r="D39" s="245"/>
      <c r="E39" s="245"/>
      <c r="F39" s="245"/>
      <c r="G39" s="245"/>
      <c r="H39" s="245"/>
      <c r="I39" s="245"/>
      <c r="J39" s="74" t="str">
        <f>IF(D31&gt;0,N17-(MAX(N31,L40))+L40,"ー")</f>
        <v>ー</v>
      </c>
      <c r="K39" s="75" t="s">
        <v>48</v>
      </c>
      <c r="L39" s="75"/>
      <c r="M39" s="76"/>
      <c r="N39" s="28"/>
      <c r="O39" s="28"/>
      <c r="P39" s="28"/>
    </row>
    <row r="40" spans="1:16" ht="19.5" x14ac:dyDescent="0.4">
      <c r="A40" s="28"/>
      <c r="B40" s="77" t="s">
        <v>89</v>
      </c>
      <c r="C40" s="28"/>
      <c r="D40" s="28"/>
      <c r="E40" s="28"/>
      <c r="F40" s="28"/>
      <c r="G40" s="28"/>
      <c r="H40" s="28"/>
      <c r="I40" s="28"/>
      <c r="J40" s="28"/>
      <c r="K40" s="28"/>
      <c r="L40" s="17"/>
      <c r="M40" s="28" t="s">
        <v>48</v>
      </c>
      <c r="N40" s="28"/>
      <c r="O40" s="28"/>
      <c r="P40" s="28"/>
    </row>
    <row r="41" spans="1:16" x14ac:dyDescent="0.4">
      <c r="A41" s="28"/>
      <c r="B41" s="28"/>
      <c r="C41" s="28"/>
      <c r="D41" s="28"/>
      <c r="E41" s="28"/>
      <c r="F41" s="28"/>
      <c r="G41" s="28"/>
      <c r="H41" s="28"/>
      <c r="I41" s="28"/>
      <c r="J41" s="28"/>
      <c r="K41" s="28"/>
      <c r="L41" s="28"/>
      <c r="M41" s="28"/>
      <c r="N41" s="28"/>
      <c r="O41" s="28"/>
      <c r="P41" s="28"/>
    </row>
    <row r="42" spans="1:16" x14ac:dyDescent="0.4">
      <c r="A42" s="28"/>
      <c r="B42" s="54" t="s">
        <v>90</v>
      </c>
      <c r="C42" s="28"/>
      <c r="D42" s="28"/>
      <c r="E42" s="28"/>
      <c r="F42" s="28"/>
      <c r="G42" s="28"/>
      <c r="H42" s="28"/>
      <c r="I42" s="28"/>
      <c r="J42" s="28"/>
      <c r="K42" s="28"/>
      <c r="L42" s="28"/>
      <c r="M42" s="28"/>
      <c r="N42" s="28"/>
      <c r="O42" s="28"/>
      <c r="P42" s="28"/>
    </row>
    <row r="43" spans="1:16" x14ac:dyDescent="0.4">
      <c r="A43" s="28"/>
      <c r="B43" s="78" t="s">
        <v>83</v>
      </c>
      <c r="C43" s="246" t="s">
        <v>91</v>
      </c>
      <c r="D43" s="246"/>
      <c r="E43" s="246"/>
      <c r="F43" s="247" t="s">
        <v>84</v>
      </c>
      <c r="G43" s="247"/>
      <c r="H43" s="247"/>
      <c r="I43" s="247"/>
      <c r="J43" s="247"/>
      <c r="K43" s="247"/>
      <c r="L43" s="28"/>
      <c r="M43" s="28"/>
      <c r="N43" s="28"/>
      <c r="O43" s="28"/>
      <c r="P43" s="28"/>
    </row>
    <row r="44" spans="1:16" x14ac:dyDescent="0.4">
      <c r="A44" s="28"/>
      <c r="B44" s="79" t="s">
        <v>92</v>
      </c>
      <c r="C44" s="242" t="s">
        <v>93</v>
      </c>
      <c r="D44" s="242"/>
      <c r="E44" s="242"/>
      <c r="F44" s="71" t="s">
        <v>94</v>
      </c>
      <c r="G44" s="71"/>
      <c r="H44" s="71"/>
      <c r="I44" s="71"/>
      <c r="J44" s="70">
        <f>IFERROR(IF(D31&gt;0,ROUNDUP(J39*0.1,0),ROUNDUP(D38*0.1,0)),"-")</f>
        <v>0</v>
      </c>
      <c r="K44" s="80" t="s">
        <v>48</v>
      </c>
      <c r="L44" s="28"/>
      <c r="M44" s="28"/>
      <c r="N44" s="28"/>
      <c r="O44" s="28"/>
      <c r="P44" s="28"/>
    </row>
    <row r="45" spans="1:16" x14ac:dyDescent="0.4">
      <c r="A45" s="28"/>
      <c r="B45" s="81" t="s">
        <v>95</v>
      </c>
      <c r="C45" s="243" t="s">
        <v>96</v>
      </c>
      <c r="D45" s="243"/>
      <c r="E45" s="243"/>
      <c r="F45" s="75" t="s">
        <v>97</v>
      </c>
      <c r="G45" s="75"/>
      <c r="H45" s="75"/>
      <c r="I45" s="75"/>
      <c r="J45" s="74">
        <f>IFERROR(IF(D31&gt;0,J39-J44,D38-J44),"-")</f>
        <v>0</v>
      </c>
      <c r="K45" s="82" t="s">
        <v>48</v>
      </c>
      <c r="L45" s="28"/>
      <c r="M45" s="28"/>
      <c r="N45" s="28"/>
      <c r="O45" s="28"/>
      <c r="P45" s="28"/>
    </row>
    <row r="46" spans="1:16" x14ac:dyDescent="0.4">
      <c r="A46" s="28"/>
      <c r="B46" s="28"/>
      <c r="C46" s="28"/>
      <c r="D46" s="28"/>
      <c r="E46" s="28"/>
      <c r="F46" s="28"/>
      <c r="G46" s="28"/>
      <c r="H46" s="28"/>
      <c r="I46" s="28"/>
      <c r="J46" s="28"/>
      <c r="K46" s="28"/>
      <c r="L46" s="28"/>
      <c r="M46" s="28"/>
      <c r="N46" s="28"/>
      <c r="O46" s="28"/>
      <c r="P46" s="28"/>
    </row>
  </sheetData>
  <sheetProtection algorithmName="SHA-512" hashValue="1OFJnRyutK/MHfQl4N6zVCk5uoehFX9RbaGQEoIisPKv9QCQ+JhZU2kDhJqfK6klyAGeW0oNQuH4Z2rlfyGl+g==" saltValue="yqH2teEWW6F1XcD93602gg==" spinCount="100000" sheet="1" selectLockedCells="1"/>
  <mergeCells count="21">
    <mergeCell ref="C44:E44"/>
    <mergeCell ref="C45:E45"/>
    <mergeCell ref="B33:P34"/>
    <mergeCell ref="C37:M37"/>
    <mergeCell ref="C39:I39"/>
    <mergeCell ref="C43:E43"/>
    <mergeCell ref="F43:K43"/>
    <mergeCell ref="B20:B22"/>
    <mergeCell ref="D20:I20"/>
    <mergeCell ref="J20:O20"/>
    <mergeCell ref="H21:I21"/>
    <mergeCell ref="J21:K22"/>
    <mergeCell ref="L21:M22"/>
    <mergeCell ref="N21:O22"/>
    <mergeCell ref="B6:B8"/>
    <mergeCell ref="D6:I6"/>
    <mergeCell ref="J6:O6"/>
    <mergeCell ref="H7:I7"/>
    <mergeCell ref="J7:K8"/>
    <mergeCell ref="L7:M8"/>
    <mergeCell ref="N7:O8"/>
  </mergeCells>
  <phoneticPr fontId="12"/>
  <conditionalFormatting sqref="F9:N17">
    <cfRule type="containsErrors" dxfId="13" priority="2">
      <formula>ISERROR(F9)</formula>
    </cfRule>
  </conditionalFormatting>
  <conditionalFormatting sqref="F23:F30">
    <cfRule type="containsErrors" dxfId="12" priority="3">
      <formula>ISERROR(F23)</formula>
    </cfRule>
  </conditionalFormatting>
  <conditionalFormatting sqref="H23:H30">
    <cfRule type="containsErrors" dxfId="11" priority="4">
      <formula>ISERROR(H23)</formula>
    </cfRule>
  </conditionalFormatting>
  <conditionalFormatting sqref="J23:J30">
    <cfRule type="containsErrors" dxfId="10" priority="5">
      <formula>ISERROR(J23)</formula>
    </cfRule>
  </conditionalFormatting>
  <conditionalFormatting sqref="L23:L31">
    <cfRule type="containsErrors" dxfId="9" priority="6">
      <formula>ISERROR(L23)</formula>
    </cfRule>
  </conditionalFormatting>
  <conditionalFormatting sqref="J31">
    <cfRule type="containsErrors" dxfId="8" priority="7">
      <formula>ISERROR(J31)</formula>
    </cfRule>
  </conditionalFormatting>
  <conditionalFormatting sqref="N23:N31">
    <cfRule type="containsErrors" dxfId="7" priority="8">
      <formula>ISERROR(N23)</formula>
    </cfRule>
  </conditionalFormatting>
  <pageMargins left="0.7" right="0.7" top="0.75" bottom="0.75" header="0.511811023622047" footer="0.511811023622047"/>
  <pageSetup paperSize="9" scale="68" orientation="portrait" horizontalDpi="300" verticalDpi="300" r:id="rId1"/>
  <colBreaks count="1" manualBreakCount="1">
    <brk id="18"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2"/>
  <sheetViews>
    <sheetView view="pageBreakPreview" topLeftCell="A3" zoomScale="85" zoomScaleNormal="55" zoomScaleSheetLayoutView="85" zoomScalePageLayoutView="80" workbookViewId="0">
      <selection activeCell="S9" sqref="S9"/>
    </sheetView>
  </sheetViews>
  <sheetFormatPr defaultColWidth="8.625" defaultRowHeight="18.75" x14ac:dyDescent="0.4"/>
  <cols>
    <col min="1" max="1" width="7.75" style="16" customWidth="1"/>
    <col min="2" max="2" width="3.75" style="16" customWidth="1"/>
    <col min="3" max="3" width="4.625" style="16" customWidth="1"/>
    <col min="4" max="4" width="6.75" style="16" customWidth="1"/>
    <col min="5" max="5" width="8.625" style="16"/>
    <col min="6" max="6" width="4.5" style="16" customWidth="1"/>
    <col min="7" max="7" width="7.125" style="16" customWidth="1"/>
    <col min="8" max="9" width="8.625" style="16"/>
    <col min="10" max="10" width="4.5" style="16" customWidth="1"/>
    <col min="11" max="11" width="5.125" style="16" customWidth="1"/>
    <col min="12" max="14" width="8.625" style="16"/>
    <col min="15" max="15" width="15.75" style="16" customWidth="1"/>
    <col min="16" max="16" width="2.125" style="16" customWidth="1"/>
    <col min="17" max="16384" width="8.625" style="16"/>
  </cols>
  <sheetData>
    <row r="1" spans="1:16" ht="24" x14ac:dyDescent="0.4">
      <c r="A1" s="28"/>
      <c r="B1" s="27" t="s">
        <v>0</v>
      </c>
      <c r="C1" s="28"/>
      <c r="D1" s="28"/>
      <c r="E1" s="28"/>
      <c r="F1" s="28"/>
      <c r="G1" s="28"/>
      <c r="H1" s="28"/>
      <c r="I1" s="28"/>
      <c r="J1" s="28"/>
      <c r="K1" s="28"/>
      <c r="L1" s="28"/>
      <c r="M1" s="28"/>
      <c r="N1" s="28"/>
      <c r="O1" s="28"/>
      <c r="P1" s="28"/>
    </row>
    <row r="2" spans="1:16" ht="40.5" customHeight="1" x14ac:dyDescent="0.4">
      <c r="A2" s="29"/>
      <c r="B2" s="29"/>
      <c r="C2" s="29"/>
      <c r="D2" s="141" t="s">
        <v>1</v>
      </c>
      <c r="E2" s="141"/>
      <c r="F2" s="141"/>
      <c r="G2" s="141"/>
      <c r="H2" s="141"/>
      <c r="I2" s="141"/>
      <c r="J2" s="141"/>
      <c r="K2" s="141"/>
      <c r="L2" s="141"/>
      <c r="M2" s="141"/>
      <c r="N2" s="141"/>
      <c r="O2" s="30"/>
      <c r="P2" s="28"/>
    </row>
    <row r="3" spans="1:16" ht="14.25" customHeight="1" x14ac:dyDescent="0.4">
      <c r="A3" s="29"/>
      <c r="B3" s="29"/>
      <c r="C3" s="29"/>
      <c r="D3" s="31"/>
      <c r="E3" s="31"/>
      <c r="F3" s="31"/>
      <c r="G3" s="142"/>
      <c r="H3" s="142"/>
      <c r="I3" s="32"/>
      <c r="J3" s="142"/>
      <c r="K3" s="142"/>
      <c r="L3" s="142"/>
      <c r="M3" s="31"/>
      <c r="N3" s="31"/>
      <c r="O3" s="30"/>
      <c r="P3" s="28"/>
    </row>
    <row r="4" spans="1:16" ht="31.5" customHeight="1" x14ac:dyDescent="0.4">
      <c r="A4" s="29"/>
      <c r="B4" s="143" t="s">
        <v>2</v>
      </c>
      <c r="C4" s="143"/>
      <c r="D4" s="143"/>
      <c r="E4" s="143"/>
      <c r="F4" s="143"/>
      <c r="G4" s="143"/>
      <c r="H4" s="143"/>
      <c r="I4" s="143"/>
      <c r="J4" s="143"/>
      <c r="K4" s="143"/>
      <c r="L4" s="143"/>
      <c r="M4" s="33" t="s">
        <v>3</v>
      </c>
      <c r="N4" s="144"/>
      <c r="O4" s="144"/>
      <c r="P4" s="28"/>
    </row>
    <row r="5" spans="1:16" ht="22.5" customHeight="1" thickBot="1" x14ac:dyDescent="0.45">
      <c r="A5" s="29"/>
      <c r="B5" s="34" t="s">
        <v>4</v>
      </c>
      <c r="C5" s="35"/>
      <c r="D5" s="35"/>
      <c r="E5" s="35"/>
      <c r="F5" s="35"/>
      <c r="G5" s="35"/>
      <c r="H5" s="35"/>
      <c r="I5" s="35"/>
      <c r="J5" s="35"/>
      <c r="K5" s="35"/>
      <c r="L5" s="35"/>
      <c r="M5" s="33"/>
      <c r="N5" s="35"/>
      <c r="O5" s="35"/>
      <c r="P5" s="28"/>
    </row>
    <row r="6" spans="1:16" ht="7.5" customHeight="1" thickTop="1" thickBot="1" x14ac:dyDescent="0.45">
      <c r="A6" s="29"/>
      <c r="B6" s="145" t="s">
        <v>5</v>
      </c>
      <c r="C6" s="145"/>
      <c r="D6" s="145"/>
      <c r="E6" s="145"/>
      <c r="F6" s="36"/>
      <c r="G6" s="146"/>
      <c r="H6" s="146"/>
      <c r="I6" s="37"/>
      <c r="J6" s="146"/>
      <c r="K6" s="146"/>
      <c r="L6" s="146"/>
      <c r="M6" s="38"/>
      <c r="N6" s="39"/>
      <c r="O6" s="40"/>
      <c r="P6" s="28"/>
    </row>
    <row r="7" spans="1:16" ht="24.75" customHeight="1" thickTop="1" thickBot="1" x14ac:dyDescent="0.45">
      <c r="A7" s="29"/>
      <c r="B7" s="145"/>
      <c r="C7" s="145"/>
      <c r="D7" s="145"/>
      <c r="E7" s="145"/>
      <c r="F7" s="41"/>
      <c r="G7" s="147" t="s">
        <v>6</v>
      </c>
      <c r="H7" s="147"/>
      <c r="I7" s="35" t="s">
        <v>7</v>
      </c>
      <c r="J7" s="147" t="s">
        <v>8</v>
      </c>
      <c r="K7" s="147"/>
      <c r="L7" s="147"/>
      <c r="M7" s="42"/>
      <c r="N7" s="43" t="s">
        <v>128</v>
      </c>
      <c r="O7" s="44"/>
      <c r="P7" s="28"/>
    </row>
    <row r="8" spans="1:16" ht="6" customHeight="1" thickTop="1" x14ac:dyDescent="0.4">
      <c r="A8" s="29"/>
      <c r="B8" s="145"/>
      <c r="C8" s="145"/>
      <c r="D8" s="145"/>
      <c r="E8" s="145"/>
      <c r="F8" s="118"/>
      <c r="G8" s="119"/>
      <c r="H8" s="119"/>
      <c r="I8" s="119"/>
      <c r="J8" s="119"/>
      <c r="K8" s="119"/>
      <c r="L8" s="119"/>
      <c r="M8" s="120"/>
      <c r="N8" s="121"/>
      <c r="O8" s="122"/>
      <c r="P8" s="28"/>
    </row>
    <row r="9" spans="1:16" ht="24.75" customHeight="1" x14ac:dyDescent="0.4">
      <c r="A9" s="29"/>
      <c r="B9" s="263" t="s">
        <v>9</v>
      </c>
      <c r="C9" s="264" t="s">
        <v>10</v>
      </c>
      <c r="D9" s="264"/>
      <c r="E9" s="264"/>
      <c r="F9" s="265" t="s">
        <v>111</v>
      </c>
      <c r="G9" s="265"/>
      <c r="H9" s="265"/>
      <c r="I9" s="265"/>
      <c r="J9" s="265"/>
      <c r="K9" s="265"/>
      <c r="L9" s="265"/>
      <c r="M9" s="265"/>
      <c r="N9" s="265"/>
      <c r="O9" s="266"/>
      <c r="P9" s="28"/>
    </row>
    <row r="10" spans="1:16" ht="24.75" customHeight="1" x14ac:dyDescent="0.4">
      <c r="A10" s="29"/>
      <c r="B10" s="148"/>
      <c r="C10" s="149" t="s">
        <v>11</v>
      </c>
      <c r="D10" s="149"/>
      <c r="E10" s="149"/>
      <c r="F10" s="255" t="s">
        <v>112</v>
      </c>
      <c r="G10" s="256"/>
      <c r="H10" s="256"/>
      <c r="I10" s="256"/>
      <c r="J10" s="256"/>
      <c r="K10" s="256"/>
      <c r="L10" s="256"/>
      <c r="M10" s="256"/>
      <c r="N10" s="256"/>
      <c r="O10" s="257"/>
      <c r="P10" s="28"/>
    </row>
    <row r="11" spans="1:16" ht="24.75" customHeight="1" x14ac:dyDescent="0.4">
      <c r="A11" s="29"/>
      <c r="B11" s="148"/>
      <c r="C11" s="149"/>
      <c r="D11" s="149"/>
      <c r="E11" s="149"/>
      <c r="F11" s="267"/>
      <c r="G11" s="268"/>
      <c r="H11" s="268"/>
      <c r="I11" s="268"/>
      <c r="J11" s="268"/>
      <c r="K11" s="268"/>
      <c r="L11" s="115" t="s">
        <v>103</v>
      </c>
      <c r="M11" s="252" t="s">
        <v>113</v>
      </c>
      <c r="N11" s="253"/>
      <c r="O11" s="254"/>
      <c r="P11" s="28"/>
    </row>
    <row r="12" spans="1:16" ht="24.75" customHeight="1" x14ac:dyDescent="0.4">
      <c r="A12" s="29"/>
      <c r="B12" s="137" t="s">
        <v>13</v>
      </c>
      <c r="C12" s="137"/>
      <c r="D12" s="137"/>
      <c r="E12" s="137"/>
      <c r="F12" s="255" t="s">
        <v>114</v>
      </c>
      <c r="G12" s="256"/>
      <c r="H12" s="256"/>
      <c r="I12" s="256"/>
      <c r="J12" s="256"/>
      <c r="K12" s="256"/>
      <c r="L12" s="256"/>
      <c r="M12" s="256"/>
      <c r="N12" s="256"/>
      <c r="O12" s="257"/>
      <c r="P12" s="28"/>
    </row>
    <row r="13" spans="1:16" ht="24.75" customHeight="1" x14ac:dyDescent="0.4">
      <c r="A13" s="29"/>
      <c r="B13" s="137" t="s">
        <v>98</v>
      </c>
      <c r="C13" s="137"/>
      <c r="D13" s="137"/>
      <c r="E13" s="137"/>
      <c r="F13" s="255" t="s">
        <v>115</v>
      </c>
      <c r="G13" s="256"/>
      <c r="H13" s="256"/>
      <c r="I13" s="256"/>
      <c r="J13" s="256"/>
      <c r="K13" s="256"/>
      <c r="L13" s="256"/>
      <c r="M13" s="256"/>
      <c r="N13" s="256"/>
      <c r="O13" s="257"/>
      <c r="P13" s="28"/>
    </row>
    <row r="14" spans="1:16" ht="24.75" customHeight="1" x14ac:dyDescent="0.4">
      <c r="A14" s="29"/>
      <c r="B14" s="148" t="s">
        <v>14</v>
      </c>
      <c r="C14" s="149" t="s">
        <v>15</v>
      </c>
      <c r="D14" s="149"/>
      <c r="E14" s="149"/>
      <c r="F14" s="258" t="s">
        <v>116</v>
      </c>
      <c r="G14" s="258"/>
      <c r="H14" s="258"/>
      <c r="I14" s="258"/>
      <c r="J14" s="258"/>
      <c r="K14" s="258"/>
      <c r="L14" s="258"/>
      <c r="M14" s="258"/>
      <c r="N14" s="258"/>
      <c r="O14" s="259"/>
      <c r="P14" s="28"/>
    </row>
    <row r="15" spans="1:16" ht="24.75" customHeight="1" x14ac:dyDescent="0.4">
      <c r="A15" s="29"/>
      <c r="B15" s="148"/>
      <c r="C15" s="149" t="s">
        <v>11</v>
      </c>
      <c r="D15" s="149"/>
      <c r="E15" s="149"/>
      <c r="F15" s="255" t="s">
        <v>112</v>
      </c>
      <c r="G15" s="256"/>
      <c r="H15" s="256"/>
      <c r="I15" s="256"/>
      <c r="J15" s="256"/>
      <c r="K15" s="256"/>
      <c r="L15" s="256"/>
      <c r="M15" s="256"/>
      <c r="N15" s="256"/>
      <c r="O15" s="257"/>
      <c r="P15" s="28"/>
    </row>
    <row r="16" spans="1:16" ht="24.75" customHeight="1" x14ac:dyDescent="0.4">
      <c r="A16" s="29"/>
      <c r="B16" s="148"/>
      <c r="C16" s="149"/>
      <c r="D16" s="149"/>
      <c r="E16" s="149"/>
      <c r="F16" s="260"/>
      <c r="G16" s="261"/>
      <c r="H16" s="261"/>
      <c r="I16" s="261"/>
      <c r="J16" s="261"/>
      <c r="K16" s="262"/>
      <c r="L16" s="115" t="s">
        <v>103</v>
      </c>
      <c r="M16" s="252" t="s">
        <v>113</v>
      </c>
      <c r="N16" s="253"/>
      <c r="O16" s="254"/>
      <c r="P16" s="28"/>
    </row>
    <row r="17" spans="1:16" ht="24.75" customHeight="1" x14ac:dyDescent="0.4">
      <c r="A17" s="29"/>
      <c r="B17" s="148"/>
      <c r="C17" s="149" t="s">
        <v>10</v>
      </c>
      <c r="D17" s="149"/>
      <c r="E17" s="149"/>
      <c r="F17" s="252" t="s">
        <v>117</v>
      </c>
      <c r="G17" s="253"/>
      <c r="H17" s="253"/>
      <c r="I17" s="253"/>
      <c r="J17" s="253"/>
      <c r="K17" s="253"/>
      <c r="L17" s="115" t="s">
        <v>108</v>
      </c>
      <c r="M17" s="253" t="s">
        <v>117</v>
      </c>
      <c r="N17" s="253"/>
      <c r="O17" s="254"/>
      <c r="P17" s="28"/>
    </row>
    <row r="18" spans="1:16" ht="24.75" customHeight="1" x14ac:dyDescent="0.4">
      <c r="A18" s="29"/>
      <c r="B18" s="137" t="s">
        <v>17</v>
      </c>
      <c r="C18" s="137"/>
      <c r="D18" s="137"/>
      <c r="E18" s="137"/>
      <c r="F18" s="156" t="s">
        <v>118</v>
      </c>
      <c r="G18" s="156"/>
      <c r="H18" s="156"/>
      <c r="I18" s="156"/>
      <c r="J18" s="2" t="s">
        <v>18</v>
      </c>
      <c r="K18" s="2"/>
      <c r="L18" s="157" t="s">
        <v>119</v>
      </c>
      <c r="M18" s="157"/>
      <c r="N18" s="157"/>
      <c r="O18" s="157"/>
      <c r="P18" s="28"/>
    </row>
    <row r="19" spans="1:16" ht="24.75" customHeight="1" x14ac:dyDescent="0.4">
      <c r="A19" s="29"/>
      <c r="B19" s="137" t="s">
        <v>19</v>
      </c>
      <c r="C19" s="137"/>
      <c r="D19" s="137"/>
      <c r="E19" s="137"/>
      <c r="F19" s="249" t="s">
        <v>120</v>
      </c>
      <c r="G19" s="249"/>
      <c r="H19" s="249"/>
      <c r="I19" s="249"/>
      <c r="J19" s="149" t="s">
        <v>21</v>
      </c>
      <c r="K19" s="149"/>
      <c r="L19" s="149"/>
      <c r="M19" s="249" t="s">
        <v>121</v>
      </c>
      <c r="N19" s="249"/>
      <c r="O19" s="250"/>
      <c r="P19" s="28"/>
    </row>
    <row r="20" spans="1:16" ht="24.75" customHeight="1" x14ac:dyDescent="0.4">
      <c r="A20" s="29"/>
      <c r="B20" s="159" t="s">
        <v>22</v>
      </c>
      <c r="C20" s="149" t="s">
        <v>23</v>
      </c>
      <c r="D20" s="149"/>
      <c r="E20" s="149"/>
      <c r="F20" s="251" t="s">
        <v>122</v>
      </c>
      <c r="G20" s="251"/>
      <c r="H20" s="251"/>
      <c r="I20" s="251"/>
      <c r="J20" s="161" t="s">
        <v>24</v>
      </c>
      <c r="K20" s="161"/>
      <c r="L20" s="162" t="s">
        <v>123</v>
      </c>
      <c r="M20" s="162"/>
      <c r="N20" s="162"/>
      <c r="O20" s="162"/>
      <c r="P20" s="28"/>
    </row>
    <row r="21" spans="1:16" ht="24.75" customHeight="1" x14ac:dyDescent="0.4">
      <c r="A21" s="29"/>
      <c r="B21" s="159"/>
      <c r="C21" s="149" t="s">
        <v>26</v>
      </c>
      <c r="D21" s="149"/>
      <c r="E21" s="149"/>
      <c r="F21" s="248">
        <v>1200</v>
      </c>
      <c r="G21" s="248"/>
      <c r="H21" s="248"/>
      <c r="I21" s="21" t="s">
        <v>27</v>
      </c>
      <c r="J21" s="22"/>
      <c r="K21" s="23"/>
      <c r="L21" s="164"/>
      <c r="M21" s="164"/>
      <c r="N21" s="164"/>
      <c r="O21" s="20"/>
      <c r="P21" s="28"/>
    </row>
    <row r="22" spans="1:16" ht="24.75" customHeight="1" x14ac:dyDescent="0.4">
      <c r="A22" s="29"/>
      <c r="B22" s="159"/>
      <c r="C22" s="165"/>
      <c r="D22" s="165"/>
      <c r="E22" s="165"/>
      <c r="F22" s="166" t="s">
        <v>28</v>
      </c>
      <c r="G22" s="166"/>
      <c r="H22" s="166"/>
      <c r="I22" s="166"/>
      <c r="J22" s="167" t="s">
        <v>29</v>
      </c>
      <c r="K22" s="167"/>
      <c r="L22" s="167"/>
      <c r="M22" s="167"/>
      <c r="N22" s="168" t="s">
        <v>30</v>
      </c>
      <c r="O22" s="168"/>
      <c r="P22" s="28"/>
    </row>
    <row r="23" spans="1:16" ht="24.75" customHeight="1" x14ac:dyDescent="0.4">
      <c r="A23" s="29"/>
      <c r="B23" s="159"/>
      <c r="C23" s="169" t="s">
        <v>31</v>
      </c>
      <c r="D23" s="166" t="s">
        <v>32</v>
      </c>
      <c r="E23" s="166"/>
      <c r="F23" s="170">
        <f>'様式ーE (記載例)'!D9</f>
        <v>8500</v>
      </c>
      <c r="G23" s="170"/>
      <c r="H23" s="171" t="s">
        <v>33</v>
      </c>
      <c r="I23" s="171"/>
      <c r="J23" s="170">
        <f>様式ーE!D23</f>
        <v>0</v>
      </c>
      <c r="K23" s="170"/>
      <c r="L23" s="171" t="s">
        <v>33</v>
      </c>
      <c r="M23" s="171"/>
      <c r="N23" s="26">
        <f t="shared" ref="N23:N30" si="0">IF(J23=0,0,F23-J23)</f>
        <v>0</v>
      </c>
      <c r="O23" s="3" t="s">
        <v>33</v>
      </c>
      <c r="P23" s="28"/>
    </row>
    <row r="24" spans="1:16" ht="24.75" customHeight="1" x14ac:dyDescent="0.4">
      <c r="A24" s="29"/>
      <c r="B24" s="159"/>
      <c r="C24" s="169"/>
      <c r="D24" s="172" t="s">
        <v>34</v>
      </c>
      <c r="E24" s="172"/>
      <c r="F24" s="170">
        <f>'様式ーE (記載例)'!D10</f>
        <v>0</v>
      </c>
      <c r="G24" s="170"/>
      <c r="H24" s="171" t="s">
        <v>33</v>
      </c>
      <c r="I24" s="171"/>
      <c r="J24" s="170">
        <f>様式ーE!D24</f>
        <v>0</v>
      </c>
      <c r="K24" s="170"/>
      <c r="L24" s="171" t="s">
        <v>33</v>
      </c>
      <c r="M24" s="171"/>
      <c r="N24" s="26">
        <f t="shared" si="0"/>
        <v>0</v>
      </c>
      <c r="O24" s="3" t="s">
        <v>33</v>
      </c>
      <c r="P24" s="28"/>
    </row>
    <row r="25" spans="1:16" ht="24.75" customHeight="1" x14ac:dyDescent="0.4">
      <c r="A25" s="29"/>
      <c r="B25" s="159"/>
      <c r="C25" s="169"/>
      <c r="D25" s="166" t="s">
        <v>35</v>
      </c>
      <c r="E25" s="166"/>
      <c r="F25" s="170">
        <f>'様式ーE (記載例)'!D11</f>
        <v>0</v>
      </c>
      <c r="G25" s="170"/>
      <c r="H25" s="171" t="s">
        <v>33</v>
      </c>
      <c r="I25" s="171"/>
      <c r="J25" s="170">
        <f>様式ーE!D25</f>
        <v>0</v>
      </c>
      <c r="K25" s="170"/>
      <c r="L25" s="171" t="s">
        <v>33</v>
      </c>
      <c r="M25" s="171"/>
      <c r="N25" s="26">
        <f t="shared" si="0"/>
        <v>0</v>
      </c>
      <c r="O25" s="3" t="s">
        <v>33</v>
      </c>
      <c r="P25" s="28"/>
    </row>
    <row r="26" spans="1:16" ht="24.75" customHeight="1" x14ac:dyDescent="0.4">
      <c r="A26" s="29"/>
      <c r="B26" s="159"/>
      <c r="C26" s="169"/>
      <c r="D26" s="166" t="s">
        <v>36</v>
      </c>
      <c r="E26" s="166"/>
      <c r="F26" s="170">
        <f>'様式ーE (記載例)'!D12</f>
        <v>3000</v>
      </c>
      <c r="G26" s="170"/>
      <c r="H26" s="171" t="s">
        <v>33</v>
      </c>
      <c r="I26" s="171"/>
      <c r="J26" s="170">
        <f>様式ーE!D26</f>
        <v>0</v>
      </c>
      <c r="K26" s="170"/>
      <c r="L26" s="171" t="s">
        <v>33</v>
      </c>
      <c r="M26" s="171"/>
      <c r="N26" s="26">
        <f t="shared" si="0"/>
        <v>0</v>
      </c>
      <c r="O26" s="3" t="s">
        <v>33</v>
      </c>
      <c r="P26" s="28"/>
    </row>
    <row r="27" spans="1:16" ht="24.75" customHeight="1" x14ac:dyDescent="0.4">
      <c r="A27" s="29"/>
      <c r="B27" s="159"/>
      <c r="C27" s="169"/>
      <c r="D27" s="166" t="s">
        <v>37</v>
      </c>
      <c r="E27" s="166"/>
      <c r="F27" s="170">
        <f>'様式ーE (記載例)'!D13</f>
        <v>0</v>
      </c>
      <c r="G27" s="170"/>
      <c r="H27" s="171" t="s">
        <v>33</v>
      </c>
      <c r="I27" s="171"/>
      <c r="J27" s="170">
        <f>様式ーE!D27</f>
        <v>0</v>
      </c>
      <c r="K27" s="170"/>
      <c r="L27" s="171" t="s">
        <v>33</v>
      </c>
      <c r="M27" s="171"/>
      <c r="N27" s="26">
        <f t="shared" si="0"/>
        <v>0</v>
      </c>
      <c r="O27" s="3" t="s">
        <v>33</v>
      </c>
      <c r="P27" s="28"/>
    </row>
    <row r="28" spans="1:16" ht="24.75" customHeight="1" x14ac:dyDescent="0.4">
      <c r="A28" s="29"/>
      <c r="B28" s="159"/>
      <c r="C28" s="169"/>
      <c r="D28" s="166" t="s">
        <v>38</v>
      </c>
      <c r="E28" s="166"/>
      <c r="F28" s="170">
        <f>'様式ーE (記載例)'!D14</f>
        <v>2000</v>
      </c>
      <c r="G28" s="170"/>
      <c r="H28" s="171" t="s">
        <v>33</v>
      </c>
      <c r="I28" s="171"/>
      <c r="J28" s="170">
        <f>様式ーE!D28</f>
        <v>0</v>
      </c>
      <c r="K28" s="170"/>
      <c r="L28" s="171" t="s">
        <v>33</v>
      </c>
      <c r="M28" s="171"/>
      <c r="N28" s="26">
        <f t="shared" si="0"/>
        <v>0</v>
      </c>
      <c r="O28" s="3" t="s">
        <v>33</v>
      </c>
      <c r="P28" s="28"/>
    </row>
    <row r="29" spans="1:16" ht="24.75" customHeight="1" x14ac:dyDescent="0.4">
      <c r="A29" s="29"/>
      <c r="B29" s="159"/>
      <c r="C29" s="169"/>
      <c r="D29" s="173" t="s">
        <v>39</v>
      </c>
      <c r="E29" s="173"/>
      <c r="F29" s="170">
        <f>'様式ーE (記載例)'!D15</f>
        <v>0</v>
      </c>
      <c r="G29" s="170"/>
      <c r="H29" s="171" t="s">
        <v>33</v>
      </c>
      <c r="I29" s="171"/>
      <c r="J29" s="170">
        <f>様式ーE!D29</f>
        <v>0</v>
      </c>
      <c r="K29" s="170"/>
      <c r="L29" s="171" t="s">
        <v>33</v>
      </c>
      <c r="M29" s="171"/>
      <c r="N29" s="26">
        <f t="shared" si="0"/>
        <v>0</v>
      </c>
      <c r="O29" s="3" t="s">
        <v>33</v>
      </c>
      <c r="P29" s="28"/>
    </row>
    <row r="30" spans="1:16" ht="24.75" customHeight="1" x14ac:dyDescent="0.4">
      <c r="A30" s="29"/>
      <c r="B30" s="159"/>
      <c r="C30" s="169"/>
      <c r="D30" s="172" t="s">
        <v>40</v>
      </c>
      <c r="E30" s="172"/>
      <c r="F30" s="170">
        <f>'様式ーE (記載例)'!D16</f>
        <v>0</v>
      </c>
      <c r="G30" s="170"/>
      <c r="H30" s="171" t="s">
        <v>33</v>
      </c>
      <c r="I30" s="171"/>
      <c r="J30" s="170">
        <f>様式ーE!D30</f>
        <v>0</v>
      </c>
      <c r="K30" s="170"/>
      <c r="L30" s="171" t="s">
        <v>33</v>
      </c>
      <c r="M30" s="171"/>
      <c r="N30" s="26">
        <f t="shared" si="0"/>
        <v>0</v>
      </c>
      <c r="O30" s="3" t="s">
        <v>33</v>
      </c>
      <c r="P30" s="28"/>
    </row>
    <row r="31" spans="1:16" ht="24.75" customHeight="1" x14ac:dyDescent="0.4">
      <c r="A31" s="29"/>
      <c r="B31" s="159"/>
      <c r="C31" s="169"/>
      <c r="D31" s="173" t="s">
        <v>41</v>
      </c>
      <c r="E31" s="173"/>
      <c r="F31" s="170">
        <f>様式ーE!D17</f>
        <v>0</v>
      </c>
      <c r="G31" s="170"/>
      <c r="H31" s="171" t="s">
        <v>33</v>
      </c>
      <c r="I31" s="171"/>
      <c r="J31" s="170">
        <f>様式ーE!D31</f>
        <v>0</v>
      </c>
      <c r="K31" s="170"/>
      <c r="L31" s="171" t="s">
        <v>33</v>
      </c>
      <c r="M31" s="171"/>
      <c r="N31" s="26">
        <f>SUM(N23:N30)</f>
        <v>0</v>
      </c>
      <c r="O31" s="3" t="s">
        <v>33</v>
      </c>
      <c r="P31" s="28"/>
    </row>
    <row r="32" spans="1:16" ht="24.75" customHeight="1" thickBot="1" x14ac:dyDescent="0.45">
      <c r="A32" s="29"/>
      <c r="B32" s="174" t="s">
        <v>42</v>
      </c>
      <c r="C32" s="175"/>
      <c r="D32" s="175"/>
      <c r="E32" s="176" t="s">
        <v>43</v>
      </c>
      <c r="F32" s="176"/>
      <c r="G32" s="176" t="s">
        <v>44</v>
      </c>
      <c r="H32" s="176"/>
      <c r="I32" s="177" t="s">
        <v>45</v>
      </c>
      <c r="J32" s="157" t="s">
        <v>46</v>
      </c>
      <c r="K32" s="157"/>
      <c r="L32" s="157"/>
      <c r="M32" s="157"/>
      <c r="N32" s="157"/>
      <c r="O32" s="157"/>
      <c r="P32" s="28"/>
    </row>
    <row r="33" spans="1:19" ht="24.75" customHeight="1" thickTop="1" thickBot="1" x14ac:dyDescent="0.45">
      <c r="A33" s="29"/>
      <c r="B33" s="174"/>
      <c r="C33" s="178" t="s">
        <v>47</v>
      </c>
      <c r="D33" s="178"/>
      <c r="E33" s="47">
        <f>'様式ーE (記載例)'!N17</f>
        <v>358</v>
      </c>
      <c r="F33" s="48" t="s">
        <v>48</v>
      </c>
      <c r="G33" s="47">
        <f>'様式ーE (記載例)'!J44</f>
        <v>36</v>
      </c>
      <c r="H33" s="48" t="s">
        <v>48</v>
      </c>
      <c r="I33" s="177"/>
      <c r="J33" s="157"/>
      <c r="K33" s="157"/>
      <c r="L33" s="157"/>
      <c r="M33" s="157"/>
      <c r="N33" s="157"/>
      <c r="O33" s="157"/>
      <c r="P33" s="28"/>
    </row>
    <row r="34" spans="1:19" ht="24.75" customHeight="1" thickTop="1" thickBot="1" x14ac:dyDescent="0.45">
      <c r="A34" s="29"/>
      <c r="B34" s="174"/>
      <c r="C34" s="179" t="s">
        <v>49</v>
      </c>
      <c r="D34" s="179"/>
      <c r="E34" s="116">
        <v>380</v>
      </c>
      <c r="F34" s="50" t="s">
        <v>48</v>
      </c>
      <c r="G34" s="116">
        <v>45</v>
      </c>
      <c r="H34" s="50" t="s">
        <v>48</v>
      </c>
      <c r="I34" s="177"/>
      <c r="J34" s="180" t="s">
        <v>124</v>
      </c>
      <c r="K34" s="180"/>
      <c r="L34" s="180"/>
      <c r="M34" s="180"/>
      <c r="N34" s="180"/>
      <c r="O34" s="180"/>
      <c r="P34" s="28"/>
    </row>
    <row r="35" spans="1:19" ht="24.75" customHeight="1" thickTop="1" thickBot="1" x14ac:dyDescent="0.45">
      <c r="A35" s="29"/>
      <c r="B35" s="174"/>
      <c r="C35" s="181" t="s">
        <v>51</v>
      </c>
      <c r="D35" s="181"/>
      <c r="E35" s="117">
        <v>0</v>
      </c>
      <c r="F35" s="52" t="s">
        <v>48</v>
      </c>
      <c r="G35" s="117">
        <v>0</v>
      </c>
      <c r="H35" s="52" t="s">
        <v>48</v>
      </c>
      <c r="I35" s="177"/>
      <c r="J35" s="180"/>
      <c r="K35" s="180"/>
      <c r="L35" s="180"/>
      <c r="M35" s="180"/>
      <c r="N35" s="180"/>
      <c r="O35" s="180"/>
      <c r="P35" s="28"/>
    </row>
    <row r="36" spans="1:19" ht="33" customHeight="1" thickTop="1" thickBot="1" x14ac:dyDescent="0.55000000000000004">
      <c r="A36" s="29"/>
      <c r="B36" s="45" t="s">
        <v>52</v>
      </c>
      <c r="C36" s="46"/>
      <c r="D36" s="46"/>
      <c r="E36" s="46"/>
      <c r="F36" s="46"/>
      <c r="G36" s="46"/>
      <c r="H36" s="46"/>
      <c r="I36" s="46"/>
      <c r="J36" s="46"/>
      <c r="K36" s="46"/>
      <c r="L36" s="46"/>
      <c r="M36" s="46"/>
      <c r="N36" s="46"/>
      <c r="O36" s="46"/>
      <c r="P36" s="28"/>
    </row>
    <row r="37" spans="1:19" ht="21.75" customHeight="1" thickTop="1" x14ac:dyDescent="0.4">
      <c r="A37" s="29"/>
      <c r="B37" s="182" t="s">
        <v>53</v>
      </c>
      <c r="C37" s="182"/>
      <c r="D37" s="182"/>
      <c r="E37" s="182"/>
      <c r="F37" s="182"/>
      <c r="G37" s="182"/>
      <c r="H37" s="182"/>
      <c r="I37" s="182"/>
      <c r="J37" s="182"/>
      <c r="K37" s="182"/>
      <c r="L37" s="182"/>
      <c r="M37" s="182"/>
      <c r="N37" s="183" t="s">
        <v>54</v>
      </c>
      <c r="O37" s="183"/>
      <c r="P37" s="28"/>
    </row>
    <row r="38" spans="1:19" ht="21.75" customHeight="1" thickBot="1" x14ac:dyDescent="0.45">
      <c r="A38" s="29"/>
      <c r="B38" s="184" t="s">
        <v>55</v>
      </c>
      <c r="C38" s="184"/>
      <c r="D38" s="184"/>
      <c r="E38" s="166" t="s">
        <v>56</v>
      </c>
      <c r="F38" s="166"/>
      <c r="G38" s="166"/>
      <c r="H38" s="166"/>
      <c r="I38" s="166"/>
      <c r="J38" s="166"/>
      <c r="K38" s="166"/>
      <c r="L38" s="166"/>
      <c r="M38" s="166"/>
      <c r="N38" s="185"/>
      <c r="O38" s="185"/>
      <c r="P38" s="28"/>
    </row>
    <row r="39" spans="1:19" ht="21.75" customHeight="1" thickTop="1" thickBot="1" x14ac:dyDescent="0.45">
      <c r="A39" s="29"/>
      <c r="B39" s="186" t="s">
        <v>57</v>
      </c>
      <c r="C39" s="187" t="s">
        <v>58</v>
      </c>
      <c r="D39" s="187"/>
      <c r="E39" s="187"/>
      <c r="F39" s="187"/>
      <c r="G39" s="187"/>
      <c r="H39" s="187"/>
      <c r="I39" s="187"/>
      <c r="J39" s="187"/>
      <c r="K39" s="187"/>
      <c r="L39" s="187"/>
      <c r="M39" s="187"/>
      <c r="N39" s="185"/>
      <c r="O39" s="185"/>
      <c r="P39" s="28"/>
    </row>
    <row r="40" spans="1:19" ht="21.75" customHeight="1" thickTop="1" thickBot="1" x14ac:dyDescent="0.45">
      <c r="A40" s="29"/>
      <c r="B40" s="186"/>
      <c r="C40" s="188"/>
      <c r="D40" s="188"/>
      <c r="E40" s="188"/>
      <c r="F40" s="188"/>
      <c r="G40" s="188"/>
      <c r="H40" s="188"/>
      <c r="I40" s="188"/>
      <c r="J40" s="188"/>
      <c r="K40" s="188"/>
      <c r="L40" s="188"/>
      <c r="M40" s="188"/>
      <c r="N40" s="185"/>
      <c r="O40" s="185"/>
      <c r="P40" s="28"/>
    </row>
    <row r="41" spans="1:19" ht="21.75" customHeight="1" thickTop="1" thickBot="1" x14ac:dyDescent="0.45">
      <c r="A41" s="29"/>
      <c r="B41" s="186"/>
      <c r="C41" s="189"/>
      <c r="D41" s="189"/>
      <c r="E41" s="189"/>
      <c r="F41" s="189"/>
      <c r="G41" s="189"/>
      <c r="H41" s="189"/>
      <c r="I41" s="189"/>
      <c r="J41" s="189"/>
      <c r="K41" s="189"/>
      <c r="L41" s="189"/>
      <c r="M41" s="189"/>
      <c r="N41" s="185"/>
      <c r="O41" s="185"/>
      <c r="P41" s="28"/>
    </row>
    <row r="42" spans="1:19" ht="12" customHeight="1" thickTop="1" x14ac:dyDescent="0.4">
      <c r="A42" s="28"/>
      <c r="B42" s="28"/>
      <c r="C42" s="28"/>
      <c r="D42" s="28"/>
      <c r="E42" s="28"/>
      <c r="F42" s="28"/>
      <c r="G42" s="28"/>
      <c r="H42" s="28"/>
      <c r="I42" s="28"/>
      <c r="J42" s="28"/>
      <c r="K42" s="28"/>
      <c r="L42" s="28"/>
      <c r="M42" s="28"/>
      <c r="N42" s="28"/>
      <c r="O42" s="28"/>
      <c r="P42" s="28"/>
      <c r="S42" s="4"/>
    </row>
  </sheetData>
  <sheetProtection selectLockedCells="1"/>
  <mergeCells count="115">
    <mergeCell ref="B9:B11"/>
    <mergeCell ref="C9:E9"/>
    <mergeCell ref="F9:O9"/>
    <mergeCell ref="C10:E11"/>
    <mergeCell ref="F10:O10"/>
    <mergeCell ref="F11:K11"/>
    <mergeCell ref="M11:O11"/>
    <mergeCell ref="D2:N2"/>
    <mergeCell ref="G3:H3"/>
    <mergeCell ref="J3:L3"/>
    <mergeCell ref="B4:L4"/>
    <mergeCell ref="N4:O4"/>
    <mergeCell ref="B6:E8"/>
    <mergeCell ref="G6:H6"/>
    <mergeCell ref="J6:L6"/>
    <mergeCell ref="G7:H7"/>
    <mergeCell ref="J7:L7"/>
    <mergeCell ref="M16:O16"/>
    <mergeCell ref="C17:E17"/>
    <mergeCell ref="F17:K17"/>
    <mergeCell ref="M17:O17"/>
    <mergeCell ref="B18:E18"/>
    <mergeCell ref="F18:I18"/>
    <mergeCell ref="L18:O18"/>
    <mergeCell ref="B12:E12"/>
    <mergeCell ref="F12:O12"/>
    <mergeCell ref="B13:E13"/>
    <mergeCell ref="F13:O13"/>
    <mergeCell ref="B14:B17"/>
    <mergeCell ref="C14:E14"/>
    <mergeCell ref="F14:O14"/>
    <mergeCell ref="C15:E16"/>
    <mergeCell ref="F15:O15"/>
    <mergeCell ref="F16:K16"/>
    <mergeCell ref="F21:H21"/>
    <mergeCell ref="L21:N21"/>
    <mergeCell ref="C22:E22"/>
    <mergeCell ref="F22:I22"/>
    <mergeCell ref="J22:M22"/>
    <mergeCell ref="N22:O22"/>
    <mergeCell ref="B19:E19"/>
    <mergeCell ref="F19:I19"/>
    <mergeCell ref="J19:L19"/>
    <mergeCell ref="M19:O19"/>
    <mergeCell ref="B20:B31"/>
    <mergeCell ref="C20:E20"/>
    <mergeCell ref="F20:I20"/>
    <mergeCell ref="J20:K20"/>
    <mergeCell ref="L20:O20"/>
    <mergeCell ref="C21:E21"/>
    <mergeCell ref="L24:M24"/>
    <mergeCell ref="D25:E25"/>
    <mergeCell ref="F25:G25"/>
    <mergeCell ref="H25:I25"/>
    <mergeCell ref="J25:K25"/>
    <mergeCell ref="L25:M25"/>
    <mergeCell ref="C23:C31"/>
    <mergeCell ref="D23:E23"/>
    <mergeCell ref="F23:G23"/>
    <mergeCell ref="H23:I23"/>
    <mergeCell ref="J23:K23"/>
    <mergeCell ref="L23:M23"/>
    <mergeCell ref="D24:E24"/>
    <mergeCell ref="F24:G24"/>
    <mergeCell ref="H24:I24"/>
    <mergeCell ref="J24:K24"/>
    <mergeCell ref="D26:E26"/>
    <mergeCell ref="F26:G26"/>
    <mergeCell ref="H26:I26"/>
    <mergeCell ref="J26:K26"/>
    <mergeCell ref="L26:M26"/>
    <mergeCell ref="D27:E27"/>
    <mergeCell ref="F27:G27"/>
    <mergeCell ref="H27:I27"/>
    <mergeCell ref="J27:K27"/>
    <mergeCell ref="L27:M27"/>
    <mergeCell ref="D28:E28"/>
    <mergeCell ref="F28:G28"/>
    <mergeCell ref="H28:I28"/>
    <mergeCell ref="J28:K28"/>
    <mergeCell ref="L28:M28"/>
    <mergeCell ref="D29:E29"/>
    <mergeCell ref="F29:G29"/>
    <mergeCell ref="H29:I29"/>
    <mergeCell ref="J29:K29"/>
    <mergeCell ref="L29:M29"/>
    <mergeCell ref="D30:E30"/>
    <mergeCell ref="F30:G30"/>
    <mergeCell ref="H30:I30"/>
    <mergeCell ref="J30:K30"/>
    <mergeCell ref="L30:M30"/>
    <mergeCell ref="D31:E31"/>
    <mergeCell ref="F31:G31"/>
    <mergeCell ref="H31:I31"/>
    <mergeCell ref="J31:K31"/>
    <mergeCell ref="L31:M31"/>
    <mergeCell ref="B32:B35"/>
    <mergeCell ref="C32:D32"/>
    <mergeCell ref="E32:F32"/>
    <mergeCell ref="G32:H32"/>
    <mergeCell ref="I32:I35"/>
    <mergeCell ref="J32:O33"/>
    <mergeCell ref="C33:D33"/>
    <mergeCell ref="C34:D34"/>
    <mergeCell ref="J34:O35"/>
    <mergeCell ref="C35:D35"/>
    <mergeCell ref="B37:M37"/>
    <mergeCell ref="N37:O37"/>
    <mergeCell ref="B38:D38"/>
    <mergeCell ref="E38:M38"/>
    <mergeCell ref="N38:O41"/>
    <mergeCell ref="B39:B41"/>
    <mergeCell ref="C39:M39"/>
    <mergeCell ref="C40:M40"/>
    <mergeCell ref="C41:M41"/>
  </mergeCells>
  <phoneticPr fontId="12"/>
  <pageMargins left="0.7" right="0.7" top="0.75" bottom="0.75" header="0.511811023622047" footer="0.511811023622047"/>
  <pageSetup paperSize="9" scale="7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6</xdr:col>
                    <xdr:colOff>161925</xdr:colOff>
                    <xdr:row>6</xdr:row>
                    <xdr:rowOff>38100</xdr:rowOff>
                  </from>
                  <to>
                    <xdr:col>6</xdr:col>
                    <xdr:colOff>409575</xdr:colOff>
                    <xdr:row>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9</xdr:col>
                    <xdr:colOff>285750</xdr:colOff>
                    <xdr:row>6</xdr:row>
                    <xdr:rowOff>38100</xdr:rowOff>
                  </from>
                  <to>
                    <xdr:col>10</xdr:col>
                    <xdr:colOff>190500</xdr:colOff>
                    <xdr:row>6</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85" zoomScaleNormal="100" zoomScaleSheetLayoutView="85" workbookViewId="0">
      <selection activeCell="H30" sqref="H30"/>
    </sheetView>
  </sheetViews>
  <sheetFormatPr defaultColWidth="8.625" defaultRowHeight="18.75" x14ac:dyDescent="0.4"/>
  <cols>
    <col min="1" max="1" width="7.625" style="16" customWidth="1"/>
    <col min="2" max="2" width="16.625" style="16" customWidth="1"/>
    <col min="3" max="3" width="8" style="16" customWidth="1"/>
    <col min="4" max="4" width="10.625" style="16" customWidth="1"/>
    <col min="5" max="5" width="3.25" style="16" customWidth="1"/>
    <col min="6" max="6" width="10.625" style="16" customWidth="1"/>
    <col min="7" max="7" width="3.25" style="16" customWidth="1"/>
    <col min="8" max="8" width="10.625" style="16" customWidth="1"/>
    <col min="9" max="9" width="3.25" style="16" customWidth="1"/>
    <col min="10" max="10" width="8.125" style="16" customWidth="1"/>
    <col min="11" max="11" width="3.25" style="16" customWidth="1"/>
    <col min="12" max="12" width="8.125" style="16" customWidth="1"/>
    <col min="13" max="13" width="3.25" style="16" customWidth="1"/>
    <col min="14" max="14" width="8.125" style="16" customWidth="1"/>
    <col min="15" max="15" width="3.25" style="16" customWidth="1"/>
    <col min="16" max="16384" width="8.625" style="16"/>
  </cols>
  <sheetData>
    <row r="1" spans="1:16" x14ac:dyDescent="0.4">
      <c r="A1" s="28"/>
      <c r="B1" s="28"/>
      <c r="C1" s="28"/>
      <c r="D1" s="28"/>
      <c r="E1" s="28"/>
      <c r="F1" s="28"/>
      <c r="G1" s="28"/>
      <c r="H1" s="28"/>
      <c r="I1" s="28"/>
      <c r="J1" s="28"/>
      <c r="K1" s="28"/>
      <c r="L1" s="28"/>
      <c r="M1" s="28"/>
      <c r="N1" s="28"/>
      <c r="O1" s="28"/>
      <c r="P1" s="28"/>
    </row>
    <row r="2" spans="1:16" x14ac:dyDescent="0.4">
      <c r="A2" s="28"/>
      <c r="B2" s="28" t="s">
        <v>59</v>
      </c>
      <c r="C2" s="28"/>
      <c r="D2" s="28"/>
      <c r="E2" s="28"/>
      <c r="F2" s="28"/>
      <c r="G2" s="28"/>
      <c r="H2" s="28"/>
      <c r="I2" s="28"/>
      <c r="J2" s="28"/>
      <c r="K2" s="28"/>
      <c r="L2" s="28"/>
      <c r="M2" s="28"/>
      <c r="N2" s="28"/>
      <c r="O2" s="28"/>
      <c r="P2" s="28"/>
    </row>
    <row r="3" spans="1:16" ht="25.5" x14ac:dyDescent="0.4">
      <c r="A3" s="28"/>
      <c r="B3" s="28"/>
      <c r="C3" s="53" t="s">
        <v>60</v>
      </c>
      <c r="D3" s="28"/>
      <c r="E3" s="28"/>
      <c r="F3" s="28"/>
      <c r="G3" s="28"/>
      <c r="H3" s="28"/>
      <c r="I3" s="28"/>
      <c r="J3" s="28"/>
      <c r="K3" s="28"/>
      <c r="L3" s="28"/>
      <c r="M3" s="28"/>
      <c r="N3" s="28"/>
      <c r="O3" s="28"/>
      <c r="P3" s="28"/>
    </row>
    <row r="4" spans="1:16" x14ac:dyDescent="0.4">
      <c r="A4" s="28"/>
      <c r="B4" s="54" t="s">
        <v>61</v>
      </c>
      <c r="C4" s="28"/>
      <c r="D4" s="28"/>
      <c r="E4" s="28"/>
      <c r="F4" s="28"/>
      <c r="G4" s="28"/>
      <c r="H4" s="28"/>
      <c r="I4" s="28"/>
      <c r="J4" s="28"/>
      <c r="K4" s="28"/>
      <c r="L4" s="28"/>
      <c r="M4" s="28"/>
      <c r="N4" s="28"/>
      <c r="O4" s="28"/>
      <c r="P4" s="28"/>
    </row>
    <row r="5" spans="1:16" ht="19.5" thickBot="1" x14ac:dyDescent="0.45">
      <c r="A5" s="28"/>
      <c r="B5" s="28" t="s">
        <v>62</v>
      </c>
      <c r="C5" s="28"/>
      <c r="D5" s="28"/>
      <c r="E5" s="28"/>
      <c r="F5" s="28"/>
      <c r="G5" s="28"/>
      <c r="H5" s="28"/>
      <c r="I5" s="28"/>
      <c r="J5" s="28" t="s">
        <v>63</v>
      </c>
      <c r="K5" s="28"/>
      <c r="L5" s="28"/>
      <c r="M5" s="28"/>
      <c r="N5" s="28"/>
      <c r="O5" s="28"/>
      <c r="P5" s="28"/>
    </row>
    <row r="6" spans="1:16" ht="19.5" thickBot="1" x14ac:dyDescent="0.45">
      <c r="A6" s="28"/>
      <c r="B6" s="233" t="s">
        <v>64</v>
      </c>
      <c r="C6" s="56" t="s">
        <v>65</v>
      </c>
      <c r="D6" s="234" t="s">
        <v>66</v>
      </c>
      <c r="E6" s="234"/>
      <c r="F6" s="234"/>
      <c r="G6" s="234"/>
      <c r="H6" s="234"/>
      <c r="I6" s="234"/>
      <c r="J6" s="235" t="s">
        <v>67</v>
      </c>
      <c r="K6" s="235"/>
      <c r="L6" s="235"/>
      <c r="M6" s="235"/>
      <c r="N6" s="235"/>
      <c r="O6" s="235"/>
      <c r="P6" s="28"/>
    </row>
    <row r="7" spans="1:16" ht="20.25" thickTop="1" thickBot="1" x14ac:dyDescent="0.45">
      <c r="A7" s="28"/>
      <c r="B7" s="233"/>
      <c r="C7" s="57" t="s">
        <v>68</v>
      </c>
      <c r="D7" s="58"/>
      <c r="E7" s="59"/>
      <c r="F7" s="60" t="s">
        <v>69</v>
      </c>
      <c r="G7" s="61"/>
      <c r="H7" s="236" t="s">
        <v>70</v>
      </c>
      <c r="I7" s="236"/>
      <c r="J7" s="237" t="s">
        <v>71</v>
      </c>
      <c r="K7" s="237"/>
      <c r="L7" s="237" t="s">
        <v>72</v>
      </c>
      <c r="M7" s="237"/>
      <c r="N7" s="238" t="s">
        <v>41</v>
      </c>
      <c r="O7" s="238"/>
      <c r="P7" s="28"/>
    </row>
    <row r="8" spans="1:16" ht="20.25" thickTop="1" thickBot="1" x14ac:dyDescent="0.45">
      <c r="A8" s="28"/>
      <c r="B8" s="233"/>
      <c r="C8" s="62" t="s">
        <v>73</v>
      </c>
      <c r="D8" s="63"/>
      <c r="E8" s="64"/>
      <c r="F8" s="63" t="s">
        <v>74</v>
      </c>
      <c r="G8" s="64"/>
      <c r="H8" s="63" t="s">
        <v>75</v>
      </c>
      <c r="I8" s="64"/>
      <c r="J8" s="237"/>
      <c r="K8" s="237"/>
      <c r="L8" s="237"/>
      <c r="M8" s="237"/>
      <c r="N8" s="238"/>
      <c r="O8" s="238"/>
      <c r="P8" s="28"/>
    </row>
    <row r="9" spans="1:16" ht="19.5" thickTop="1" x14ac:dyDescent="0.4">
      <c r="A9" s="28"/>
      <c r="B9" s="8" t="s">
        <v>32</v>
      </c>
      <c r="C9" s="9">
        <v>40</v>
      </c>
      <c r="D9" s="126">
        <v>8500</v>
      </c>
      <c r="E9" s="83" t="s">
        <v>27</v>
      </c>
      <c r="F9" s="84">
        <f>IF(D17&gt;5000,ROUND(D9/D17*5000,2),D9)</f>
        <v>3148.15</v>
      </c>
      <c r="G9" s="85" t="s">
        <v>27</v>
      </c>
      <c r="H9" s="84">
        <f t="shared" ref="H9:H17" si="0">D9-F9</f>
        <v>5351.85</v>
      </c>
      <c r="I9" s="83" t="s">
        <v>27</v>
      </c>
      <c r="J9" s="86">
        <f t="shared" ref="J9:J16" si="1">ROUNDDOWN(F9/C9,0)</f>
        <v>78</v>
      </c>
      <c r="K9" s="87" t="s">
        <v>48</v>
      </c>
      <c r="L9" s="88">
        <f t="shared" ref="L9:L16" si="2">ROUNDDOWN(H9/C9/2,0)</f>
        <v>66</v>
      </c>
      <c r="M9" s="89" t="s">
        <v>48</v>
      </c>
      <c r="N9" s="86">
        <f t="shared" ref="N9:N16" si="3">J9+L9</f>
        <v>144</v>
      </c>
      <c r="O9" s="90" t="s">
        <v>48</v>
      </c>
      <c r="P9" s="28"/>
    </row>
    <row r="10" spans="1:16" x14ac:dyDescent="0.4">
      <c r="A10" s="28"/>
      <c r="B10" s="10" t="s">
        <v>34</v>
      </c>
      <c r="C10" s="11">
        <v>40</v>
      </c>
      <c r="D10" s="126"/>
      <c r="E10" s="91" t="s">
        <v>27</v>
      </c>
      <c r="F10" s="92">
        <f>IF(D17&gt;5000,ROUND(D10/D17*5000,2),D10)</f>
        <v>0</v>
      </c>
      <c r="G10" s="93" t="s">
        <v>27</v>
      </c>
      <c r="H10" s="92">
        <f t="shared" si="0"/>
        <v>0</v>
      </c>
      <c r="I10" s="91" t="s">
        <v>27</v>
      </c>
      <c r="J10" s="94">
        <f t="shared" si="1"/>
        <v>0</v>
      </c>
      <c r="K10" s="95" t="s">
        <v>48</v>
      </c>
      <c r="L10" s="94">
        <f t="shared" si="2"/>
        <v>0</v>
      </c>
      <c r="M10" s="95" t="s">
        <v>48</v>
      </c>
      <c r="N10" s="94">
        <f t="shared" si="3"/>
        <v>0</v>
      </c>
      <c r="O10" s="80" t="s">
        <v>48</v>
      </c>
      <c r="P10" s="28"/>
    </row>
    <row r="11" spans="1:16" x14ac:dyDescent="0.4">
      <c r="A11" s="28"/>
      <c r="B11" s="10" t="s">
        <v>35</v>
      </c>
      <c r="C11" s="11">
        <v>30</v>
      </c>
      <c r="D11" s="126"/>
      <c r="E11" s="91" t="s">
        <v>27</v>
      </c>
      <c r="F11" s="92">
        <f>IF(D17&gt;5000,ROUND(D11/D17*5000,2),D11)</f>
        <v>0</v>
      </c>
      <c r="G11" s="93" t="s">
        <v>27</v>
      </c>
      <c r="H11" s="92">
        <f t="shared" si="0"/>
        <v>0</v>
      </c>
      <c r="I11" s="91" t="s">
        <v>27</v>
      </c>
      <c r="J11" s="94">
        <f t="shared" si="1"/>
        <v>0</v>
      </c>
      <c r="K11" s="95" t="s">
        <v>48</v>
      </c>
      <c r="L11" s="94">
        <f t="shared" si="2"/>
        <v>0</v>
      </c>
      <c r="M11" s="95" t="s">
        <v>48</v>
      </c>
      <c r="N11" s="94">
        <f t="shared" si="3"/>
        <v>0</v>
      </c>
      <c r="O11" s="80" t="s">
        <v>48</v>
      </c>
      <c r="P11" s="28"/>
    </row>
    <row r="12" spans="1:16" x14ac:dyDescent="0.4">
      <c r="A12" s="28"/>
      <c r="B12" s="10" t="s">
        <v>36</v>
      </c>
      <c r="C12" s="11">
        <v>10</v>
      </c>
      <c r="D12" s="126">
        <v>3000</v>
      </c>
      <c r="E12" s="91" t="s">
        <v>27</v>
      </c>
      <c r="F12" s="92">
        <f>IF(D17&gt;5000,ROUND(D12/D17*5000,2),D12)</f>
        <v>1111.1099999999999</v>
      </c>
      <c r="G12" s="93" t="s">
        <v>27</v>
      </c>
      <c r="H12" s="92">
        <f t="shared" si="0"/>
        <v>1888.89</v>
      </c>
      <c r="I12" s="91" t="s">
        <v>27</v>
      </c>
      <c r="J12" s="94">
        <f t="shared" si="1"/>
        <v>111</v>
      </c>
      <c r="K12" s="95" t="s">
        <v>48</v>
      </c>
      <c r="L12" s="94">
        <f t="shared" si="2"/>
        <v>94</v>
      </c>
      <c r="M12" s="95" t="s">
        <v>48</v>
      </c>
      <c r="N12" s="94">
        <f t="shared" si="3"/>
        <v>205</v>
      </c>
      <c r="O12" s="80" t="s">
        <v>48</v>
      </c>
      <c r="P12" s="28"/>
    </row>
    <row r="13" spans="1:16" x14ac:dyDescent="0.4">
      <c r="A13" s="28"/>
      <c r="B13" s="10" t="s">
        <v>37</v>
      </c>
      <c r="C13" s="11">
        <v>20</v>
      </c>
      <c r="D13" s="126"/>
      <c r="E13" s="91" t="s">
        <v>27</v>
      </c>
      <c r="F13" s="92">
        <f>IF(D17&gt;5000,ROUND(D13/D17*5000,2),D13)</f>
        <v>0</v>
      </c>
      <c r="G13" s="93" t="s">
        <v>27</v>
      </c>
      <c r="H13" s="92">
        <f t="shared" si="0"/>
        <v>0</v>
      </c>
      <c r="I13" s="91" t="s">
        <v>27</v>
      </c>
      <c r="J13" s="94">
        <f t="shared" si="1"/>
        <v>0</v>
      </c>
      <c r="K13" s="95" t="s">
        <v>48</v>
      </c>
      <c r="L13" s="94">
        <f t="shared" si="2"/>
        <v>0</v>
      </c>
      <c r="M13" s="95" t="s">
        <v>48</v>
      </c>
      <c r="N13" s="94">
        <f t="shared" si="3"/>
        <v>0</v>
      </c>
      <c r="O13" s="80" t="s">
        <v>48</v>
      </c>
      <c r="P13" s="28"/>
    </row>
    <row r="14" spans="1:16" x14ac:dyDescent="0.4">
      <c r="A14" s="28"/>
      <c r="B14" s="10" t="s">
        <v>38</v>
      </c>
      <c r="C14" s="11">
        <v>130</v>
      </c>
      <c r="D14" s="126">
        <v>2000</v>
      </c>
      <c r="E14" s="91" t="s">
        <v>27</v>
      </c>
      <c r="F14" s="92">
        <f>IF(D17&gt;5000,ROUND(D14/D17*5000,2),D14)</f>
        <v>740.74</v>
      </c>
      <c r="G14" s="93" t="s">
        <v>27</v>
      </c>
      <c r="H14" s="92">
        <f t="shared" si="0"/>
        <v>1259.26</v>
      </c>
      <c r="I14" s="91" t="s">
        <v>27</v>
      </c>
      <c r="J14" s="94">
        <f t="shared" si="1"/>
        <v>5</v>
      </c>
      <c r="K14" s="95" t="s">
        <v>48</v>
      </c>
      <c r="L14" s="94">
        <f t="shared" si="2"/>
        <v>4</v>
      </c>
      <c r="M14" s="95" t="s">
        <v>48</v>
      </c>
      <c r="N14" s="94">
        <f t="shared" si="3"/>
        <v>9</v>
      </c>
      <c r="O14" s="80" t="s">
        <v>48</v>
      </c>
      <c r="P14" s="28"/>
    </row>
    <row r="15" spans="1:16" x14ac:dyDescent="0.4">
      <c r="A15" s="28"/>
      <c r="B15" s="10" t="s">
        <v>39</v>
      </c>
      <c r="C15" s="11">
        <v>20</v>
      </c>
      <c r="D15" s="126"/>
      <c r="E15" s="91" t="s">
        <v>27</v>
      </c>
      <c r="F15" s="92">
        <f>IF(D17&gt;5000,ROUND(D15/D17*5000,2),D15)</f>
        <v>0</v>
      </c>
      <c r="G15" s="93" t="s">
        <v>27</v>
      </c>
      <c r="H15" s="92">
        <f t="shared" si="0"/>
        <v>0</v>
      </c>
      <c r="I15" s="91" t="s">
        <v>27</v>
      </c>
      <c r="J15" s="94">
        <f t="shared" si="1"/>
        <v>0</v>
      </c>
      <c r="K15" s="95" t="s">
        <v>48</v>
      </c>
      <c r="L15" s="94">
        <f t="shared" si="2"/>
        <v>0</v>
      </c>
      <c r="M15" s="95" t="s">
        <v>48</v>
      </c>
      <c r="N15" s="94">
        <f t="shared" si="3"/>
        <v>0</v>
      </c>
      <c r="O15" s="80" t="s">
        <v>48</v>
      </c>
      <c r="P15" s="28"/>
    </row>
    <row r="16" spans="1:16" ht="19.5" thickBot="1" x14ac:dyDescent="0.45">
      <c r="A16" s="28"/>
      <c r="B16" s="12" t="s">
        <v>40</v>
      </c>
      <c r="C16" s="13">
        <v>20</v>
      </c>
      <c r="D16" s="127"/>
      <c r="E16" s="96" t="s">
        <v>27</v>
      </c>
      <c r="F16" s="97">
        <f>IF(D17&gt;5000,ROUND(D16/D17*5000,2),D16)</f>
        <v>0</v>
      </c>
      <c r="G16" s="98" t="s">
        <v>27</v>
      </c>
      <c r="H16" s="97">
        <f t="shared" si="0"/>
        <v>0</v>
      </c>
      <c r="I16" s="96" t="s">
        <v>27</v>
      </c>
      <c r="J16" s="99">
        <f t="shared" si="1"/>
        <v>0</v>
      </c>
      <c r="K16" s="100" t="s">
        <v>48</v>
      </c>
      <c r="L16" s="99">
        <f t="shared" si="2"/>
        <v>0</v>
      </c>
      <c r="M16" s="100" t="s">
        <v>48</v>
      </c>
      <c r="N16" s="99">
        <f t="shared" si="3"/>
        <v>0</v>
      </c>
      <c r="O16" s="101" t="s">
        <v>48</v>
      </c>
      <c r="P16" s="28"/>
    </row>
    <row r="17" spans="1:16" ht="20.25" thickTop="1" thickBot="1" x14ac:dyDescent="0.45">
      <c r="A17" s="28"/>
      <c r="B17" s="14" t="s">
        <v>41</v>
      </c>
      <c r="C17" s="15" t="s">
        <v>76</v>
      </c>
      <c r="D17" s="102">
        <f>SUM(D9:D16)</f>
        <v>13500</v>
      </c>
      <c r="E17" s="103" t="s">
        <v>27</v>
      </c>
      <c r="F17" s="102">
        <f>SUM(F9:F16)</f>
        <v>5000</v>
      </c>
      <c r="G17" s="103" t="s">
        <v>27</v>
      </c>
      <c r="H17" s="102">
        <f t="shared" si="0"/>
        <v>8500</v>
      </c>
      <c r="I17" s="103" t="s">
        <v>27</v>
      </c>
      <c r="J17" s="104">
        <f>SUM(J9:J16)</f>
        <v>194</v>
      </c>
      <c r="K17" s="105" t="s">
        <v>48</v>
      </c>
      <c r="L17" s="104">
        <f>SUM(L9:L16)</f>
        <v>164</v>
      </c>
      <c r="M17" s="105" t="s">
        <v>48</v>
      </c>
      <c r="N17" s="104">
        <f>SUM(N9:N16)</f>
        <v>358</v>
      </c>
      <c r="O17" s="106" t="s">
        <v>48</v>
      </c>
      <c r="P17" s="28" t="s">
        <v>77</v>
      </c>
    </row>
    <row r="18" spans="1:16" x14ac:dyDescent="0.4">
      <c r="A18" s="28"/>
      <c r="B18" s="28"/>
      <c r="C18" s="28"/>
      <c r="D18" s="65"/>
      <c r="E18" s="65"/>
      <c r="F18" s="65"/>
      <c r="G18" s="65"/>
      <c r="H18" s="65"/>
      <c r="I18" s="65"/>
      <c r="J18" s="28"/>
      <c r="K18" s="28"/>
      <c r="L18" s="28"/>
      <c r="M18" s="28"/>
      <c r="N18" s="28"/>
      <c r="O18" s="28"/>
      <c r="P18" s="28"/>
    </row>
    <row r="19" spans="1:16" ht="19.5" thickBot="1" x14ac:dyDescent="0.45">
      <c r="A19" s="28"/>
      <c r="B19" s="28" t="s">
        <v>78</v>
      </c>
      <c r="C19" s="28"/>
      <c r="D19" s="65"/>
      <c r="E19" s="65"/>
      <c r="F19" s="65"/>
      <c r="G19" s="65"/>
      <c r="H19" s="65"/>
      <c r="I19" s="65"/>
      <c r="J19" s="28"/>
      <c r="K19" s="28"/>
      <c r="L19" s="28"/>
      <c r="M19" s="28"/>
      <c r="N19" s="28"/>
      <c r="O19" s="28"/>
      <c r="P19" s="28"/>
    </row>
    <row r="20" spans="1:16" ht="19.5" thickBot="1" x14ac:dyDescent="0.45">
      <c r="A20" s="28"/>
      <c r="B20" s="239" t="s">
        <v>64</v>
      </c>
      <c r="C20" s="5" t="s">
        <v>65</v>
      </c>
      <c r="D20" s="240" t="s">
        <v>66</v>
      </c>
      <c r="E20" s="240"/>
      <c r="F20" s="240"/>
      <c r="G20" s="240"/>
      <c r="H20" s="240"/>
      <c r="I20" s="240"/>
      <c r="J20" s="235" t="s">
        <v>67</v>
      </c>
      <c r="K20" s="235"/>
      <c r="L20" s="235"/>
      <c r="M20" s="235"/>
      <c r="N20" s="235"/>
      <c r="O20" s="235"/>
      <c r="P20" s="28"/>
    </row>
    <row r="21" spans="1:16" ht="20.25" thickTop="1" thickBot="1" x14ac:dyDescent="0.45">
      <c r="A21" s="28"/>
      <c r="B21" s="239"/>
      <c r="C21" s="6" t="s">
        <v>68</v>
      </c>
      <c r="D21" s="107"/>
      <c r="E21" s="108"/>
      <c r="F21" s="109" t="s">
        <v>69</v>
      </c>
      <c r="G21" s="96"/>
      <c r="H21" s="241" t="s">
        <v>70</v>
      </c>
      <c r="I21" s="241"/>
      <c r="J21" s="237" t="s">
        <v>71</v>
      </c>
      <c r="K21" s="237"/>
      <c r="L21" s="237" t="s">
        <v>72</v>
      </c>
      <c r="M21" s="237"/>
      <c r="N21" s="238" t="s">
        <v>41</v>
      </c>
      <c r="O21" s="238"/>
      <c r="P21" s="28"/>
    </row>
    <row r="22" spans="1:16" ht="20.25" thickTop="1" thickBot="1" x14ac:dyDescent="0.45">
      <c r="A22" s="28"/>
      <c r="B22" s="239"/>
      <c r="C22" s="7" t="s">
        <v>73</v>
      </c>
      <c r="D22" s="110"/>
      <c r="E22" s="111"/>
      <c r="F22" s="110" t="s">
        <v>74</v>
      </c>
      <c r="G22" s="111"/>
      <c r="H22" s="110" t="s">
        <v>75</v>
      </c>
      <c r="I22" s="111"/>
      <c r="J22" s="237"/>
      <c r="K22" s="237"/>
      <c r="L22" s="237"/>
      <c r="M22" s="237"/>
      <c r="N22" s="238"/>
      <c r="O22" s="238"/>
      <c r="P22" s="28"/>
    </row>
    <row r="23" spans="1:16" ht="19.5" thickTop="1" x14ac:dyDescent="0.4">
      <c r="A23" s="28"/>
      <c r="B23" s="8" t="s">
        <v>32</v>
      </c>
      <c r="C23" s="9">
        <v>40</v>
      </c>
      <c r="D23" s="123"/>
      <c r="E23" s="83" t="s">
        <v>27</v>
      </c>
      <c r="F23" s="112">
        <f>IF(D31&gt;5000,ROUND(D23/D31*5000,2),D23)</f>
        <v>0</v>
      </c>
      <c r="G23" s="83" t="s">
        <v>27</v>
      </c>
      <c r="H23" s="112">
        <f t="shared" ref="H23:H30" si="4">D23-F23</f>
        <v>0</v>
      </c>
      <c r="I23" s="83" t="s">
        <v>27</v>
      </c>
      <c r="J23" s="86">
        <f t="shared" ref="J23:J30" si="5">ROUNDDOWN(F23/C23,0)</f>
        <v>0</v>
      </c>
      <c r="K23" s="87" t="s">
        <v>48</v>
      </c>
      <c r="L23" s="88">
        <f t="shared" ref="L23:L30" si="6">ROUNDDOWN(H23/C23/2,0)</f>
        <v>0</v>
      </c>
      <c r="M23" s="89" t="s">
        <v>48</v>
      </c>
      <c r="N23" s="86">
        <f t="shared" ref="N23:N30" si="7">J23+L23</f>
        <v>0</v>
      </c>
      <c r="O23" s="90" t="s">
        <v>48</v>
      </c>
      <c r="P23" s="28"/>
    </row>
    <row r="24" spans="1:16" x14ac:dyDescent="0.4">
      <c r="A24" s="28"/>
      <c r="B24" s="10" t="s">
        <v>34</v>
      </c>
      <c r="C24" s="11">
        <v>40</v>
      </c>
      <c r="D24" s="125"/>
      <c r="E24" s="91" t="s">
        <v>27</v>
      </c>
      <c r="F24" s="113">
        <f>IF(D31&gt;5000,ROUND(D24/D31*5000,2),D24)</f>
        <v>0</v>
      </c>
      <c r="G24" s="91" t="s">
        <v>27</v>
      </c>
      <c r="H24" s="113">
        <f t="shared" si="4"/>
        <v>0</v>
      </c>
      <c r="I24" s="91" t="s">
        <v>27</v>
      </c>
      <c r="J24" s="94">
        <f t="shared" si="5"/>
        <v>0</v>
      </c>
      <c r="K24" s="95" t="s">
        <v>48</v>
      </c>
      <c r="L24" s="94">
        <f t="shared" si="6"/>
        <v>0</v>
      </c>
      <c r="M24" s="95" t="s">
        <v>48</v>
      </c>
      <c r="N24" s="94">
        <f t="shared" si="7"/>
        <v>0</v>
      </c>
      <c r="O24" s="80" t="s">
        <v>48</v>
      </c>
      <c r="P24" s="28"/>
    </row>
    <row r="25" spans="1:16" x14ac:dyDescent="0.4">
      <c r="A25" s="28"/>
      <c r="B25" s="10" t="s">
        <v>35</v>
      </c>
      <c r="C25" s="11">
        <v>30</v>
      </c>
      <c r="D25" s="125"/>
      <c r="E25" s="91" t="s">
        <v>27</v>
      </c>
      <c r="F25" s="113">
        <f>IF(D31&gt;5000,ROUND(D25/D31*5000,2),D25)</f>
        <v>0</v>
      </c>
      <c r="G25" s="91" t="s">
        <v>27</v>
      </c>
      <c r="H25" s="113">
        <f t="shared" si="4"/>
        <v>0</v>
      </c>
      <c r="I25" s="91" t="s">
        <v>27</v>
      </c>
      <c r="J25" s="94">
        <f t="shared" si="5"/>
        <v>0</v>
      </c>
      <c r="K25" s="95" t="s">
        <v>48</v>
      </c>
      <c r="L25" s="94">
        <f t="shared" si="6"/>
        <v>0</v>
      </c>
      <c r="M25" s="95" t="s">
        <v>48</v>
      </c>
      <c r="N25" s="94">
        <f t="shared" si="7"/>
        <v>0</v>
      </c>
      <c r="O25" s="80" t="s">
        <v>48</v>
      </c>
      <c r="P25" s="28"/>
    </row>
    <row r="26" spans="1:16" x14ac:dyDescent="0.4">
      <c r="A26" s="28"/>
      <c r="B26" s="10" t="s">
        <v>36</v>
      </c>
      <c r="C26" s="11">
        <v>10</v>
      </c>
      <c r="D26" s="125"/>
      <c r="E26" s="91" t="s">
        <v>27</v>
      </c>
      <c r="F26" s="113">
        <f>IF(D31&gt;5000,ROUND(D26/D31*5000,2),D26)</f>
        <v>0</v>
      </c>
      <c r="G26" s="91" t="s">
        <v>27</v>
      </c>
      <c r="H26" s="113">
        <f t="shared" si="4"/>
        <v>0</v>
      </c>
      <c r="I26" s="91" t="s">
        <v>27</v>
      </c>
      <c r="J26" s="94">
        <f t="shared" si="5"/>
        <v>0</v>
      </c>
      <c r="K26" s="95" t="s">
        <v>48</v>
      </c>
      <c r="L26" s="94">
        <f t="shared" si="6"/>
        <v>0</v>
      </c>
      <c r="M26" s="95" t="s">
        <v>48</v>
      </c>
      <c r="N26" s="94">
        <f t="shared" si="7"/>
        <v>0</v>
      </c>
      <c r="O26" s="80" t="s">
        <v>48</v>
      </c>
      <c r="P26" s="28"/>
    </row>
    <row r="27" spans="1:16" x14ac:dyDescent="0.4">
      <c r="A27" s="28"/>
      <c r="B27" s="10" t="s">
        <v>37</v>
      </c>
      <c r="C27" s="11">
        <v>20</v>
      </c>
      <c r="D27" s="125"/>
      <c r="E27" s="91" t="s">
        <v>27</v>
      </c>
      <c r="F27" s="113">
        <f>IF(D31&gt;5000,ROUND(D27/D31*5000,2),D27)</f>
        <v>0</v>
      </c>
      <c r="G27" s="91" t="s">
        <v>27</v>
      </c>
      <c r="H27" s="113">
        <f t="shared" si="4"/>
        <v>0</v>
      </c>
      <c r="I27" s="91" t="s">
        <v>27</v>
      </c>
      <c r="J27" s="94">
        <f t="shared" si="5"/>
        <v>0</v>
      </c>
      <c r="K27" s="95" t="s">
        <v>48</v>
      </c>
      <c r="L27" s="94">
        <f t="shared" si="6"/>
        <v>0</v>
      </c>
      <c r="M27" s="95" t="s">
        <v>48</v>
      </c>
      <c r="N27" s="94">
        <f t="shared" si="7"/>
        <v>0</v>
      </c>
      <c r="O27" s="80" t="s">
        <v>48</v>
      </c>
      <c r="P27" s="28"/>
    </row>
    <row r="28" spans="1:16" x14ac:dyDescent="0.4">
      <c r="A28" s="28"/>
      <c r="B28" s="10" t="s">
        <v>38</v>
      </c>
      <c r="C28" s="11">
        <v>130</v>
      </c>
      <c r="D28" s="125"/>
      <c r="E28" s="91" t="s">
        <v>27</v>
      </c>
      <c r="F28" s="113">
        <f>IF(D31&gt;5000,ROUND(D28/D31*5000,2),D28)</f>
        <v>0</v>
      </c>
      <c r="G28" s="91" t="s">
        <v>27</v>
      </c>
      <c r="H28" s="113">
        <f t="shared" si="4"/>
        <v>0</v>
      </c>
      <c r="I28" s="91" t="s">
        <v>27</v>
      </c>
      <c r="J28" s="94">
        <f t="shared" si="5"/>
        <v>0</v>
      </c>
      <c r="K28" s="95" t="s">
        <v>48</v>
      </c>
      <c r="L28" s="94">
        <f t="shared" si="6"/>
        <v>0</v>
      </c>
      <c r="M28" s="95" t="s">
        <v>48</v>
      </c>
      <c r="N28" s="94">
        <f t="shared" si="7"/>
        <v>0</v>
      </c>
      <c r="O28" s="80" t="s">
        <v>48</v>
      </c>
      <c r="P28" s="28"/>
    </row>
    <row r="29" spans="1:16" x14ac:dyDescent="0.4">
      <c r="A29" s="28"/>
      <c r="B29" s="10" t="s">
        <v>39</v>
      </c>
      <c r="C29" s="11">
        <v>20</v>
      </c>
      <c r="D29" s="125"/>
      <c r="E29" s="91" t="s">
        <v>27</v>
      </c>
      <c r="F29" s="113">
        <f>IF(D31&gt;5000,ROUND(D29/D31*5000,2),D29)</f>
        <v>0</v>
      </c>
      <c r="G29" s="91" t="s">
        <v>27</v>
      </c>
      <c r="H29" s="113">
        <f t="shared" si="4"/>
        <v>0</v>
      </c>
      <c r="I29" s="91" t="s">
        <v>27</v>
      </c>
      <c r="J29" s="94">
        <f t="shared" si="5"/>
        <v>0</v>
      </c>
      <c r="K29" s="95" t="s">
        <v>48</v>
      </c>
      <c r="L29" s="94">
        <f t="shared" si="6"/>
        <v>0</v>
      </c>
      <c r="M29" s="95" t="s">
        <v>48</v>
      </c>
      <c r="N29" s="94">
        <f t="shared" si="7"/>
        <v>0</v>
      </c>
      <c r="O29" s="80" t="s">
        <v>48</v>
      </c>
      <c r="P29" s="28"/>
    </row>
    <row r="30" spans="1:16" ht="19.5" thickBot="1" x14ac:dyDescent="0.45">
      <c r="A30" s="28"/>
      <c r="B30" s="12" t="s">
        <v>40</v>
      </c>
      <c r="C30" s="13">
        <v>20</v>
      </c>
      <c r="D30" s="124"/>
      <c r="E30" s="96" t="s">
        <v>27</v>
      </c>
      <c r="F30" s="114">
        <f>IF(D31&gt;5000,ROUND(D30/D31*5000,2),D30)</f>
        <v>0</v>
      </c>
      <c r="G30" s="96" t="s">
        <v>27</v>
      </c>
      <c r="H30" s="114">
        <f t="shared" si="4"/>
        <v>0</v>
      </c>
      <c r="I30" s="96" t="s">
        <v>27</v>
      </c>
      <c r="J30" s="99">
        <f t="shared" si="5"/>
        <v>0</v>
      </c>
      <c r="K30" s="100" t="s">
        <v>48</v>
      </c>
      <c r="L30" s="99">
        <f t="shared" si="6"/>
        <v>0</v>
      </c>
      <c r="M30" s="100" t="s">
        <v>48</v>
      </c>
      <c r="N30" s="99">
        <f t="shared" si="7"/>
        <v>0</v>
      </c>
      <c r="O30" s="101" t="s">
        <v>48</v>
      </c>
      <c r="P30" s="28"/>
    </row>
    <row r="31" spans="1:16" ht="20.25" thickTop="1" thickBot="1" x14ac:dyDescent="0.45">
      <c r="A31" s="28"/>
      <c r="B31" s="14" t="s">
        <v>41</v>
      </c>
      <c r="C31" s="15" t="s">
        <v>76</v>
      </c>
      <c r="D31" s="102">
        <f>SUM(D23:D30)</f>
        <v>0</v>
      </c>
      <c r="E31" s="103" t="s">
        <v>27</v>
      </c>
      <c r="F31" s="102">
        <f>SUM(F23:F30)</f>
        <v>0</v>
      </c>
      <c r="G31" s="103" t="s">
        <v>27</v>
      </c>
      <c r="H31" s="102">
        <f>SUM(H23:H30)</f>
        <v>0</v>
      </c>
      <c r="I31" s="103" t="s">
        <v>27</v>
      </c>
      <c r="J31" s="104">
        <f>SUM(J23:J30)</f>
        <v>0</v>
      </c>
      <c r="K31" s="105" t="s">
        <v>48</v>
      </c>
      <c r="L31" s="104">
        <f>SUM(L23:L30)</f>
        <v>0</v>
      </c>
      <c r="M31" s="105" t="s">
        <v>48</v>
      </c>
      <c r="N31" s="104">
        <f>SUM(N23:N30)</f>
        <v>0</v>
      </c>
      <c r="O31" s="106" t="s">
        <v>48</v>
      </c>
      <c r="P31" s="28" t="s">
        <v>79</v>
      </c>
    </row>
    <row r="32" spans="1:16" x14ac:dyDescent="0.4">
      <c r="A32" s="28"/>
      <c r="B32" s="28"/>
      <c r="C32" s="28"/>
      <c r="D32" s="28"/>
      <c r="E32" s="28"/>
      <c r="F32" s="28"/>
      <c r="G32" s="28"/>
      <c r="H32" s="28"/>
      <c r="I32" s="28"/>
      <c r="J32" s="28"/>
      <c r="K32" s="28" t="s">
        <v>80</v>
      </c>
      <c r="L32" s="28"/>
      <c r="M32" s="28"/>
      <c r="N32" s="28"/>
      <c r="O32" s="28"/>
      <c r="P32" s="28"/>
    </row>
    <row r="33" spans="1:16" ht="18.75" customHeight="1" x14ac:dyDescent="0.4">
      <c r="A33" s="28"/>
      <c r="B33" s="244" t="s">
        <v>81</v>
      </c>
      <c r="C33" s="244"/>
      <c r="D33" s="244"/>
      <c r="E33" s="244"/>
      <c r="F33" s="244"/>
      <c r="G33" s="244"/>
      <c r="H33" s="244"/>
      <c r="I33" s="244"/>
      <c r="J33" s="244"/>
      <c r="K33" s="244"/>
      <c r="L33" s="244"/>
      <c r="M33" s="244"/>
      <c r="N33" s="244"/>
      <c r="O33" s="244"/>
      <c r="P33" s="244"/>
    </row>
    <row r="34" spans="1:16" x14ac:dyDescent="0.4">
      <c r="A34" s="28"/>
      <c r="B34" s="244"/>
      <c r="C34" s="244"/>
      <c r="D34" s="244"/>
      <c r="E34" s="244"/>
      <c r="F34" s="244"/>
      <c r="G34" s="244"/>
      <c r="H34" s="244"/>
      <c r="I34" s="244"/>
      <c r="J34" s="244"/>
      <c r="K34" s="244"/>
      <c r="L34" s="244"/>
      <c r="M34" s="244"/>
      <c r="N34" s="244"/>
      <c r="O34" s="244"/>
      <c r="P34" s="244"/>
    </row>
    <row r="35" spans="1:16" ht="19.5" x14ac:dyDescent="0.4">
      <c r="A35" s="28"/>
      <c r="B35" s="66"/>
      <c r="C35" s="66"/>
      <c r="D35" s="66"/>
      <c r="E35" s="66"/>
      <c r="F35" s="66"/>
      <c r="G35" s="66"/>
      <c r="H35" s="66"/>
      <c r="I35" s="66"/>
      <c r="J35" s="66"/>
      <c r="K35" s="66"/>
      <c r="L35" s="66"/>
      <c r="M35" s="66"/>
      <c r="N35" s="66"/>
      <c r="O35" s="66"/>
      <c r="P35" s="66"/>
    </row>
    <row r="36" spans="1:16" ht="19.5" thickBot="1" x14ac:dyDescent="0.45">
      <c r="A36" s="28"/>
      <c r="B36" s="54" t="s">
        <v>82</v>
      </c>
      <c r="C36" s="28"/>
      <c r="D36" s="28"/>
      <c r="E36" s="28"/>
      <c r="F36" s="28"/>
      <c r="G36" s="28"/>
      <c r="H36" s="28"/>
      <c r="I36" s="28"/>
      <c r="J36" s="28"/>
      <c r="K36" s="28"/>
      <c r="L36" s="28"/>
      <c r="M36" s="28"/>
      <c r="N36" s="28"/>
      <c r="O36" s="28"/>
      <c r="P36" s="28"/>
    </row>
    <row r="37" spans="1:16" x14ac:dyDescent="0.4">
      <c r="A37" s="28"/>
      <c r="B37" s="67" t="s">
        <v>83</v>
      </c>
      <c r="C37" s="235" t="s">
        <v>84</v>
      </c>
      <c r="D37" s="235"/>
      <c r="E37" s="235"/>
      <c r="F37" s="235"/>
      <c r="G37" s="235"/>
      <c r="H37" s="235"/>
      <c r="I37" s="235"/>
      <c r="J37" s="235"/>
      <c r="K37" s="235"/>
      <c r="L37" s="235"/>
      <c r="M37" s="235"/>
      <c r="N37" s="28"/>
      <c r="O37" s="28"/>
      <c r="P37" s="28"/>
    </row>
    <row r="38" spans="1:16" x14ac:dyDescent="0.4">
      <c r="A38" s="28"/>
      <c r="B38" s="68" t="s">
        <v>85</v>
      </c>
      <c r="C38" s="69" t="s">
        <v>86</v>
      </c>
      <c r="D38" s="70">
        <f>IFERROR(IF(D31&gt;0,"-",N17),"ー")</f>
        <v>358</v>
      </c>
      <c r="E38" s="71" t="s">
        <v>48</v>
      </c>
      <c r="F38" s="71"/>
      <c r="G38" s="71"/>
      <c r="H38" s="71"/>
      <c r="I38" s="71"/>
      <c r="J38" s="71"/>
      <c r="K38" s="71"/>
      <c r="L38" s="71"/>
      <c r="M38" s="72"/>
      <c r="N38" s="28"/>
      <c r="O38" s="28"/>
      <c r="P38" s="28"/>
    </row>
    <row r="39" spans="1:16" ht="19.5" thickBot="1" x14ac:dyDescent="0.45">
      <c r="A39" s="28"/>
      <c r="B39" s="73" t="s">
        <v>87</v>
      </c>
      <c r="C39" s="245" t="s">
        <v>88</v>
      </c>
      <c r="D39" s="245"/>
      <c r="E39" s="245"/>
      <c r="F39" s="245"/>
      <c r="G39" s="245"/>
      <c r="H39" s="245"/>
      <c r="I39" s="245"/>
      <c r="J39" s="74" t="str">
        <f>IF(D31&gt;0,N17-(MAX(N31,L40))+L40,"ー")</f>
        <v>ー</v>
      </c>
      <c r="K39" s="75" t="s">
        <v>48</v>
      </c>
      <c r="L39" s="75"/>
      <c r="M39" s="76"/>
      <c r="N39" s="28"/>
      <c r="O39" s="28"/>
      <c r="P39" s="28"/>
    </row>
    <row r="40" spans="1:16" ht="19.5" x14ac:dyDescent="0.4">
      <c r="A40" s="28"/>
      <c r="B40" s="77" t="s">
        <v>89</v>
      </c>
      <c r="C40" s="28"/>
      <c r="D40" s="28"/>
      <c r="E40" s="28"/>
      <c r="F40" s="28"/>
      <c r="G40" s="28"/>
      <c r="H40" s="28"/>
      <c r="I40" s="28"/>
      <c r="J40" s="28"/>
      <c r="K40" s="28"/>
      <c r="L40" s="17"/>
      <c r="M40" s="28" t="s">
        <v>48</v>
      </c>
      <c r="N40" s="28"/>
      <c r="O40" s="28"/>
      <c r="P40" s="28"/>
    </row>
    <row r="41" spans="1:16" x14ac:dyDescent="0.4">
      <c r="A41" s="28"/>
      <c r="B41" s="28"/>
      <c r="C41" s="28"/>
      <c r="D41" s="28"/>
      <c r="E41" s="28"/>
      <c r="F41" s="28"/>
      <c r="G41" s="28"/>
      <c r="H41" s="28"/>
      <c r="I41" s="28"/>
      <c r="J41" s="28"/>
      <c r="K41" s="28"/>
      <c r="L41" s="28"/>
      <c r="M41" s="28"/>
      <c r="N41" s="28"/>
      <c r="O41" s="28"/>
      <c r="P41" s="28"/>
    </row>
    <row r="42" spans="1:16" ht="19.5" thickBot="1" x14ac:dyDescent="0.45">
      <c r="A42" s="28"/>
      <c r="B42" s="54" t="s">
        <v>90</v>
      </c>
      <c r="C42" s="28"/>
      <c r="D42" s="28"/>
      <c r="E42" s="28"/>
      <c r="F42" s="28"/>
      <c r="G42" s="28"/>
      <c r="H42" s="28"/>
      <c r="I42" s="28"/>
      <c r="J42" s="28"/>
      <c r="K42" s="28"/>
      <c r="L42" s="28"/>
      <c r="M42" s="28"/>
      <c r="N42" s="28"/>
      <c r="O42" s="28"/>
      <c r="P42" s="28"/>
    </row>
    <row r="43" spans="1:16" x14ac:dyDescent="0.4">
      <c r="A43" s="28"/>
      <c r="B43" s="78" t="s">
        <v>83</v>
      </c>
      <c r="C43" s="246" t="s">
        <v>91</v>
      </c>
      <c r="D43" s="246"/>
      <c r="E43" s="246"/>
      <c r="F43" s="247" t="s">
        <v>84</v>
      </c>
      <c r="G43" s="247"/>
      <c r="H43" s="247"/>
      <c r="I43" s="247"/>
      <c r="J43" s="247"/>
      <c r="K43" s="247"/>
      <c r="L43" s="28"/>
      <c r="M43" s="28"/>
      <c r="N43" s="28"/>
      <c r="O43" s="28"/>
      <c r="P43" s="28"/>
    </row>
    <row r="44" spans="1:16" x14ac:dyDescent="0.4">
      <c r="A44" s="28"/>
      <c r="B44" s="79" t="s">
        <v>92</v>
      </c>
      <c r="C44" s="242" t="s">
        <v>93</v>
      </c>
      <c r="D44" s="242"/>
      <c r="E44" s="242"/>
      <c r="F44" s="71" t="s">
        <v>94</v>
      </c>
      <c r="G44" s="71"/>
      <c r="H44" s="71"/>
      <c r="I44" s="71"/>
      <c r="J44" s="70">
        <f>IFERROR(IF(D31&gt;0,ROUNDUP(J39*0.1,0),ROUNDUP(D38*0.1,0)),"-")</f>
        <v>36</v>
      </c>
      <c r="K44" s="80" t="s">
        <v>48</v>
      </c>
      <c r="L44" s="28"/>
      <c r="M44" s="28"/>
      <c r="N44" s="28"/>
      <c r="O44" s="28"/>
      <c r="P44" s="28"/>
    </row>
    <row r="45" spans="1:16" ht="19.5" thickBot="1" x14ac:dyDescent="0.45">
      <c r="A45" s="28"/>
      <c r="B45" s="81" t="s">
        <v>95</v>
      </c>
      <c r="C45" s="243" t="s">
        <v>96</v>
      </c>
      <c r="D45" s="243"/>
      <c r="E45" s="243"/>
      <c r="F45" s="75" t="s">
        <v>97</v>
      </c>
      <c r="G45" s="75"/>
      <c r="H45" s="75"/>
      <c r="I45" s="75"/>
      <c r="J45" s="74">
        <f>IFERROR(IF(D31&gt;0,J39-J44,D38-J44),"-")</f>
        <v>322</v>
      </c>
      <c r="K45" s="82" t="s">
        <v>48</v>
      </c>
      <c r="L45" s="28"/>
      <c r="M45" s="28"/>
      <c r="N45" s="28"/>
      <c r="O45" s="28"/>
      <c r="P45" s="28"/>
    </row>
    <row r="46" spans="1:16" x14ac:dyDescent="0.4">
      <c r="A46" s="28"/>
      <c r="B46" s="28"/>
      <c r="C46" s="28"/>
      <c r="D46" s="28"/>
      <c r="E46" s="28"/>
      <c r="F46" s="28"/>
      <c r="G46" s="28"/>
      <c r="H46" s="28"/>
      <c r="I46" s="28"/>
      <c r="J46" s="28"/>
      <c r="K46" s="28"/>
      <c r="L46" s="28"/>
      <c r="M46" s="28"/>
      <c r="N46" s="28"/>
      <c r="O46" s="28"/>
      <c r="P46" s="28"/>
    </row>
  </sheetData>
  <sheetProtection selectLockedCells="1"/>
  <mergeCells count="21">
    <mergeCell ref="B6:B8"/>
    <mergeCell ref="D6:I6"/>
    <mergeCell ref="J6:O6"/>
    <mergeCell ref="H7:I7"/>
    <mergeCell ref="J7:K8"/>
    <mergeCell ref="L7:M8"/>
    <mergeCell ref="N7:O8"/>
    <mergeCell ref="B20:B22"/>
    <mergeCell ref="D20:I20"/>
    <mergeCell ref="J20:O20"/>
    <mergeCell ref="H21:I21"/>
    <mergeCell ref="J21:K22"/>
    <mergeCell ref="L21:M22"/>
    <mergeCell ref="N21:O22"/>
    <mergeCell ref="C45:E45"/>
    <mergeCell ref="B33:P34"/>
    <mergeCell ref="C37:M37"/>
    <mergeCell ref="C39:I39"/>
    <mergeCell ref="C43:E43"/>
    <mergeCell ref="F43:K43"/>
    <mergeCell ref="C44:E44"/>
  </mergeCells>
  <phoneticPr fontId="12"/>
  <conditionalFormatting sqref="F9:N17">
    <cfRule type="containsErrors" dxfId="6" priority="1">
      <formula>ISERROR(F9)</formula>
    </cfRule>
  </conditionalFormatting>
  <conditionalFormatting sqref="F23:F30">
    <cfRule type="containsErrors" dxfId="5" priority="2">
      <formula>ISERROR(F23)</formula>
    </cfRule>
  </conditionalFormatting>
  <conditionalFormatting sqref="H23:H30">
    <cfRule type="containsErrors" dxfId="4" priority="3">
      <formula>ISERROR(H23)</formula>
    </cfRule>
  </conditionalFormatting>
  <conditionalFormatting sqref="J23:J30">
    <cfRule type="containsErrors" dxfId="3" priority="4">
      <formula>ISERROR(J23)</formula>
    </cfRule>
  </conditionalFormatting>
  <conditionalFormatting sqref="L23:L31">
    <cfRule type="containsErrors" dxfId="2" priority="5">
      <formula>ISERROR(L23)</formula>
    </cfRule>
  </conditionalFormatting>
  <conditionalFormatting sqref="J31">
    <cfRule type="containsErrors" dxfId="1" priority="6">
      <formula>ISERROR(J31)</formula>
    </cfRule>
  </conditionalFormatting>
  <conditionalFormatting sqref="N23:N31">
    <cfRule type="containsErrors" dxfId="0" priority="7">
      <formula>ISERROR(N23)</formula>
    </cfRule>
  </conditionalFormatting>
  <pageMargins left="0.7" right="0.7" top="0.75" bottom="0.75" header="0.511811023622047" footer="0.511811023622047"/>
  <pageSetup paperSize="9" scale="68" orientation="portrait" horizontalDpi="300" verticalDpi="300"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様式ーC</vt:lpstr>
      <vt:lpstr>様式ーC別表</vt:lpstr>
      <vt:lpstr>様式ーE</vt:lpstr>
      <vt:lpstr>様式ーC (記載例)</vt:lpstr>
      <vt:lpstr>様式ーE (記載例)</vt:lpstr>
      <vt:lpstr>様式ーC!Print_Area</vt:lpstr>
      <vt:lpstr>'様式ーC (記載例)'!Print_Area</vt:lpstr>
      <vt:lpstr>様式ーC別表!Print_Area</vt:lpstr>
      <vt:lpstr>様式ーE!Print_Area</vt:lpstr>
      <vt:lpstr>'様式ーE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FINE_User</cp:lastModifiedBy>
  <cp:revision>0</cp:revision>
  <cp:lastPrinted>2021-04-13T11:39:36Z</cp:lastPrinted>
  <dcterms:modified xsi:type="dcterms:W3CDTF">2023-07-21T09:04:00Z</dcterms:modified>
  <dc:language>ja-JP</dc:language>
</cp:coreProperties>
</file>